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G:\Mi unidad\2025\Planeamiento económico\Informes\PDI\Publicados\"/>
    </mc:Choice>
  </mc:AlternateContent>
  <xr:revisionPtr revIDLastSave="0" documentId="13_ncr:1_{196E5169-081E-4C04-8DD0-FBE5D517D969}" xr6:coauthVersionLast="47" xr6:coauthVersionMax="47" xr10:uidLastSave="{00000000-0000-0000-0000-000000000000}"/>
  <bookViews>
    <workbookView xWindow="-120" yWindow="-120" windowWidth="29040" windowHeight="15720" firstSheet="1" activeTab="1" xr2:uid="{BDB378A6-8B2C-4D1A-8E49-3BED2CBE1DD4}"/>
  </bookViews>
  <sheets>
    <sheet name="Hoja1" sheetId="1" state="hidden" r:id="rId1"/>
    <sheet name="AVANCE DETALLADO PDI T4" sheetId="4" r:id="rId2"/>
    <sheet name="RESUMEN AVANCE PDI T4 MISIÓN PY" sheetId="3" r:id="rId3"/>
  </sheets>
  <definedNames>
    <definedName name="_xlnm._FilterDatabase" localSheetId="1" hidden="1">'AVANCE DETALLADO PDI T4'!$A$3:$T$552</definedName>
    <definedName name="_xlnm._FilterDatabase" localSheetId="0" hidden="1">Hoja1!$A$3:$T$550</definedName>
    <definedName name="_xlnm._FilterDatabase" localSheetId="2" hidden="1">'RESUMEN AVANCE PDI T4 MISIÓN PY'!$A$3:$T$550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17" i="4" l="1"/>
  <c r="I493" i="4"/>
  <c r="I61" i="4"/>
  <c r="P550" i="4" l="1"/>
  <c r="Q550" i="4" s="1"/>
  <c r="P549" i="4"/>
  <c r="Q549" i="4" s="1"/>
  <c r="P548" i="4"/>
  <c r="P547" i="4"/>
  <c r="S547" i="4" s="1"/>
  <c r="T547" i="4" s="1"/>
  <c r="I546" i="4"/>
  <c r="J546" i="4" s="1"/>
  <c r="I545" i="4"/>
  <c r="I544" i="4"/>
  <c r="J544" i="4" s="1"/>
  <c r="I543" i="4"/>
  <c r="J543" i="4" s="1"/>
  <c r="I542" i="4"/>
  <c r="J542" i="4" s="1"/>
  <c r="I541" i="4"/>
  <c r="J541" i="4" s="1"/>
  <c r="I540" i="4"/>
  <c r="J540" i="4" s="1"/>
  <c r="P539" i="4"/>
  <c r="Q539" i="4" s="1"/>
  <c r="P538" i="4"/>
  <c r="Q538" i="4" s="1"/>
  <c r="J538" i="4"/>
  <c r="P537" i="4"/>
  <c r="Q537" i="4" s="1"/>
  <c r="I537" i="4"/>
  <c r="J537" i="4" s="1"/>
  <c r="P536" i="4"/>
  <c r="S536" i="4" s="1"/>
  <c r="T536" i="4" s="1"/>
  <c r="J536" i="4"/>
  <c r="P535" i="4"/>
  <c r="J535" i="4"/>
  <c r="P534" i="4"/>
  <c r="S534" i="4" s="1"/>
  <c r="T534" i="4" s="1"/>
  <c r="J534" i="4"/>
  <c r="P533" i="4"/>
  <c r="Q533" i="4" s="1"/>
  <c r="J533" i="4"/>
  <c r="P532" i="4"/>
  <c r="Q532" i="4" s="1"/>
  <c r="I532" i="4"/>
  <c r="J532" i="4" s="1"/>
  <c r="P531" i="4"/>
  <c r="Q531" i="4" s="1"/>
  <c r="I531" i="4"/>
  <c r="J531" i="4" s="1"/>
  <c r="P530" i="4"/>
  <c r="Q530" i="4" s="1"/>
  <c r="I530" i="4"/>
  <c r="P529" i="4"/>
  <c r="Q529" i="4" s="1"/>
  <c r="I529" i="4"/>
  <c r="J529" i="4" s="1"/>
  <c r="P528" i="4"/>
  <c r="J528" i="4"/>
  <c r="P527" i="4"/>
  <c r="S527" i="4" s="1"/>
  <c r="T527" i="4" s="1"/>
  <c r="J527" i="4"/>
  <c r="P526" i="4"/>
  <c r="S526" i="4" s="1"/>
  <c r="T526" i="4" s="1"/>
  <c r="J526" i="4"/>
  <c r="P525" i="4"/>
  <c r="S525" i="4" s="1"/>
  <c r="T525" i="4" s="1"/>
  <c r="J525" i="4"/>
  <c r="I524" i="4"/>
  <c r="S524" i="4" s="1"/>
  <c r="I523" i="4"/>
  <c r="J523" i="4" s="1"/>
  <c r="I522" i="4"/>
  <c r="I521" i="4"/>
  <c r="S521" i="4" s="1"/>
  <c r="S520" i="4"/>
  <c r="J520" i="4"/>
  <c r="S519" i="4"/>
  <c r="J519" i="4"/>
  <c r="S518" i="4"/>
  <c r="J518" i="4"/>
  <c r="P517" i="4"/>
  <c r="Q517" i="4" s="1"/>
  <c r="I517" i="4"/>
  <c r="P516" i="4"/>
  <c r="S516" i="4" s="1"/>
  <c r="T516" i="4" s="1"/>
  <c r="J516" i="4"/>
  <c r="P515" i="4"/>
  <c r="S515" i="4" s="1"/>
  <c r="T515" i="4" s="1"/>
  <c r="J515" i="4"/>
  <c r="P514" i="4"/>
  <c r="Q514" i="4" s="1"/>
  <c r="J514" i="4"/>
  <c r="P513" i="4"/>
  <c r="Q513" i="4" s="1"/>
  <c r="J513" i="4"/>
  <c r="P512" i="4"/>
  <c r="Q512" i="4" s="1"/>
  <c r="I512" i="4"/>
  <c r="P511" i="4"/>
  <c r="Q511" i="4" s="1"/>
  <c r="I511" i="4"/>
  <c r="J511" i="4" s="1"/>
  <c r="P510" i="4"/>
  <c r="Q510" i="4" s="1"/>
  <c r="I510" i="4"/>
  <c r="J510" i="4" s="1"/>
  <c r="P509" i="4"/>
  <c r="Q509" i="4" s="1"/>
  <c r="I509" i="4"/>
  <c r="J509" i="4" s="1"/>
  <c r="P508" i="4"/>
  <c r="Q508" i="4" s="1"/>
  <c r="I508" i="4"/>
  <c r="J508" i="4" s="1"/>
  <c r="P507" i="4"/>
  <c r="S507" i="4" s="1"/>
  <c r="T507" i="4" s="1"/>
  <c r="J507" i="4"/>
  <c r="P506" i="4"/>
  <c r="Q506" i="4" s="1"/>
  <c r="I506" i="4"/>
  <c r="P505" i="4"/>
  <c r="I505" i="4"/>
  <c r="J505" i="4" s="1"/>
  <c r="P504" i="4"/>
  <c r="Q504" i="4" s="1"/>
  <c r="I504" i="4"/>
  <c r="J504" i="4" s="1"/>
  <c r="P503" i="4"/>
  <c r="I503" i="4"/>
  <c r="J503" i="4" s="1"/>
  <c r="P502" i="4"/>
  <c r="Q502" i="4" s="1"/>
  <c r="I502" i="4"/>
  <c r="P501" i="4"/>
  <c r="Q501" i="4" s="1"/>
  <c r="I501" i="4"/>
  <c r="J501" i="4" s="1"/>
  <c r="P500" i="4"/>
  <c r="I500" i="4"/>
  <c r="J500" i="4" s="1"/>
  <c r="P499" i="4"/>
  <c r="I499" i="4"/>
  <c r="J499" i="4" s="1"/>
  <c r="P498" i="4"/>
  <c r="Q498" i="4" s="1"/>
  <c r="I498" i="4"/>
  <c r="J498" i="4" s="1"/>
  <c r="P497" i="4"/>
  <c r="Q497" i="4" s="1"/>
  <c r="I497" i="4"/>
  <c r="P496" i="4"/>
  <c r="Q496" i="4" s="1"/>
  <c r="I496" i="4"/>
  <c r="P495" i="4"/>
  <c r="Q495" i="4" s="1"/>
  <c r="I495" i="4"/>
  <c r="J495" i="4" s="1"/>
  <c r="P494" i="4"/>
  <c r="Q494" i="4" s="1"/>
  <c r="I494" i="4"/>
  <c r="P493" i="4"/>
  <c r="Q493" i="4" s="1"/>
  <c r="J493" i="4"/>
  <c r="P492" i="4"/>
  <c r="Q492" i="4" s="1"/>
  <c r="I492" i="4"/>
  <c r="P491" i="4"/>
  <c r="I491" i="4"/>
  <c r="J491" i="4" s="1"/>
  <c r="P490" i="4"/>
  <c r="Q490" i="4" s="1"/>
  <c r="I490" i="4"/>
  <c r="P489" i="4"/>
  <c r="I489" i="4"/>
  <c r="J489" i="4" s="1"/>
  <c r="P488" i="4"/>
  <c r="Q488" i="4" s="1"/>
  <c r="I488" i="4"/>
  <c r="P487" i="4"/>
  <c r="I487" i="4"/>
  <c r="J487" i="4" s="1"/>
  <c r="P486" i="4"/>
  <c r="Q486" i="4" s="1"/>
  <c r="I486" i="4"/>
  <c r="J486" i="4" s="1"/>
  <c r="P485" i="4"/>
  <c r="Q485" i="4" s="1"/>
  <c r="I485" i="4"/>
  <c r="P484" i="4"/>
  <c r="Q484" i="4" s="1"/>
  <c r="I484" i="4"/>
  <c r="J484" i="4" s="1"/>
  <c r="P483" i="4"/>
  <c r="I483" i="4"/>
  <c r="J483" i="4" s="1"/>
  <c r="P482" i="4"/>
  <c r="Q482" i="4" s="1"/>
  <c r="I482" i="4"/>
  <c r="P481" i="4"/>
  <c r="Q481" i="4" s="1"/>
  <c r="J481" i="4"/>
  <c r="P480" i="4"/>
  <c r="Q480" i="4" s="1"/>
  <c r="I480" i="4"/>
  <c r="P479" i="4"/>
  <c r="Q479" i="4" s="1"/>
  <c r="I479" i="4"/>
  <c r="J479" i="4" s="1"/>
  <c r="P478" i="4"/>
  <c r="Q478" i="4" s="1"/>
  <c r="I478" i="4"/>
  <c r="P477" i="4"/>
  <c r="Q477" i="4" s="1"/>
  <c r="I477" i="4"/>
  <c r="P476" i="4"/>
  <c r="Q476" i="4" s="1"/>
  <c r="I476" i="4"/>
  <c r="J476" i="4" s="1"/>
  <c r="P475" i="4"/>
  <c r="Q475" i="4" s="1"/>
  <c r="I475" i="4"/>
  <c r="P474" i="4"/>
  <c r="Q474" i="4" s="1"/>
  <c r="I474" i="4"/>
  <c r="P473" i="4"/>
  <c r="Q473" i="4" s="1"/>
  <c r="I473" i="4"/>
  <c r="J473" i="4" s="1"/>
  <c r="P472" i="4"/>
  <c r="Q472" i="4" s="1"/>
  <c r="I472" i="4"/>
  <c r="P471" i="4"/>
  <c r="Q471" i="4" s="1"/>
  <c r="I471" i="4"/>
  <c r="J471" i="4" s="1"/>
  <c r="P470" i="4"/>
  <c r="Q470" i="4" s="1"/>
  <c r="I470" i="4"/>
  <c r="J470" i="4" s="1"/>
  <c r="P469" i="4"/>
  <c r="Q469" i="4" s="1"/>
  <c r="I469" i="4"/>
  <c r="P468" i="4"/>
  <c r="S468" i="4" s="1"/>
  <c r="T468" i="4" s="1"/>
  <c r="J468" i="4"/>
  <c r="P467" i="4"/>
  <c r="J467" i="4"/>
  <c r="P466" i="4"/>
  <c r="Q466" i="4" s="1"/>
  <c r="J466" i="4"/>
  <c r="P465" i="4"/>
  <c r="S465" i="4" s="1"/>
  <c r="T465" i="4" s="1"/>
  <c r="J465" i="4"/>
  <c r="P464" i="4"/>
  <c r="S464" i="4" s="1"/>
  <c r="T464" i="4" s="1"/>
  <c r="J464" i="4"/>
  <c r="P463" i="4"/>
  <c r="J463" i="4"/>
  <c r="P462" i="4"/>
  <c r="Q462" i="4" s="1"/>
  <c r="J462" i="4"/>
  <c r="P461" i="4"/>
  <c r="Q461" i="4" s="1"/>
  <c r="I461" i="4"/>
  <c r="P460" i="4"/>
  <c r="I460" i="4"/>
  <c r="J460" i="4" s="1"/>
  <c r="P459" i="4"/>
  <c r="Q459" i="4" s="1"/>
  <c r="I459" i="4"/>
  <c r="P458" i="4"/>
  <c r="Q458" i="4" s="1"/>
  <c r="I458" i="4"/>
  <c r="P457" i="4"/>
  <c r="J457" i="4"/>
  <c r="P456" i="4"/>
  <c r="Q456" i="4" s="1"/>
  <c r="I456" i="4"/>
  <c r="P455" i="4"/>
  <c r="Q455" i="4" s="1"/>
  <c r="I455" i="4"/>
  <c r="J455" i="4" s="1"/>
  <c r="P454" i="4"/>
  <c r="Q454" i="4" s="1"/>
  <c r="I454" i="4"/>
  <c r="J454" i="4" s="1"/>
  <c r="P453" i="4"/>
  <c r="Q453" i="4" s="1"/>
  <c r="I453" i="4"/>
  <c r="S452" i="4"/>
  <c r="J452" i="4"/>
  <c r="P451" i="4"/>
  <c r="Q451" i="4" s="1"/>
  <c r="I451" i="4"/>
  <c r="P450" i="4"/>
  <c r="Q450" i="4" s="1"/>
  <c r="I450" i="4"/>
  <c r="P449" i="4"/>
  <c r="I449" i="4"/>
  <c r="J449" i="4" s="1"/>
  <c r="P448" i="4"/>
  <c r="S448" i="4" s="1"/>
  <c r="T448" i="4" s="1"/>
  <c r="J448" i="4"/>
  <c r="P447" i="4"/>
  <c r="Q447" i="4" s="1"/>
  <c r="I447" i="4"/>
  <c r="P446" i="4"/>
  <c r="Q446" i="4" s="1"/>
  <c r="J446" i="4"/>
  <c r="P445" i="4"/>
  <c r="J445" i="4"/>
  <c r="P444" i="4"/>
  <c r="S444" i="4" s="1"/>
  <c r="T444" i="4" s="1"/>
  <c r="J444" i="4"/>
  <c r="P443" i="4"/>
  <c r="S443" i="4" s="1"/>
  <c r="T443" i="4" s="1"/>
  <c r="J443" i="4"/>
  <c r="P442" i="4"/>
  <c r="J442" i="4"/>
  <c r="P441" i="4"/>
  <c r="Q441" i="4" s="1"/>
  <c r="I441" i="4"/>
  <c r="J441" i="4" s="1"/>
  <c r="P440" i="4"/>
  <c r="Q440" i="4" s="1"/>
  <c r="I440" i="4"/>
  <c r="P439" i="4"/>
  <c r="Q439" i="4" s="1"/>
  <c r="I439" i="4"/>
  <c r="J439" i="4" s="1"/>
  <c r="P438" i="4"/>
  <c r="Q438" i="4" s="1"/>
  <c r="I438" i="4"/>
  <c r="J438" i="4" s="1"/>
  <c r="P437" i="4"/>
  <c r="S437" i="4" s="1"/>
  <c r="T437" i="4" s="1"/>
  <c r="J437" i="4"/>
  <c r="P436" i="4"/>
  <c r="I436" i="4"/>
  <c r="J436" i="4" s="1"/>
  <c r="P435" i="4"/>
  <c r="Q435" i="4" s="1"/>
  <c r="I435" i="4"/>
  <c r="P434" i="4"/>
  <c r="Q434" i="4" s="1"/>
  <c r="I434" i="4"/>
  <c r="P433" i="4"/>
  <c r="Q433" i="4" s="1"/>
  <c r="I433" i="4"/>
  <c r="P432" i="4"/>
  <c r="Q432" i="4" s="1"/>
  <c r="I432" i="4"/>
  <c r="P431" i="4"/>
  <c r="Q431" i="4" s="1"/>
  <c r="I431" i="4"/>
  <c r="P430" i="4"/>
  <c r="Q430" i="4" s="1"/>
  <c r="I430" i="4"/>
  <c r="P429" i="4"/>
  <c r="Q429" i="4" s="1"/>
  <c r="I429" i="4"/>
  <c r="P428" i="4"/>
  <c r="S428" i="4" s="1"/>
  <c r="T428" i="4" s="1"/>
  <c r="J428" i="4"/>
  <c r="P427" i="4"/>
  <c r="Q427" i="4" s="1"/>
  <c r="I427" i="4"/>
  <c r="P426" i="4"/>
  <c r="S426" i="4" s="1"/>
  <c r="T426" i="4" s="1"/>
  <c r="J426" i="4"/>
  <c r="P425" i="4"/>
  <c r="Q425" i="4" s="1"/>
  <c r="I425" i="4"/>
  <c r="J425" i="4" s="1"/>
  <c r="P424" i="4"/>
  <c r="Q424" i="4" s="1"/>
  <c r="I424" i="4"/>
  <c r="J424" i="4" s="1"/>
  <c r="P423" i="4"/>
  <c r="Q423" i="4" s="1"/>
  <c r="P422" i="4"/>
  <c r="Q422" i="4" s="1"/>
  <c r="P421" i="4"/>
  <c r="Q421" i="4" s="1"/>
  <c r="I421" i="4"/>
  <c r="P420" i="4"/>
  <c r="Q420" i="4" s="1"/>
  <c r="I420" i="4"/>
  <c r="P419" i="4"/>
  <c r="Q419" i="4" s="1"/>
  <c r="I419" i="4"/>
  <c r="P418" i="4"/>
  <c r="Q418" i="4" s="1"/>
  <c r="I418" i="4"/>
  <c r="J418" i="4" s="1"/>
  <c r="P417" i="4"/>
  <c r="Q417" i="4" s="1"/>
  <c r="I417" i="4"/>
  <c r="J417" i="4" s="1"/>
  <c r="P416" i="4"/>
  <c r="Q416" i="4" s="1"/>
  <c r="I416" i="4"/>
  <c r="P415" i="4"/>
  <c r="Q415" i="4" s="1"/>
  <c r="I415" i="4"/>
  <c r="P414" i="4"/>
  <c r="I414" i="4"/>
  <c r="J414" i="4" s="1"/>
  <c r="P413" i="4"/>
  <c r="Q413" i="4" s="1"/>
  <c r="I413" i="4"/>
  <c r="P412" i="4"/>
  <c r="I412" i="4"/>
  <c r="J412" i="4" s="1"/>
  <c r="P411" i="4"/>
  <c r="Q411" i="4" s="1"/>
  <c r="I411" i="4"/>
  <c r="P410" i="4"/>
  <c r="S410" i="4" s="1"/>
  <c r="T410" i="4" s="1"/>
  <c r="J410" i="4"/>
  <c r="P409" i="4"/>
  <c r="Q409" i="4" s="1"/>
  <c r="I409" i="4"/>
  <c r="J409" i="4" s="1"/>
  <c r="P408" i="4"/>
  <c r="Q408" i="4" s="1"/>
  <c r="J408" i="4"/>
  <c r="P407" i="4"/>
  <c r="S407" i="4" s="1"/>
  <c r="T407" i="4" s="1"/>
  <c r="J407" i="4"/>
  <c r="P406" i="4"/>
  <c r="Q406" i="4" s="1"/>
  <c r="J406" i="4"/>
  <c r="P405" i="4"/>
  <c r="Q405" i="4" s="1"/>
  <c r="I405" i="4"/>
  <c r="J405" i="4" s="1"/>
  <c r="P404" i="4"/>
  <c r="Q404" i="4" s="1"/>
  <c r="J404" i="4"/>
  <c r="P403" i="4"/>
  <c r="Q403" i="4" s="1"/>
  <c r="I403" i="4"/>
  <c r="J403" i="4" s="1"/>
  <c r="P402" i="4"/>
  <c r="Q402" i="4" s="1"/>
  <c r="I402" i="4"/>
  <c r="J402" i="4" s="1"/>
  <c r="P401" i="4"/>
  <c r="Q401" i="4" s="1"/>
  <c r="I401" i="4"/>
  <c r="P400" i="4"/>
  <c r="Q400" i="4" s="1"/>
  <c r="I400" i="4"/>
  <c r="J400" i="4" s="1"/>
  <c r="P399" i="4"/>
  <c r="J399" i="4"/>
  <c r="P398" i="4"/>
  <c r="J398" i="4"/>
  <c r="P397" i="4"/>
  <c r="Q397" i="4" s="1"/>
  <c r="I397" i="4"/>
  <c r="J397" i="4" s="1"/>
  <c r="P396" i="4"/>
  <c r="S396" i="4" s="1"/>
  <c r="T396" i="4" s="1"/>
  <c r="J396" i="4"/>
  <c r="P395" i="4"/>
  <c r="Q395" i="4" s="1"/>
  <c r="J395" i="4"/>
  <c r="P394" i="4"/>
  <c r="I394" i="4"/>
  <c r="J394" i="4" s="1"/>
  <c r="P393" i="4"/>
  <c r="J393" i="4"/>
  <c r="P392" i="4"/>
  <c r="Q392" i="4" s="1"/>
  <c r="J392" i="4"/>
  <c r="P391" i="4"/>
  <c r="S391" i="4" s="1"/>
  <c r="T391" i="4" s="1"/>
  <c r="J391" i="4"/>
  <c r="P390" i="4"/>
  <c r="S390" i="4" s="1"/>
  <c r="T390" i="4" s="1"/>
  <c r="J390" i="4"/>
  <c r="P389" i="4"/>
  <c r="Q389" i="4" s="1"/>
  <c r="I389" i="4"/>
  <c r="P388" i="4"/>
  <c r="S388" i="4" s="1"/>
  <c r="T388" i="4" s="1"/>
  <c r="J388" i="4"/>
  <c r="P387" i="4"/>
  <c r="Q387" i="4" s="1"/>
  <c r="I387" i="4"/>
  <c r="J387" i="4" s="1"/>
  <c r="P386" i="4"/>
  <c r="I386" i="4"/>
  <c r="J386" i="4" s="1"/>
  <c r="P385" i="4"/>
  <c r="I385" i="4"/>
  <c r="J385" i="4" s="1"/>
  <c r="P384" i="4"/>
  <c r="Q384" i="4" s="1"/>
  <c r="J384" i="4"/>
  <c r="P383" i="4"/>
  <c r="I383" i="4"/>
  <c r="J383" i="4" s="1"/>
  <c r="P382" i="4"/>
  <c r="I382" i="4"/>
  <c r="J382" i="4" s="1"/>
  <c r="P381" i="4"/>
  <c r="Q381" i="4" s="1"/>
  <c r="J381" i="4"/>
  <c r="P380" i="4"/>
  <c r="S380" i="4" s="1"/>
  <c r="T380" i="4" s="1"/>
  <c r="J380" i="4"/>
  <c r="P379" i="4"/>
  <c r="S379" i="4" s="1"/>
  <c r="T379" i="4" s="1"/>
  <c r="J379" i="4"/>
  <c r="P378" i="4"/>
  <c r="I378" i="4"/>
  <c r="J378" i="4" s="1"/>
  <c r="P377" i="4"/>
  <c r="Q377" i="4" s="1"/>
  <c r="I377" i="4"/>
  <c r="J377" i="4" s="1"/>
  <c r="P376" i="4"/>
  <c r="Q376" i="4" s="1"/>
  <c r="I376" i="4"/>
  <c r="P375" i="4"/>
  <c r="Q375" i="4" s="1"/>
  <c r="I375" i="4"/>
  <c r="P374" i="4"/>
  <c r="I374" i="4"/>
  <c r="J374" i="4" s="1"/>
  <c r="P373" i="4"/>
  <c r="Q373" i="4" s="1"/>
  <c r="I373" i="4"/>
  <c r="J373" i="4" s="1"/>
  <c r="P372" i="4"/>
  <c r="Q372" i="4" s="1"/>
  <c r="I372" i="4"/>
  <c r="P371" i="4"/>
  <c r="Q371" i="4" s="1"/>
  <c r="I371" i="4"/>
  <c r="P370" i="4"/>
  <c r="Q370" i="4" s="1"/>
  <c r="I370" i="4"/>
  <c r="P369" i="4"/>
  <c r="Q369" i="4" s="1"/>
  <c r="I369" i="4"/>
  <c r="P368" i="4"/>
  <c r="I368" i="4"/>
  <c r="J368" i="4" s="1"/>
  <c r="P367" i="4"/>
  <c r="I367" i="4"/>
  <c r="J367" i="4" s="1"/>
  <c r="P366" i="4"/>
  <c r="Q366" i="4" s="1"/>
  <c r="I366" i="4"/>
  <c r="P365" i="4"/>
  <c r="Q365" i="4" s="1"/>
  <c r="I365" i="4"/>
  <c r="J365" i="4" s="1"/>
  <c r="P364" i="4"/>
  <c r="I364" i="4"/>
  <c r="J364" i="4" s="1"/>
  <c r="P363" i="4"/>
  <c r="I363" i="4"/>
  <c r="J363" i="4" s="1"/>
  <c r="P362" i="4"/>
  <c r="Q362" i="4" s="1"/>
  <c r="I362" i="4"/>
  <c r="P361" i="4"/>
  <c r="Q361" i="4" s="1"/>
  <c r="I361" i="4"/>
  <c r="J361" i="4" s="1"/>
  <c r="P360" i="4"/>
  <c r="Q360" i="4" s="1"/>
  <c r="J360" i="4"/>
  <c r="P359" i="4"/>
  <c r="Q359" i="4" s="1"/>
  <c r="I359" i="4"/>
  <c r="P358" i="4"/>
  <c r="Q358" i="4" s="1"/>
  <c r="P357" i="4"/>
  <c r="Q357" i="4" s="1"/>
  <c r="I357" i="4"/>
  <c r="P354" i="4"/>
  <c r="Q354" i="4" s="1"/>
  <c r="I354" i="4"/>
  <c r="P353" i="4"/>
  <c r="I353" i="4"/>
  <c r="J353" i="4" s="1"/>
  <c r="P352" i="4"/>
  <c r="P351" i="4"/>
  <c r="Q351" i="4" s="1"/>
  <c r="I351" i="4"/>
  <c r="P350" i="4"/>
  <c r="Q350" i="4" s="1"/>
  <c r="I350" i="4"/>
  <c r="J350" i="4" s="1"/>
  <c r="P349" i="4"/>
  <c r="Q349" i="4" s="1"/>
  <c r="I349" i="4"/>
  <c r="J349" i="4" s="1"/>
  <c r="P348" i="4"/>
  <c r="Q348" i="4" s="1"/>
  <c r="I348" i="4"/>
  <c r="J348" i="4" s="1"/>
  <c r="P347" i="4"/>
  <c r="Q347" i="4" s="1"/>
  <c r="I347" i="4"/>
  <c r="J347" i="4" s="1"/>
  <c r="P346" i="4"/>
  <c r="Q346" i="4" s="1"/>
  <c r="I346" i="4"/>
  <c r="P345" i="4"/>
  <c r="Q345" i="4" s="1"/>
  <c r="I345" i="4"/>
  <c r="P344" i="4"/>
  <c r="Q344" i="4" s="1"/>
  <c r="I344" i="4"/>
  <c r="P340" i="4"/>
  <c r="Q340" i="4" s="1"/>
  <c r="I340" i="4"/>
  <c r="J340" i="4" s="1"/>
  <c r="P339" i="4"/>
  <c r="Q339" i="4" s="1"/>
  <c r="I339" i="4"/>
  <c r="J339" i="4" s="1"/>
  <c r="P338" i="4"/>
  <c r="J338" i="4"/>
  <c r="P337" i="4"/>
  <c r="S337" i="4" s="1"/>
  <c r="T337" i="4" s="1"/>
  <c r="J337" i="4"/>
  <c r="P336" i="4"/>
  <c r="S336" i="4" s="1"/>
  <c r="T336" i="4" s="1"/>
  <c r="J336" i="4"/>
  <c r="P335" i="4"/>
  <c r="Q335" i="4" s="1"/>
  <c r="I335" i="4"/>
  <c r="J335" i="4" s="1"/>
  <c r="P334" i="4"/>
  <c r="I334" i="4"/>
  <c r="J334" i="4" s="1"/>
  <c r="P333" i="4"/>
  <c r="Q333" i="4" s="1"/>
  <c r="I333" i="4"/>
  <c r="P332" i="4"/>
  <c r="Q332" i="4" s="1"/>
  <c r="I332" i="4"/>
  <c r="J332" i="4" s="1"/>
  <c r="P331" i="4"/>
  <c r="I331" i="4"/>
  <c r="J331" i="4" s="1"/>
  <c r="P330" i="4"/>
  <c r="Q330" i="4" s="1"/>
  <c r="I330" i="4"/>
  <c r="J330" i="4" s="1"/>
  <c r="P329" i="4"/>
  <c r="Q329" i="4" s="1"/>
  <c r="I329" i="4"/>
  <c r="P326" i="4"/>
  <c r="Q326" i="4" s="1"/>
  <c r="I326" i="4"/>
  <c r="J326" i="4" s="1"/>
  <c r="P325" i="4"/>
  <c r="S325" i="4" s="1"/>
  <c r="T325" i="4" s="1"/>
  <c r="J325" i="4"/>
  <c r="P324" i="4"/>
  <c r="I324" i="4"/>
  <c r="J324" i="4" s="1"/>
  <c r="P323" i="4"/>
  <c r="Q323" i="4" s="1"/>
  <c r="I323" i="4"/>
  <c r="P322" i="4"/>
  <c r="J322" i="4"/>
  <c r="P321" i="4"/>
  <c r="Q321" i="4" s="1"/>
  <c r="P320" i="4"/>
  <c r="I320" i="4"/>
  <c r="J320" i="4" s="1"/>
  <c r="P319" i="4"/>
  <c r="Q319" i="4" s="1"/>
  <c r="I319" i="4"/>
  <c r="P318" i="4"/>
  <c r="Q318" i="4" s="1"/>
  <c r="I318" i="4"/>
  <c r="J318" i="4" s="1"/>
  <c r="P317" i="4"/>
  <c r="Q317" i="4" s="1"/>
  <c r="I317" i="4"/>
  <c r="P316" i="4"/>
  <c r="I316" i="4"/>
  <c r="J316" i="4" s="1"/>
  <c r="P315" i="4"/>
  <c r="Q315" i="4" s="1"/>
  <c r="I315" i="4"/>
  <c r="J315" i="4" s="1"/>
  <c r="P314" i="4"/>
  <c r="Q314" i="4" s="1"/>
  <c r="I314" i="4"/>
  <c r="P313" i="4"/>
  <c r="I313" i="4"/>
  <c r="J313" i="4" s="1"/>
  <c r="P312" i="4"/>
  <c r="I312" i="4"/>
  <c r="J312" i="4" s="1"/>
  <c r="P311" i="4"/>
  <c r="I311" i="4"/>
  <c r="J311" i="4" s="1"/>
  <c r="P310" i="4"/>
  <c r="Q310" i="4" s="1"/>
  <c r="I310" i="4"/>
  <c r="P308" i="4"/>
  <c r="Q308" i="4" s="1"/>
  <c r="I308" i="4"/>
  <c r="J308" i="4" s="1"/>
  <c r="P307" i="4"/>
  <c r="I307" i="4"/>
  <c r="J307" i="4" s="1"/>
  <c r="P306" i="4"/>
  <c r="Q306" i="4" s="1"/>
  <c r="I306" i="4"/>
  <c r="P305" i="4"/>
  <c r="Q305" i="4" s="1"/>
  <c r="I305" i="4"/>
  <c r="P304" i="4"/>
  <c r="Q304" i="4" s="1"/>
  <c r="I304" i="4"/>
  <c r="P303" i="4"/>
  <c r="I303" i="4"/>
  <c r="J303" i="4" s="1"/>
  <c r="P302" i="4"/>
  <c r="Q302" i="4" s="1"/>
  <c r="I302" i="4"/>
  <c r="J302" i="4" s="1"/>
  <c r="P301" i="4"/>
  <c r="I301" i="4"/>
  <c r="J301" i="4" s="1"/>
  <c r="P300" i="4"/>
  <c r="Q300" i="4" s="1"/>
  <c r="I300" i="4"/>
  <c r="J300" i="4" s="1"/>
  <c r="P299" i="4"/>
  <c r="I299" i="4"/>
  <c r="J299" i="4" s="1"/>
  <c r="P298" i="4"/>
  <c r="Q298" i="4" s="1"/>
  <c r="P297" i="4"/>
  <c r="Q297" i="4" s="1"/>
  <c r="I297" i="4"/>
  <c r="J297" i="4" s="1"/>
  <c r="P296" i="4"/>
  <c r="Q296" i="4" s="1"/>
  <c r="I296" i="4"/>
  <c r="J296" i="4" s="1"/>
  <c r="P295" i="4"/>
  <c r="J295" i="4"/>
  <c r="P294" i="4"/>
  <c r="Q294" i="4" s="1"/>
  <c r="I294" i="4"/>
  <c r="J294" i="4" s="1"/>
  <c r="P293" i="4"/>
  <c r="I293" i="4"/>
  <c r="J293" i="4" s="1"/>
  <c r="P292" i="4"/>
  <c r="Q292" i="4" s="1"/>
  <c r="I292" i="4"/>
  <c r="P291" i="4"/>
  <c r="Q291" i="4" s="1"/>
  <c r="P290" i="4"/>
  <c r="Q290" i="4" s="1"/>
  <c r="I290" i="4"/>
  <c r="J290" i="4" s="1"/>
  <c r="P289" i="4"/>
  <c r="Q289" i="4" s="1"/>
  <c r="I289" i="4"/>
  <c r="J289" i="4" s="1"/>
  <c r="P288" i="4"/>
  <c r="S288" i="4" s="1"/>
  <c r="T288" i="4" s="1"/>
  <c r="J288" i="4"/>
  <c r="P287" i="4"/>
  <c r="I287" i="4"/>
  <c r="J287" i="4" s="1"/>
  <c r="P284" i="4"/>
  <c r="Q284" i="4" s="1"/>
  <c r="I284" i="4"/>
  <c r="J284" i="4" s="1"/>
  <c r="P283" i="4"/>
  <c r="Q283" i="4" s="1"/>
  <c r="I283" i="4"/>
  <c r="P282" i="4"/>
  <c r="S282" i="4" s="1"/>
  <c r="T282" i="4" s="1"/>
  <c r="J282" i="4"/>
  <c r="P281" i="4"/>
  <c r="J281" i="4"/>
  <c r="P280" i="4"/>
  <c r="Q280" i="4" s="1"/>
  <c r="I280" i="4"/>
  <c r="P279" i="4"/>
  <c r="Q279" i="4" s="1"/>
  <c r="I279" i="4"/>
  <c r="J279" i="4" s="1"/>
  <c r="P278" i="4"/>
  <c r="Q278" i="4" s="1"/>
  <c r="J278" i="4"/>
  <c r="P277" i="4"/>
  <c r="Q277" i="4" s="1"/>
  <c r="P276" i="4"/>
  <c r="Q276" i="4" s="1"/>
  <c r="I276" i="4"/>
  <c r="J276" i="4" s="1"/>
  <c r="P272" i="4"/>
  <c r="Q272" i="4" s="1"/>
  <c r="I272" i="4"/>
  <c r="P271" i="4"/>
  <c r="Q271" i="4" s="1"/>
  <c r="I271" i="4"/>
  <c r="J271" i="4" s="1"/>
  <c r="P270" i="4"/>
  <c r="Q270" i="4" s="1"/>
  <c r="I270" i="4"/>
  <c r="P269" i="4"/>
  <c r="Q269" i="4" s="1"/>
  <c r="I269" i="4"/>
  <c r="J269" i="4" s="1"/>
  <c r="P268" i="4"/>
  <c r="Q268" i="4" s="1"/>
  <c r="I268" i="4"/>
  <c r="P267" i="4"/>
  <c r="Q267" i="4" s="1"/>
  <c r="P266" i="4"/>
  <c r="Q266" i="4" s="1"/>
  <c r="P265" i="4"/>
  <c r="Q265" i="4" s="1"/>
  <c r="I265" i="4"/>
  <c r="P264" i="4"/>
  <c r="Q264" i="4" s="1"/>
  <c r="I264" i="4"/>
  <c r="J264" i="4" s="1"/>
  <c r="P263" i="4"/>
  <c r="Q263" i="4" s="1"/>
  <c r="I263" i="4"/>
  <c r="S263" i="4" s="1"/>
  <c r="T263" i="4" s="1"/>
  <c r="P262" i="4"/>
  <c r="Q262" i="4" s="1"/>
  <c r="I262" i="4"/>
  <c r="J262" i="4" s="1"/>
  <c r="P261" i="4"/>
  <c r="Q261" i="4" s="1"/>
  <c r="I261" i="4"/>
  <c r="P260" i="4"/>
  <c r="Q260" i="4" s="1"/>
  <c r="I260" i="4"/>
  <c r="P259" i="4"/>
  <c r="Q259" i="4" s="1"/>
  <c r="I259" i="4"/>
  <c r="P258" i="4"/>
  <c r="Q258" i="4" s="1"/>
  <c r="I258" i="4"/>
  <c r="P257" i="4"/>
  <c r="Q257" i="4" s="1"/>
  <c r="I257" i="4"/>
  <c r="P256" i="4"/>
  <c r="Q256" i="4" s="1"/>
  <c r="I256" i="4"/>
  <c r="P255" i="4"/>
  <c r="Q255" i="4" s="1"/>
  <c r="I255" i="4"/>
  <c r="P254" i="4"/>
  <c r="Q254" i="4" s="1"/>
  <c r="I254" i="4"/>
  <c r="P253" i="4"/>
  <c r="Q253" i="4" s="1"/>
  <c r="I253" i="4"/>
  <c r="P252" i="4"/>
  <c r="Q252" i="4" s="1"/>
  <c r="P251" i="4"/>
  <c r="Q251" i="4" s="1"/>
  <c r="I251" i="4"/>
  <c r="J251" i="4" s="1"/>
  <c r="P250" i="4"/>
  <c r="I250" i="4"/>
  <c r="J250" i="4" s="1"/>
  <c r="P249" i="4"/>
  <c r="Q249" i="4" s="1"/>
  <c r="I249" i="4"/>
  <c r="P248" i="4"/>
  <c r="Q248" i="4" s="1"/>
  <c r="I248" i="4"/>
  <c r="P247" i="4"/>
  <c r="Q247" i="4" s="1"/>
  <c r="I247" i="4"/>
  <c r="P246" i="4"/>
  <c r="I246" i="4"/>
  <c r="J246" i="4" s="1"/>
  <c r="P245" i="4"/>
  <c r="Q245" i="4" s="1"/>
  <c r="I245" i="4"/>
  <c r="J245" i="4" s="1"/>
  <c r="P244" i="4"/>
  <c r="Q244" i="4" s="1"/>
  <c r="I244" i="4"/>
  <c r="P243" i="4"/>
  <c r="Q243" i="4" s="1"/>
  <c r="I243" i="4"/>
  <c r="J243" i="4" s="1"/>
  <c r="P242" i="4"/>
  <c r="Q242" i="4" s="1"/>
  <c r="I242" i="4"/>
  <c r="P241" i="4"/>
  <c r="Q241" i="4" s="1"/>
  <c r="I241" i="4"/>
  <c r="P240" i="4"/>
  <c r="Q240" i="4" s="1"/>
  <c r="I240" i="4"/>
  <c r="J240" i="4" s="1"/>
  <c r="P239" i="4"/>
  <c r="Q239" i="4" s="1"/>
  <c r="I239" i="4"/>
  <c r="P238" i="4"/>
  <c r="Q238" i="4" s="1"/>
  <c r="I238" i="4"/>
  <c r="J238" i="4" s="1"/>
  <c r="P237" i="4"/>
  <c r="Q237" i="4" s="1"/>
  <c r="I237" i="4"/>
  <c r="P236" i="4"/>
  <c r="I236" i="4"/>
  <c r="J236" i="4" s="1"/>
  <c r="P235" i="4"/>
  <c r="Q235" i="4" s="1"/>
  <c r="I235" i="4"/>
  <c r="P234" i="4"/>
  <c r="Q234" i="4" s="1"/>
  <c r="I234" i="4"/>
  <c r="P233" i="4"/>
  <c r="Q233" i="4" s="1"/>
  <c r="I233" i="4"/>
  <c r="P232" i="4"/>
  <c r="Q232" i="4" s="1"/>
  <c r="I232" i="4"/>
  <c r="J232" i="4" s="1"/>
  <c r="P231" i="4"/>
  <c r="Q231" i="4" s="1"/>
  <c r="I231" i="4"/>
  <c r="J231" i="4" s="1"/>
  <c r="P230" i="4"/>
  <c r="I230" i="4"/>
  <c r="J230" i="4" s="1"/>
  <c r="P229" i="4"/>
  <c r="Q229" i="4" s="1"/>
  <c r="I229" i="4"/>
  <c r="P228" i="4"/>
  <c r="Q228" i="4" s="1"/>
  <c r="I228" i="4"/>
  <c r="P227" i="4"/>
  <c r="Q227" i="4" s="1"/>
  <c r="I227" i="4"/>
  <c r="P226" i="4"/>
  <c r="Q226" i="4" s="1"/>
  <c r="I226" i="4"/>
  <c r="J226" i="4" s="1"/>
  <c r="P225" i="4"/>
  <c r="Q225" i="4" s="1"/>
  <c r="I225" i="4"/>
  <c r="P224" i="4"/>
  <c r="Q224" i="4" s="1"/>
  <c r="I224" i="4"/>
  <c r="P223" i="4"/>
  <c r="Q223" i="4" s="1"/>
  <c r="I223" i="4"/>
  <c r="P222" i="4"/>
  <c r="I222" i="4"/>
  <c r="J222" i="4" s="1"/>
  <c r="P221" i="4"/>
  <c r="Q221" i="4" s="1"/>
  <c r="I221" i="4"/>
  <c r="P220" i="4"/>
  <c r="I220" i="4"/>
  <c r="J220" i="4" s="1"/>
  <c r="P219" i="4"/>
  <c r="Q219" i="4" s="1"/>
  <c r="I219" i="4"/>
  <c r="P218" i="4"/>
  <c r="Q218" i="4" s="1"/>
  <c r="I218" i="4"/>
  <c r="P217" i="4"/>
  <c r="Q217" i="4" s="1"/>
  <c r="P216" i="4"/>
  <c r="Q216" i="4" s="1"/>
  <c r="I216" i="4"/>
  <c r="J216" i="4" s="1"/>
  <c r="P209" i="4"/>
  <c r="Q209" i="4" s="1"/>
  <c r="I209" i="4"/>
  <c r="P208" i="4"/>
  <c r="Q208" i="4" s="1"/>
  <c r="I208" i="4"/>
  <c r="S208" i="4" s="1"/>
  <c r="T208" i="4" s="1"/>
  <c r="P207" i="4"/>
  <c r="Q207" i="4" s="1"/>
  <c r="I207" i="4"/>
  <c r="J207" i="4" s="1"/>
  <c r="P206" i="4"/>
  <c r="Q206" i="4" s="1"/>
  <c r="I206" i="4"/>
  <c r="P205" i="4"/>
  <c r="Q205" i="4" s="1"/>
  <c r="I205" i="4"/>
  <c r="P203" i="4"/>
  <c r="Q203" i="4" s="1"/>
  <c r="P202" i="4"/>
  <c r="Q202" i="4" s="1"/>
  <c r="P201" i="4"/>
  <c r="I201" i="4"/>
  <c r="J201" i="4" s="1"/>
  <c r="P200" i="4"/>
  <c r="Q200" i="4" s="1"/>
  <c r="I200" i="4"/>
  <c r="J200" i="4" s="1"/>
  <c r="P199" i="4"/>
  <c r="Q199" i="4" s="1"/>
  <c r="I199" i="4"/>
  <c r="J199" i="4" s="1"/>
  <c r="P198" i="4"/>
  <c r="Q198" i="4" s="1"/>
  <c r="I198" i="4"/>
  <c r="J198" i="4" s="1"/>
  <c r="P197" i="4"/>
  <c r="I197" i="4"/>
  <c r="J197" i="4" s="1"/>
  <c r="P196" i="4"/>
  <c r="Q196" i="4" s="1"/>
  <c r="P195" i="4"/>
  <c r="Q195" i="4" s="1"/>
  <c r="P194" i="4"/>
  <c r="Q194" i="4" s="1"/>
  <c r="P193" i="4"/>
  <c r="Q192" i="4"/>
  <c r="Q191" i="4"/>
  <c r="I191" i="4"/>
  <c r="J191" i="4" s="1"/>
  <c r="Q190" i="4"/>
  <c r="I190" i="4"/>
  <c r="Q189" i="4"/>
  <c r="I189" i="4"/>
  <c r="S189" i="4" s="1"/>
  <c r="T189" i="4" s="1"/>
  <c r="Q188" i="4"/>
  <c r="I188" i="4"/>
  <c r="S188" i="4" s="1"/>
  <c r="T188" i="4" s="1"/>
  <c r="P187" i="4"/>
  <c r="Q187" i="4" s="1"/>
  <c r="Q186" i="4"/>
  <c r="I186" i="4"/>
  <c r="S186" i="4" s="1"/>
  <c r="T186" i="4" s="1"/>
  <c r="P185" i="4"/>
  <c r="I185" i="4"/>
  <c r="J185" i="4" s="1"/>
  <c r="Q184" i="4"/>
  <c r="I184" i="4"/>
  <c r="S184" i="4" s="1"/>
  <c r="T184" i="4" s="1"/>
  <c r="P183" i="4"/>
  <c r="I183" i="4"/>
  <c r="J183" i="4" s="1"/>
  <c r="Q175" i="4"/>
  <c r="I175" i="4"/>
  <c r="S175" i="4" s="1"/>
  <c r="T175" i="4" s="1"/>
  <c r="P174" i="4"/>
  <c r="Q174" i="4" s="1"/>
  <c r="P172" i="4"/>
  <c r="Q172" i="4" s="1"/>
  <c r="I172" i="4"/>
  <c r="P171" i="4"/>
  <c r="Q171" i="4" s="1"/>
  <c r="P170" i="4"/>
  <c r="Q170" i="4" s="1"/>
  <c r="I170" i="4"/>
  <c r="J170" i="4" s="1"/>
  <c r="Q169" i="4"/>
  <c r="I169" i="4"/>
  <c r="P168" i="4"/>
  <c r="I168" i="4"/>
  <c r="J168" i="4" s="1"/>
  <c r="P167" i="4"/>
  <c r="Q167" i="4" s="1"/>
  <c r="I167" i="4"/>
  <c r="P166" i="4"/>
  <c r="Q166" i="4" s="1"/>
  <c r="P165" i="4"/>
  <c r="Q165" i="4" s="1"/>
  <c r="I165" i="4"/>
  <c r="P164" i="4"/>
  <c r="Q164" i="4" s="1"/>
  <c r="I164" i="4"/>
  <c r="J164" i="4" s="1"/>
  <c r="Q163" i="4"/>
  <c r="I163" i="4"/>
  <c r="Q162" i="4"/>
  <c r="I162" i="4"/>
  <c r="J162" i="4" s="1"/>
  <c r="P161" i="4"/>
  <c r="Q161" i="4" s="1"/>
  <c r="P160" i="4"/>
  <c r="Q160" i="4" s="1"/>
  <c r="I159" i="4"/>
  <c r="J159" i="4" s="1"/>
  <c r="P158" i="4"/>
  <c r="Q158" i="4" s="1"/>
  <c r="I158" i="4"/>
  <c r="P157" i="4"/>
  <c r="Q157" i="4" s="1"/>
  <c r="I157" i="4"/>
  <c r="J157" i="4" s="1"/>
  <c r="I156" i="4"/>
  <c r="J156" i="4" s="1"/>
  <c r="I155" i="4"/>
  <c r="J155" i="4" s="1"/>
  <c r="I153" i="4"/>
  <c r="I151" i="4"/>
  <c r="J151" i="4" s="1"/>
  <c r="I150" i="4"/>
  <c r="J150" i="4" s="1"/>
  <c r="P149" i="4"/>
  <c r="Q149" i="4" s="1"/>
  <c r="P145" i="4"/>
  <c r="I145" i="4"/>
  <c r="P144" i="4"/>
  <c r="Q144" i="4" s="1"/>
  <c r="J144" i="4"/>
  <c r="P143" i="4"/>
  <c r="S143" i="4" s="1"/>
  <c r="T143" i="4" s="1"/>
  <c r="J143" i="4"/>
  <c r="P142" i="4"/>
  <c r="S142" i="4" s="1"/>
  <c r="T142" i="4" s="1"/>
  <c r="J142" i="4"/>
  <c r="P141" i="4"/>
  <c r="S141" i="4" s="1"/>
  <c r="T141" i="4" s="1"/>
  <c r="J141" i="4"/>
  <c r="P140" i="4"/>
  <c r="Q140" i="4" s="1"/>
  <c r="P136" i="4"/>
  <c r="Q136" i="4" s="1"/>
  <c r="I136" i="4"/>
  <c r="P132" i="4"/>
  <c r="Q132" i="4" s="1"/>
  <c r="I131" i="4"/>
  <c r="J131" i="4" s="1"/>
  <c r="I129" i="4"/>
  <c r="J129" i="4" s="1"/>
  <c r="I128" i="4"/>
  <c r="J128" i="4" s="1"/>
  <c r="I127" i="4"/>
  <c r="J127" i="4" s="1"/>
  <c r="I126" i="4"/>
  <c r="J126" i="4" s="1"/>
  <c r="I125" i="4"/>
  <c r="J125" i="4" s="1"/>
  <c r="I124" i="4"/>
  <c r="J124" i="4" s="1"/>
  <c r="P123" i="4"/>
  <c r="Q123" i="4" s="1"/>
  <c r="I123" i="4"/>
  <c r="I122" i="4"/>
  <c r="J122" i="4" s="1"/>
  <c r="P121" i="4"/>
  <c r="Q121" i="4" s="1"/>
  <c r="J120" i="4"/>
  <c r="J119" i="4"/>
  <c r="J118" i="4"/>
  <c r="I117" i="4"/>
  <c r="J117" i="4" s="1"/>
  <c r="J116" i="4"/>
  <c r="J115" i="4"/>
  <c r="J114" i="4"/>
  <c r="I113" i="4"/>
  <c r="J113" i="4" s="1"/>
  <c r="I112" i="4"/>
  <c r="J112" i="4" s="1"/>
  <c r="P111" i="4"/>
  <c r="Q111" i="4" s="1"/>
  <c r="I111" i="4"/>
  <c r="J111" i="4" s="1"/>
  <c r="P110" i="4"/>
  <c r="Q110" i="4" s="1"/>
  <c r="I110" i="4"/>
  <c r="J110" i="4" s="1"/>
  <c r="P109" i="4"/>
  <c r="Q109" i="4" s="1"/>
  <c r="I109" i="4"/>
  <c r="P108" i="4"/>
  <c r="S108" i="4" s="1"/>
  <c r="T108" i="4" s="1"/>
  <c r="J108" i="4"/>
  <c r="J107" i="4"/>
  <c r="J106" i="4"/>
  <c r="J105" i="4"/>
  <c r="I104" i="4"/>
  <c r="J104" i="4" s="1"/>
  <c r="P103" i="4"/>
  <c r="Q103" i="4" s="1"/>
  <c r="I102" i="4"/>
  <c r="J102" i="4" s="1"/>
  <c r="I101" i="4"/>
  <c r="J101" i="4" s="1"/>
  <c r="I100" i="4"/>
  <c r="J100" i="4" s="1"/>
  <c r="I97" i="4"/>
  <c r="J97" i="4" s="1"/>
  <c r="P96" i="4"/>
  <c r="Q96" i="4" s="1"/>
  <c r="I96" i="4"/>
  <c r="P95" i="4"/>
  <c r="Q95" i="4" s="1"/>
  <c r="I95" i="4"/>
  <c r="P94" i="4"/>
  <c r="Q94" i="4" s="1"/>
  <c r="I94" i="4"/>
  <c r="P93" i="4"/>
  <c r="Q93" i="4" s="1"/>
  <c r="J93" i="4"/>
  <c r="P92" i="4"/>
  <c r="Q92" i="4" s="1"/>
  <c r="I92" i="4"/>
  <c r="J92" i="4" s="1"/>
  <c r="P91" i="4"/>
  <c r="Q91" i="4" s="1"/>
  <c r="I91" i="4"/>
  <c r="J91" i="4" s="1"/>
  <c r="P90" i="4"/>
  <c r="Q90" i="4" s="1"/>
  <c r="I90" i="4"/>
  <c r="P89" i="4"/>
  <c r="Q89" i="4" s="1"/>
  <c r="I89" i="4"/>
  <c r="J89" i="4" s="1"/>
  <c r="P88" i="4"/>
  <c r="J88" i="4"/>
  <c r="P87" i="4"/>
  <c r="Q87" i="4" s="1"/>
  <c r="J87" i="4"/>
  <c r="P86" i="4"/>
  <c r="Q86" i="4" s="1"/>
  <c r="I86" i="4"/>
  <c r="J86" i="4" s="1"/>
  <c r="P85" i="4"/>
  <c r="S85" i="4" s="1"/>
  <c r="T85" i="4" s="1"/>
  <c r="J85" i="4"/>
  <c r="P84" i="4"/>
  <c r="Q84" i="4" s="1"/>
  <c r="I84" i="4"/>
  <c r="J84" i="4" s="1"/>
  <c r="P83" i="4"/>
  <c r="Q83" i="4" s="1"/>
  <c r="I83" i="4"/>
  <c r="P82" i="4"/>
  <c r="I82" i="4"/>
  <c r="J82" i="4" s="1"/>
  <c r="P81" i="4"/>
  <c r="Q81" i="4" s="1"/>
  <c r="I81" i="4"/>
  <c r="P80" i="4"/>
  <c r="Q80" i="4" s="1"/>
  <c r="I80" i="4"/>
  <c r="J80" i="4" s="1"/>
  <c r="P79" i="4"/>
  <c r="Q79" i="4" s="1"/>
  <c r="I72" i="4"/>
  <c r="J72" i="4" s="1"/>
  <c r="P71" i="4"/>
  <c r="Q71" i="4" s="1"/>
  <c r="I71" i="4"/>
  <c r="J71" i="4" s="1"/>
  <c r="P70" i="4"/>
  <c r="Q70" i="4" s="1"/>
  <c r="I70" i="4"/>
  <c r="P69" i="4"/>
  <c r="Q69" i="4" s="1"/>
  <c r="I69" i="4"/>
  <c r="P68" i="4"/>
  <c r="Q68" i="4" s="1"/>
  <c r="I68" i="4"/>
  <c r="P67" i="4"/>
  <c r="J67" i="4"/>
  <c r="P66" i="4"/>
  <c r="S66" i="4" s="1"/>
  <c r="T66" i="4" s="1"/>
  <c r="J66" i="4"/>
  <c r="P65" i="4"/>
  <c r="I65" i="4"/>
  <c r="J65" i="4" s="1"/>
  <c r="P64" i="4"/>
  <c r="I64" i="4"/>
  <c r="J64" i="4" s="1"/>
  <c r="P63" i="4"/>
  <c r="S63" i="4" s="1"/>
  <c r="T63" i="4" s="1"/>
  <c r="J63" i="4"/>
  <c r="P62" i="4"/>
  <c r="Q62" i="4" s="1"/>
  <c r="J62" i="4"/>
  <c r="P61" i="4"/>
  <c r="J61" i="4"/>
  <c r="P60" i="4"/>
  <c r="Q60" i="4" s="1"/>
  <c r="I60" i="4"/>
  <c r="J60" i="4" s="1"/>
  <c r="P59" i="4"/>
  <c r="J59" i="4"/>
  <c r="P58" i="4"/>
  <c r="S58" i="4" s="1"/>
  <c r="T58" i="4" s="1"/>
  <c r="J58" i="4"/>
  <c r="P57" i="4"/>
  <c r="S57" i="4" s="1"/>
  <c r="T57" i="4" s="1"/>
  <c r="J57" i="4"/>
  <c r="P56" i="4"/>
  <c r="Q56" i="4" s="1"/>
  <c r="I56" i="4"/>
  <c r="P55" i="4"/>
  <c r="S55" i="4" s="1"/>
  <c r="T55" i="4" s="1"/>
  <c r="J55" i="4"/>
  <c r="P54" i="4"/>
  <c r="Q54" i="4" s="1"/>
  <c r="I54" i="4"/>
  <c r="P53" i="4"/>
  <c r="S53" i="4" s="1"/>
  <c r="T53" i="4" s="1"/>
  <c r="J53" i="4"/>
  <c r="P52" i="4"/>
  <c r="Q52" i="4" s="1"/>
  <c r="I52" i="4"/>
  <c r="J52" i="4" s="1"/>
  <c r="P51" i="4"/>
  <c r="Q51" i="4" s="1"/>
  <c r="I51" i="4"/>
  <c r="J51" i="4" s="1"/>
  <c r="P50" i="4"/>
  <c r="I50" i="4"/>
  <c r="J50" i="4" s="1"/>
  <c r="P49" i="4"/>
  <c r="Q49" i="4" s="1"/>
  <c r="I49" i="4"/>
  <c r="P48" i="4"/>
  <c r="I48" i="4"/>
  <c r="J48" i="4" s="1"/>
  <c r="P47" i="4"/>
  <c r="Q47" i="4" s="1"/>
  <c r="I47" i="4"/>
  <c r="P46" i="4"/>
  <c r="Q46" i="4" s="1"/>
  <c r="I46" i="4"/>
  <c r="J46" i="4" s="1"/>
  <c r="P45" i="4"/>
  <c r="S45" i="4" s="1"/>
  <c r="T45" i="4" s="1"/>
  <c r="J45" i="4"/>
  <c r="P44" i="4"/>
  <c r="S44" i="4" s="1"/>
  <c r="T44" i="4" s="1"/>
  <c r="P43" i="4"/>
  <c r="S43" i="4" s="1"/>
  <c r="T43" i="4" s="1"/>
  <c r="P42" i="4"/>
  <c r="Q42" i="4" s="1"/>
  <c r="I42" i="4"/>
  <c r="J42" i="4" s="1"/>
  <c r="P41" i="4"/>
  <c r="Q41" i="4" s="1"/>
  <c r="I41" i="4"/>
  <c r="P40" i="4"/>
  <c r="Q40" i="4" s="1"/>
  <c r="I40" i="4"/>
  <c r="J40" i="4" s="1"/>
  <c r="P39" i="4"/>
  <c r="Q39" i="4" s="1"/>
  <c r="I39" i="4"/>
  <c r="P38" i="4"/>
  <c r="Q38" i="4" s="1"/>
  <c r="I38" i="4"/>
  <c r="J38" i="4" s="1"/>
  <c r="P37" i="4"/>
  <c r="Q37" i="4" s="1"/>
  <c r="I37" i="4"/>
  <c r="P36" i="4"/>
  <c r="Q36" i="4" s="1"/>
  <c r="I36" i="4"/>
  <c r="P35" i="4"/>
  <c r="Q35" i="4" s="1"/>
  <c r="I35" i="4"/>
  <c r="P34" i="4"/>
  <c r="I34" i="4"/>
  <c r="J34" i="4" s="1"/>
  <c r="P33" i="4"/>
  <c r="Q33" i="4" s="1"/>
  <c r="I33" i="4"/>
  <c r="J33" i="4" s="1"/>
  <c r="P32" i="4"/>
  <c r="Q32" i="4" s="1"/>
  <c r="I32" i="4"/>
  <c r="P31" i="4"/>
  <c r="Q31" i="4" s="1"/>
  <c r="I31" i="4"/>
  <c r="P30" i="4"/>
  <c r="I30" i="4"/>
  <c r="J30" i="4" s="1"/>
  <c r="I29" i="4"/>
  <c r="J29" i="4" s="1"/>
  <c r="I26" i="4"/>
  <c r="J26" i="4" s="1"/>
  <c r="I25" i="4"/>
  <c r="J25" i="4" s="1"/>
  <c r="I24" i="4"/>
  <c r="J24" i="4" s="1"/>
  <c r="I23" i="4"/>
  <c r="J23" i="4" s="1"/>
  <c r="I22" i="4"/>
  <c r="J22" i="4" s="1"/>
  <c r="I21" i="4"/>
  <c r="I18" i="4"/>
  <c r="J18" i="4" s="1"/>
  <c r="I17" i="4"/>
  <c r="J17" i="4" s="1"/>
  <c r="I16" i="4"/>
  <c r="P13" i="4"/>
  <c r="Q13" i="4" s="1"/>
  <c r="J13" i="4"/>
  <c r="I12" i="4"/>
  <c r="J12" i="4" s="1"/>
  <c r="P11" i="4"/>
  <c r="Q11" i="4" s="1"/>
  <c r="I11" i="4"/>
  <c r="P10" i="4"/>
  <c r="Q10" i="4" s="1"/>
  <c r="I10" i="4"/>
  <c r="J10" i="4" s="1"/>
  <c r="P9" i="4"/>
  <c r="Q9" i="4" s="1"/>
  <c r="I9" i="4"/>
  <c r="J9" i="4" s="1"/>
  <c r="P8" i="4"/>
  <c r="Q8" i="4" s="1"/>
  <c r="I8" i="4"/>
  <c r="P7" i="4"/>
  <c r="Q7" i="4" s="1"/>
  <c r="I7" i="4"/>
  <c r="J7" i="4" s="1"/>
  <c r="P5" i="4"/>
  <c r="I5" i="4"/>
  <c r="P4" i="4"/>
  <c r="I4" i="4"/>
  <c r="J4" i="4" s="1"/>
  <c r="P550" i="3"/>
  <c r="Q550" i="3" s="1"/>
  <c r="P549" i="3"/>
  <c r="Q549" i="3" s="1"/>
  <c r="P548" i="3"/>
  <c r="P547" i="3"/>
  <c r="S547" i="3" s="1"/>
  <c r="T547" i="3" s="1"/>
  <c r="I546" i="3"/>
  <c r="J546" i="3" s="1"/>
  <c r="I545" i="3"/>
  <c r="J545" i="3" s="1"/>
  <c r="I544" i="3"/>
  <c r="J544" i="3" s="1"/>
  <c r="I543" i="3"/>
  <c r="J543" i="3" s="1"/>
  <c r="I542" i="3"/>
  <c r="J542" i="3" s="1"/>
  <c r="I541" i="3"/>
  <c r="J541" i="3" s="1"/>
  <c r="I540" i="3"/>
  <c r="J540" i="3" s="1"/>
  <c r="P539" i="3"/>
  <c r="Q539" i="3" s="1"/>
  <c r="K539" i="3"/>
  <c r="K549" i="3" s="1"/>
  <c r="P538" i="3"/>
  <c r="Q538" i="3" s="1"/>
  <c r="J538" i="3"/>
  <c r="P537" i="3"/>
  <c r="Q537" i="3" s="1"/>
  <c r="I537" i="3"/>
  <c r="J537" i="3" s="1"/>
  <c r="P536" i="3"/>
  <c r="Q536" i="3" s="1"/>
  <c r="J536" i="3"/>
  <c r="S535" i="3"/>
  <c r="T535" i="3" s="1"/>
  <c r="P535" i="3"/>
  <c r="Q535" i="3" s="1"/>
  <c r="J535" i="3"/>
  <c r="P534" i="3"/>
  <c r="S534" i="3" s="1"/>
  <c r="T534" i="3" s="1"/>
  <c r="J534" i="3"/>
  <c r="P533" i="3"/>
  <c r="S533" i="3" s="1"/>
  <c r="T533" i="3" s="1"/>
  <c r="J533" i="3"/>
  <c r="P532" i="3"/>
  <c r="Q532" i="3" s="1"/>
  <c r="I532" i="3"/>
  <c r="P531" i="3"/>
  <c r="Q531" i="3" s="1"/>
  <c r="I531" i="3"/>
  <c r="P530" i="3"/>
  <c r="Q530" i="3" s="1"/>
  <c r="I530" i="3"/>
  <c r="S530" i="3" s="1"/>
  <c r="T530" i="3" s="1"/>
  <c r="P529" i="3"/>
  <c r="Q529" i="3" s="1"/>
  <c r="I529" i="3"/>
  <c r="S529" i="3" s="1"/>
  <c r="T529" i="3" s="1"/>
  <c r="P528" i="3"/>
  <c r="J528" i="3"/>
  <c r="P527" i="3"/>
  <c r="J527" i="3"/>
  <c r="P526" i="3"/>
  <c r="S526" i="3" s="1"/>
  <c r="T526" i="3" s="1"/>
  <c r="J526" i="3"/>
  <c r="P525" i="3"/>
  <c r="S525" i="3" s="1"/>
  <c r="T525" i="3" s="1"/>
  <c r="J525" i="3"/>
  <c r="I524" i="3"/>
  <c r="S524" i="3" s="1"/>
  <c r="I523" i="3"/>
  <c r="J523" i="3" s="1"/>
  <c r="I522" i="3"/>
  <c r="S522" i="3" s="1"/>
  <c r="I521" i="3"/>
  <c r="J521" i="3" s="1"/>
  <c r="S520" i="3"/>
  <c r="J520" i="3"/>
  <c r="S519" i="3"/>
  <c r="J519" i="3"/>
  <c r="S518" i="3"/>
  <c r="J518" i="3"/>
  <c r="P517" i="3"/>
  <c r="Q517" i="3" s="1"/>
  <c r="I517" i="3"/>
  <c r="S517" i="3" s="1"/>
  <c r="T517" i="3" s="1"/>
  <c r="P516" i="3"/>
  <c r="Q516" i="3" s="1"/>
  <c r="J516" i="3"/>
  <c r="P515" i="3"/>
  <c r="S515" i="3" s="1"/>
  <c r="T515" i="3" s="1"/>
  <c r="J515" i="3"/>
  <c r="P514" i="3"/>
  <c r="S514" i="3" s="1"/>
  <c r="T514" i="3" s="1"/>
  <c r="J514" i="3"/>
  <c r="S513" i="3"/>
  <c r="T513" i="3" s="1"/>
  <c r="Q513" i="3"/>
  <c r="P513" i="3"/>
  <c r="J513" i="3"/>
  <c r="P512" i="3"/>
  <c r="Q512" i="3" s="1"/>
  <c r="I512" i="3"/>
  <c r="J512" i="3" s="1"/>
  <c r="S511" i="3"/>
  <c r="T511" i="3" s="1"/>
  <c r="Q511" i="3"/>
  <c r="P511" i="3"/>
  <c r="I511" i="3"/>
  <c r="J511" i="3" s="1"/>
  <c r="P510" i="3"/>
  <c r="Q510" i="3" s="1"/>
  <c r="I510" i="3"/>
  <c r="P509" i="3"/>
  <c r="Q509" i="3" s="1"/>
  <c r="I509" i="3"/>
  <c r="S509" i="3" s="1"/>
  <c r="T509" i="3" s="1"/>
  <c r="P508" i="3"/>
  <c r="Q508" i="3" s="1"/>
  <c r="I508" i="3"/>
  <c r="J508" i="3" s="1"/>
  <c r="P507" i="3"/>
  <c r="Q507" i="3" s="1"/>
  <c r="J507" i="3"/>
  <c r="P506" i="3"/>
  <c r="Q506" i="3" s="1"/>
  <c r="I506" i="3"/>
  <c r="J506" i="3" s="1"/>
  <c r="P505" i="3"/>
  <c r="I505" i="3"/>
  <c r="J505" i="3" s="1"/>
  <c r="P504" i="3"/>
  <c r="I504" i="3"/>
  <c r="J504" i="3" s="1"/>
  <c r="Q503" i="3"/>
  <c r="P503" i="3"/>
  <c r="I503" i="3"/>
  <c r="J503" i="3" s="1"/>
  <c r="S502" i="3"/>
  <c r="T502" i="3" s="1"/>
  <c r="P502" i="3"/>
  <c r="Q502" i="3" s="1"/>
  <c r="I502" i="3"/>
  <c r="J502" i="3" s="1"/>
  <c r="P501" i="3"/>
  <c r="Q501" i="3" s="1"/>
  <c r="I501" i="3"/>
  <c r="S501" i="3" s="1"/>
  <c r="T501" i="3" s="1"/>
  <c r="P500" i="3"/>
  <c r="I500" i="3"/>
  <c r="J500" i="3" s="1"/>
  <c r="P499" i="3"/>
  <c r="S499" i="3" s="1"/>
  <c r="T499" i="3" s="1"/>
  <c r="J499" i="3"/>
  <c r="I499" i="3"/>
  <c r="P498" i="3"/>
  <c r="I498" i="3"/>
  <c r="J498" i="3" s="1"/>
  <c r="P497" i="3"/>
  <c r="Q497" i="3" s="1"/>
  <c r="I497" i="3"/>
  <c r="S497" i="3" s="1"/>
  <c r="T497" i="3" s="1"/>
  <c r="P496" i="3"/>
  <c r="Q496" i="3" s="1"/>
  <c r="I496" i="3"/>
  <c r="J496" i="3" s="1"/>
  <c r="P495" i="3"/>
  <c r="Q495" i="3" s="1"/>
  <c r="I495" i="3"/>
  <c r="J495" i="3" s="1"/>
  <c r="P494" i="3"/>
  <c r="Q494" i="3" s="1"/>
  <c r="I494" i="3"/>
  <c r="S494" i="3" s="1"/>
  <c r="T494" i="3" s="1"/>
  <c r="P493" i="3"/>
  <c r="Q493" i="3" s="1"/>
  <c r="I493" i="3"/>
  <c r="P492" i="3"/>
  <c r="Q492" i="3" s="1"/>
  <c r="I492" i="3"/>
  <c r="J492" i="3" s="1"/>
  <c r="P491" i="3"/>
  <c r="S491" i="3" s="1"/>
  <c r="T491" i="3" s="1"/>
  <c r="J491" i="3"/>
  <c r="I491" i="3"/>
  <c r="P490" i="3"/>
  <c r="I490" i="3"/>
  <c r="J490" i="3" s="1"/>
  <c r="P489" i="3"/>
  <c r="Q489" i="3" s="1"/>
  <c r="I489" i="3"/>
  <c r="J489" i="3" s="1"/>
  <c r="P488" i="3"/>
  <c r="Q488" i="3" s="1"/>
  <c r="I488" i="3"/>
  <c r="S488" i="3" s="1"/>
  <c r="T488" i="3" s="1"/>
  <c r="P487" i="3"/>
  <c r="Q487" i="3" s="1"/>
  <c r="I487" i="3"/>
  <c r="J487" i="3" s="1"/>
  <c r="P486" i="3"/>
  <c r="I486" i="3"/>
  <c r="J486" i="3" s="1"/>
  <c r="P485" i="3"/>
  <c r="Q485" i="3" s="1"/>
  <c r="I485" i="3"/>
  <c r="J485" i="3" s="1"/>
  <c r="P484" i="3"/>
  <c r="Q484" i="3" s="1"/>
  <c r="I484" i="3"/>
  <c r="J484" i="3" s="1"/>
  <c r="P483" i="3"/>
  <c r="S483" i="3" s="1"/>
  <c r="T483" i="3" s="1"/>
  <c r="J483" i="3"/>
  <c r="I483" i="3"/>
  <c r="P482" i="3"/>
  <c r="Q482" i="3" s="1"/>
  <c r="I482" i="3"/>
  <c r="S482" i="3" s="1"/>
  <c r="T482" i="3" s="1"/>
  <c r="P481" i="3"/>
  <c r="Q481" i="3" s="1"/>
  <c r="J481" i="3"/>
  <c r="P480" i="3"/>
  <c r="Q480" i="3" s="1"/>
  <c r="I480" i="3"/>
  <c r="S480" i="3" s="1"/>
  <c r="T480" i="3" s="1"/>
  <c r="P479" i="3"/>
  <c r="Q479" i="3" s="1"/>
  <c r="I479" i="3"/>
  <c r="P478" i="3"/>
  <c r="Q478" i="3" s="1"/>
  <c r="I478" i="3"/>
  <c r="P477" i="3"/>
  <c r="Q477" i="3" s="1"/>
  <c r="I477" i="3"/>
  <c r="S477" i="3" s="1"/>
  <c r="T477" i="3" s="1"/>
  <c r="P476" i="3"/>
  <c r="Q476" i="3" s="1"/>
  <c r="I476" i="3"/>
  <c r="J476" i="3" s="1"/>
  <c r="P475" i="3"/>
  <c r="Q475" i="3" s="1"/>
  <c r="I475" i="3"/>
  <c r="S475" i="3" s="1"/>
  <c r="T475" i="3" s="1"/>
  <c r="P474" i="3"/>
  <c r="Q474" i="3" s="1"/>
  <c r="I474" i="3"/>
  <c r="P473" i="3"/>
  <c r="I473" i="3"/>
  <c r="J473" i="3" s="1"/>
  <c r="P472" i="3"/>
  <c r="S472" i="3" s="1"/>
  <c r="T472" i="3" s="1"/>
  <c r="I472" i="3"/>
  <c r="J472" i="3" s="1"/>
  <c r="P471" i="3"/>
  <c r="Q471" i="3" s="1"/>
  <c r="I471" i="3"/>
  <c r="S471" i="3" s="1"/>
  <c r="T471" i="3" s="1"/>
  <c r="P470" i="3"/>
  <c r="Q470" i="3" s="1"/>
  <c r="I470" i="3"/>
  <c r="P469" i="3"/>
  <c r="Q469" i="3" s="1"/>
  <c r="I469" i="3"/>
  <c r="S469" i="3" s="1"/>
  <c r="T469" i="3" s="1"/>
  <c r="P468" i="3"/>
  <c r="S468" i="3" s="1"/>
  <c r="T468" i="3" s="1"/>
  <c r="J468" i="3"/>
  <c r="P467" i="3"/>
  <c r="S467" i="3" s="1"/>
  <c r="T467" i="3" s="1"/>
  <c r="J467" i="3"/>
  <c r="P466" i="3"/>
  <c r="Q466" i="3" s="1"/>
  <c r="J466" i="3"/>
  <c r="S465" i="3"/>
  <c r="T465" i="3" s="1"/>
  <c r="Q465" i="3"/>
  <c r="P465" i="3"/>
  <c r="J465" i="3"/>
  <c r="P464" i="3"/>
  <c r="S464" i="3" s="1"/>
  <c r="T464" i="3" s="1"/>
  <c r="J464" i="3"/>
  <c r="P463" i="3"/>
  <c r="Q463" i="3" s="1"/>
  <c r="J463" i="3"/>
  <c r="S462" i="3"/>
  <c r="T462" i="3" s="1"/>
  <c r="Q462" i="3"/>
  <c r="P462" i="3"/>
  <c r="J462" i="3"/>
  <c r="P461" i="3"/>
  <c r="Q461" i="3" s="1"/>
  <c r="I461" i="3"/>
  <c r="P460" i="3"/>
  <c r="Q460" i="3" s="1"/>
  <c r="I460" i="3"/>
  <c r="J460" i="3" s="1"/>
  <c r="P459" i="3"/>
  <c r="Q459" i="3" s="1"/>
  <c r="I459" i="3"/>
  <c r="J459" i="3" s="1"/>
  <c r="P458" i="3"/>
  <c r="Q458" i="3" s="1"/>
  <c r="I458" i="3"/>
  <c r="J458" i="3" s="1"/>
  <c r="P457" i="3"/>
  <c r="J457" i="3"/>
  <c r="P456" i="3"/>
  <c r="Q456" i="3" s="1"/>
  <c r="I456" i="3"/>
  <c r="P455" i="3"/>
  <c r="Q455" i="3" s="1"/>
  <c r="I455" i="3"/>
  <c r="J455" i="3" s="1"/>
  <c r="P454" i="3"/>
  <c r="Q454" i="3" s="1"/>
  <c r="I454" i="3"/>
  <c r="S454" i="3" s="1"/>
  <c r="T454" i="3" s="1"/>
  <c r="S453" i="3"/>
  <c r="T453" i="3" s="1"/>
  <c r="Q453" i="3"/>
  <c r="P453" i="3"/>
  <c r="I453" i="3"/>
  <c r="J453" i="3" s="1"/>
  <c r="S452" i="3"/>
  <c r="J452" i="3"/>
  <c r="P451" i="3"/>
  <c r="Q451" i="3" s="1"/>
  <c r="I451" i="3"/>
  <c r="J451" i="3" s="1"/>
  <c r="P450" i="3"/>
  <c r="Q450" i="3" s="1"/>
  <c r="I450" i="3"/>
  <c r="J450" i="3" s="1"/>
  <c r="P449" i="3"/>
  <c r="Q449" i="3" s="1"/>
  <c r="I449" i="3"/>
  <c r="Q448" i="3"/>
  <c r="P448" i="3"/>
  <c r="S448" i="3" s="1"/>
  <c r="T448" i="3" s="1"/>
  <c r="J448" i="3"/>
  <c r="P447" i="3"/>
  <c r="Q447" i="3" s="1"/>
  <c r="I447" i="3"/>
  <c r="P446" i="3"/>
  <c r="Q446" i="3" s="1"/>
  <c r="J446" i="3"/>
  <c r="P445" i="3"/>
  <c r="S445" i="3" s="1"/>
  <c r="T445" i="3" s="1"/>
  <c r="J445" i="3"/>
  <c r="S444" i="3"/>
  <c r="T444" i="3" s="1"/>
  <c r="P444" i="3"/>
  <c r="Q444" i="3" s="1"/>
  <c r="J444" i="3"/>
  <c r="P443" i="3"/>
  <c r="J443" i="3"/>
  <c r="P442" i="3"/>
  <c r="J442" i="3"/>
  <c r="P441" i="3"/>
  <c r="Q441" i="3" s="1"/>
  <c r="I441" i="3"/>
  <c r="J441" i="3" s="1"/>
  <c r="P440" i="3"/>
  <c r="Q440" i="3" s="1"/>
  <c r="I440" i="3"/>
  <c r="S440" i="3" s="1"/>
  <c r="T440" i="3" s="1"/>
  <c r="Q439" i="3"/>
  <c r="P439" i="3"/>
  <c r="I439" i="3"/>
  <c r="S438" i="3"/>
  <c r="T438" i="3" s="1"/>
  <c r="Q438" i="3"/>
  <c r="P438" i="3"/>
  <c r="I438" i="3"/>
  <c r="J438" i="3" s="1"/>
  <c r="P437" i="3"/>
  <c r="S437" i="3" s="1"/>
  <c r="T437" i="3" s="1"/>
  <c r="J437" i="3"/>
  <c r="P436" i="3"/>
  <c r="Q436" i="3" s="1"/>
  <c r="J436" i="3"/>
  <c r="I436" i="3"/>
  <c r="P435" i="3"/>
  <c r="Q435" i="3" s="1"/>
  <c r="I435" i="3"/>
  <c r="S435" i="3" s="1"/>
  <c r="T435" i="3" s="1"/>
  <c r="P434" i="3"/>
  <c r="Q434" i="3" s="1"/>
  <c r="I434" i="3"/>
  <c r="S434" i="3" s="1"/>
  <c r="T434" i="3" s="1"/>
  <c r="P433" i="3"/>
  <c r="Q433" i="3" s="1"/>
  <c r="I433" i="3"/>
  <c r="P432" i="3"/>
  <c r="Q432" i="3" s="1"/>
  <c r="I432" i="3"/>
  <c r="P431" i="3"/>
  <c r="Q431" i="3" s="1"/>
  <c r="I431" i="3"/>
  <c r="S431" i="3" s="1"/>
  <c r="T431" i="3" s="1"/>
  <c r="Q430" i="3"/>
  <c r="P430" i="3"/>
  <c r="I430" i="3"/>
  <c r="J430" i="3" s="1"/>
  <c r="P429" i="3"/>
  <c r="Q429" i="3" s="1"/>
  <c r="I429" i="3"/>
  <c r="J429" i="3" s="1"/>
  <c r="P428" i="3"/>
  <c r="S428" i="3" s="1"/>
  <c r="T428" i="3" s="1"/>
  <c r="J428" i="3"/>
  <c r="P427" i="3"/>
  <c r="Q427" i="3" s="1"/>
  <c r="I427" i="3"/>
  <c r="S427" i="3" s="1"/>
  <c r="T427" i="3" s="1"/>
  <c r="P426" i="3"/>
  <c r="J426" i="3"/>
  <c r="P425" i="3"/>
  <c r="Q425" i="3" s="1"/>
  <c r="I425" i="3"/>
  <c r="J425" i="3" s="1"/>
  <c r="P424" i="3"/>
  <c r="Q424" i="3" s="1"/>
  <c r="I424" i="3"/>
  <c r="P423" i="3"/>
  <c r="Q423" i="3" s="1"/>
  <c r="P422" i="3"/>
  <c r="Q422" i="3" s="1"/>
  <c r="K422" i="3"/>
  <c r="P421" i="3"/>
  <c r="Q421" i="3" s="1"/>
  <c r="I421" i="3"/>
  <c r="P420" i="3"/>
  <c r="Q420" i="3" s="1"/>
  <c r="I420" i="3"/>
  <c r="P419" i="3"/>
  <c r="Q419" i="3" s="1"/>
  <c r="I419" i="3"/>
  <c r="J419" i="3" s="1"/>
  <c r="P418" i="3"/>
  <c r="Q418" i="3" s="1"/>
  <c r="I418" i="3"/>
  <c r="S418" i="3" s="1"/>
  <c r="T418" i="3" s="1"/>
  <c r="P417" i="3"/>
  <c r="I417" i="3"/>
  <c r="J417" i="3" s="1"/>
  <c r="P416" i="3"/>
  <c r="Q416" i="3" s="1"/>
  <c r="I416" i="3"/>
  <c r="J416" i="3" s="1"/>
  <c r="P415" i="3"/>
  <c r="Q415" i="3" s="1"/>
  <c r="I415" i="3"/>
  <c r="S415" i="3" s="1"/>
  <c r="T415" i="3" s="1"/>
  <c r="P414" i="3"/>
  <c r="Q414" i="3" s="1"/>
  <c r="I414" i="3"/>
  <c r="S414" i="3" s="1"/>
  <c r="T414" i="3" s="1"/>
  <c r="P413" i="3"/>
  <c r="Q413" i="3" s="1"/>
  <c r="I413" i="3"/>
  <c r="P412" i="3"/>
  <c r="Q412" i="3" s="1"/>
  <c r="I412" i="3"/>
  <c r="J412" i="3" s="1"/>
  <c r="T411" i="3"/>
  <c r="P411" i="3"/>
  <c r="Q411" i="3" s="1"/>
  <c r="I411" i="3"/>
  <c r="S411" i="3" s="1"/>
  <c r="P410" i="3"/>
  <c r="S410" i="3" s="1"/>
  <c r="T410" i="3" s="1"/>
  <c r="J410" i="3"/>
  <c r="P409" i="3"/>
  <c r="Q409" i="3" s="1"/>
  <c r="I409" i="3"/>
  <c r="J409" i="3" s="1"/>
  <c r="P408" i="3"/>
  <c r="Q408" i="3" s="1"/>
  <c r="J408" i="3"/>
  <c r="P407" i="3"/>
  <c r="S407" i="3" s="1"/>
  <c r="T407" i="3" s="1"/>
  <c r="J407" i="3"/>
  <c r="P406" i="3"/>
  <c r="Q406" i="3" s="1"/>
  <c r="J406" i="3"/>
  <c r="P405" i="3"/>
  <c r="I405" i="3"/>
  <c r="J405" i="3" s="1"/>
  <c r="P404" i="3"/>
  <c r="S404" i="3" s="1"/>
  <c r="T404" i="3" s="1"/>
  <c r="J404" i="3"/>
  <c r="P403" i="3"/>
  <c r="Q403" i="3" s="1"/>
  <c r="I403" i="3"/>
  <c r="P402" i="3"/>
  <c r="Q402" i="3" s="1"/>
  <c r="I402" i="3"/>
  <c r="J402" i="3" s="1"/>
  <c r="P401" i="3"/>
  <c r="Q401" i="3" s="1"/>
  <c r="I401" i="3"/>
  <c r="S401" i="3" s="1"/>
  <c r="T401" i="3" s="1"/>
  <c r="P400" i="3"/>
  <c r="Q400" i="3" s="1"/>
  <c r="I400" i="3"/>
  <c r="J400" i="3" s="1"/>
  <c r="P399" i="3"/>
  <c r="S399" i="3" s="1"/>
  <c r="T399" i="3" s="1"/>
  <c r="J399" i="3"/>
  <c r="P398" i="3"/>
  <c r="J398" i="3"/>
  <c r="P397" i="3"/>
  <c r="Q397" i="3" s="1"/>
  <c r="I397" i="3"/>
  <c r="J397" i="3" s="1"/>
  <c r="P396" i="3"/>
  <c r="J396" i="3"/>
  <c r="P395" i="3"/>
  <c r="J395" i="3"/>
  <c r="P394" i="3"/>
  <c r="I394" i="3"/>
  <c r="J394" i="3" s="1"/>
  <c r="P393" i="3"/>
  <c r="Q393" i="3" s="1"/>
  <c r="J393" i="3"/>
  <c r="S392" i="3"/>
  <c r="T392" i="3" s="1"/>
  <c r="Q392" i="3"/>
  <c r="P392" i="3"/>
  <c r="J392" i="3"/>
  <c r="P391" i="3"/>
  <c r="S391" i="3" s="1"/>
  <c r="T391" i="3" s="1"/>
  <c r="J391" i="3"/>
  <c r="P390" i="3"/>
  <c r="S390" i="3" s="1"/>
  <c r="T390" i="3" s="1"/>
  <c r="J390" i="3"/>
  <c r="Q389" i="3"/>
  <c r="P389" i="3"/>
  <c r="I389" i="3"/>
  <c r="P388" i="3"/>
  <c r="Q388" i="3" s="1"/>
  <c r="J388" i="3"/>
  <c r="P387" i="3"/>
  <c r="Q387" i="3" s="1"/>
  <c r="I387" i="3"/>
  <c r="J387" i="3" s="1"/>
  <c r="P386" i="3"/>
  <c r="Q386" i="3" s="1"/>
  <c r="I386" i="3"/>
  <c r="J386" i="3" s="1"/>
  <c r="P385" i="3"/>
  <c r="I385" i="3"/>
  <c r="J385" i="3" s="1"/>
  <c r="P384" i="3"/>
  <c r="Q384" i="3" s="1"/>
  <c r="J384" i="3"/>
  <c r="S383" i="3"/>
  <c r="T383" i="3" s="1"/>
  <c r="Q383" i="3"/>
  <c r="P383" i="3"/>
  <c r="I383" i="3"/>
  <c r="J383" i="3" s="1"/>
  <c r="P382" i="3"/>
  <c r="Q382" i="3" s="1"/>
  <c r="I382" i="3"/>
  <c r="J382" i="3" s="1"/>
  <c r="P381" i="3"/>
  <c r="S381" i="3" s="1"/>
  <c r="T381" i="3" s="1"/>
  <c r="J381" i="3"/>
  <c r="P380" i="3"/>
  <c r="S380" i="3" s="1"/>
  <c r="T380" i="3" s="1"/>
  <c r="J380" i="3"/>
  <c r="P379" i="3"/>
  <c r="S379" i="3" s="1"/>
  <c r="T379" i="3" s="1"/>
  <c r="J379" i="3"/>
  <c r="P378" i="3"/>
  <c r="Q378" i="3" s="1"/>
  <c r="I378" i="3"/>
  <c r="J378" i="3" s="1"/>
  <c r="P377" i="3"/>
  <c r="Q377" i="3" s="1"/>
  <c r="I377" i="3"/>
  <c r="S377" i="3" s="1"/>
  <c r="T377" i="3" s="1"/>
  <c r="P376" i="3"/>
  <c r="Q376" i="3" s="1"/>
  <c r="I376" i="3"/>
  <c r="S376" i="3" s="1"/>
  <c r="T376" i="3" s="1"/>
  <c r="P375" i="3"/>
  <c r="Q375" i="3" s="1"/>
  <c r="I375" i="3"/>
  <c r="S375" i="3" s="1"/>
  <c r="T375" i="3" s="1"/>
  <c r="P374" i="3"/>
  <c r="Q374" i="3" s="1"/>
  <c r="I374" i="3"/>
  <c r="S374" i="3" s="1"/>
  <c r="T374" i="3" s="1"/>
  <c r="P373" i="3"/>
  <c r="Q373" i="3" s="1"/>
  <c r="I373" i="3"/>
  <c r="S373" i="3" s="1"/>
  <c r="T373" i="3" s="1"/>
  <c r="P372" i="3"/>
  <c r="Q372" i="3" s="1"/>
  <c r="I372" i="3"/>
  <c r="J372" i="3" s="1"/>
  <c r="P371" i="3"/>
  <c r="Q371" i="3" s="1"/>
  <c r="I371" i="3"/>
  <c r="P370" i="3"/>
  <c r="S370" i="3" s="1"/>
  <c r="T370" i="3" s="1"/>
  <c r="J370" i="3"/>
  <c r="I370" i="3"/>
  <c r="P369" i="3"/>
  <c r="Q369" i="3" s="1"/>
  <c r="I369" i="3"/>
  <c r="S369" i="3" s="1"/>
  <c r="T369" i="3" s="1"/>
  <c r="P368" i="3"/>
  <c r="I368" i="3"/>
  <c r="J368" i="3" s="1"/>
  <c r="P367" i="3"/>
  <c r="I367" i="3"/>
  <c r="J367" i="3" s="1"/>
  <c r="P366" i="3"/>
  <c r="Q366" i="3" s="1"/>
  <c r="I366" i="3"/>
  <c r="J366" i="3" s="1"/>
  <c r="P365" i="3"/>
  <c r="Q365" i="3" s="1"/>
  <c r="I365" i="3"/>
  <c r="J365" i="3" s="1"/>
  <c r="P364" i="3"/>
  <c r="Q364" i="3" s="1"/>
  <c r="I364" i="3"/>
  <c r="S364" i="3" s="1"/>
  <c r="T364" i="3" s="1"/>
  <c r="P363" i="3"/>
  <c r="I363" i="3"/>
  <c r="J363" i="3" s="1"/>
  <c r="P362" i="3"/>
  <c r="Q362" i="3" s="1"/>
  <c r="I362" i="3"/>
  <c r="J362" i="3" s="1"/>
  <c r="P361" i="3"/>
  <c r="I361" i="3"/>
  <c r="J361" i="3" s="1"/>
  <c r="P360" i="3"/>
  <c r="S360" i="3" s="1"/>
  <c r="T360" i="3" s="1"/>
  <c r="J360" i="3"/>
  <c r="Q359" i="3"/>
  <c r="P359" i="3"/>
  <c r="I359" i="3"/>
  <c r="S359" i="3" s="1"/>
  <c r="T359" i="3" s="1"/>
  <c r="P358" i="3"/>
  <c r="Q358" i="3" s="1"/>
  <c r="K358" i="3"/>
  <c r="P357" i="3"/>
  <c r="Q357" i="3" s="1"/>
  <c r="I357" i="3"/>
  <c r="S357" i="3" s="1"/>
  <c r="T357" i="3" s="1"/>
  <c r="P354" i="3"/>
  <c r="Q354" i="3" s="1"/>
  <c r="J354" i="3"/>
  <c r="I354" i="3"/>
  <c r="P353" i="3"/>
  <c r="Q353" i="3" s="1"/>
  <c r="J353" i="3"/>
  <c r="I353" i="3"/>
  <c r="S353" i="3" s="1"/>
  <c r="T353" i="3" s="1"/>
  <c r="P352" i="3"/>
  <c r="S352" i="3" s="1"/>
  <c r="T352" i="3" s="1"/>
  <c r="P351" i="3"/>
  <c r="Q351" i="3" s="1"/>
  <c r="I351" i="3"/>
  <c r="S351" i="3" s="1"/>
  <c r="T351" i="3" s="1"/>
  <c r="P350" i="3"/>
  <c r="S350" i="3" s="1"/>
  <c r="T350" i="3" s="1"/>
  <c r="I350" i="3"/>
  <c r="J350" i="3" s="1"/>
  <c r="P349" i="3"/>
  <c r="Q349" i="3" s="1"/>
  <c r="I349" i="3"/>
  <c r="P348" i="3"/>
  <c r="Q348" i="3" s="1"/>
  <c r="I348" i="3"/>
  <c r="J348" i="3" s="1"/>
  <c r="P347" i="3"/>
  <c r="Q347" i="3" s="1"/>
  <c r="I347" i="3"/>
  <c r="J347" i="3" s="1"/>
  <c r="P346" i="3"/>
  <c r="Q346" i="3" s="1"/>
  <c r="I346" i="3"/>
  <c r="J346" i="3" s="1"/>
  <c r="P345" i="3"/>
  <c r="Q345" i="3" s="1"/>
  <c r="I345" i="3"/>
  <c r="P344" i="3"/>
  <c r="Q344" i="3" s="1"/>
  <c r="I344" i="3"/>
  <c r="S344" i="3" s="1"/>
  <c r="T344" i="3" s="1"/>
  <c r="P340" i="3"/>
  <c r="Q340" i="3" s="1"/>
  <c r="I340" i="3"/>
  <c r="J340" i="3" s="1"/>
  <c r="P339" i="3"/>
  <c r="Q339" i="3" s="1"/>
  <c r="I339" i="3"/>
  <c r="P338" i="3"/>
  <c r="J338" i="3"/>
  <c r="S337" i="3"/>
  <c r="T337" i="3" s="1"/>
  <c r="P337" i="3"/>
  <c r="Q337" i="3" s="1"/>
  <c r="J337" i="3"/>
  <c r="P336" i="3"/>
  <c r="S336" i="3" s="1"/>
  <c r="T336" i="3" s="1"/>
  <c r="J336" i="3"/>
  <c r="P335" i="3"/>
  <c r="Q335" i="3" s="1"/>
  <c r="I335" i="3"/>
  <c r="J335" i="3" s="1"/>
  <c r="P334" i="3"/>
  <c r="Q334" i="3" s="1"/>
  <c r="I334" i="3"/>
  <c r="J334" i="3" s="1"/>
  <c r="S333" i="3"/>
  <c r="T333" i="3" s="1"/>
  <c r="P333" i="3"/>
  <c r="Q333" i="3" s="1"/>
  <c r="I333" i="3"/>
  <c r="J333" i="3" s="1"/>
  <c r="P332" i="3"/>
  <c r="Q332" i="3" s="1"/>
  <c r="I332" i="3"/>
  <c r="P331" i="3"/>
  <c r="Q331" i="3" s="1"/>
  <c r="I331" i="3"/>
  <c r="S331" i="3" s="1"/>
  <c r="T331" i="3" s="1"/>
  <c r="S330" i="3"/>
  <c r="T330" i="3" s="1"/>
  <c r="Q330" i="3"/>
  <c r="P330" i="3"/>
  <c r="I330" i="3"/>
  <c r="J330" i="3" s="1"/>
  <c r="P329" i="3"/>
  <c r="Q329" i="3" s="1"/>
  <c r="I329" i="3"/>
  <c r="P326" i="3"/>
  <c r="Q326" i="3" s="1"/>
  <c r="I326" i="3"/>
  <c r="P325" i="3"/>
  <c r="S325" i="3" s="1"/>
  <c r="T325" i="3" s="1"/>
  <c r="J325" i="3"/>
  <c r="P324" i="3"/>
  <c r="Q324" i="3" s="1"/>
  <c r="I324" i="3"/>
  <c r="J324" i="3" s="1"/>
  <c r="P323" i="3"/>
  <c r="Q323" i="3" s="1"/>
  <c r="J323" i="3"/>
  <c r="I323" i="3"/>
  <c r="S323" i="3" s="1"/>
  <c r="T323" i="3" s="1"/>
  <c r="P322" i="3"/>
  <c r="Q322" i="3" s="1"/>
  <c r="J322" i="3"/>
  <c r="P321" i="3"/>
  <c r="Q321" i="3" s="1"/>
  <c r="K321" i="3"/>
  <c r="P320" i="3"/>
  <c r="Q320" i="3" s="1"/>
  <c r="I320" i="3"/>
  <c r="J320" i="3" s="1"/>
  <c r="P319" i="3"/>
  <c r="I319" i="3"/>
  <c r="J319" i="3" s="1"/>
  <c r="P318" i="3"/>
  <c r="Q318" i="3" s="1"/>
  <c r="I318" i="3"/>
  <c r="J318" i="3" s="1"/>
  <c r="P317" i="3"/>
  <c r="Q317" i="3" s="1"/>
  <c r="I317" i="3"/>
  <c r="S317" i="3" s="1"/>
  <c r="T317" i="3" s="1"/>
  <c r="P316" i="3"/>
  <c r="I316" i="3"/>
  <c r="J316" i="3" s="1"/>
  <c r="P315" i="3"/>
  <c r="Q315" i="3" s="1"/>
  <c r="I315" i="3"/>
  <c r="S315" i="3" s="1"/>
  <c r="T315" i="3" s="1"/>
  <c r="S314" i="3"/>
  <c r="T314" i="3" s="1"/>
  <c r="P314" i="3"/>
  <c r="Q314" i="3" s="1"/>
  <c r="I314" i="3"/>
  <c r="J314" i="3" s="1"/>
  <c r="P313" i="3"/>
  <c r="Q313" i="3" s="1"/>
  <c r="I313" i="3"/>
  <c r="P312" i="3"/>
  <c r="I312" i="3"/>
  <c r="J312" i="3" s="1"/>
  <c r="P311" i="3"/>
  <c r="I311" i="3"/>
  <c r="J311" i="3" s="1"/>
  <c r="P310" i="3"/>
  <c r="Q310" i="3" s="1"/>
  <c r="I310" i="3"/>
  <c r="J310" i="3" s="1"/>
  <c r="P308" i="3"/>
  <c r="Q308" i="3" s="1"/>
  <c r="I308" i="3"/>
  <c r="S308" i="3" s="1"/>
  <c r="T308" i="3" s="1"/>
  <c r="P307" i="3"/>
  <c r="I307" i="3"/>
  <c r="J307" i="3" s="1"/>
  <c r="P306" i="3"/>
  <c r="S306" i="3" s="1"/>
  <c r="T306" i="3" s="1"/>
  <c r="I306" i="3"/>
  <c r="J306" i="3" s="1"/>
  <c r="P305" i="3"/>
  <c r="Q305" i="3" s="1"/>
  <c r="I305" i="3"/>
  <c r="J305" i="3" s="1"/>
  <c r="P304" i="3"/>
  <c r="Q304" i="3" s="1"/>
  <c r="I304" i="3"/>
  <c r="S304" i="3" s="1"/>
  <c r="T304" i="3" s="1"/>
  <c r="P303" i="3"/>
  <c r="Q303" i="3" s="1"/>
  <c r="I303" i="3"/>
  <c r="J303" i="3" s="1"/>
  <c r="P302" i="3"/>
  <c r="I302" i="3"/>
  <c r="J302" i="3" s="1"/>
  <c r="P301" i="3"/>
  <c r="Q301" i="3" s="1"/>
  <c r="I301" i="3"/>
  <c r="P300" i="3"/>
  <c r="Q300" i="3" s="1"/>
  <c r="I300" i="3"/>
  <c r="P299" i="3"/>
  <c r="Q299" i="3" s="1"/>
  <c r="I299" i="3"/>
  <c r="J299" i="3" s="1"/>
  <c r="P298" i="3"/>
  <c r="Q298" i="3" s="1"/>
  <c r="K298" i="3"/>
  <c r="P297" i="3"/>
  <c r="Q297" i="3" s="1"/>
  <c r="I297" i="3"/>
  <c r="S297" i="3" s="1"/>
  <c r="T297" i="3" s="1"/>
  <c r="P296" i="3"/>
  <c r="Q296" i="3" s="1"/>
  <c r="I296" i="3"/>
  <c r="J296" i="3" s="1"/>
  <c r="P295" i="3"/>
  <c r="S295" i="3" s="1"/>
  <c r="T295" i="3" s="1"/>
  <c r="J295" i="3"/>
  <c r="S294" i="3"/>
  <c r="T294" i="3" s="1"/>
  <c r="P294" i="3"/>
  <c r="Q294" i="3" s="1"/>
  <c r="I294" i="3"/>
  <c r="J294" i="3" s="1"/>
  <c r="P293" i="3"/>
  <c r="Q293" i="3" s="1"/>
  <c r="I293" i="3"/>
  <c r="J293" i="3" s="1"/>
  <c r="P292" i="3"/>
  <c r="Q292" i="3" s="1"/>
  <c r="I292" i="3"/>
  <c r="J292" i="3" s="1"/>
  <c r="P291" i="3"/>
  <c r="Q291" i="3" s="1"/>
  <c r="K291" i="3"/>
  <c r="P290" i="3"/>
  <c r="I290" i="3"/>
  <c r="J290" i="3" s="1"/>
  <c r="P289" i="3"/>
  <c r="Q289" i="3" s="1"/>
  <c r="I289" i="3"/>
  <c r="P288" i="3"/>
  <c r="S288" i="3" s="1"/>
  <c r="T288" i="3" s="1"/>
  <c r="J288" i="3"/>
  <c r="P287" i="3"/>
  <c r="Q287" i="3" s="1"/>
  <c r="I287" i="3"/>
  <c r="J287" i="3" s="1"/>
  <c r="P284" i="3"/>
  <c r="I284" i="3"/>
  <c r="J284" i="3" s="1"/>
  <c r="P283" i="3"/>
  <c r="Q283" i="3" s="1"/>
  <c r="I283" i="3"/>
  <c r="J283" i="3" s="1"/>
  <c r="P282" i="3"/>
  <c r="S282" i="3" s="1"/>
  <c r="T282" i="3" s="1"/>
  <c r="J282" i="3"/>
  <c r="P281" i="3"/>
  <c r="S281" i="3" s="1"/>
  <c r="T281" i="3" s="1"/>
  <c r="J281" i="3"/>
  <c r="P280" i="3"/>
  <c r="Q280" i="3" s="1"/>
  <c r="I280" i="3"/>
  <c r="S280" i="3" s="1"/>
  <c r="T280" i="3" s="1"/>
  <c r="P279" i="3"/>
  <c r="Q279" i="3" s="1"/>
  <c r="I279" i="3"/>
  <c r="P278" i="3"/>
  <c r="S278" i="3" s="1"/>
  <c r="T278" i="3" s="1"/>
  <c r="J278" i="3"/>
  <c r="P277" i="3"/>
  <c r="S277" i="3" s="1"/>
  <c r="T277" i="3" s="1"/>
  <c r="P276" i="3"/>
  <c r="I276" i="3"/>
  <c r="J276" i="3" s="1"/>
  <c r="P272" i="3"/>
  <c r="Q272" i="3" s="1"/>
  <c r="I272" i="3"/>
  <c r="P271" i="3"/>
  <c r="Q271" i="3" s="1"/>
  <c r="I271" i="3"/>
  <c r="S271" i="3" s="1"/>
  <c r="T271" i="3" s="1"/>
  <c r="P270" i="3"/>
  <c r="Q270" i="3" s="1"/>
  <c r="I270" i="3"/>
  <c r="J270" i="3" s="1"/>
  <c r="P269" i="3"/>
  <c r="I269" i="3"/>
  <c r="J269" i="3" s="1"/>
  <c r="P268" i="3"/>
  <c r="Q268" i="3" s="1"/>
  <c r="I268" i="3"/>
  <c r="P267" i="3"/>
  <c r="Q267" i="3" s="1"/>
  <c r="P266" i="3"/>
  <c r="Q266" i="3" s="1"/>
  <c r="K266" i="3"/>
  <c r="K267" i="3" s="1"/>
  <c r="P265" i="3"/>
  <c r="Q265" i="3" s="1"/>
  <c r="I265" i="3"/>
  <c r="J265" i="3" s="1"/>
  <c r="P264" i="3"/>
  <c r="Q264" i="3" s="1"/>
  <c r="I264" i="3"/>
  <c r="S264" i="3" s="1"/>
  <c r="T264" i="3" s="1"/>
  <c r="P263" i="3"/>
  <c r="Q263" i="3" s="1"/>
  <c r="I263" i="3"/>
  <c r="J263" i="3" s="1"/>
  <c r="P262" i="3"/>
  <c r="Q262" i="3" s="1"/>
  <c r="I262" i="3"/>
  <c r="S262" i="3" s="1"/>
  <c r="T262" i="3" s="1"/>
  <c r="P261" i="3"/>
  <c r="Q261" i="3" s="1"/>
  <c r="I261" i="3"/>
  <c r="S261" i="3" s="1"/>
  <c r="T261" i="3" s="1"/>
  <c r="P260" i="3"/>
  <c r="Q260" i="3" s="1"/>
  <c r="I260" i="3"/>
  <c r="S260" i="3" s="1"/>
  <c r="T260" i="3" s="1"/>
  <c r="P259" i="3"/>
  <c r="Q259" i="3" s="1"/>
  <c r="I259" i="3"/>
  <c r="J259" i="3" s="1"/>
  <c r="P258" i="3"/>
  <c r="Q258" i="3" s="1"/>
  <c r="I258" i="3"/>
  <c r="J258" i="3" s="1"/>
  <c r="P257" i="3"/>
  <c r="Q257" i="3" s="1"/>
  <c r="I257" i="3"/>
  <c r="J257" i="3" s="1"/>
  <c r="P256" i="3"/>
  <c r="Q256" i="3" s="1"/>
  <c r="I256" i="3"/>
  <c r="P255" i="3"/>
  <c r="Q255" i="3" s="1"/>
  <c r="I255" i="3"/>
  <c r="S255" i="3" s="1"/>
  <c r="T255" i="3" s="1"/>
  <c r="P254" i="3"/>
  <c r="Q254" i="3" s="1"/>
  <c r="I254" i="3"/>
  <c r="P253" i="3"/>
  <c r="Q253" i="3" s="1"/>
  <c r="I253" i="3"/>
  <c r="S253" i="3" s="1"/>
  <c r="T253" i="3" s="1"/>
  <c r="P252" i="3"/>
  <c r="Q252" i="3" s="1"/>
  <c r="K252" i="3"/>
  <c r="P251" i="3"/>
  <c r="Q251" i="3" s="1"/>
  <c r="I251" i="3"/>
  <c r="S251" i="3" s="1"/>
  <c r="T251" i="3" s="1"/>
  <c r="P250" i="3"/>
  <c r="Q250" i="3" s="1"/>
  <c r="I250" i="3"/>
  <c r="S250" i="3" s="1"/>
  <c r="T250" i="3" s="1"/>
  <c r="P249" i="3"/>
  <c r="Q249" i="3" s="1"/>
  <c r="I249" i="3"/>
  <c r="S249" i="3" s="1"/>
  <c r="T249" i="3" s="1"/>
  <c r="P248" i="3"/>
  <c r="Q248" i="3" s="1"/>
  <c r="I248" i="3"/>
  <c r="J248" i="3" s="1"/>
  <c r="Q247" i="3"/>
  <c r="P247" i="3"/>
  <c r="I247" i="3"/>
  <c r="P246" i="3"/>
  <c r="Q246" i="3" s="1"/>
  <c r="I246" i="3"/>
  <c r="P245" i="3"/>
  <c r="Q245" i="3" s="1"/>
  <c r="I245" i="3"/>
  <c r="S245" i="3" s="1"/>
  <c r="T245" i="3" s="1"/>
  <c r="P244" i="3"/>
  <c r="Q244" i="3" s="1"/>
  <c r="I244" i="3"/>
  <c r="J244" i="3" s="1"/>
  <c r="P243" i="3"/>
  <c r="Q243" i="3" s="1"/>
  <c r="I243" i="3"/>
  <c r="S242" i="3"/>
  <c r="T242" i="3" s="1"/>
  <c r="P242" i="3"/>
  <c r="Q242" i="3" s="1"/>
  <c r="I242" i="3"/>
  <c r="J242" i="3" s="1"/>
  <c r="P241" i="3"/>
  <c r="Q241" i="3" s="1"/>
  <c r="I241" i="3"/>
  <c r="S241" i="3" s="1"/>
  <c r="T241" i="3" s="1"/>
  <c r="P240" i="3"/>
  <c r="Q240" i="3" s="1"/>
  <c r="I240" i="3"/>
  <c r="P239" i="3"/>
  <c r="I239" i="3"/>
  <c r="J239" i="3" s="1"/>
  <c r="P238" i="3"/>
  <c r="Q238" i="3" s="1"/>
  <c r="I238" i="3"/>
  <c r="P237" i="3"/>
  <c r="Q237" i="3" s="1"/>
  <c r="I237" i="3"/>
  <c r="J237" i="3" s="1"/>
  <c r="P236" i="3"/>
  <c r="Q236" i="3" s="1"/>
  <c r="I236" i="3"/>
  <c r="S236" i="3" s="1"/>
  <c r="T236" i="3" s="1"/>
  <c r="P235" i="3"/>
  <c r="Q235" i="3" s="1"/>
  <c r="I235" i="3"/>
  <c r="S235" i="3" s="1"/>
  <c r="T235" i="3" s="1"/>
  <c r="P234" i="3"/>
  <c r="Q234" i="3" s="1"/>
  <c r="I234" i="3"/>
  <c r="P233" i="3"/>
  <c r="Q233" i="3" s="1"/>
  <c r="I233" i="3"/>
  <c r="P232" i="3"/>
  <c r="Q232" i="3" s="1"/>
  <c r="I232" i="3"/>
  <c r="J232" i="3" s="1"/>
  <c r="P231" i="3"/>
  <c r="Q231" i="3" s="1"/>
  <c r="I231" i="3"/>
  <c r="J231" i="3" s="1"/>
  <c r="P230" i="3"/>
  <c r="I230" i="3"/>
  <c r="J230" i="3" s="1"/>
  <c r="P229" i="3"/>
  <c r="Q229" i="3" s="1"/>
  <c r="I229" i="3"/>
  <c r="S229" i="3" s="1"/>
  <c r="T229" i="3" s="1"/>
  <c r="P228" i="3"/>
  <c r="Q228" i="3" s="1"/>
  <c r="J228" i="3"/>
  <c r="I228" i="3"/>
  <c r="P227" i="3"/>
  <c r="S227" i="3" s="1"/>
  <c r="T227" i="3" s="1"/>
  <c r="I227" i="3"/>
  <c r="J227" i="3" s="1"/>
  <c r="P226" i="3"/>
  <c r="Q226" i="3" s="1"/>
  <c r="I226" i="3"/>
  <c r="P225" i="3"/>
  <c r="Q225" i="3" s="1"/>
  <c r="I225" i="3"/>
  <c r="Q224" i="3"/>
  <c r="P224" i="3"/>
  <c r="I224" i="3"/>
  <c r="S224" i="3" s="1"/>
  <c r="T224" i="3" s="1"/>
  <c r="P223" i="3"/>
  <c r="Q223" i="3" s="1"/>
  <c r="I223" i="3"/>
  <c r="P222" i="3"/>
  <c r="Q222" i="3" s="1"/>
  <c r="I222" i="3"/>
  <c r="J222" i="3" s="1"/>
  <c r="P221" i="3"/>
  <c r="Q221" i="3" s="1"/>
  <c r="I221" i="3"/>
  <c r="S221" i="3" s="1"/>
  <c r="T221" i="3" s="1"/>
  <c r="P220" i="3"/>
  <c r="Q220" i="3" s="1"/>
  <c r="I220" i="3"/>
  <c r="P219" i="3"/>
  <c r="Q219" i="3" s="1"/>
  <c r="I219" i="3"/>
  <c r="P218" i="3"/>
  <c r="Q218" i="3" s="1"/>
  <c r="I218" i="3"/>
  <c r="S218" i="3" s="1"/>
  <c r="T218" i="3" s="1"/>
  <c r="P217" i="3"/>
  <c r="Q217" i="3" s="1"/>
  <c r="I217" i="3"/>
  <c r="J217" i="3" s="1"/>
  <c r="P216" i="3"/>
  <c r="Q216" i="3" s="1"/>
  <c r="I216" i="3"/>
  <c r="J216" i="3" s="1"/>
  <c r="P209" i="3"/>
  <c r="Q209" i="3" s="1"/>
  <c r="I209" i="3"/>
  <c r="P208" i="3"/>
  <c r="Q208" i="3" s="1"/>
  <c r="I208" i="3"/>
  <c r="S208" i="3" s="1"/>
  <c r="T208" i="3" s="1"/>
  <c r="P207" i="3"/>
  <c r="Q207" i="3" s="1"/>
  <c r="I207" i="3"/>
  <c r="J207" i="3" s="1"/>
  <c r="P206" i="3"/>
  <c r="Q206" i="3" s="1"/>
  <c r="I206" i="3"/>
  <c r="J206" i="3" s="1"/>
  <c r="P205" i="3"/>
  <c r="Q205" i="3" s="1"/>
  <c r="I205" i="3"/>
  <c r="P203" i="3"/>
  <c r="Q203" i="3" s="1"/>
  <c r="P202" i="3"/>
  <c r="Q202" i="3" s="1"/>
  <c r="S201" i="3"/>
  <c r="T201" i="3" s="1"/>
  <c r="P201" i="3"/>
  <c r="Q201" i="3" s="1"/>
  <c r="I201" i="3"/>
  <c r="J201" i="3" s="1"/>
  <c r="Q200" i="3"/>
  <c r="P200" i="3"/>
  <c r="I200" i="3"/>
  <c r="J200" i="3" s="1"/>
  <c r="P199" i="3"/>
  <c r="Q199" i="3" s="1"/>
  <c r="I199" i="3"/>
  <c r="S199" i="3" s="1"/>
  <c r="T199" i="3" s="1"/>
  <c r="P198" i="3"/>
  <c r="Q198" i="3" s="1"/>
  <c r="I198" i="3"/>
  <c r="S198" i="3" s="1"/>
  <c r="T198" i="3" s="1"/>
  <c r="Q197" i="3"/>
  <c r="P197" i="3"/>
  <c r="I197" i="3"/>
  <c r="P196" i="3"/>
  <c r="S196" i="3" s="1"/>
  <c r="T196" i="3" s="1"/>
  <c r="P195" i="3"/>
  <c r="P194" i="3"/>
  <c r="Q194" i="3" s="1"/>
  <c r="P193" i="3"/>
  <c r="Q192" i="3"/>
  <c r="K192" i="3"/>
  <c r="Q191" i="3"/>
  <c r="I191" i="3"/>
  <c r="S191" i="3" s="1"/>
  <c r="T191" i="3" s="1"/>
  <c r="Q190" i="3"/>
  <c r="I190" i="3"/>
  <c r="J190" i="3" s="1"/>
  <c r="Q189" i="3"/>
  <c r="I189" i="3"/>
  <c r="S189" i="3" s="1"/>
  <c r="T189" i="3" s="1"/>
  <c r="Q188" i="3"/>
  <c r="I188" i="3"/>
  <c r="P187" i="3"/>
  <c r="Q187" i="3" s="1"/>
  <c r="K187" i="3"/>
  <c r="Q186" i="3"/>
  <c r="I186" i="3"/>
  <c r="S186" i="3" s="1"/>
  <c r="T186" i="3" s="1"/>
  <c r="P185" i="3"/>
  <c r="Q185" i="3" s="1"/>
  <c r="I185" i="3"/>
  <c r="J185" i="3" s="1"/>
  <c r="Q184" i="3"/>
  <c r="I184" i="3"/>
  <c r="J184" i="3" s="1"/>
  <c r="P183" i="3"/>
  <c r="J183" i="3"/>
  <c r="I183" i="3"/>
  <c r="S175" i="3"/>
  <c r="T175" i="3" s="1"/>
  <c r="Q175" i="3"/>
  <c r="I175" i="3"/>
  <c r="J175" i="3" s="1"/>
  <c r="P174" i="3"/>
  <c r="S174" i="3" s="1"/>
  <c r="T174" i="3" s="1"/>
  <c r="P172" i="3"/>
  <c r="Q172" i="3" s="1"/>
  <c r="I172" i="3"/>
  <c r="J172" i="3" s="1"/>
  <c r="P171" i="3"/>
  <c r="S171" i="3" s="1"/>
  <c r="T171" i="3" s="1"/>
  <c r="P170" i="3"/>
  <c r="Q170" i="3" s="1"/>
  <c r="I170" i="3"/>
  <c r="J170" i="3" s="1"/>
  <c r="Q169" i="3"/>
  <c r="I169" i="3"/>
  <c r="J169" i="3" s="1"/>
  <c r="P168" i="3"/>
  <c r="Q168" i="3" s="1"/>
  <c r="I168" i="3"/>
  <c r="S168" i="3" s="1"/>
  <c r="T168" i="3" s="1"/>
  <c r="P167" i="3"/>
  <c r="I167" i="3"/>
  <c r="J167" i="3" s="1"/>
  <c r="P166" i="3"/>
  <c r="Q166" i="3" s="1"/>
  <c r="K166" i="3"/>
  <c r="S165" i="3"/>
  <c r="T165" i="3" s="1"/>
  <c r="P165" i="3"/>
  <c r="Q165" i="3" s="1"/>
  <c r="I165" i="3"/>
  <c r="J165" i="3" s="1"/>
  <c r="P164" i="3"/>
  <c r="Q164" i="3" s="1"/>
  <c r="I164" i="3"/>
  <c r="J164" i="3" s="1"/>
  <c r="Q163" i="3"/>
  <c r="I163" i="3"/>
  <c r="S163" i="3" s="1"/>
  <c r="T163" i="3" s="1"/>
  <c r="Q162" i="3"/>
  <c r="J162" i="3"/>
  <c r="I162" i="3"/>
  <c r="S162" i="3" s="1"/>
  <c r="T162" i="3" s="1"/>
  <c r="P161" i="3"/>
  <c r="Q161" i="3" s="1"/>
  <c r="P160" i="3"/>
  <c r="Q160" i="3" s="1"/>
  <c r="K160" i="3"/>
  <c r="K161" i="3" s="1"/>
  <c r="I159" i="3"/>
  <c r="J159" i="3" s="1"/>
  <c r="P158" i="3"/>
  <c r="I158" i="3"/>
  <c r="J158" i="3" s="1"/>
  <c r="P157" i="3"/>
  <c r="Q157" i="3" s="1"/>
  <c r="I157" i="3"/>
  <c r="I156" i="3"/>
  <c r="J156" i="3" s="1"/>
  <c r="J155" i="3"/>
  <c r="I155" i="3"/>
  <c r="I153" i="3"/>
  <c r="J153" i="3" s="1"/>
  <c r="I151" i="3"/>
  <c r="J151" i="3" s="1"/>
  <c r="I150" i="3"/>
  <c r="I152" i="3" s="1"/>
  <c r="J152" i="3" s="1"/>
  <c r="P149" i="3"/>
  <c r="Q149" i="3" s="1"/>
  <c r="K149" i="3"/>
  <c r="P145" i="3"/>
  <c r="I145" i="3"/>
  <c r="P144" i="3"/>
  <c r="S144" i="3" s="1"/>
  <c r="T144" i="3" s="1"/>
  <c r="J144" i="3"/>
  <c r="P143" i="3"/>
  <c r="S143" i="3" s="1"/>
  <c r="T143" i="3" s="1"/>
  <c r="J143" i="3"/>
  <c r="P142" i="3"/>
  <c r="S142" i="3" s="1"/>
  <c r="T142" i="3" s="1"/>
  <c r="J142" i="3"/>
  <c r="P141" i="3"/>
  <c r="S141" i="3" s="1"/>
  <c r="T141" i="3" s="1"/>
  <c r="J141" i="3"/>
  <c r="P140" i="3"/>
  <c r="Q140" i="3" s="1"/>
  <c r="P136" i="3"/>
  <c r="Q136" i="3" s="1"/>
  <c r="I136" i="3"/>
  <c r="P132" i="3"/>
  <c r="S132" i="3" s="1"/>
  <c r="T132" i="3" s="1"/>
  <c r="I131" i="3"/>
  <c r="J131" i="3" s="1"/>
  <c r="I129" i="3"/>
  <c r="J129" i="3" s="1"/>
  <c r="I128" i="3"/>
  <c r="J128" i="3" s="1"/>
  <c r="I127" i="3"/>
  <c r="J127" i="3" s="1"/>
  <c r="I126" i="3"/>
  <c r="J126" i="3" s="1"/>
  <c r="I125" i="3"/>
  <c r="J125" i="3" s="1"/>
  <c r="I124" i="3"/>
  <c r="J124" i="3" s="1"/>
  <c r="P123" i="3"/>
  <c r="Q123" i="3" s="1"/>
  <c r="I123" i="3"/>
  <c r="J123" i="3" s="1"/>
  <c r="I122" i="3"/>
  <c r="P121" i="3"/>
  <c r="Q121" i="3" s="1"/>
  <c r="K121" i="3"/>
  <c r="J120" i="3"/>
  <c r="J119" i="3"/>
  <c r="J118" i="3"/>
  <c r="I117" i="3"/>
  <c r="J117" i="3" s="1"/>
  <c r="J116" i="3"/>
  <c r="J115" i="3"/>
  <c r="J114" i="3"/>
  <c r="I113" i="3"/>
  <c r="J113" i="3" s="1"/>
  <c r="I112" i="3"/>
  <c r="J112" i="3" s="1"/>
  <c r="P111" i="3"/>
  <c r="Q111" i="3" s="1"/>
  <c r="I111" i="3"/>
  <c r="S111" i="3" s="1"/>
  <c r="T111" i="3" s="1"/>
  <c r="P110" i="3"/>
  <c r="Q110" i="3" s="1"/>
  <c r="I110" i="3"/>
  <c r="P109" i="3"/>
  <c r="Q109" i="3" s="1"/>
  <c r="I109" i="3"/>
  <c r="J109" i="3" s="1"/>
  <c r="P108" i="3"/>
  <c r="S108" i="3" s="1"/>
  <c r="T108" i="3" s="1"/>
  <c r="J108" i="3"/>
  <c r="J107" i="3"/>
  <c r="J106" i="3"/>
  <c r="J105" i="3"/>
  <c r="I104" i="3"/>
  <c r="J104" i="3" s="1"/>
  <c r="P103" i="3"/>
  <c r="Q103" i="3" s="1"/>
  <c r="K103" i="3"/>
  <c r="I102" i="3"/>
  <c r="J102" i="3" s="1"/>
  <c r="I101" i="3"/>
  <c r="J101" i="3" s="1"/>
  <c r="I100" i="3"/>
  <c r="J100" i="3" s="1"/>
  <c r="I97" i="3"/>
  <c r="J97" i="3" s="1"/>
  <c r="P96" i="3"/>
  <c r="Q96" i="3" s="1"/>
  <c r="J96" i="3"/>
  <c r="I96" i="3"/>
  <c r="S95" i="3"/>
  <c r="T95" i="3" s="1"/>
  <c r="Q95" i="3"/>
  <c r="P95" i="3"/>
  <c r="I95" i="3"/>
  <c r="J95" i="3" s="1"/>
  <c r="P94" i="3"/>
  <c r="Q94" i="3" s="1"/>
  <c r="I94" i="3"/>
  <c r="J94" i="3" s="1"/>
  <c r="P93" i="3"/>
  <c r="S93" i="3" s="1"/>
  <c r="T93" i="3" s="1"/>
  <c r="J93" i="3"/>
  <c r="P92" i="3"/>
  <c r="Q92" i="3" s="1"/>
  <c r="I92" i="3"/>
  <c r="S92" i="3" s="1"/>
  <c r="T92" i="3" s="1"/>
  <c r="S91" i="3"/>
  <c r="T91" i="3" s="1"/>
  <c r="Q91" i="3"/>
  <c r="P91" i="3"/>
  <c r="I91" i="3"/>
  <c r="J91" i="3" s="1"/>
  <c r="P90" i="3"/>
  <c r="Q90" i="3" s="1"/>
  <c r="I90" i="3"/>
  <c r="S90" i="3" s="1"/>
  <c r="T90" i="3" s="1"/>
  <c r="P89" i="3"/>
  <c r="Q89" i="3" s="1"/>
  <c r="I89" i="3"/>
  <c r="P88" i="3"/>
  <c r="J88" i="3"/>
  <c r="P87" i="3"/>
  <c r="S87" i="3" s="1"/>
  <c r="T87" i="3" s="1"/>
  <c r="J87" i="3"/>
  <c r="P86" i="3"/>
  <c r="S86" i="3" s="1"/>
  <c r="T86" i="3" s="1"/>
  <c r="J86" i="3"/>
  <c r="I86" i="3"/>
  <c r="P85" i="3"/>
  <c r="J85" i="3"/>
  <c r="P84" i="3"/>
  <c r="Q84" i="3" s="1"/>
  <c r="I84" i="3"/>
  <c r="J84" i="3" s="1"/>
  <c r="P83" i="3"/>
  <c r="Q83" i="3" s="1"/>
  <c r="I83" i="3"/>
  <c r="P82" i="3"/>
  <c r="S82" i="3" s="1"/>
  <c r="T82" i="3" s="1"/>
  <c r="J82" i="3"/>
  <c r="I82" i="3"/>
  <c r="P81" i="3"/>
  <c r="Q81" i="3" s="1"/>
  <c r="I81" i="3"/>
  <c r="Q80" i="3"/>
  <c r="P80" i="3"/>
  <c r="I80" i="3"/>
  <c r="P79" i="3"/>
  <c r="Q79" i="3" s="1"/>
  <c r="K79" i="3"/>
  <c r="I72" i="3"/>
  <c r="J72" i="3" s="1"/>
  <c r="P71" i="3"/>
  <c r="S71" i="3" s="1"/>
  <c r="T71" i="3" s="1"/>
  <c r="J71" i="3"/>
  <c r="I71" i="3"/>
  <c r="P70" i="3"/>
  <c r="Q70" i="3" s="1"/>
  <c r="I70" i="3"/>
  <c r="S70" i="3" s="1"/>
  <c r="T70" i="3" s="1"/>
  <c r="P69" i="3"/>
  <c r="Q69" i="3" s="1"/>
  <c r="I69" i="3"/>
  <c r="S69" i="3" s="1"/>
  <c r="T69" i="3" s="1"/>
  <c r="P68" i="3"/>
  <c r="I68" i="3"/>
  <c r="J68" i="3" s="1"/>
  <c r="P67" i="3"/>
  <c r="S67" i="3" s="1"/>
  <c r="T67" i="3" s="1"/>
  <c r="J67" i="3"/>
  <c r="S66" i="3"/>
  <c r="T66" i="3" s="1"/>
  <c r="P66" i="3"/>
  <c r="Q66" i="3" s="1"/>
  <c r="J66" i="3"/>
  <c r="Q65" i="3"/>
  <c r="P65" i="3"/>
  <c r="I65" i="3"/>
  <c r="P64" i="3"/>
  <c r="Q64" i="3" s="1"/>
  <c r="I64" i="3"/>
  <c r="J64" i="3" s="1"/>
  <c r="P63" i="3"/>
  <c r="S63" i="3" s="1"/>
  <c r="T63" i="3" s="1"/>
  <c r="J63" i="3"/>
  <c r="P62" i="3"/>
  <c r="S62" i="3" s="1"/>
  <c r="T62" i="3" s="1"/>
  <c r="J62" i="3"/>
  <c r="P61" i="3"/>
  <c r="Q61" i="3" s="1"/>
  <c r="I61" i="3"/>
  <c r="S61" i="3" s="1"/>
  <c r="T61" i="3" s="1"/>
  <c r="P60" i="3"/>
  <c r="Q60" i="3" s="1"/>
  <c r="I60" i="3"/>
  <c r="J60" i="3" s="1"/>
  <c r="P59" i="3"/>
  <c r="S59" i="3" s="1"/>
  <c r="T59" i="3" s="1"/>
  <c r="J59" i="3"/>
  <c r="S58" i="3"/>
  <c r="T58" i="3" s="1"/>
  <c r="Q58" i="3"/>
  <c r="P58" i="3"/>
  <c r="J58" i="3"/>
  <c r="P57" i="3"/>
  <c r="S57" i="3" s="1"/>
  <c r="T57" i="3" s="1"/>
  <c r="J57" i="3"/>
  <c r="P56" i="3"/>
  <c r="Q56" i="3" s="1"/>
  <c r="I56" i="3"/>
  <c r="P55" i="3"/>
  <c r="S55" i="3" s="1"/>
  <c r="T55" i="3" s="1"/>
  <c r="J55" i="3"/>
  <c r="P54" i="3"/>
  <c r="Q54" i="3" s="1"/>
  <c r="J54" i="3"/>
  <c r="I54" i="3"/>
  <c r="P53" i="3"/>
  <c r="Q53" i="3" s="1"/>
  <c r="J53" i="3"/>
  <c r="P52" i="3"/>
  <c r="Q52" i="3" s="1"/>
  <c r="I52" i="3"/>
  <c r="J52" i="3" s="1"/>
  <c r="P51" i="3"/>
  <c r="Q51" i="3" s="1"/>
  <c r="I51" i="3"/>
  <c r="S51" i="3" s="1"/>
  <c r="T51" i="3" s="1"/>
  <c r="P50" i="3"/>
  <c r="Q50" i="3" s="1"/>
  <c r="I50" i="3"/>
  <c r="J50" i="3" s="1"/>
  <c r="P49" i="3"/>
  <c r="Q49" i="3" s="1"/>
  <c r="I49" i="3"/>
  <c r="P48" i="3"/>
  <c r="Q48" i="3" s="1"/>
  <c r="I48" i="3"/>
  <c r="J48" i="3" s="1"/>
  <c r="P47" i="3"/>
  <c r="Q47" i="3" s="1"/>
  <c r="I47" i="3"/>
  <c r="S47" i="3" s="1"/>
  <c r="T47" i="3" s="1"/>
  <c r="P46" i="3"/>
  <c r="Q46" i="3" s="1"/>
  <c r="I46" i="3"/>
  <c r="S46" i="3" s="1"/>
  <c r="T46" i="3" s="1"/>
  <c r="P45" i="3"/>
  <c r="S45" i="3" s="1"/>
  <c r="T45" i="3" s="1"/>
  <c r="J45" i="3"/>
  <c r="P44" i="3"/>
  <c r="P43" i="3"/>
  <c r="S43" i="3" s="1"/>
  <c r="T43" i="3" s="1"/>
  <c r="P42" i="3"/>
  <c r="Q42" i="3" s="1"/>
  <c r="I42" i="3"/>
  <c r="S42" i="3" s="1"/>
  <c r="T42" i="3" s="1"/>
  <c r="P41" i="3"/>
  <c r="Q41" i="3" s="1"/>
  <c r="I41" i="3"/>
  <c r="P40" i="3"/>
  <c r="I40" i="3"/>
  <c r="J40" i="3" s="1"/>
  <c r="P39" i="3"/>
  <c r="Q39" i="3" s="1"/>
  <c r="I39" i="3"/>
  <c r="P38" i="3"/>
  <c r="Q38" i="3" s="1"/>
  <c r="I38" i="3"/>
  <c r="J38" i="3" s="1"/>
  <c r="P37" i="3"/>
  <c r="Q37" i="3" s="1"/>
  <c r="I37" i="3"/>
  <c r="P36" i="3"/>
  <c r="Q36" i="3" s="1"/>
  <c r="I36" i="3"/>
  <c r="J36" i="3" s="1"/>
  <c r="S35" i="3"/>
  <c r="T35" i="3" s="1"/>
  <c r="P35" i="3"/>
  <c r="Q35" i="3" s="1"/>
  <c r="I35" i="3"/>
  <c r="J35" i="3" s="1"/>
  <c r="P34" i="3"/>
  <c r="Q34" i="3" s="1"/>
  <c r="I34" i="3"/>
  <c r="J34" i="3" s="1"/>
  <c r="P33" i="3"/>
  <c r="Q33" i="3" s="1"/>
  <c r="I33" i="3"/>
  <c r="J33" i="3" s="1"/>
  <c r="P32" i="3"/>
  <c r="Q32" i="3" s="1"/>
  <c r="I32" i="3"/>
  <c r="P31" i="3"/>
  <c r="S31" i="3" s="1"/>
  <c r="T31" i="3" s="1"/>
  <c r="I31" i="3"/>
  <c r="J31" i="3" s="1"/>
  <c r="P30" i="3"/>
  <c r="Q30" i="3" s="1"/>
  <c r="J30" i="3"/>
  <c r="I30" i="3"/>
  <c r="I29" i="3"/>
  <c r="J29" i="3" s="1"/>
  <c r="K27" i="3"/>
  <c r="I26" i="3"/>
  <c r="J26" i="3" s="1"/>
  <c r="I25" i="3"/>
  <c r="J25" i="3" s="1"/>
  <c r="I24" i="3"/>
  <c r="J24" i="3" s="1"/>
  <c r="I23" i="3"/>
  <c r="J23" i="3" s="1"/>
  <c r="I22" i="3"/>
  <c r="J22" i="3" s="1"/>
  <c r="I21" i="3"/>
  <c r="K19" i="3"/>
  <c r="I18" i="3"/>
  <c r="J18" i="3" s="1"/>
  <c r="I17" i="3"/>
  <c r="J17" i="3" s="1"/>
  <c r="I16" i="3"/>
  <c r="J16" i="3" s="1"/>
  <c r="K14" i="3"/>
  <c r="P14" i="3" s="1"/>
  <c r="Q14" i="3" s="1"/>
  <c r="P13" i="3"/>
  <c r="Q13" i="3" s="1"/>
  <c r="J13" i="3"/>
  <c r="I12" i="3"/>
  <c r="J12" i="3" s="1"/>
  <c r="P11" i="3"/>
  <c r="Q11" i="3" s="1"/>
  <c r="I11" i="3"/>
  <c r="J11" i="3" s="1"/>
  <c r="P10" i="3"/>
  <c r="Q10" i="3" s="1"/>
  <c r="I10" i="3"/>
  <c r="S10" i="3" s="1"/>
  <c r="T10" i="3" s="1"/>
  <c r="P9" i="3"/>
  <c r="Q9" i="3" s="1"/>
  <c r="I9" i="3"/>
  <c r="J9" i="3" s="1"/>
  <c r="P8" i="3"/>
  <c r="Q8" i="3" s="1"/>
  <c r="I8" i="3"/>
  <c r="S8" i="3" s="1"/>
  <c r="T8" i="3" s="1"/>
  <c r="P7" i="3"/>
  <c r="Q7" i="3" s="1"/>
  <c r="I7" i="3"/>
  <c r="P5" i="3"/>
  <c r="I5" i="3"/>
  <c r="P4" i="3"/>
  <c r="I4" i="3"/>
  <c r="J4" i="3" s="1"/>
  <c r="S221" i="4" l="1"/>
  <c r="T221" i="4" s="1"/>
  <c r="S47" i="4"/>
  <c r="T47" i="4" s="1"/>
  <c r="S362" i="4"/>
  <c r="T362" i="4" s="1"/>
  <c r="S447" i="4"/>
  <c r="T447" i="4" s="1"/>
  <c r="S459" i="4"/>
  <c r="T459" i="4" s="1"/>
  <c r="S218" i="4"/>
  <c r="T218" i="4" s="1"/>
  <c r="S255" i="4"/>
  <c r="T255" i="4" s="1"/>
  <c r="S453" i="4"/>
  <c r="T453" i="4" s="1"/>
  <c r="S477" i="4"/>
  <c r="T477" i="4" s="1"/>
  <c r="S268" i="4"/>
  <c r="T268" i="4" s="1"/>
  <c r="S37" i="4"/>
  <c r="T37" i="4" s="1"/>
  <c r="S233" i="4"/>
  <c r="T233" i="4" s="1"/>
  <c r="S96" i="4"/>
  <c r="T96" i="4" s="1"/>
  <c r="S259" i="4"/>
  <c r="T259" i="4" s="1"/>
  <c r="S433" i="4"/>
  <c r="T433" i="4" s="1"/>
  <c r="S517" i="4"/>
  <c r="T517" i="4" s="1"/>
  <c r="S257" i="4"/>
  <c r="T257" i="4" s="1"/>
  <c r="S270" i="4"/>
  <c r="T270" i="4" s="1"/>
  <c r="S431" i="4"/>
  <c r="T431" i="4" s="1"/>
  <c r="S195" i="4"/>
  <c r="T195" i="4" s="1"/>
  <c r="S351" i="4"/>
  <c r="T351" i="4" s="1"/>
  <c r="S427" i="4"/>
  <c r="T427" i="4" s="1"/>
  <c r="S434" i="4"/>
  <c r="T434" i="4" s="1"/>
  <c r="S354" i="4"/>
  <c r="T354" i="4" s="1"/>
  <c r="S490" i="4"/>
  <c r="T490" i="4" s="1"/>
  <c r="S506" i="4"/>
  <c r="T506" i="4" s="1"/>
  <c r="S411" i="4"/>
  <c r="T411" i="4" s="1"/>
  <c r="S158" i="4"/>
  <c r="T158" i="4" s="1"/>
  <c r="S329" i="4"/>
  <c r="T329" i="4" s="1"/>
  <c r="S371" i="4"/>
  <c r="T371" i="4" s="1"/>
  <c r="S419" i="4"/>
  <c r="T419" i="4" s="1"/>
  <c r="S31" i="4"/>
  <c r="T31" i="4" s="1"/>
  <c r="S56" i="4"/>
  <c r="T56" i="4" s="1"/>
  <c r="S123" i="4"/>
  <c r="T123" i="4" s="1"/>
  <c r="S206" i="4"/>
  <c r="T206" i="4" s="1"/>
  <c r="S248" i="4"/>
  <c r="T248" i="4" s="1"/>
  <c r="S317" i="4"/>
  <c r="T317" i="4" s="1"/>
  <c r="S312" i="4"/>
  <c r="T312" i="4" s="1"/>
  <c r="S301" i="4"/>
  <c r="T301" i="4" s="1"/>
  <c r="S225" i="4"/>
  <c r="T225" i="4" s="1"/>
  <c r="S530" i="4"/>
  <c r="T530" i="4" s="1"/>
  <c r="S483" i="4"/>
  <c r="T483" i="4" s="1"/>
  <c r="S253" i="4"/>
  <c r="T253" i="4" s="1"/>
  <c r="S265" i="4"/>
  <c r="T265" i="4" s="1"/>
  <c r="S376" i="4"/>
  <c r="T376" i="4" s="1"/>
  <c r="S460" i="4"/>
  <c r="T460" i="4" s="1"/>
  <c r="S269" i="4"/>
  <c r="T269" i="4" s="1"/>
  <c r="S485" i="4"/>
  <c r="T485" i="4" s="1"/>
  <c r="S497" i="4"/>
  <c r="T497" i="4" s="1"/>
  <c r="S33" i="4"/>
  <c r="T33" i="4" s="1"/>
  <c r="S69" i="4"/>
  <c r="T69" i="4" s="1"/>
  <c r="S458" i="4"/>
  <c r="T458" i="4" s="1"/>
  <c r="S491" i="4"/>
  <c r="T491" i="4" s="1"/>
  <c r="S310" i="4"/>
  <c r="T310" i="4" s="1"/>
  <c r="S162" i="4"/>
  <c r="T162" i="4" s="1"/>
  <c r="S191" i="4"/>
  <c r="T191" i="4" s="1"/>
  <c r="S284" i="4"/>
  <c r="T284" i="4" s="1"/>
  <c r="S316" i="4"/>
  <c r="T316" i="4" s="1"/>
  <c r="S451" i="4"/>
  <c r="T451" i="4" s="1"/>
  <c r="S278" i="4"/>
  <c r="T278" i="4" s="1"/>
  <c r="S111" i="4"/>
  <c r="T111" i="4" s="1"/>
  <c r="S533" i="4"/>
  <c r="T533" i="4" s="1"/>
  <c r="S303" i="4"/>
  <c r="T303" i="4" s="1"/>
  <c r="S449" i="4"/>
  <c r="T449" i="4" s="1"/>
  <c r="S185" i="4"/>
  <c r="T185" i="4" s="1"/>
  <c r="S82" i="4"/>
  <c r="T82" i="4" s="1"/>
  <c r="S201" i="4"/>
  <c r="T201" i="4" s="1"/>
  <c r="S230" i="4"/>
  <c r="T230" i="4" s="1"/>
  <c r="S250" i="4"/>
  <c r="T250" i="4" s="1"/>
  <c r="S302" i="4"/>
  <c r="T302" i="4" s="1"/>
  <c r="S332" i="4"/>
  <c r="T332" i="4" s="1"/>
  <c r="S34" i="4"/>
  <c r="T34" i="4" s="1"/>
  <c r="S65" i="4"/>
  <c r="T65" i="4" s="1"/>
  <c r="Q82" i="4"/>
  <c r="Q108" i="4"/>
  <c r="S293" i="4"/>
  <c r="T293" i="4" s="1"/>
  <c r="S378" i="4"/>
  <c r="T378" i="4" s="1"/>
  <c r="S537" i="4"/>
  <c r="T537" i="4" s="1"/>
  <c r="Q65" i="4"/>
  <c r="S109" i="4"/>
  <c r="T109" i="4" s="1"/>
  <c r="S220" i="4"/>
  <c r="T220" i="4" s="1"/>
  <c r="S260" i="4"/>
  <c r="T260" i="4" s="1"/>
  <c r="S313" i="4"/>
  <c r="T313" i="4" s="1"/>
  <c r="I321" i="4"/>
  <c r="S321" i="4" s="1"/>
  <c r="T321" i="4" s="1"/>
  <c r="S334" i="4"/>
  <c r="T334" i="4" s="1"/>
  <c r="I152" i="4"/>
  <c r="J152" i="4" s="1"/>
  <c r="J184" i="4"/>
  <c r="J270" i="4"/>
  <c r="S324" i="4"/>
  <c r="T324" i="4" s="1"/>
  <c r="S486" i="4"/>
  <c r="T486" i="4" s="1"/>
  <c r="S222" i="4"/>
  <c r="T222" i="4" s="1"/>
  <c r="J371" i="4"/>
  <c r="Q380" i="4"/>
  <c r="S455" i="4"/>
  <c r="T455" i="4" s="1"/>
  <c r="I14" i="4"/>
  <c r="J14" i="4" s="1"/>
  <c r="S48" i="4"/>
  <c r="T48" i="4" s="1"/>
  <c r="S84" i="4"/>
  <c r="T84" i="4" s="1"/>
  <c r="S254" i="4"/>
  <c r="T254" i="4" s="1"/>
  <c r="J362" i="4"/>
  <c r="Q507" i="4"/>
  <c r="S167" i="4"/>
  <c r="T167" i="4" s="1"/>
  <c r="J254" i="4"/>
  <c r="S372" i="4"/>
  <c r="T372" i="4" s="1"/>
  <c r="S412" i="4"/>
  <c r="T412" i="4" s="1"/>
  <c r="S487" i="4"/>
  <c r="T487" i="4" s="1"/>
  <c r="S168" i="4"/>
  <c r="T168" i="4" s="1"/>
  <c r="S489" i="4"/>
  <c r="T489" i="4" s="1"/>
  <c r="S40" i="4"/>
  <c r="T40" i="4" s="1"/>
  <c r="S256" i="4"/>
  <c r="T256" i="4" s="1"/>
  <c r="S264" i="4"/>
  <c r="T264" i="4" s="1"/>
  <c r="S299" i="4"/>
  <c r="T299" i="4" s="1"/>
  <c r="S375" i="4"/>
  <c r="T375" i="4" s="1"/>
  <c r="S404" i="4"/>
  <c r="T404" i="4" s="1"/>
  <c r="S500" i="4"/>
  <c r="S60" i="4"/>
  <c r="T60" i="4" s="1"/>
  <c r="S86" i="4"/>
  <c r="T86" i="4" s="1"/>
  <c r="J427" i="4"/>
  <c r="J31" i="4"/>
  <c r="S246" i="4"/>
  <c r="T246" i="4" s="1"/>
  <c r="S318" i="4"/>
  <c r="T318" i="4" s="1"/>
  <c r="S330" i="4"/>
  <c r="T330" i="4" s="1"/>
  <c r="S353" i="4"/>
  <c r="T353" i="4" s="1"/>
  <c r="J186" i="4"/>
  <c r="S307" i="4"/>
  <c r="T307" i="4" s="1"/>
  <c r="I252" i="4"/>
  <c r="S252" i="4" s="1"/>
  <c r="T252" i="4" s="1"/>
  <c r="S364" i="4"/>
  <c r="T364" i="4" s="1"/>
  <c r="I79" i="4"/>
  <c r="S79" i="4" s="1"/>
  <c r="T79" i="4" s="1"/>
  <c r="S52" i="4"/>
  <c r="T52" i="4" s="1"/>
  <c r="J188" i="4"/>
  <c r="S446" i="4"/>
  <c r="T446" i="4" s="1"/>
  <c r="J317" i="4"/>
  <c r="S363" i="4"/>
  <c r="T363" i="4" s="1"/>
  <c r="S382" i="4"/>
  <c r="T382" i="4" s="1"/>
  <c r="S374" i="4"/>
  <c r="T374" i="4" s="1"/>
  <c r="S170" i="4"/>
  <c r="T170" i="4" s="1"/>
  <c r="J257" i="4"/>
  <c r="J354" i="4"/>
  <c r="J376" i="4"/>
  <c r="S385" i="4"/>
  <c r="T385" i="4" s="1"/>
  <c r="S461" i="4"/>
  <c r="T461" i="4" s="1"/>
  <c r="S492" i="4"/>
  <c r="T492" i="4" s="1"/>
  <c r="S502" i="4"/>
  <c r="T502" i="4" s="1"/>
  <c r="S510" i="4"/>
  <c r="T510" i="4" s="1"/>
  <c r="S523" i="4"/>
  <c r="S50" i="4"/>
  <c r="T50" i="4" s="1"/>
  <c r="J255" i="4"/>
  <c r="S508" i="4"/>
  <c r="T508" i="4" s="1"/>
  <c r="Q307" i="4"/>
  <c r="S499" i="4"/>
  <c r="T499" i="4" s="1"/>
  <c r="I187" i="4"/>
  <c r="J187" i="4" s="1"/>
  <c r="I19" i="4"/>
  <c r="J19" i="4" s="1"/>
  <c r="S331" i="4"/>
  <c r="T331" i="4" s="1"/>
  <c r="S287" i="4"/>
  <c r="T287" i="4" s="1"/>
  <c r="S383" i="4"/>
  <c r="T383" i="4" s="1"/>
  <c r="J16" i="4"/>
  <c r="Q143" i="4"/>
  <c r="S238" i="4"/>
  <c r="T238" i="4" s="1"/>
  <c r="S311" i="4"/>
  <c r="T311" i="4" s="1"/>
  <c r="Q396" i="4"/>
  <c r="S436" i="4"/>
  <c r="T436" i="4" s="1"/>
  <c r="S197" i="4"/>
  <c r="T197" i="4" s="1"/>
  <c r="S236" i="4"/>
  <c r="T236" i="4" s="1"/>
  <c r="S200" i="4"/>
  <c r="T200" i="4" s="1"/>
  <c r="S320" i="4"/>
  <c r="T320" i="4" s="1"/>
  <c r="S367" i="4"/>
  <c r="T367" i="4" s="1"/>
  <c r="S386" i="4"/>
  <c r="T386" i="4" s="1"/>
  <c r="S430" i="4"/>
  <c r="T430" i="4" s="1"/>
  <c r="S503" i="4"/>
  <c r="T503" i="4" s="1"/>
  <c r="S40" i="3"/>
  <c r="T40" i="3" s="1"/>
  <c r="S257" i="3"/>
  <c r="T257" i="3" s="1"/>
  <c r="S450" i="3"/>
  <c r="T450" i="3" s="1"/>
  <c r="S508" i="3"/>
  <c r="T508" i="3" s="1"/>
  <c r="S185" i="3"/>
  <c r="T185" i="3" s="1"/>
  <c r="J250" i="3"/>
  <c r="S388" i="3"/>
  <c r="T388" i="3" s="1"/>
  <c r="Q467" i="3"/>
  <c r="S476" i="3"/>
  <c r="T476" i="3" s="1"/>
  <c r="J530" i="3"/>
  <c r="S310" i="3"/>
  <c r="T310" i="3" s="1"/>
  <c r="S394" i="3"/>
  <c r="T394" i="3" s="1"/>
  <c r="Q499" i="3"/>
  <c r="S239" i="3"/>
  <c r="T239" i="3" s="1"/>
  <c r="S276" i="3"/>
  <c r="T276" i="3" s="1"/>
  <c r="S537" i="3"/>
  <c r="T537" i="3" s="1"/>
  <c r="J61" i="3"/>
  <c r="S84" i="3"/>
  <c r="T84" i="3" s="1"/>
  <c r="S123" i="3"/>
  <c r="T123" i="3" s="1"/>
  <c r="Q196" i="3"/>
  <c r="Q278" i="3"/>
  <c r="S296" i="3"/>
  <c r="T296" i="3" s="1"/>
  <c r="J304" i="3"/>
  <c r="S312" i="3"/>
  <c r="T312" i="3" s="1"/>
  <c r="S319" i="3"/>
  <c r="T319" i="3" s="1"/>
  <c r="S365" i="3"/>
  <c r="T365" i="3" s="1"/>
  <c r="J374" i="3"/>
  <c r="S382" i="3"/>
  <c r="T382" i="3" s="1"/>
  <c r="S406" i="3"/>
  <c r="T406" i="3" s="1"/>
  <c r="J494" i="3"/>
  <c r="I27" i="3"/>
  <c r="J27" i="3" s="1"/>
  <c r="S52" i="3"/>
  <c r="T52" i="3" s="1"/>
  <c r="S222" i="3"/>
  <c r="T222" i="3" s="1"/>
  <c r="I321" i="3"/>
  <c r="S321" i="3" s="1"/>
  <c r="T321" i="3" s="1"/>
  <c r="S110" i="3"/>
  <c r="T110" i="3" s="1"/>
  <c r="S169" i="3"/>
  <c r="T169" i="3" s="1"/>
  <c r="S223" i="3"/>
  <c r="T223" i="3" s="1"/>
  <c r="S279" i="3"/>
  <c r="T279" i="3" s="1"/>
  <c r="S289" i="3"/>
  <c r="T289" i="3" s="1"/>
  <c r="J297" i="3"/>
  <c r="S461" i="3"/>
  <c r="T461" i="3" s="1"/>
  <c r="S478" i="3"/>
  <c r="T478" i="3" s="1"/>
  <c r="S486" i="3"/>
  <c r="T486" i="3" s="1"/>
  <c r="S531" i="3"/>
  <c r="T531" i="3" s="1"/>
  <c r="Q141" i="3"/>
  <c r="S284" i="3"/>
  <c r="T284" i="3" s="1"/>
  <c r="Q295" i="3"/>
  <c r="S507" i="3"/>
  <c r="T507" i="3" s="1"/>
  <c r="S230" i="3"/>
  <c r="T230" i="3" s="1"/>
  <c r="S265" i="3"/>
  <c r="T265" i="3" s="1"/>
  <c r="S287" i="3"/>
  <c r="T287" i="3" s="1"/>
  <c r="S485" i="3"/>
  <c r="T485" i="3" s="1"/>
  <c r="S320" i="3"/>
  <c r="T320" i="3" s="1"/>
  <c r="Q407" i="3"/>
  <c r="S54" i="3"/>
  <c r="T54" i="3" s="1"/>
  <c r="Q86" i="3"/>
  <c r="S209" i="3"/>
  <c r="T209" i="3" s="1"/>
  <c r="S290" i="3"/>
  <c r="T290" i="3" s="1"/>
  <c r="S367" i="3"/>
  <c r="T367" i="3" s="1"/>
  <c r="S470" i="3"/>
  <c r="T470" i="3" s="1"/>
  <c r="S521" i="3"/>
  <c r="K15" i="3"/>
  <c r="P15" i="3" s="1"/>
  <c r="Q15" i="3" s="1"/>
  <c r="S194" i="3"/>
  <c r="T194" i="3" s="1"/>
  <c r="S372" i="3"/>
  <c r="T372" i="3" s="1"/>
  <c r="S466" i="3"/>
  <c r="T466" i="3" s="1"/>
  <c r="S311" i="3"/>
  <c r="T311" i="3" s="1"/>
  <c r="S318" i="3"/>
  <c r="T318" i="3" s="1"/>
  <c r="I539" i="3"/>
  <c r="S539" i="3" s="1"/>
  <c r="T539" i="3" s="1"/>
  <c r="J199" i="3"/>
  <c r="J261" i="3"/>
  <c r="Q306" i="3"/>
  <c r="S417" i="3"/>
  <c r="T417" i="3" s="1"/>
  <c r="J189" i="3"/>
  <c r="S269" i="3"/>
  <c r="T269" i="3" s="1"/>
  <c r="Q281" i="3"/>
  <c r="S361" i="3"/>
  <c r="T361" i="3" s="1"/>
  <c r="S384" i="3"/>
  <c r="T384" i="3" s="1"/>
  <c r="S504" i="3"/>
  <c r="T504" i="3" s="1"/>
  <c r="S523" i="3"/>
  <c r="S64" i="3"/>
  <c r="T64" i="3" s="1"/>
  <c r="J315" i="3"/>
  <c r="S37" i="3"/>
  <c r="T37" i="3" s="1"/>
  <c r="S89" i="3"/>
  <c r="T89" i="3" s="1"/>
  <c r="Q132" i="3"/>
  <c r="S322" i="3"/>
  <c r="T322" i="3" s="1"/>
  <c r="S332" i="3"/>
  <c r="T332" i="3" s="1"/>
  <c r="J401" i="3"/>
  <c r="S463" i="3"/>
  <c r="T463" i="3" s="1"/>
  <c r="J524" i="3"/>
  <c r="Q534" i="3"/>
  <c r="S354" i="3"/>
  <c r="T354" i="3" s="1"/>
  <c r="S536" i="3"/>
  <c r="T536" i="3" s="1"/>
  <c r="S167" i="3"/>
  <c r="T167" i="3" s="1"/>
  <c r="Q325" i="3"/>
  <c r="S405" i="3"/>
  <c r="T405" i="3" s="1"/>
  <c r="Q391" i="3"/>
  <c r="S496" i="3"/>
  <c r="T496" i="3" s="1"/>
  <c r="J332" i="3"/>
  <c r="S385" i="3"/>
  <c r="T385" i="3" s="1"/>
  <c r="S409" i="3"/>
  <c r="T409" i="3" s="1"/>
  <c r="J482" i="3"/>
  <c r="S489" i="3"/>
  <c r="T489" i="3" s="1"/>
  <c r="S505" i="3"/>
  <c r="T505" i="3" s="1"/>
  <c r="Q31" i="3"/>
  <c r="S164" i="3"/>
  <c r="T164" i="3" s="1"/>
  <c r="S270" i="3"/>
  <c r="T270" i="3" s="1"/>
  <c r="S299" i="3"/>
  <c r="T299" i="3" s="1"/>
  <c r="S340" i="3"/>
  <c r="T340" i="3" s="1"/>
  <c r="S362" i="3"/>
  <c r="T362" i="3" s="1"/>
  <c r="S429" i="3"/>
  <c r="T429" i="3" s="1"/>
  <c r="S387" i="3"/>
  <c r="T387" i="3" s="1"/>
  <c r="Q227" i="3"/>
  <c r="S455" i="3"/>
  <c r="T455" i="3" s="1"/>
  <c r="J364" i="3"/>
  <c r="S302" i="3"/>
  <c r="T302" i="3" s="1"/>
  <c r="S184" i="3"/>
  <c r="T184" i="3" s="1"/>
  <c r="S68" i="3"/>
  <c r="T68" i="3" s="1"/>
  <c r="S11" i="3"/>
  <c r="T11" i="3" s="1"/>
  <c r="S38" i="3"/>
  <c r="T38" i="3" s="1"/>
  <c r="S48" i="3"/>
  <c r="T48" i="3" s="1"/>
  <c r="S371" i="3"/>
  <c r="T371" i="3" s="1"/>
  <c r="S378" i="3"/>
  <c r="T378" i="3" s="1"/>
  <c r="S439" i="3"/>
  <c r="T439" i="3" s="1"/>
  <c r="S456" i="3"/>
  <c r="T456" i="3" s="1"/>
  <c r="S490" i="3"/>
  <c r="T490" i="3" s="1"/>
  <c r="S498" i="3"/>
  <c r="T498" i="3" s="1"/>
  <c r="S39" i="3"/>
  <c r="T39" i="3" s="1"/>
  <c r="S49" i="3"/>
  <c r="T49" i="3" s="1"/>
  <c r="S219" i="3"/>
  <c r="T219" i="3" s="1"/>
  <c r="S238" i="3"/>
  <c r="T238" i="3" s="1"/>
  <c r="S283" i="3"/>
  <c r="T283" i="3" s="1"/>
  <c r="S301" i="3"/>
  <c r="T301" i="3" s="1"/>
  <c r="S316" i="3"/>
  <c r="T316" i="3" s="1"/>
  <c r="S363" i="3"/>
  <c r="T363" i="3" s="1"/>
  <c r="S386" i="3"/>
  <c r="T386" i="3" s="1"/>
  <c r="S403" i="3"/>
  <c r="T403" i="3" s="1"/>
  <c r="S421" i="3"/>
  <c r="T421" i="3" s="1"/>
  <c r="S473" i="3"/>
  <c r="T473" i="3" s="1"/>
  <c r="S506" i="3"/>
  <c r="T506" i="3" s="1"/>
  <c r="S36" i="4"/>
  <c r="T36" i="4" s="1"/>
  <c r="S68" i="4"/>
  <c r="T68" i="4" s="1"/>
  <c r="S205" i="4"/>
  <c r="T205" i="4" s="1"/>
  <c r="S384" i="4"/>
  <c r="T384" i="4" s="1"/>
  <c r="S417" i="4"/>
  <c r="T417" i="4" s="1"/>
  <c r="S456" i="4"/>
  <c r="T456" i="4" s="1"/>
  <c r="Q303" i="4"/>
  <c r="Q53" i="4"/>
  <c r="Q197" i="4"/>
  <c r="S409" i="4"/>
  <c r="T409" i="4" s="1"/>
  <c r="S240" i="4"/>
  <c r="T240" i="4" s="1"/>
  <c r="S276" i="4"/>
  <c r="T276" i="4" s="1"/>
  <c r="S10" i="4"/>
  <c r="T10" i="4" s="1"/>
  <c r="Q250" i="4"/>
  <c r="Q288" i="4"/>
  <c r="S304" i="4"/>
  <c r="T304" i="4" s="1"/>
  <c r="Q313" i="4"/>
  <c r="Q320" i="4"/>
  <c r="S339" i="4"/>
  <c r="T339" i="4" s="1"/>
  <c r="S493" i="4"/>
  <c r="T493" i="4" s="1"/>
  <c r="S509" i="4"/>
  <c r="T509" i="4" s="1"/>
  <c r="Q63" i="4"/>
  <c r="S174" i="4"/>
  <c r="T174" i="4" s="1"/>
  <c r="Q503" i="4"/>
  <c r="S224" i="4"/>
  <c r="T224" i="4" s="1"/>
  <c r="S314" i="4"/>
  <c r="T314" i="4" s="1"/>
  <c r="S306" i="4"/>
  <c r="T306" i="4" s="1"/>
  <c r="S421" i="4"/>
  <c r="T421" i="4" s="1"/>
  <c r="S432" i="4"/>
  <c r="T432" i="4" s="1"/>
  <c r="S469" i="4"/>
  <c r="T469" i="4" s="1"/>
  <c r="Q222" i="4"/>
  <c r="Q57" i="4"/>
  <c r="S87" i="4"/>
  <c r="T87" i="4" s="1"/>
  <c r="S136" i="4"/>
  <c r="T136" i="4" s="1"/>
  <c r="S261" i="4"/>
  <c r="T261" i="4" s="1"/>
  <c r="S315" i="4"/>
  <c r="T315" i="4" s="1"/>
  <c r="S345" i="4"/>
  <c r="T345" i="4" s="1"/>
  <c r="S365" i="4"/>
  <c r="T365" i="4" s="1"/>
  <c r="Q374" i="4"/>
  <c r="S381" i="4"/>
  <c r="T381" i="4" s="1"/>
  <c r="S405" i="4"/>
  <c r="T405" i="4" s="1"/>
  <c r="S413" i="4"/>
  <c r="T413" i="4" s="1"/>
  <c r="Q487" i="4"/>
  <c r="S504" i="4"/>
  <c r="T504" i="4" s="1"/>
  <c r="Q412" i="4"/>
  <c r="S512" i="4"/>
  <c r="T512" i="4" s="1"/>
  <c r="S479" i="4"/>
  <c r="T479" i="4" s="1"/>
  <c r="S41" i="4"/>
  <c r="T41" i="4" s="1"/>
  <c r="S81" i="4"/>
  <c r="T81" i="4" s="1"/>
  <c r="Q334" i="4"/>
  <c r="S346" i="4"/>
  <c r="T346" i="4" s="1"/>
  <c r="Q443" i="4"/>
  <c r="Q525" i="4"/>
  <c r="S132" i="4"/>
  <c r="T132" i="4" s="1"/>
  <c r="S164" i="4"/>
  <c r="T164" i="4" s="1"/>
  <c r="S387" i="4"/>
  <c r="T387" i="4" s="1"/>
  <c r="Q50" i="4"/>
  <c r="Q301" i="4"/>
  <c r="S481" i="4"/>
  <c r="T481" i="4" s="1"/>
  <c r="Q385" i="4"/>
  <c r="S418" i="4"/>
  <c r="T418" i="4" s="1"/>
  <c r="Q48" i="4"/>
  <c r="S42" i="4"/>
  <c r="T42" i="4" s="1"/>
  <c r="S90" i="4"/>
  <c r="T90" i="4" s="1"/>
  <c r="Q141" i="4"/>
  <c r="Q201" i="4"/>
  <c r="S219" i="4"/>
  <c r="T219" i="4" s="1"/>
  <c r="S228" i="4"/>
  <c r="T228" i="4" s="1"/>
  <c r="S283" i="4"/>
  <c r="T283" i="4" s="1"/>
  <c r="S308" i="4"/>
  <c r="T308" i="4" s="1"/>
  <c r="Q407" i="4"/>
  <c r="S513" i="4"/>
  <c r="T513" i="4" s="1"/>
  <c r="Q444" i="4"/>
  <c r="S454" i="4"/>
  <c r="T454" i="4" s="1"/>
  <c r="Q45" i="4"/>
  <c r="S231" i="4"/>
  <c r="T231" i="4" s="1"/>
  <c r="S466" i="4"/>
  <c r="T466" i="4" s="1"/>
  <c r="S350" i="4"/>
  <c r="T350" i="4" s="1"/>
  <c r="S199" i="4"/>
  <c r="T199" i="4" s="1"/>
  <c r="Q34" i="4"/>
  <c r="Q66" i="4"/>
  <c r="Q185" i="4"/>
  <c r="Q293" i="4"/>
  <c r="S326" i="4"/>
  <c r="T326" i="4" s="1"/>
  <c r="Q383" i="4"/>
  <c r="Q436" i="4"/>
  <c r="Q526" i="4"/>
  <c r="Q378" i="4"/>
  <c r="S251" i="4"/>
  <c r="T251" i="4" s="1"/>
  <c r="S83" i="4"/>
  <c r="T83" i="4" s="1"/>
  <c r="Q465" i="4"/>
  <c r="S474" i="4"/>
  <c r="T474" i="4" s="1"/>
  <c r="S7" i="4"/>
  <c r="T7" i="4" s="1"/>
  <c r="S35" i="4"/>
  <c r="T35" i="4" s="1"/>
  <c r="S360" i="4"/>
  <c r="T360" i="4" s="1"/>
  <c r="S369" i="4"/>
  <c r="T369" i="4" s="1"/>
  <c r="Q391" i="4"/>
  <c r="S408" i="4"/>
  <c r="T408" i="4" s="1"/>
  <c r="S522" i="4"/>
  <c r="J522" i="4"/>
  <c r="Q331" i="4"/>
  <c r="S475" i="4"/>
  <c r="T475" i="4" s="1"/>
  <c r="J475" i="4"/>
  <c r="J260" i="4"/>
  <c r="Q460" i="4"/>
  <c r="J41" i="4"/>
  <c r="J96" i="4"/>
  <c r="Q142" i="4"/>
  <c r="Q246" i="4"/>
  <c r="S289" i="4"/>
  <c r="T289" i="4" s="1"/>
  <c r="Q316" i="4"/>
  <c r="S348" i="4"/>
  <c r="T348" i="4" s="1"/>
  <c r="J453" i="4"/>
  <c r="J521" i="4"/>
  <c r="S217" i="4"/>
  <c r="T217" i="4" s="1"/>
  <c r="J217" i="4"/>
  <c r="S393" i="4"/>
  <c r="T393" i="4" s="1"/>
  <c r="Q393" i="4"/>
  <c r="Q55" i="4"/>
  <c r="J83" i="4"/>
  <c r="S89" i="4"/>
  <c r="T89" i="4" s="1"/>
  <c r="J175" i="4"/>
  <c r="I266" i="4"/>
  <c r="S366" i="4"/>
  <c r="T366" i="4" s="1"/>
  <c r="J366" i="4"/>
  <c r="Q379" i="4"/>
  <c r="S401" i="4"/>
  <c r="T401" i="4" s="1"/>
  <c r="J401" i="4"/>
  <c r="J421" i="4"/>
  <c r="J429" i="4"/>
  <c r="S429" i="4"/>
  <c r="T429" i="4" s="1"/>
  <c r="J36" i="4"/>
  <c r="J225" i="4"/>
  <c r="Q282" i="4"/>
  <c r="Q324" i="4"/>
  <c r="S414" i="4"/>
  <c r="T414" i="4" s="1"/>
  <c r="Q414" i="4"/>
  <c r="Q499" i="4"/>
  <c r="S232" i="4"/>
  <c r="T232" i="4" s="1"/>
  <c r="J272" i="4"/>
  <c r="S272" i="4"/>
  <c r="T272" i="4" s="1"/>
  <c r="Q311" i="4"/>
  <c r="S359" i="4"/>
  <c r="T359" i="4" s="1"/>
  <c r="I422" i="4"/>
  <c r="J359" i="4"/>
  <c r="S394" i="4"/>
  <c r="T394" i="4" s="1"/>
  <c r="Q394" i="4"/>
  <c r="J469" i="4"/>
  <c r="J492" i="4"/>
  <c r="J90" i="4"/>
  <c r="J261" i="4"/>
  <c r="J304" i="4"/>
  <c r="S415" i="4"/>
  <c r="T415" i="4" s="1"/>
  <c r="J430" i="4"/>
  <c r="J485" i="4"/>
  <c r="P15" i="4"/>
  <c r="Q15" i="4" s="1"/>
  <c r="P14" i="4"/>
  <c r="Q14" i="4" s="1"/>
  <c r="S226" i="4"/>
  <c r="T226" i="4" s="1"/>
  <c r="S241" i="4"/>
  <c r="T241" i="4" s="1"/>
  <c r="J241" i="4"/>
  <c r="S340" i="4"/>
  <c r="T340" i="4" s="1"/>
  <c r="J415" i="4"/>
  <c r="S462" i="4"/>
  <c r="T462" i="4" s="1"/>
  <c r="Q312" i="4"/>
  <c r="S61" i="4"/>
  <c r="T61" i="4" s="1"/>
  <c r="Q61" i="4"/>
  <c r="S249" i="4"/>
  <c r="T249" i="4" s="1"/>
  <c r="J249" i="4"/>
  <c r="J153" i="4"/>
  <c r="I160" i="4"/>
  <c r="J47" i="4"/>
  <c r="S67" i="4"/>
  <c r="T67" i="4" s="1"/>
  <c r="Q67" i="4"/>
  <c r="S223" i="4"/>
  <c r="T223" i="4" s="1"/>
  <c r="J223" i="4"/>
  <c r="S322" i="4"/>
  <c r="T322" i="4" s="1"/>
  <c r="Q322" i="4"/>
  <c r="J109" i="4"/>
  <c r="J372" i="4"/>
  <c r="S529" i="4"/>
  <c r="T529" i="4" s="1"/>
  <c r="S144" i="4"/>
  <c r="T144" i="4" s="1"/>
  <c r="Q220" i="4"/>
  <c r="J256" i="4"/>
  <c r="S494" i="4"/>
  <c r="T494" i="4" s="1"/>
  <c r="J494" i="4"/>
  <c r="J190" i="4"/>
  <c r="S190" i="4"/>
  <c r="T190" i="4" s="1"/>
  <c r="S403" i="4"/>
  <c r="T403" i="4" s="1"/>
  <c r="Q58" i="4"/>
  <c r="J228" i="4"/>
  <c r="S262" i="4"/>
  <c r="T262" i="4" s="1"/>
  <c r="J456" i="4"/>
  <c r="S480" i="4"/>
  <c r="T480" i="4" s="1"/>
  <c r="J480" i="4"/>
  <c r="J329" i="4"/>
  <c r="Q382" i="4"/>
  <c r="J433" i="4"/>
  <c r="J517" i="4"/>
  <c r="I27" i="4"/>
  <c r="J136" i="4"/>
  <c r="J221" i="4"/>
  <c r="S243" i="4"/>
  <c r="T243" i="4" s="1"/>
  <c r="Q449" i="4"/>
  <c r="J21" i="4"/>
  <c r="S59" i="4"/>
  <c r="T59" i="4" s="1"/>
  <c r="Q59" i="4"/>
  <c r="Q287" i="4"/>
  <c r="S335" i="4"/>
  <c r="T335" i="4" s="1"/>
  <c r="S442" i="4"/>
  <c r="T442" i="4" s="1"/>
  <c r="Q442" i="4"/>
  <c r="S163" i="4"/>
  <c r="T163" i="4" s="1"/>
  <c r="J163" i="4"/>
  <c r="I166" i="4"/>
  <c r="Q363" i="4"/>
  <c r="J411" i="4"/>
  <c r="J434" i="4"/>
  <c r="S295" i="4"/>
  <c r="T295" i="4" s="1"/>
  <c r="Q295" i="4"/>
  <c r="J265" i="4"/>
  <c r="J310" i="4"/>
  <c r="S234" i="4"/>
  <c r="T234" i="4" s="1"/>
  <c r="J234" i="4"/>
  <c r="J37" i="4"/>
  <c r="S501" i="4"/>
  <c r="T501" i="4" s="1"/>
  <c r="J8" i="4"/>
  <c r="S8" i="4"/>
  <c r="T8" i="4" s="1"/>
  <c r="J32" i="4"/>
  <c r="S32" i="4"/>
  <c r="T32" i="4" s="1"/>
  <c r="S235" i="4"/>
  <c r="T235" i="4" s="1"/>
  <c r="J235" i="4"/>
  <c r="J369" i="4"/>
  <c r="S169" i="4"/>
  <c r="T169" i="4" s="1"/>
  <c r="J169" i="4"/>
  <c r="J345" i="4"/>
  <c r="Q44" i="4"/>
  <c r="S397" i="4"/>
  <c r="T397" i="4" s="1"/>
  <c r="S535" i="4"/>
  <c r="T535" i="4" s="1"/>
  <c r="Q535" i="4"/>
  <c r="S94" i="4"/>
  <c r="T94" i="4" s="1"/>
  <c r="S377" i="4"/>
  <c r="T377" i="4" s="1"/>
  <c r="S398" i="4"/>
  <c r="T398" i="4" s="1"/>
  <c r="Q398" i="4"/>
  <c r="S473" i="4"/>
  <c r="T473" i="4" s="1"/>
  <c r="S482" i="4"/>
  <c r="T482" i="4" s="1"/>
  <c r="S193" i="4"/>
  <c r="T193" i="4" s="1"/>
  <c r="Q193" i="4"/>
  <c r="S11" i="4"/>
  <c r="T11" i="4" s="1"/>
  <c r="J11" i="4"/>
  <c r="S194" i="4"/>
  <c r="T194" i="4" s="1"/>
  <c r="S505" i="4"/>
  <c r="T505" i="4" s="1"/>
  <c r="Q505" i="4"/>
  <c r="J447" i="4"/>
  <c r="Q64" i="4"/>
  <c r="S64" i="4"/>
  <c r="T64" i="4" s="1"/>
  <c r="Q168" i="4"/>
  <c r="J189" i="4"/>
  <c r="J227" i="4"/>
  <c r="S227" i="4"/>
  <c r="T227" i="4" s="1"/>
  <c r="S463" i="4"/>
  <c r="T463" i="4" s="1"/>
  <c r="Q463" i="4"/>
  <c r="S424" i="4"/>
  <c r="T424" i="4" s="1"/>
  <c r="I539" i="4"/>
  <c r="S440" i="4"/>
  <c r="T440" i="4" s="1"/>
  <c r="J440" i="4"/>
  <c r="Q43" i="4"/>
  <c r="J306" i="4"/>
  <c r="S145" i="4"/>
  <c r="T145" i="4" s="1"/>
  <c r="J145" i="4"/>
  <c r="J545" i="4"/>
  <c r="I548" i="4"/>
  <c r="J548" i="4" s="1"/>
  <c r="S38" i="4"/>
  <c r="T38" i="4" s="1"/>
  <c r="S93" i="4"/>
  <c r="T93" i="4" s="1"/>
  <c r="S244" i="4"/>
  <c r="T244" i="4" s="1"/>
  <c r="J244" i="4"/>
  <c r="S258" i="4"/>
  <c r="T258" i="4" s="1"/>
  <c r="J258" i="4"/>
  <c r="J94" i="4"/>
  <c r="J209" i="4"/>
  <c r="S209" i="4"/>
  <c r="T209" i="4" s="1"/>
  <c r="S279" i="4"/>
  <c r="T279" i="4" s="1"/>
  <c r="J482" i="4"/>
  <c r="Q536" i="4"/>
  <c r="S370" i="4"/>
  <c r="T370" i="4" s="1"/>
  <c r="J370" i="4"/>
  <c r="J416" i="4"/>
  <c r="S416" i="4"/>
  <c r="T416" i="4" s="1"/>
  <c r="Q467" i="4"/>
  <c r="S467" i="4"/>
  <c r="T467" i="4" s="1"/>
  <c r="I6" i="4"/>
  <c r="J6" i="4" s="1"/>
  <c r="J5" i="4"/>
  <c r="S88" i="4"/>
  <c r="T88" i="4" s="1"/>
  <c r="Q88" i="4"/>
  <c r="S183" i="4"/>
  <c r="T183" i="4" s="1"/>
  <c r="Q183" i="4"/>
  <c r="S239" i="4"/>
  <c r="T239" i="4" s="1"/>
  <c r="J239" i="4"/>
  <c r="S280" i="4"/>
  <c r="T280" i="4" s="1"/>
  <c r="J280" i="4"/>
  <c r="S305" i="4"/>
  <c r="T305" i="4" s="1"/>
  <c r="J305" i="4"/>
  <c r="Q386" i="4"/>
  <c r="S392" i="4"/>
  <c r="T392" i="4" s="1"/>
  <c r="J461" i="4"/>
  <c r="J506" i="4"/>
  <c r="S49" i="4"/>
  <c r="T49" i="4" s="1"/>
  <c r="S95" i="4"/>
  <c r="T95" i="4" s="1"/>
  <c r="Q299" i="4"/>
  <c r="S344" i="4"/>
  <c r="T344" i="4" s="1"/>
  <c r="Q410" i="4"/>
  <c r="Q428" i="4"/>
  <c r="S435" i="4"/>
  <c r="T435" i="4" s="1"/>
  <c r="Q528" i="4"/>
  <c r="S528" i="4"/>
  <c r="T528" i="4" s="1"/>
  <c r="Q534" i="4"/>
  <c r="J49" i="4"/>
  <c r="J54" i="4"/>
  <c r="S54" i="4"/>
  <c r="T54" i="4" s="1"/>
  <c r="J95" i="4"/>
  <c r="J158" i="4"/>
  <c r="S216" i="4"/>
  <c r="T216" i="4" s="1"/>
  <c r="J233" i="4"/>
  <c r="S271" i="4"/>
  <c r="T271" i="4" s="1"/>
  <c r="S294" i="4"/>
  <c r="T294" i="4" s="1"/>
  <c r="S300" i="4"/>
  <c r="T300" i="4" s="1"/>
  <c r="J344" i="4"/>
  <c r="Q364" i="4"/>
  <c r="J435" i="4"/>
  <c r="Q468" i="4"/>
  <c r="J247" i="4"/>
  <c r="S247" i="4"/>
  <c r="T247" i="4" s="1"/>
  <c r="J39" i="4"/>
  <c r="S39" i="4"/>
  <c r="T39" i="4" s="1"/>
  <c r="Q85" i="4"/>
  <c r="J205" i="4"/>
  <c r="J218" i="4"/>
  <c r="J263" i="4"/>
  <c r="J283" i="4"/>
  <c r="S495" i="4"/>
  <c r="T495" i="4" s="1"/>
  <c r="Q337" i="4"/>
  <c r="Q388" i="4"/>
  <c r="J477" i="4"/>
  <c r="S62" i="4"/>
  <c r="T62" i="4" s="1"/>
  <c r="Q325" i="4"/>
  <c r="J123" i="4"/>
  <c r="S172" i="4"/>
  <c r="T172" i="4" s="1"/>
  <c r="J172" i="4"/>
  <c r="S198" i="4"/>
  <c r="T198" i="4" s="1"/>
  <c r="J248" i="4"/>
  <c r="Q353" i="4"/>
  <c r="J419" i="4"/>
  <c r="Q230" i="4"/>
  <c r="Q236" i="4"/>
  <c r="S277" i="4"/>
  <c r="T277" i="4" s="1"/>
  <c r="S296" i="4"/>
  <c r="T296" i="4" s="1"/>
  <c r="S373" i="4"/>
  <c r="T373" i="4" s="1"/>
  <c r="J389" i="4"/>
  <c r="S389" i="4"/>
  <c r="T389" i="4" s="1"/>
  <c r="J413" i="4"/>
  <c r="S425" i="4"/>
  <c r="T425" i="4" s="1"/>
  <c r="S438" i="4"/>
  <c r="T438" i="4" s="1"/>
  <c r="J458" i="4"/>
  <c r="S471" i="4"/>
  <c r="T471" i="4" s="1"/>
  <c r="S531" i="4"/>
  <c r="T531" i="4" s="1"/>
  <c r="S171" i="4"/>
  <c r="T171" i="4" s="1"/>
  <c r="S395" i="4"/>
  <c r="T395" i="4" s="1"/>
  <c r="Q489" i="4"/>
  <c r="J56" i="4"/>
  <c r="S242" i="4"/>
  <c r="T242" i="4" s="1"/>
  <c r="J242" i="4"/>
  <c r="J451" i="4"/>
  <c r="S496" i="4"/>
  <c r="T496" i="4" s="1"/>
  <c r="J496" i="4"/>
  <c r="S514" i="4"/>
  <c r="T514" i="4" s="1"/>
  <c r="J524" i="4"/>
  <c r="S46" i="4"/>
  <c r="T46" i="4" s="1"/>
  <c r="S51" i="4"/>
  <c r="T51" i="4" s="1"/>
  <c r="S333" i="4"/>
  <c r="T333" i="4" s="1"/>
  <c r="S338" i="4"/>
  <c r="T338" i="4" s="1"/>
  <c r="Q338" i="4"/>
  <c r="S361" i="4"/>
  <c r="T361" i="4" s="1"/>
  <c r="Q367" i="4"/>
  <c r="S420" i="4"/>
  <c r="T420" i="4" s="1"/>
  <c r="J490" i="4"/>
  <c r="S229" i="4"/>
  <c r="T229" i="4" s="1"/>
  <c r="J229" i="4"/>
  <c r="Q352" i="4"/>
  <c r="S352" i="4"/>
  <c r="T352" i="4" s="1"/>
  <c r="S450" i="4"/>
  <c r="T450" i="4" s="1"/>
  <c r="J450" i="4"/>
  <c r="I149" i="4"/>
  <c r="J346" i="4"/>
  <c r="J68" i="4"/>
  <c r="J253" i="4"/>
  <c r="S319" i="4"/>
  <c r="T319" i="4" s="1"/>
  <c r="J319" i="4"/>
  <c r="S457" i="4"/>
  <c r="T457" i="4" s="1"/>
  <c r="Q457" i="4"/>
  <c r="S80" i="4"/>
  <c r="T80" i="4" s="1"/>
  <c r="J206" i="4"/>
  <c r="S290" i="4"/>
  <c r="T290" i="4" s="1"/>
  <c r="J314" i="4"/>
  <c r="S30" i="4"/>
  <c r="T30" i="4" s="1"/>
  <c r="Q30" i="4"/>
  <c r="J69" i="4"/>
  <c r="I103" i="4"/>
  <c r="J333" i="4"/>
  <c r="J420" i="4"/>
  <c r="S439" i="4"/>
  <c r="T439" i="4" s="1"/>
  <c r="S445" i="4"/>
  <c r="T445" i="4" s="1"/>
  <c r="Q445" i="4"/>
  <c r="S472" i="4"/>
  <c r="T472" i="4" s="1"/>
  <c r="J472" i="4"/>
  <c r="S532" i="4"/>
  <c r="T532" i="4" s="1"/>
  <c r="S538" i="4"/>
  <c r="T538" i="4" s="1"/>
  <c r="S165" i="4"/>
  <c r="T165" i="4" s="1"/>
  <c r="S237" i="4"/>
  <c r="T237" i="4" s="1"/>
  <c r="S357" i="4"/>
  <c r="T357" i="4" s="1"/>
  <c r="Q399" i="4"/>
  <c r="S399" i="4"/>
  <c r="T399" i="4" s="1"/>
  <c r="S478" i="4"/>
  <c r="T478" i="4" s="1"/>
  <c r="J165" i="4"/>
  <c r="I192" i="4"/>
  <c r="J237" i="4"/>
  <c r="Q336" i="4"/>
  <c r="J357" i="4"/>
  <c r="J478" i="4"/>
  <c r="S484" i="4"/>
  <c r="T484" i="4" s="1"/>
  <c r="Q515" i="4"/>
  <c r="J208" i="4"/>
  <c r="J219" i="4"/>
  <c r="I291" i="4"/>
  <c r="J375" i="4"/>
  <c r="S406" i="4"/>
  <c r="T406" i="4" s="1"/>
  <c r="J432" i="4"/>
  <c r="J35" i="4"/>
  <c r="S70" i="4"/>
  <c r="T70" i="4" s="1"/>
  <c r="S91" i="4"/>
  <c r="T91" i="4" s="1"/>
  <c r="J167" i="4"/>
  <c r="S196" i="4"/>
  <c r="T196" i="4" s="1"/>
  <c r="J259" i="4"/>
  <c r="J268" i="4"/>
  <c r="S297" i="4"/>
  <c r="T297" i="4" s="1"/>
  <c r="I358" i="4"/>
  <c r="S323" i="4"/>
  <c r="T323" i="4" s="1"/>
  <c r="S347" i="4"/>
  <c r="T347" i="4" s="1"/>
  <c r="Q437" i="4"/>
  <c r="Q448" i="4"/>
  <c r="Q491" i="4"/>
  <c r="Q527" i="4"/>
  <c r="Q426" i="4"/>
  <c r="J512" i="4"/>
  <c r="Q464" i="4"/>
  <c r="J70" i="4"/>
  <c r="I121" i="4"/>
  <c r="S157" i="4"/>
  <c r="T157" i="4" s="1"/>
  <c r="J323" i="4"/>
  <c r="J459" i="4"/>
  <c r="J497" i="4"/>
  <c r="S292" i="4"/>
  <c r="T292" i="4" s="1"/>
  <c r="J292" i="4"/>
  <c r="J502" i="4"/>
  <c r="J81" i="4"/>
  <c r="J224" i="4"/>
  <c r="S92" i="4"/>
  <c r="T92" i="4" s="1"/>
  <c r="S281" i="4"/>
  <c r="T281" i="4" s="1"/>
  <c r="Q281" i="4"/>
  <c r="I298" i="4"/>
  <c r="S476" i="4"/>
  <c r="T476" i="4" s="1"/>
  <c r="S9" i="4"/>
  <c r="T9" i="4" s="1"/>
  <c r="S110" i="4"/>
  <c r="T110" i="4" s="1"/>
  <c r="S349" i="4"/>
  <c r="T349" i="4" s="1"/>
  <c r="S402" i="4"/>
  <c r="T402" i="4" s="1"/>
  <c r="J351" i="4"/>
  <c r="J431" i="4"/>
  <c r="J474" i="4"/>
  <c r="Q483" i="4"/>
  <c r="S488" i="4"/>
  <c r="T488" i="4" s="1"/>
  <c r="Q516" i="4"/>
  <c r="J530" i="4"/>
  <c r="J488" i="4"/>
  <c r="S71" i="4"/>
  <c r="T71" i="4" s="1"/>
  <c r="S207" i="4"/>
  <c r="T207" i="4" s="1"/>
  <c r="S245" i="4"/>
  <c r="T245" i="4" s="1"/>
  <c r="S400" i="4"/>
  <c r="T400" i="4" s="1"/>
  <c r="S441" i="4"/>
  <c r="T441" i="4" s="1"/>
  <c r="S470" i="4"/>
  <c r="T470" i="4" s="1"/>
  <c r="S498" i="4"/>
  <c r="T498" i="4" s="1"/>
  <c r="S511" i="4"/>
  <c r="T511" i="4" s="1"/>
  <c r="J321" i="3"/>
  <c r="S510" i="3"/>
  <c r="T510" i="3" s="1"/>
  <c r="J510" i="3"/>
  <c r="Q437" i="3"/>
  <c r="J49" i="3"/>
  <c r="J272" i="3"/>
  <c r="S272" i="3"/>
  <c r="T272" i="3" s="1"/>
  <c r="J245" i="3"/>
  <c r="S292" i="3"/>
  <c r="T292" i="3" s="1"/>
  <c r="J461" i="3"/>
  <c r="Q71" i="3"/>
  <c r="Q276" i="3"/>
  <c r="Q468" i="3"/>
  <c r="J531" i="3"/>
  <c r="Q93" i="3"/>
  <c r="Q193" i="3"/>
  <c r="S193" i="3"/>
  <c r="T193" i="3" s="1"/>
  <c r="S200" i="3"/>
  <c r="T200" i="3" s="1"/>
  <c r="S254" i="3"/>
  <c r="T254" i="3" s="1"/>
  <c r="J254" i="3"/>
  <c r="S50" i="3"/>
  <c r="T50" i="3" s="1"/>
  <c r="S136" i="3"/>
  <c r="T136" i="3" s="1"/>
  <c r="J136" i="3"/>
  <c r="Q284" i="3"/>
  <c r="S326" i="3"/>
  <c r="T326" i="3" s="1"/>
  <c r="I358" i="3"/>
  <c r="J326" i="3"/>
  <c r="Q361" i="3"/>
  <c r="Q417" i="3"/>
  <c r="S425" i="3"/>
  <c r="T425" i="3" s="1"/>
  <c r="Q491" i="3"/>
  <c r="Q505" i="3"/>
  <c r="Q239" i="3"/>
  <c r="Q367" i="3"/>
  <c r="S532" i="3"/>
  <c r="T532" i="3" s="1"/>
  <c r="J532" i="3"/>
  <c r="S36" i="3"/>
  <c r="T36" i="3" s="1"/>
  <c r="Q43" i="3"/>
  <c r="S65" i="3"/>
  <c r="T65" i="3" s="1"/>
  <c r="J65" i="3"/>
  <c r="S492" i="3"/>
  <c r="T492" i="3" s="1"/>
  <c r="J208" i="3"/>
  <c r="J238" i="3"/>
  <c r="J41" i="3"/>
  <c r="S41" i="3"/>
  <c r="T41" i="3" s="1"/>
  <c r="Q319" i="3"/>
  <c r="J10" i="3"/>
  <c r="J246" i="3"/>
  <c r="S246" i="3"/>
  <c r="T246" i="3" s="1"/>
  <c r="J431" i="3"/>
  <c r="S195" i="3"/>
  <c r="T195" i="3" s="1"/>
  <c r="Q195" i="3"/>
  <c r="Q307" i="3"/>
  <c r="S307" i="3"/>
  <c r="T307" i="3" s="1"/>
  <c r="S449" i="3"/>
  <c r="T449" i="3" s="1"/>
  <c r="J449" i="3"/>
  <c r="J122" i="3"/>
  <c r="I149" i="3"/>
  <c r="S346" i="3"/>
  <c r="T346" i="3" s="1"/>
  <c r="J427" i="3"/>
  <c r="S30" i="3"/>
  <c r="T30" i="3" s="1"/>
  <c r="J301" i="3"/>
  <c r="Q45" i="3"/>
  <c r="Q405" i="3"/>
  <c r="J110" i="3"/>
  <c r="S412" i="3"/>
  <c r="T412" i="3" s="1"/>
  <c r="S96" i="3"/>
  <c r="T96" i="3" s="1"/>
  <c r="S172" i="3"/>
  <c r="T172" i="3" s="1"/>
  <c r="J219" i="3"/>
  <c r="J331" i="3"/>
  <c r="J90" i="3"/>
  <c r="J371" i="3"/>
  <c r="J421" i="3"/>
  <c r="S481" i="3"/>
  <c r="T481" i="3" s="1"/>
  <c r="S53" i="3"/>
  <c r="T53" i="3" s="1"/>
  <c r="Q290" i="3"/>
  <c r="J377" i="3"/>
  <c r="J488" i="3"/>
  <c r="J39" i="3"/>
  <c r="Q174" i="3"/>
  <c r="S451" i="3"/>
  <c r="T451" i="3" s="1"/>
  <c r="Q473" i="3"/>
  <c r="Q55" i="3"/>
  <c r="S324" i="3"/>
  <c r="T324" i="3" s="1"/>
  <c r="S313" i="3"/>
  <c r="T313" i="3" s="1"/>
  <c r="J313" i="3"/>
  <c r="Q360" i="3"/>
  <c r="Q445" i="3"/>
  <c r="J150" i="3"/>
  <c r="Q183" i="3"/>
  <c r="S183" i="3"/>
  <c r="T183" i="3" s="1"/>
  <c r="S44" i="3"/>
  <c r="T44" i="3" s="1"/>
  <c r="Q44" i="3"/>
  <c r="J262" i="3"/>
  <c r="J186" i="3"/>
  <c r="J376" i="3"/>
  <c r="J456" i="3"/>
  <c r="Q486" i="3"/>
  <c r="Q59" i="3"/>
  <c r="J389" i="3"/>
  <c r="S389" i="3"/>
  <c r="T389" i="3" s="1"/>
  <c r="S226" i="3"/>
  <c r="T226" i="3" s="1"/>
  <c r="J226" i="3"/>
  <c r="S234" i="3"/>
  <c r="T234" i="3" s="1"/>
  <c r="J234" i="3"/>
  <c r="Q525" i="3"/>
  <c r="S263" i="3"/>
  <c r="T263" i="3" s="1"/>
  <c r="J357" i="3"/>
  <c r="J235" i="3"/>
  <c r="I19" i="3"/>
  <c r="Q68" i="3"/>
  <c r="S228" i="3"/>
  <c r="T228" i="3" s="1"/>
  <c r="S258" i="3"/>
  <c r="T258" i="3" s="1"/>
  <c r="S349" i="3"/>
  <c r="T349" i="3" s="1"/>
  <c r="J349" i="3"/>
  <c r="S400" i="3"/>
  <c r="T400" i="3" s="1"/>
  <c r="J509" i="3"/>
  <c r="J517" i="3"/>
  <c r="S366" i="3"/>
  <c r="T366" i="3" s="1"/>
  <c r="I422" i="3"/>
  <c r="J497" i="3"/>
  <c r="Q504" i="3"/>
  <c r="Q395" i="3"/>
  <c r="S395" i="3"/>
  <c r="T395" i="3" s="1"/>
  <c r="J163" i="3"/>
  <c r="J80" i="3"/>
  <c r="I103" i="3"/>
  <c r="S233" i="3"/>
  <c r="T233" i="3" s="1"/>
  <c r="J233" i="3"/>
  <c r="Q336" i="3"/>
  <c r="I79" i="3"/>
  <c r="S80" i="3"/>
  <c r="T80" i="3" s="1"/>
  <c r="Q514" i="3"/>
  <c r="Q442" i="3"/>
  <c r="S442" i="3"/>
  <c r="T442" i="3" s="1"/>
  <c r="Q142" i="3"/>
  <c r="S60" i="3"/>
  <c r="T60" i="3" s="1"/>
  <c r="Q443" i="3"/>
  <c r="S443" i="3"/>
  <c r="T443" i="3" s="1"/>
  <c r="S83" i="3"/>
  <c r="T83" i="3" s="1"/>
  <c r="J83" i="3"/>
  <c r="I166" i="3"/>
  <c r="S220" i="3"/>
  <c r="T220" i="3" s="1"/>
  <c r="J220" i="3"/>
  <c r="S430" i="3"/>
  <c r="T430" i="3" s="1"/>
  <c r="S474" i="3"/>
  <c r="T474" i="3" s="1"/>
  <c r="J474" i="3"/>
  <c r="I266" i="3"/>
  <c r="S338" i="3"/>
  <c r="T338" i="3" s="1"/>
  <c r="Q338" i="3"/>
  <c r="J413" i="3"/>
  <c r="S413" i="3"/>
  <c r="T413" i="3" s="1"/>
  <c r="J92" i="3"/>
  <c r="Q167" i="3"/>
  <c r="J209" i="3"/>
  <c r="S240" i="3"/>
  <c r="T240" i="3" s="1"/>
  <c r="J253" i="3"/>
  <c r="I291" i="3"/>
  <c r="J268" i="3"/>
  <c r="S268" i="3"/>
  <c r="T268" i="3" s="1"/>
  <c r="Q302" i="3"/>
  <c r="Q394" i="3"/>
  <c r="S420" i="3"/>
  <c r="T420" i="3" s="1"/>
  <c r="J420" i="3"/>
  <c r="S432" i="3"/>
  <c r="T432" i="3" s="1"/>
  <c r="S487" i="3"/>
  <c r="T487" i="3" s="1"/>
  <c r="S516" i="3"/>
  <c r="T516" i="3" s="1"/>
  <c r="J21" i="3"/>
  <c r="J32" i="3"/>
  <c r="S32" i="3"/>
  <c r="T32" i="3" s="1"/>
  <c r="Q85" i="3"/>
  <c r="S85" i="3"/>
  <c r="T85" i="3" s="1"/>
  <c r="I160" i="3"/>
  <c r="J240" i="3"/>
  <c r="J339" i="3"/>
  <c r="S339" i="3"/>
  <c r="T339" i="3" s="1"/>
  <c r="Q426" i="3"/>
  <c r="S426" i="3"/>
  <c r="T426" i="3" s="1"/>
  <c r="J432" i="3"/>
  <c r="I548" i="3"/>
  <c r="J548" i="3" s="1"/>
  <c r="Q379" i="3"/>
  <c r="J477" i="3"/>
  <c r="S81" i="3"/>
  <c r="T81" i="3" s="1"/>
  <c r="J81" i="3"/>
  <c r="J223" i="3"/>
  <c r="J329" i="3"/>
  <c r="S329" i="3"/>
  <c r="T329" i="3" s="1"/>
  <c r="J46" i="3"/>
  <c r="J51" i="3"/>
  <c r="J69" i="3"/>
  <c r="J229" i="3"/>
  <c r="S259" i="3"/>
  <c r="T259" i="3" s="1"/>
  <c r="Q311" i="3"/>
  <c r="S500" i="3"/>
  <c r="S396" i="3"/>
  <c r="T396" i="3" s="1"/>
  <c r="Q396" i="3"/>
  <c r="J403" i="3"/>
  <c r="I14" i="3"/>
  <c r="J218" i="3"/>
  <c r="Q350" i="3"/>
  <c r="Q380" i="3"/>
  <c r="S446" i="3"/>
  <c r="T446" i="3" s="1"/>
  <c r="J501" i="3"/>
  <c r="Q158" i="3"/>
  <c r="S158" i="3"/>
  <c r="T158" i="3" s="1"/>
  <c r="S305" i="3"/>
  <c r="T305" i="3" s="1"/>
  <c r="J435" i="3"/>
  <c r="Q472" i="3"/>
  <c r="J70" i="3"/>
  <c r="S88" i="3"/>
  <c r="T88" i="3" s="1"/>
  <c r="Q88" i="3"/>
  <c r="S170" i="3"/>
  <c r="T170" i="3" s="1"/>
  <c r="J255" i="3"/>
  <c r="S335" i="3"/>
  <c r="T335" i="3" s="1"/>
  <c r="Q370" i="3"/>
  <c r="S416" i="3"/>
  <c r="T416" i="3" s="1"/>
  <c r="S441" i="3"/>
  <c r="T441" i="3" s="1"/>
  <c r="Q490" i="3"/>
  <c r="J415" i="3"/>
  <c r="S528" i="3"/>
  <c r="T528" i="3" s="1"/>
  <c r="Q528" i="3"/>
  <c r="S157" i="3"/>
  <c r="T157" i="3" s="1"/>
  <c r="J157" i="3"/>
  <c r="Q316" i="3"/>
  <c r="J440" i="3"/>
  <c r="S458" i="3"/>
  <c r="T458" i="3" s="1"/>
  <c r="Q63" i="3"/>
  <c r="Q87" i="3"/>
  <c r="J249" i="3"/>
  <c r="S34" i="3"/>
  <c r="T34" i="3" s="1"/>
  <c r="J317" i="3"/>
  <c r="S495" i="3"/>
  <c r="T495" i="3" s="1"/>
  <c r="S190" i="3"/>
  <c r="T190" i="3" s="1"/>
  <c r="S243" i="3"/>
  <c r="T243" i="3" s="1"/>
  <c r="J243" i="3"/>
  <c r="J271" i="3"/>
  <c r="J280" i="3"/>
  <c r="J375" i="3"/>
  <c r="Q108" i="3"/>
  <c r="J191" i="3"/>
  <c r="J224" i="3"/>
  <c r="Q230" i="3"/>
  <c r="Q288" i="3"/>
  <c r="S300" i="3"/>
  <c r="T300" i="3" s="1"/>
  <c r="J300" i="3"/>
  <c r="Q312" i="3"/>
  <c r="J351" i="3"/>
  <c r="Q381" i="3"/>
  <c r="S397" i="3"/>
  <c r="T397" i="3" s="1"/>
  <c r="S479" i="3"/>
  <c r="T479" i="3" s="1"/>
  <c r="J479" i="3"/>
  <c r="S56" i="3"/>
  <c r="T56" i="3" s="1"/>
  <c r="J56" i="3"/>
  <c r="J197" i="3"/>
  <c r="S197" i="3"/>
  <c r="T197" i="3" s="1"/>
  <c r="I252" i="3"/>
  <c r="J264" i="3"/>
  <c r="J279" i="3"/>
  <c r="S293" i="3"/>
  <c r="T293" i="3" s="1"/>
  <c r="I298" i="3"/>
  <c r="J471" i="3"/>
  <c r="Q483" i="3"/>
  <c r="Q385" i="3"/>
  <c r="J529" i="3"/>
  <c r="J344" i="3"/>
  <c r="Q143" i="3"/>
  <c r="K423" i="3"/>
  <c r="K550" i="3" s="1"/>
  <c r="J478" i="3"/>
  <c r="J7" i="3"/>
  <c r="Q40" i="3"/>
  <c r="Q82" i="3"/>
  <c r="S7" i="3"/>
  <c r="T7" i="3" s="1"/>
  <c r="S109" i="3"/>
  <c r="T109" i="3" s="1"/>
  <c r="I121" i="3"/>
  <c r="Q144" i="3"/>
  <c r="S207" i="3"/>
  <c r="T207" i="3" s="1"/>
  <c r="S244" i="3"/>
  <c r="T244" i="3" s="1"/>
  <c r="Q410" i="3"/>
  <c r="S436" i="3"/>
  <c r="T436" i="3" s="1"/>
  <c r="J522" i="3"/>
  <c r="I6" i="3"/>
  <c r="J6" i="3" s="1"/>
  <c r="J5" i="3"/>
  <c r="S447" i="3"/>
  <c r="T447" i="3" s="1"/>
  <c r="J447" i="3"/>
  <c r="J221" i="3"/>
  <c r="J251" i="3"/>
  <c r="Q282" i="3"/>
  <c r="J469" i="3"/>
  <c r="S493" i="3"/>
  <c r="T493" i="3" s="1"/>
  <c r="J493" i="3"/>
  <c r="J236" i="3"/>
  <c r="Q277" i="3"/>
  <c r="J289" i="3"/>
  <c r="Q363" i="3"/>
  <c r="Q464" i="3"/>
  <c r="Q57" i="3"/>
  <c r="J89" i="3"/>
  <c r="S205" i="3"/>
  <c r="T205" i="3" s="1"/>
  <c r="J205" i="3"/>
  <c r="Q352" i="3"/>
  <c r="Q498" i="3"/>
  <c r="Q62" i="3"/>
  <c r="J308" i="3"/>
  <c r="S334" i="3"/>
  <c r="T334" i="3" s="1"/>
  <c r="S347" i="3"/>
  <c r="T347" i="3" s="1"/>
  <c r="S459" i="3"/>
  <c r="T459" i="3" s="1"/>
  <c r="S484" i="3"/>
  <c r="T484" i="3" s="1"/>
  <c r="S503" i="3"/>
  <c r="T503" i="3" s="1"/>
  <c r="S512" i="3"/>
  <c r="T512" i="3" s="1"/>
  <c r="Q533" i="3"/>
  <c r="S94" i="3"/>
  <c r="T94" i="3" s="1"/>
  <c r="S231" i="3"/>
  <c r="T231" i="3" s="1"/>
  <c r="S247" i="3"/>
  <c r="T247" i="3" s="1"/>
  <c r="S303" i="3"/>
  <c r="T303" i="3" s="1"/>
  <c r="J359" i="3"/>
  <c r="J369" i="3"/>
  <c r="S393" i="3"/>
  <c r="T393" i="3" s="1"/>
  <c r="J439" i="3"/>
  <c r="S527" i="3"/>
  <c r="T527" i="3" s="1"/>
  <c r="Q527" i="3"/>
  <c r="J260" i="3"/>
  <c r="J454" i="3"/>
  <c r="J168" i="3"/>
  <c r="J241" i="3"/>
  <c r="J111" i="3"/>
  <c r="J198" i="3"/>
  <c r="S408" i="3"/>
  <c r="T408" i="3" s="1"/>
  <c r="S538" i="3"/>
  <c r="T538" i="3" s="1"/>
  <c r="Q67" i="3"/>
  <c r="I187" i="3"/>
  <c r="S256" i="3"/>
  <c r="T256" i="3" s="1"/>
  <c r="J256" i="3"/>
  <c r="Q428" i="3"/>
  <c r="J475" i="3"/>
  <c r="S33" i="3"/>
  <c r="T33" i="3" s="1"/>
  <c r="S206" i="3"/>
  <c r="T206" i="3" s="1"/>
  <c r="S217" i="3"/>
  <c r="T217" i="3" s="1"/>
  <c r="S237" i="3"/>
  <c r="T237" i="3" s="1"/>
  <c r="J247" i="3"/>
  <c r="S348" i="3"/>
  <c r="T348" i="3" s="1"/>
  <c r="Q399" i="3"/>
  <c r="Q404" i="3"/>
  <c r="J414" i="3"/>
  <c r="S419" i="3"/>
  <c r="T419" i="3" s="1"/>
  <c r="J434" i="3"/>
  <c r="S460" i="3"/>
  <c r="T460" i="3" s="1"/>
  <c r="J470" i="3"/>
  <c r="J480" i="3"/>
  <c r="Q269" i="3"/>
  <c r="J373" i="3"/>
  <c r="Q526" i="3"/>
  <c r="S398" i="3"/>
  <c r="T398" i="3" s="1"/>
  <c r="Q398" i="3"/>
  <c r="J418" i="3"/>
  <c r="S433" i="3"/>
  <c r="T433" i="3" s="1"/>
  <c r="J433" i="3"/>
  <c r="J8" i="3"/>
  <c r="J47" i="3"/>
  <c r="J37" i="3"/>
  <c r="S9" i="3"/>
  <c r="T9" i="3" s="1"/>
  <c r="S232" i="3"/>
  <c r="T232" i="3" s="1"/>
  <c r="S424" i="3"/>
  <c r="T424" i="3" s="1"/>
  <c r="J424" i="3"/>
  <c r="I192" i="3"/>
  <c r="J42" i="3"/>
  <c r="S145" i="3"/>
  <c r="T145" i="3" s="1"/>
  <c r="Q171" i="3"/>
  <c r="J188" i="3"/>
  <c r="S225" i="3"/>
  <c r="T225" i="3" s="1"/>
  <c r="S345" i="3"/>
  <c r="T345" i="3" s="1"/>
  <c r="J145" i="3"/>
  <c r="S216" i="3"/>
  <c r="T216" i="3" s="1"/>
  <c r="J225" i="3"/>
  <c r="S248" i="3"/>
  <c r="T248" i="3" s="1"/>
  <c r="J345" i="3"/>
  <c r="J411" i="3"/>
  <c r="S457" i="3"/>
  <c r="T457" i="3" s="1"/>
  <c r="Q457" i="3"/>
  <c r="Q515" i="3"/>
  <c r="S188" i="3"/>
  <c r="T188" i="3" s="1"/>
  <c r="S402" i="3"/>
  <c r="T402" i="3" s="1"/>
  <c r="K14" i="1"/>
  <c r="K15" i="1" s="1"/>
  <c r="K19" i="1"/>
  <c r="K27" i="1"/>
  <c r="K79" i="1"/>
  <c r="K103" i="1"/>
  <c r="K121" i="1"/>
  <c r="K149" i="1"/>
  <c r="K160" i="1"/>
  <c r="K166" i="1"/>
  <c r="K187" i="1"/>
  <c r="K192" i="1"/>
  <c r="K252" i="1"/>
  <c r="K266" i="1"/>
  <c r="K291" i="1"/>
  <c r="K298" i="1"/>
  <c r="K321" i="1"/>
  <c r="K358" i="1"/>
  <c r="K422" i="1"/>
  <c r="K539" i="1"/>
  <c r="K549" i="1" s="1"/>
  <c r="I289" i="1"/>
  <c r="S187" i="4" l="1"/>
  <c r="T187" i="4" s="1"/>
  <c r="J79" i="4"/>
  <c r="J252" i="4"/>
  <c r="J321" i="4"/>
  <c r="I20" i="4"/>
  <c r="J20" i="4" s="1"/>
  <c r="J539" i="3"/>
  <c r="I28" i="3"/>
  <c r="J28" i="3" s="1"/>
  <c r="I28" i="4"/>
  <c r="J28" i="4" s="1"/>
  <c r="J27" i="4"/>
  <c r="J149" i="4"/>
  <c r="S149" i="4"/>
  <c r="T149" i="4" s="1"/>
  <c r="S298" i="4"/>
  <c r="T298" i="4" s="1"/>
  <c r="J298" i="4"/>
  <c r="S422" i="4"/>
  <c r="T422" i="4" s="1"/>
  <c r="J422" i="4"/>
  <c r="S14" i="4"/>
  <c r="T14" i="4" s="1"/>
  <c r="J358" i="4"/>
  <c r="S358" i="4"/>
  <c r="T358" i="4" s="1"/>
  <c r="J160" i="4"/>
  <c r="S160" i="4"/>
  <c r="T160" i="4" s="1"/>
  <c r="I549" i="4"/>
  <c r="S539" i="4"/>
  <c r="T539" i="4" s="1"/>
  <c r="J539" i="4"/>
  <c r="J166" i="4"/>
  <c r="S166" i="4"/>
  <c r="T166" i="4" s="1"/>
  <c r="I267" i="4"/>
  <c r="I15" i="4"/>
  <c r="J291" i="4"/>
  <c r="I423" i="4"/>
  <c r="S291" i="4"/>
  <c r="T291" i="4" s="1"/>
  <c r="J266" i="4"/>
  <c r="S266" i="4"/>
  <c r="T266" i="4" s="1"/>
  <c r="J121" i="4"/>
  <c r="S121" i="4"/>
  <c r="T121" i="4" s="1"/>
  <c r="S103" i="4"/>
  <c r="T103" i="4" s="1"/>
  <c r="J103" i="4"/>
  <c r="I161" i="4"/>
  <c r="S192" i="4"/>
  <c r="T192" i="4" s="1"/>
  <c r="J192" i="4"/>
  <c r="S252" i="3"/>
  <c r="T252" i="3" s="1"/>
  <c r="J252" i="3"/>
  <c r="J121" i="3"/>
  <c r="S121" i="3"/>
  <c r="T121" i="3" s="1"/>
  <c r="S103" i="3"/>
  <c r="T103" i="3" s="1"/>
  <c r="J103" i="3"/>
  <c r="S14" i="3"/>
  <c r="T14" i="3" s="1"/>
  <c r="I15" i="3"/>
  <c r="J14" i="3"/>
  <c r="J422" i="3"/>
  <c r="S422" i="3"/>
  <c r="T422" i="3" s="1"/>
  <c r="S149" i="3"/>
  <c r="T149" i="3" s="1"/>
  <c r="J149" i="3"/>
  <c r="J266" i="3"/>
  <c r="S266" i="3"/>
  <c r="T266" i="3" s="1"/>
  <c r="I549" i="3"/>
  <c r="J298" i="3"/>
  <c r="S298" i="3"/>
  <c r="T298" i="3" s="1"/>
  <c r="J291" i="3"/>
  <c r="S291" i="3"/>
  <c r="T291" i="3" s="1"/>
  <c r="I423" i="3"/>
  <c r="I20" i="3"/>
  <c r="J20" i="3" s="1"/>
  <c r="J19" i="3"/>
  <c r="J79" i="3"/>
  <c r="S79" i="3"/>
  <c r="T79" i="3" s="1"/>
  <c r="I161" i="3"/>
  <c r="J192" i="3"/>
  <c r="S192" i="3"/>
  <c r="T192" i="3" s="1"/>
  <c r="J160" i="3"/>
  <c r="S160" i="3"/>
  <c r="T160" i="3" s="1"/>
  <c r="S358" i="3"/>
  <c r="T358" i="3" s="1"/>
  <c r="J358" i="3"/>
  <c r="J166" i="3"/>
  <c r="S166" i="3"/>
  <c r="T166" i="3" s="1"/>
  <c r="I267" i="3"/>
  <c r="J187" i="3"/>
  <c r="S187" i="3"/>
  <c r="T187" i="3" s="1"/>
  <c r="K267" i="1"/>
  <c r="K423" i="1"/>
  <c r="K161" i="1"/>
  <c r="P547" i="1"/>
  <c r="S547" i="1" s="1"/>
  <c r="T547" i="1" s="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Q517" i="1" s="1"/>
  <c r="P525" i="1"/>
  <c r="P526" i="1"/>
  <c r="P527" i="1"/>
  <c r="P528" i="1"/>
  <c r="P529" i="1"/>
  <c r="P530" i="1"/>
  <c r="P531" i="1"/>
  <c r="P532" i="1"/>
  <c r="P533" i="1"/>
  <c r="P534" i="1"/>
  <c r="P535" i="1"/>
  <c r="P536" i="1"/>
  <c r="P537" i="1"/>
  <c r="P538" i="1"/>
  <c r="P424"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359" i="1"/>
  <c r="P323" i="1"/>
  <c r="P324" i="1"/>
  <c r="P325" i="1"/>
  <c r="P326" i="1"/>
  <c r="P329" i="1"/>
  <c r="P330" i="1"/>
  <c r="P331" i="1"/>
  <c r="P332" i="1"/>
  <c r="P333" i="1"/>
  <c r="P334" i="1"/>
  <c r="P335" i="1"/>
  <c r="P336" i="1"/>
  <c r="P337" i="1"/>
  <c r="P338" i="1"/>
  <c r="P339" i="1"/>
  <c r="P340" i="1"/>
  <c r="P344" i="1"/>
  <c r="P345" i="1"/>
  <c r="P346" i="1"/>
  <c r="P347" i="1"/>
  <c r="P348" i="1"/>
  <c r="P349" i="1"/>
  <c r="P350" i="1"/>
  <c r="P351" i="1"/>
  <c r="P352" i="1"/>
  <c r="P353" i="1"/>
  <c r="P354" i="1"/>
  <c r="P357" i="1"/>
  <c r="P322" i="1"/>
  <c r="P300" i="1"/>
  <c r="P301" i="1"/>
  <c r="P302" i="1"/>
  <c r="P303" i="1"/>
  <c r="P304" i="1"/>
  <c r="P305" i="1"/>
  <c r="P306" i="1"/>
  <c r="P307" i="1"/>
  <c r="P308" i="1"/>
  <c r="P310" i="1"/>
  <c r="P311" i="1"/>
  <c r="P312" i="1"/>
  <c r="P313" i="1"/>
  <c r="P314" i="1"/>
  <c r="P315" i="1"/>
  <c r="P316" i="1"/>
  <c r="P317" i="1"/>
  <c r="P318" i="1"/>
  <c r="P319" i="1"/>
  <c r="P320" i="1"/>
  <c r="P299" i="1"/>
  <c r="P293" i="1"/>
  <c r="P294" i="1"/>
  <c r="P295" i="1"/>
  <c r="P296" i="1"/>
  <c r="P297" i="1"/>
  <c r="P292" i="1"/>
  <c r="P269" i="1"/>
  <c r="P270" i="1"/>
  <c r="P271" i="1"/>
  <c r="P272" i="1"/>
  <c r="P276" i="1"/>
  <c r="P277" i="1"/>
  <c r="P278" i="1"/>
  <c r="P279" i="1"/>
  <c r="P280" i="1"/>
  <c r="P281" i="1"/>
  <c r="P282" i="1"/>
  <c r="P283" i="1"/>
  <c r="P284" i="1"/>
  <c r="P287" i="1"/>
  <c r="P288" i="1"/>
  <c r="P289" i="1"/>
  <c r="Q289" i="1" s="1"/>
  <c r="P290" i="1"/>
  <c r="P268" i="1"/>
  <c r="P254" i="1"/>
  <c r="P255" i="1"/>
  <c r="P256" i="1"/>
  <c r="P257" i="1"/>
  <c r="P258" i="1"/>
  <c r="P259" i="1"/>
  <c r="P260" i="1"/>
  <c r="P261" i="1"/>
  <c r="P262" i="1"/>
  <c r="P263" i="1"/>
  <c r="P264" i="1"/>
  <c r="P265" i="1"/>
  <c r="P253" i="1"/>
  <c r="P194" i="1"/>
  <c r="P195" i="1"/>
  <c r="P196" i="1"/>
  <c r="P197" i="1"/>
  <c r="P198" i="1"/>
  <c r="P199" i="1"/>
  <c r="P200" i="1"/>
  <c r="P201" i="1"/>
  <c r="P202" i="1"/>
  <c r="Q202" i="1" s="1"/>
  <c r="P203" i="1"/>
  <c r="Q203" i="1" s="1"/>
  <c r="P205" i="1"/>
  <c r="P206" i="1"/>
  <c r="P207" i="1"/>
  <c r="P208" i="1"/>
  <c r="P209"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193" i="1"/>
  <c r="P168" i="1"/>
  <c r="P170" i="1"/>
  <c r="P171" i="1"/>
  <c r="P172" i="1"/>
  <c r="P174" i="1"/>
  <c r="P183" i="1"/>
  <c r="P185" i="1"/>
  <c r="P167" i="1"/>
  <c r="P164" i="1"/>
  <c r="P165" i="1"/>
  <c r="P157" i="1"/>
  <c r="P158" i="1"/>
  <c r="Q158" i="1" s="1"/>
  <c r="P123" i="1"/>
  <c r="Q123" i="1" s="1"/>
  <c r="P132" i="1"/>
  <c r="P136" i="1"/>
  <c r="Q136" i="1" s="1"/>
  <c r="P140" i="1"/>
  <c r="Q140" i="1" s="1"/>
  <c r="P141" i="1"/>
  <c r="P142" i="1"/>
  <c r="P143" i="1"/>
  <c r="P144" i="1"/>
  <c r="P145" i="1"/>
  <c r="P108" i="1"/>
  <c r="P109" i="1"/>
  <c r="P110" i="1"/>
  <c r="P111" i="1"/>
  <c r="P81" i="1"/>
  <c r="P82" i="1"/>
  <c r="P83" i="1"/>
  <c r="P84" i="1"/>
  <c r="P85" i="1"/>
  <c r="P86" i="1"/>
  <c r="P87" i="1"/>
  <c r="P88" i="1"/>
  <c r="P89" i="1"/>
  <c r="P90" i="1"/>
  <c r="P91" i="1"/>
  <c r="P92" i="1"/>
  <c r="P93" i="1"/>
  <c r="P94" i="1"/>
  <c r="P95" i="1"/>
  <c r="P96" i="1"/>
  <c r="P80"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 i="1"/>
  <c r="J15" i="4" l="1"/>
  <c r="S15" i="4"/>
  <c r="T15" i="4" s="1"/>
  <c r="I550" i="4"/>
  <c r="J550" i="4" s="1"/>
  <c r="S549" i="4"/>
  <c r="J549" i="4"/>
  <c r="J423" i="4"/>
  <c r="S423" i="4"/>
  <c r="T423" i="4" s="1"/>
  <c r="J267" i="4"/>
  <c r="S267" i="4"/>
  <c r="T267" i="4" s="1"/>
  <c r="J161" i="4"/>
  <c r="S161" i="4"/>
  <c r="T161" i="4" s="1"/>
  <c r="I550" i="3"/>
  <c r="J550" i="3" s="1"/>
  <c r="S549" i="3"/>
  <c r="J549" i="3"/>
  <c r="S267" i="3"/>
  <c r="T267" i="3" s="1"/>
  <c r="J267" i="3"/>
  <c r="J161" i="3"/>
  <c r="S161" i="3"/>
  <c r="T161" i="3" s="1"/>
  <c r="J423" i="3"/>
  <c r="S423" i="3"/>
  <c r="T423" i="3" s="1"/>
  <c r="J15" i="3"/>
  <c r="S15" i="3"/>
  <c r="T15" i="3" s="1"/>
  <c r="K550" i="1"/>
  <c r="P79" i="1"/>
  <c r="Q132" i="1"/>
  <c r="S132" i="1"/>
  <c r="T132" i="1" s="1"/>
  <c r="Q277" i="1"/>
  <c r="S277" i="1"/>
  <c r="T277" i="1" s="1"/>
  <c r="P548" i="1"/>
  <c r="P103" i="1"/>
  <c r="P121" i="1"/>
  <c r="P149" i="1"/>
  <c r="P166" i="1"/>
  <c r="P252" i="1"/>
  <c r="P298" i="1"/>
  <c r="P358" i="1"/>
  <c r="P187" i="1"/>
  <c r="P291" i="1"/>
  <c r="P321" i="1"/>
  <c r="P539" i="1"/>
  <c r="S550" i="4" l="1"/>
  <c r="T550" i="4" s="1"/>
  <c r="T549" i="4"/>
  <c r="S550" i="3"/>
  <c r="T550" i="3" s="1"/>
  <c r="T549" i="3"/>
  <c r="P549" i="1"/>
  <c r="P422" i="1"/>
  <c r="P423" i="1"/>
  <c r="P266" i="1"/>
  <c r="P267" i="1"/>
  <c r="P160" i="1"/>
  <c r="P161" i="1"/>
  <c r="P550" i="1" l="1"/>
  <c r="Q550" i="1" s="1"/>
  <c r="P13" i="1"/>
  <c r="Q13" i="1" s="1"/>
  <c r="P11" i="1"/>
  <c r="P10" i="1"/>
  <c r="P9" i="1"/>
  <c r="P8" i="1"/>
  <c r="I7" i="1"/>
  <c r="S7" i="1" s="1"/>
  <c r="P5" i="1"/>
  <c r="P4" i="1"/>
  <c r="I265" i="1" l="1"/>
  <c r="I253" i="1"/>
  <c r="I546" i="1"/>
  <c r="I545" i="1"/>
  <c r="I544" i="1"/>
  <c r="I543" i="1"/>
  <c r="I542" i="1"/>
  <c r="I541" i="1"/>
  <c r="I540" i="1"/>
  <c r="I537" i="1"/>
  <c r="I532" i="1"/>
  <c r="I531" i="1"/>
  <c r="I530" i="1"/>
  <c r="I529" i="1"/>
  <c r="I524" i="1"/>
  <c r="S524" i="1" s="1"/>
  <c r="I523" i="1"/>
  <c r="S523" i="1" s="1"/>
  <c r="I522" i="1"/>
  <c r="S522" i="1" s="1"/>
  <c r="I521" i="1"/>
  <c r="I517" i="1"/>
  <c r="I512" i="1"/>
  <c r="I511" i="1"/>
  <c r="I510" i="1"/>
  <c r="I509" i="1"/>
  <c r="I508"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0" i="1"/>
  <c r="I479" i="1"/>
  <c r="I478" i="1"/>
  <c r="I477" i="1"/>
  <c r="I476" i="1"/>
  <c r="I475" i="1"/>
  <c r="I474" i="1"/>
  <c r="I473" i="1"/>
  <c r="I472" i="1"/>
  <c r="I471" i="1"/>
  <c r="I470" i="1"/>
  <c r="I469" i="1"/>
  <c r="I461" i="1"/>
  <c r="I460" i="1"/>
  <c r="I459" i="1"/>
  <c r="I458" i="1"/>
  <c r="I456" i="1"/>
  <c r="I455" i="1"/>
  <c r="I454" i="1"/>
  <c r="I453" i="1"/>
  <c r="I451" i="1"/>
  <c r="I450" i="1"/>
  <c r="I449" i="1"/>
  <c r="I447" i="1"/>
  <c r="I441" i="1"/>
  <c r="I440" i="1"/>
  <c r="I439" i="1"/>
  <c r="I438" i="1"/>
  <c r="I436" i="1"/>
  <c r="I435" i="1"/>
  <c r="I434" i="1"/>
  <c r="I433" i="1"/>
  <c r="I432" i="1"/>
  <c r="I431" i="1"/>
  <c r="I430" i="1"/>
  <c r="I429" i="1"/>
  <c r="I427" i="1"/>
  <c r="I425" i="1"/>
  <c r="I424" i="1"/>
  <c r="I421" i="1"/>
  <c r="I420" i="1"/>
  <c r="I419" i="1"/>
  <c r="I418" i="1"/>
  <c r="I417" i="1"/>
  <c r="I416" i="1"/>
  <c r="I415" i="1"/>
  <c r="I414" i="1"/>
  <c r="I413" i="1"/>
  <c r="I412" i="1"/>
  <c r="I411" i="1"/>
  <c r="I409" i="1"/>
  <c r="I405" i="1"/>
  <c r="I403" i="1"/>
  <c r="I402" i="1"/>
  <c r="I401" i="1"/>
  <c r="I400" i="1"/>
  <c r="I397" i="1"/>
  <c r="I394" i="1"/>
  <c r="S390" i="1"/>
  <c r="T390" i="1" s="1"/>
  <c r="I389" i="1"/>
  <c r="I387" i="1"/>
  <c r="I386" i="1"/>
  <c r="I385" i="1"/>
  <c r="I383" i="1"/>
  <c r="I382" i="1"/>
  <c r="I378" i="1"/>
  <c r="I377" i="1"/>
  <c r="I376" i="1"/>
  <c r="I375" i="1"/>
  <c r="I374" i="1"/>
  <c r="I373" i="1"/>
  <c r="I372" i="1"/>
  <c r="I371" i="1"/>
  <c r="I370" i="1"/>
  <c r="I369" i="1"/>
  <c r="I368" i="1"/>
  <c r="I367" i="1"/>
  <c r="I366" i="1"/>
  <c r="I365" i="1"/>
  <c r="I364" i="1"/>
  <c r="I363" i="1"/>
  <c r="I362" i="1"/>
  <c r="I361" i="1"/>
  <c r="I359" i="1"/>
  <c r="I357" i="1"/>
  <c r="I354" i="1"/>
  <c r="I353" i="1"/>
  <c r="I351" i="1"/>
  <c r="I350" i="1"/>
  <c r="I349" i="1"/>
  <c r="I348" i="1"/>
  <c r="I347" i="1"/>
  <c r="I346" i="1"/>
  <c r="I345" i="1"/>
  <c r="I344" i="1"/>
  <c r="I340" i="1"/>
  <c r="I339" i="1"/>
  <c r="I335" i="1"/>
  <c r="I334" i="1"/>
  <c r="I333" i="1"/>
  <c r="I332" i="1"/>
  <c r="I331" i="1"/>
  <c r="I330" i="1"/>
  <c r="I329" i="1"/>
  <c r="I326" i="1"/>
  <c r="I324" i="1"/>
  <c r="I323" i="1"/>
  <c r="I320" i="1"/>
  <c r="I319" i="1"/>
  <c r="I318" i="1"/>
  <c r="I317" i="1"/>
  <c r="I316" i="1"/>
  <c r="I315" i="1"/>
  <c r="I314" i="1"/>
  <c r="I313" i="1"/>
  <c r="I312" i="1"/>
  <c r="I311" i="1"/>
  <c r="I310" i="1"/>
  <c r="I308" i="1"/>
  <c r="I307" i="1"/>
  <c r="I306" i="1"/>
  <c r="I305" i="1"/>
  <c r="I304" i="1"/>
  <c r="I303" i="1"/>
  <c r="I302" i="1"/>
  <c r="I301" i="1"/>
  <c r="I300" i="1"/>
  <c r="I299" i="1"/>
  <c r="I297" i="1"/>
  <c r="I296" i="1"/>
  <c r="I294" i="1"/>
  <c r="I293" i="1"/>
  <c r="I292" i="1"/>
  <c r="I290" i="1"/>
  <c r="S289" i="1"/>
  <c r="T289" i="1" s="1"/>
  <c r="I287" i="1"/>
  <c r="I284" i="1"/>
  <c r="I283" i="1"/>
  <c r="I280" i="1"/>
  <c r="I279" i="1"/>
  <c r="I276" i="1"/>
  <c r="I272" i="1"/>
  <c r="I271" i="1"/>
  <c r="I270" i="1"/>
  <c r="I269" i="1"/>
  <c r="I268" i="1"/>
  <c r="I264" i="1"/>
  <c r="I263" i="1"/>
  <c r="I262" i="1"/>
  <c r="I261" i="1"/>
  <c r="I260" i="1"/>
  <c r="I259" i="1"/>
  <c r="I258" i="1"/>
  <c r="I257" i="1"/>
  <c r="I256" i="1"/>
  <c r="I255" i="1"/>
  <c r="I254"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09" i="1"/>
  <c r="I208" i="1"/>
  <c r="I207" i="1"/>
  <c r="I206" i="1"/>
  <c r="I205" i="1"/>
  <c r="I201" i="1"/>
  <c r="I200" i="1"/>
  <c r="I199" i="1"/>
  <c r="I198" i="1"/>
  <c r="I197" i="1"/>
  <c r="I191" i="1"/>
  <c r="I190" i="1"/>
  <c r="I189" i="1"/>
  <c r="I188" i="1"/>
  <c r="I186" i="1"/>
  <c r="I185" i="1"/>
  <c r="I184" i="1"/>
  <c r="I183" i="1"/>
  <c r="I175" i="1"/>
  <c r="I172" i="1"/>
  <c r="I170" i="1"/>
  <c r="I169" i="1"/>
  <c r="I168" i="1"/>
  <c r="I167" i="1"/>
  <c r="I165" i="1"/>
  <c r="I164" i="1"/>
  <c r="I163" i="1"/>
  <c r="I162" i="1"/>
  <c r="I159" i="1"/>
  <c r="I158" i="1"/>
  <c r="S158" i="1" s="1"/>
  <c r="T158" i="1" s="1"/>
  <c r="I157" i="1"/>
  <c r="I156" i="1"/>
  <c r="I155" i="1"/>
  <c r="I153" i="1"/>
  <c r="I151" i="1"/>
  <c r="I150" i="1"/>
  <c r="I145" i="1"/>
  <c r="S145" i="1" s="1"/>
  <c r="T145" i="1" s="1"/>
  <c r="I136" i="1"/>
  <c r="S136" i="1" s="1"/>
  <c r="T136" i="1" s="1"/>
  <c r="I131" i="1"/>
  <c r="I129" i="1"/>
  <c r="I128" i="1"/>
  <c r="I127" i="1"/>
  <c r="I126" i="1"/>
  <c r="I125" i="1"/>
  <c r="I124" i="1"/>
  <c r="I123" i="1"/>
  <c r="S123" i="1" s="1"/>
  <c r="T123" i="1" s="1"/>
  <c r="I122" i="1"/>
  <c r="I117" i="1"/>
  <c r="I113" i="1"/>
  <c r="I112" i="1"/>
  <c r="I111" i="1"/>
  <c r="I110" i="1"/>
  <c r="I109" i="1"/>
  <c r="I104" i="1"/>
  <c r="I102" i="1"/>
  <c r="I101" i="1"/>
  <c r="I100" i="1"/>
  <c r="I97" i="1"/>
  <c r="I96" i="1"/>
  <c r="I95" i="1"/>
  <c r="I94" i="1"/>
  <c r="I92" i="1"/>
  <c r="I91" i="1"/>
  <c r="I90" i="1"/>
  <c r="I89" i="1"/>
  <c r="I86" i="1"/>
  <c r="I84" i="1"/>
  <c r="I83" i="1"/>
  <c r="I82" i="1"/>
  <c r="I81" i="1"/>
  <c r="I80" i="1"/>
  <c r="I72" i="1"/>
  <c r="I71" i="1"/>
  <c r="I70" i="1"/>
  <c r="I69" i="1"/>
  <c r="I68" i="1"/>
  <c r="I65" i="1"/>
  <c r="I64" i="1"/>
  <c r="I61" i="1"/>
  <c r="I60" i="1"/>
  <c r="I56" i="1"/>
  <c r="I54" i="1"/>
  <c r="I52" i="1"/>
  <c r="I51" i="1"/>
  <c r="I50" i="1"/>
  <c r="I49" i="1"/>
  <c r="I48" i="1"/>
  <c r="I47" i="1"/>
  <c r="I46" i="1"/>
  <c r="I42" i="1"/>
  <c r="I41" i="1"/>
  <c r="I40" i="1"/>
  <c r="I39" i="1"/>
  <c r="I38" i="1"/>
  <c r="I37" i="1"/>
  <c r="I36" i="1"/>
  <c r="I35" i="1"/>
  <c r="I34" i="1"/>
  <c r="I33" i="1"/>
  <c r="I32" i="1"/>
  <c r="I31" i="1"/>
  <c r="I30" i="1"/>
  <c r="I29" i="1"/>
  <c r="I26" i="1"/>
  <c r="I25" i="1"/>
  <c r="I24" i="1"/>
  <c r="I23" i="1"/>
  <c r="I22" i="1"/>
  <c r="I21" i="1"/>
  <c r="I18" i="1"/>
  <c r="I17" i="1"/>
  <c r="I16" i="1"/>
  <c r="I12" i="1"/>
  <c r="I11" i="1"/>
  <c r="I10" i="1"/>
  <c r="I9" i="1"/>
  <c r="I8" i="1"/>
  <c r="I19" i="1" l="1"/>
  <c r="I20" i="1" s="1"/>
  <c r="I27" i="1"/>
  <c r="I28" i="1" s="1"/>
  <c r="J28" i="1" s="1"/>
  <c r="I152" i="1"/>
  <c r="I192" i="1"/>
  <c r="I548" i="1"/>
  <c r="I298" i="1"/>
  <c r="I121" i="1"/>
  <c r="I166" i="1"/>
  <c r="I266" i="1"/>
  <c r="I358" i="1"/>
  <c r="I149" i="1"/>
  <c r="I291" i="1"/>
  <c r="I79" i="1"/>
  <c r="I160" i="1"/>
  <c r="I252" i="1"/>
  <c r="I103" i="1"/>
  <c r="I321" i="1"/>
  <c r="I539" i="1"/>
  <c r="I187" i="1"/>
  <c r="I422" i="1"/>
  <c r="S352" i="1"/>
  <c r="S195" i="1"/>
  <c r="S194" i="1"/>
  <c r="S193" i="1"/>
  <c r="Q47" i="1"/>
  <c r="S44" i="1"/>
  <c r="S43" i="1"/>
  <c r="I5" i="1"/>
  <c r="I4" i="1"/>
  <c r="I549" i="1" l="1"/>
  <c r="J4" i="1"/>
  <c r="I6" i="1"/>
  <c r="J6" i="1" s="1"/>
  <c r="Q192" i="1"/>
  <c r="Q149" i="1"/>
  <c r="Q187" i="1"/>
  <c r="Q166" i="1"/>
  <c r="I14" i="1"/>
  <c r="I267" i="1"/>
  <c r="I161" i="1"/>
  <c r="J161" i="1" s="1"/>
  <c r="I423" i="1"/>
  <c r="J152" i="1"/>
  <c r="J358" i="1"/>
  <c r="J149" i="1"/>
  <c r="J121" i="1"/>
  <c r="S196" i="1"/>
  <c r="J103" i="1"/>
  <c r="J79" i="1"/>
  <c r="S37" i="1"/>
  <c r="S39" i="1"/>
  <c r="S32" i="1"/>
  <c r="S33" i="1"/>
  <c r="S174" i="1"/>
  <c r="S38" i="1"/>
  <c r="S34" i="1"/>
  <c r="S171" i="1"/>
  <c r="S31" i="1"/>
  <c r="S30" i="1"/>
  <c r="S11" i="1"/>
  <c r="S10" i="1"/>
  <c r="S9" i="1"/>
  <c r="S35" i="1"/>
  <c r="T7" i="1"/>
  <c r="S36" i="1"/>
  <c r="S8" i="1"/>
  <c r="S42" i="1"/>
  <c r="S41" i="1"/>
  <c r="S40" i="1"/>
  <c r="Q121" i="1"/>
  <c r="Q266" i="1"/>
  <c r="P14" i="1"/>
  <c r="Q14" i="1" s="1"/>
  <c r="Q298" i="1"/>
  <c r="Q160" i="1"/>
  <c r="I15" i="1" l="1"/>
  <c r="I550" i="1" s="1"/>
  <c r="Q161" i="1"/>
  <c r="S160" i="1"/>
  <c r="T160" i="1" s="1"/>
  <c r="J549" i="1"/>
  <c r="J423" i="1"/>
  <c r="J27" i="1"/>
  <c r="J19" i="1"/>
  <c r="Q549" i="1"/>
  <c r="Q423" i="1"/>
  <c r="Q267" i="1"/>
  <c r="P15" i="1"/>
  <c r="J550" i="1" l="1"/>
  <c r="S15" i="1"/>
  <c r="J15" i="1"/>
  <c r="J20" i="1"/>
  <c r="Q15" i="1"/>
  <c r="J5" i="1"/>
  <c r="J8" i="1"/>
  <c r="J9" i="1"/>
  <c r="J10" i="1"/>
  <c r="J11" i="1"/>
  <c r="J12" i="1"/>
  <c r="J13" i="1"/>
  <c r="J17" i="1"/>
  <c r="J18" i="1"/>
  <c r="J22" i="1"/>
  <c r="J23" i="1"/>
  <c r="J24" i="1"/>
  <c r="J25" i="1"/>
  <c r="J26" i="1"/>
  <c r="J30" i="1"/>
  <c r="J31" i="1"/>
  <c r="J32" i="1"/>
  <c r="J33" i="1"/>
  <c r="J34" i="1"/>
  <c r="J35" i="1"/>
  <c r="J36" i="1"/>
  <c r="J37" i="1"/>
  <c r="J38" i="1"/>
  <c r="J39" i="1"/>
  <c r="J40" i="1"/>
  <c r="J41" i="1"/>
  <c r="J42" i="1"/>
  <c r="S80" i="1"/>
  <c r="S162" i="1"/>
  <c r="S167" i="1"/>
  <c r="S188" i="1"/>
  <c r="S197" i="1"/>
  <c r="S253" i="1"/>
  <c r="S268" i="1"/>
  <c r="S292" i="1"/>
  <c r="S299" i="1"/>
  <c r="S322" i="1"/>
  <c r="S359" i="1"/>
  <c r="S424" i="1"/>
  <c r="J350" i="1" l="1"/>
  <c r="S350" i="1"/>
  <c r="J236" i="1"/>
  <c r="S236" i="1"/>
  <c r="J451" i="1"/>
  <c r="S451" i="1"/>
  <c r="J159" i="1"/>
  <c r="J450" i="1"/>
  <c r="S450" i="1"/>
  <c r="J259" i="1"/>
  <c r="S259" i="1"/>
  <c r="J473" i="1"/>
  <c r="S473" i="1"/>
  <c r="J157" i="1"/>
  <c r="S157" i="1"/>
  <c r="J232" i="1"/>
  <c r="S232" i="1"/>
  <c r="J421" i="1"/>
  <c r="S421" i="1"/>
  <c r="J57" i="1"/>
  <c r="S57" i="1"/>
  <c r="J344" i="1"/>
  <c r="S344" i="1"/>
  <c r="J230" i="1"/>
  <c r="S230" i="1"/>
  <c r="J419" i="1"/>
  <c r="S419" i="1"/>
  <c r="J86" i="1"/>
  <c r="S86" i="1"/>
  <c r="J339" i="1"/>
  <c r="S339" i="1"/>
  <c r="J228" i="1"/>
  <c r="S228" i="1"/>
  <c r="J443" i="1"/>
  <c r="S443" i="1"/>
  <c r="J282" i="1"/>
  <c r="S282" i="1"/>
  <c r="J111" i="1"/>
  <c r="S111" i="1"/>
  <c r="J53" i="1"/>
  <c r="S53" i="1"/>
  <c r="J428" i="1"/>
  <c r="S428" i="1"/>
  <c r="J206" i="1"/>
  <c r="S206" i="1"/>
  <c r="J92" i="1"/>
  <c r="S92" i="1"/>
  <c r="J474" i="1"/>
  <c r="S474" i="1"/>
  <c r="J497" i="1"/>
  <c r="S497" i="1"/>
  <c r="J90" i="1"/>
  <c r="S90" i="1"/>
  <c r="J398" i="1"/>
  <c r="S398" i="1"/>
  <c r="J199" i="1"/>
  <c r="S199" i="1"/>
  <c r="J288" i="1"/>
  <c r="S288" i="1"/>
  <c r="J543" i="1"/>
  <c r="J313" i="1"/>
  <c r="S313" i="1"/>
  <c r="J541" i="1"/>
  <c r="J85" i="1"/>
  <c r="S85" i="1"/>
  <c r="J310" i="1"/>
  <c r="S310" i="1"/>
  <c r="J524" i="1"/>
  <c r="J378" i="1"/>
  <c r="S378" i="1"/>
  <c r="J294" i="1"/>
  <c r="S294" i="1"/>
  <c r="J475" i="1"/>
  <c r="S475" i="1"/>
  <c r="J400" i="1"/>
  <c r="S400" i="1"/>
  <c r="J201" i="1"/>
  <c r="S201" i="1"/>
  <c r="J521" i="1"/>
  <c r="S521" i="1"/>
  <c r="J290" i="1"/>
  <c r="S290" i="1"/>
  <c r="J545" i="1"/>
  <c r="J58" i="1"/>
  <c r="S58" i="1"/>
  <c r="J544" i="1"/>
  <c r="J373" i="1"/>
  <c r="S373" i="1"/>
  <c r="J231" i="1"/>
  <c r="S231" i="1"/>
  <c r="J446" i="1"/>
  <c r="S446" i="1"/>
  <c r="J114" i="1"/>
  <c r="J493" i="1"/>
  <c r="S493" i="1"/>
  <c r="J254" i="1"/>
  <c r="S254" i="1"/>
  <c r="J418" i="1"/>
  <c r="S418" i="1"/>
  <c r="J467" i="1"/>
  <c r="S467" i="1"/>
  <c r="J311" i="1"/>
  <c r="S311" i="1"/>
  <c r="J490" i="1"/>
  <c r="S490" i="1"/>
  <c r="J83" i="1"/>
  <c r="S83" i="1"/>
  <c r="J537" i="1"/>
  <c r="S537" i="1"/>
  <c r="J465" i="1"/>
  <c r="S465" i="1"/>
  <c r="J367" i="1"/>
  <c r="S367" i="1"/>
  <c r="J225" i="1"/>
  <c r="S225" i="1"/>
  <c r="J390" i="1"/>
  <c r="J108" i="1"/>
  <c r="S108" i="1"/>
  <c r="J511" i="1"/>
  <c r="S511" i="1"/>
  <c r="J334" i="1"/>
  <c r="S334" i="1"/>
  <c r="J141" i="1"/>
  <c r="S141" i="1"/>
  <c r="J486" i="1"/>
  <c r="S486" i="1"/>
  <c r="J305" i="1"/>
  <c r="S305" i="1"/>
  <c r="J72" i="1"/>
  <c r="J461" i="1"/>
  <c r="S461" i="1"/>
  <c r="J332" i="1"/>
  <c r="S332" i="1"/>
  <c r="J304" i="1"/>
  <c r="S304" i="1"/>
  <c r="J131" i="1"/>
  <c r="J71" i="1"/>
  <c r="S71" i="1"/>
  <c r="J47" i="1"/>
  <c r="S47" i="1"/>
  <c r="J532" i="1"/>
  <c r="S532" i="1"/>
  <c r="J508" i="1"/>
  <c r="S508" i="1"/>
  <c r="J484" i="1"/>
  <c r="S484" i="1"/>
  <c r="J460" i="1"/>
  <c r="S460" i="1"/>
  <c r="J436" i="1"/>
  <c r="S436" i="1"/>
  <c r="J410" i="1"/>
  <c r="S410" i="1"/>
  <c r="J386" i="1"/>
  <c r="S386" i="1"/>
  <c r="J362" i="1"/>
  <c r="S362" i="1"/>
  <c r="J331" i="1"/>
  <c r="S331" i="1"/>
  <c r="J303" i="1"/>
  <c r="S303" i="1"/>
  <c r="J271" i="1"/>
  <c r="S271" i="1"/>
  <c r="J244" i="1"/>
  <c r="S244" i="1"/>
  <c r="J220" i="1"/>
  <c r="S220" i="1"/>
  <c r="J172" i="1"/>
  <c r="S172" i="1"/>
  <c r="J129" i="1"/>
  <c r="J70" i="1"/>
  <c r="S70" i="1"/>
  <c r="J46" i="1"/>
  <c r="S46" i="1"/>
  <c r="J499" i="1"/>
  <c r="S499" i="1"/>
  <c r="J293" i="1"/>
  <c r="S293" i="1"/>
  <c r="J498" i="1"/>
  <c r="S498" i="1"/>
  <c r="J118" i="1"/>
  <c r="J258" i="1"/>
  <c r="S258" i="1"/>
  <c r="J520" i="1"/>
  <c r="S520" i="1"/>
  <c r="J257" i="1"/>
  <c r="S257" i="1"/>
  <c r="J495" i="1"/>
  <c r="S495" i="1"/>
  <c r="J155" i="1"/>
  <c r="J470" i="1"/>
  <c r="S470" i="1"/>
  <c r="J255" i="1"/>
  <c r="S255" i="1"/>
  <c r="J517" i="1"/>
  <c r="S517" i="1"/>
  <c r="T517" i="1" s="1"/>
  <c r="J229" i="1"/>
  <c r="S229" i="1"/>
  <c r="J516" i="1"/>
  <c r="S516" i="1"/>
  <c r="J283" i="1"/>
  <c r="S283" i="1"/>
  <c r="J338" i="1"/>
  <c r="S338" i="1"/>
  <c r="J514" i="1"/>
  <c r="S514" i="1"/>
  <c r="J281" i="1"/>
  <c r="S281" i="1"/>
  <c r="J488" i="1"/>
  <c r="S488" i="1"/>
  <c r="J414" i="1"/>
  <c r="S414" i="1"/>
  <c r="J185" i="1"/>
  <c r="S185" i="1"/>
  <c r="J439" i="1"/>
  <c r="S439" i="1"/>
  <c r="J184" i="1"/>
  <c r="S184" i="1"/>
  <c r="J510" i="1"/>
  <c r="S510" i="1"/>
  <c r="J222" i="1"/>
  <c r="S222" i="1"/>
  <c r="J302" i="1"/>
  <c r="S302" i="1"/>
  <c r="J102" i="1"/>
  <c r="J69" i="1"/>
  <c r="S69" i="1"/>
  <c r="J45" i="1"/>
  <c r="S45" i="1"/>
  <c r="J401" i="1"/>
  <c r="S401" i="1"/>
  <c r="J260" i="1"/>
  <c r="S260" i="1"/>
  <c r="J60" i="1"/>
  <c r="S60" i="1"/>
  <c r="J546" i="1"/>
  <c r="J375" i="1"/>
  <c r="S375" i="1"/>
  <c r="J233" i="1"/>
  <c r="S233" i="1"/>
  <c r="J472" i="1"/>
  <c r="S472" i="1"/>
  <c r="J116" i="1"/>
  <c r="J447" i="1"/>
  <c r="S447" i="1"/>
  <c r="J256" i="1"/>
  <c r="S256" i="1"/>
  <c r="J494" i="1"/>
  <c r="S494" i="1"/>
  <c r="J56" i="1"/>
  <c r="S56" i="1"/>
  <c r="J395" i="1"/>
  <c r="S395" i="1"/>
  <c r="J191" i="1"/>
  <c r="S191" i="1"/>
  <c r="J394" i="1"/>
  <c r="S394" i="1"/>
  <c r="J112" i="1"/>
  <c r="J491" i="1"/>
  <c r="S491" i="1"/>
  <c r="J251" i="1"/>
  <c r="S251" i="1"/>
  <c r="J416" i="1"/>
  <c r="S416" i="1"/>
  <c r="J144" i="1"/>
  <c r="S144" i="1"/>
  <c r="J489" i="1"/>
  <c r="S489" i="1"/>
  <c r="J308" i="1"/>
  <c r="S308" i="1"/>
  <c r="J143" i="1"/>
  <c r="S143" i="1"/>
  <c r="J366" i="1"/>
  <c r="S366" i="1"/>
  <c r="J50" i="1"/>
  <c r="S50" i="1"/>
  <c r="J413" i="1"/>
  <c r="S413" i="1"/>
  <c r="J223" i="1"/>
  <c r="S223" i="1"/>
  <c r="J509" i="1"/>
  <c r="S509" i="1"/>
  <c r="J387" i="1"/>
  <c r="S387" i="1"/>
  <c r="J245" i="1"/>
  <c r="S245" i="1"/>
  <c r="J459" i="1"/>
  <c r="S459" i="1"/>
  <c r="J219" i="1"/>
  <c r="S219" i="1"/>
  <c r="J482" i="1"/>
  <c r="S482" i="1"/>
  <c r="J360" i="1"/>
  <c r="S360" i="1"/>
  <c r="J269" i="1"/>
  <c r="S269" i="1"/>
  <c r="J218" i="1"/>
  <c r="S218" i="1"/>
  <c r="J101" i="1"/>
  <c r="J457" i="1"/>
  <c r="S457" i="1"/>
  <c r="J407" i="1"/>
  <c r="S407" i="1"/>
  <c r="J326" i="1"/>
  <c r="S326" i="1"/>
  <c r="J300" i="1"/>
  <c r="S300" i="1"/>
  <c r="J241" i="1"/>
  <c r="S241" i="1"/>
  <c r="J217" i="1"/>
  <c r="S217" i="1"/>
  <c r="J168" i="1"/>
  <c r="S168" i="1"/>
  <c r="J126" i="1"/>
  <c r="J100" i="1"/>
  <c r="J67" i="1"/>
  <c r="S67" i="1"/>
  <c r="J402" i="1"/>
  <c r="S402" i="1"/>
  <c r="J120" i="1"/>
  <c r="J377" i="1"/>
  <c r="S377" i="1"/>
  <c r="J205" i="1"/>
  <c r="S205" i="1"/>
  <c r="J318" i="1"/>
  <c r="S318" i="1"/>
  <c r="J425" i="1"/>
  <c r="S425" i="1"/>
  <c r="J317" i="1"/>
  <c r="S317" i="1"/>
  <c r="J200" i="1"/>
  <c r="S200" i="1"/>
  <c r="J374" i="1"/>
  <c r="S374" i="1"/>
  <c r="J397" i="1"/>
  <c r="S397" i="1"/>
  <c r="J198" i="1"/>
  <c r="S198" i="1"/>
  <c r="J372" i="1"/>
  <c r="S372" i="1"/>
  <c r="J87" i="1"/>
  <c r="S87" i="1"/>
  <c r="J542" i="1"/>
  <c r="J340" i="1"/>
  <c r="S340" i="1"/>
  <c r="J151" i="1"/>
  <c r="J492" i="1"/>
  <c r="S492" i="1"/>
  <c r="J54" i="1"/>
  <c r="S54" i="1"/>
  <c r="J369" i="1"/>
  <c r="S369" i="1"/>
  <c r="J189" i="1"/>
  <c r="S189" i="1"/>
  <c r="J337" i="1"/>
  <c r="S337" i="1"/>
  <c r="J52" i="1"/>
  <c r="S52" i="1"/>
  <c r="J513" i="1"/>
  <c r="S513" i="1"/>
  <c r="J441" i="1"/>
  <c r="S441" i="1"/>
  <c r="J280" i="1"/>
  <c r="S280" i="1"/>
  <c r="J82" i="1"/>
  <c r="S82" i="1"/>
  <c r="J464" i="1"/>
  <c r="S464" i="1"/>
  <c r="J248" i="1"/>
  <c r="S248" i="1"/>
  <c r="J487" i="1"/>
  <c r="S487" i="1"/>
  <c r="J365" i="1"/>
  <c r="S365" i="1"/>
  <c r="J247" i="1"/>
  <c r="S247" i="1"/>
  <c r="J107" i="1"/>
  <c r="J412" i="1"/>
  <c r="S412" i="1"/>
  <c r="J48" i="1"/>
  <c r="S48" i="1"/>
  <c r="J485" i="1"/>
  <c r="S485" i="1"/>
  <c r="J272" i="1"/>
  <c r="S272" i="1"/>
  <c r="J531" i="1"/>
  <c r="S531" i="1"/>
  <c r="J361" i="1"/>
  <c r="S361" i="1"/>
  <c r="J128" i="1"/>
  <c r="J506" i="1"/>
  <c r="S506" i="1"/>
  <c r="J384" i="1"/>
  <c r="S384" i="1"/>
  <c r="J242" i="1"/>
  <c r="S242" i="1"/>
  <c r="J68" i="1"/>
  <c r="S68" i="1"/>
  <c r="J529" i="1"/>
  <c r="S529" i="1"/>
  <c r="J481" i="1"/>
  <c r="S481" i="1"/>
  <c r="J433" i="1"/>
  <c r="S433" i="1"/>
  <c r="J504" i="1"/>
  <c r="S504" i="1"/>
  <c r="J480" i="1"/>
  <c r="S480" i="1"/>
  <c r="J456" i="1"/>
  <c r="S456" i="1"/>
  <c r="J432" i="1"/>
  <c r="S432" i="1"/>
  <c r="J406" i="1"/>
  <c r="S406" i="1"/>
  <c r="J382" i="1"/>
  <c r="S382" i="1"/>
  <c r="J357" i="1"/>
  <c r="S357" i="1"/>
  <c r="J325" i="1"/>
  <c r="S325" i="1"/>
  <c r="J265" i="1"/>
  <c r="S265" i="1"/>
  <c r="J240" i="1"/>
  <c r="S240" i="1"/>
  <c r="J216" i="1"/>
  <c r="S216" i="1"/>
  <c r="J125" i="1"/>
  <c r="J97" i="1"/>
  <c r="J66" i="1"/>
  <c r="S66" i="1"/>
  <c r="J500" i="1"/>
  <c r="S500" i="1"/>
  <c r="J62" i="1"/>
  <c r="S62" i="1"/>
  <c r="J523" i="1"/>
  <c r="J349" i="1"/>
  <c r="S349" i="1"/>
  <c r="J235" i="1"/>
  <c r="S235" i="1"/>
  <c r="J522" i="1"/>
  <c r="J348" i="1"/>
  <c r="S348" i="1"/>
  <c r="J91" i="1"/>
  <c r="S91" i="1"/>
  <c r="J347" i="1"/>
  <c r="S347" i="1"/>
  <c r="J117" i="1"/>
  <c r="J346" i="1"/>
  <c r="S346" i="1"/>
  <c r="J89" i="1"/>
  <c r="S89" i="1"/>
  <c r="J345" i="1"/>
  <c r="S345" i="1"/>
  <c r="J88" i="1"/>
  <c r="S88" i="1"/>
  <c r="J396" i="1"/>
  <c r="S396" i="1"/>
  <c r="J371" i="1"/>
  <c r="S371" i="1"/>
  <c r="J113" i="1"/>
  <c r="J444" i="1"/>
  <c r="S444" i="1"/>
  <c r="J393" i="1"/>
  <c r="S393" i="1"/>
  <c r="J145" i="1"/>
  <c r="J392" i="1"/>
  <c r="S392" i="1"/>
  <c r="J110" i="1"/>
  <c r="S110" i="1"/>
  <c r="J415" i="1"/>
  <c r="S415" i="1"/>
  <c r="J249" i="1"/>
  <c r="S249" i="1"/>
  <c r="J186" i="1"/>
  <c r="S186" i="1"/>
  <c r="J536" i="1"/>
  <c r="S536" i="1"/>
  <c r="J307" i="1"/>
  <c r="S307" i="1"/>
  <c r="J81" i="1"/>
  <c r="S81" i="1"/>
  <c r="J463" i="1"/>
  <c r="S463" i="1"/>
  <c r="J278" i="1"/>
  <c r="S278" i="1"/>
  <c r="J49" i="1"/>
  <c r="S49" i="1"/>
  <c r="J534" i="1"/>
  <c r="S534" i="1"/>
  <c r="J462" i="1"/>
  <c r="S462" i="1"/>
  <c r="J388" i="1"/>
  <c r="S388" i="1"/>
  <c r="J276" i="1"/>
  <c r="S276" i="1"/>
  <c r="J136" i="1"/>
  <c r="J533" i="1"/>
  <c r="S533" i="1"/>
  <c r="J363" i="1"/>
  <c r="S363" i="1"/>
  <c r="J175" i="1"/>
  <c r="S175" i="1"/>
  <c r="J507" i="1"/>
  <c r="S507" i="1"/>
  <c r="J409" i="1"/>
  <c r="S409" i="1"/>
  <c r="J330" i="1"/>
  <c r="S330" i="1"/>
  <c r="J270" i="1"/>
  <c r="S270" i="1"/>
  <c r="J408" i="1"/>
  <c r="S408" i="1"/>
  <c r="J527" i="1"/>
  <c r="S527" i="1"/>
  <c r="J381" i="1"/>
  <c r="S381" i="1"/>
  <c r="J297" i="1"/>
  <c r="S297" i="1"/>
  <c r="J264" i="1"/>
  <c r="S264" i="1"/>
  <c r="J239" i="1"/>
  <c r="S239" i="1"/>
  <c r="J209" i="1"/>
  <c r="S209" i="1"/>
  <c r="J165" i="1"/>
  <c r="S165" i="1"/>
  <c r="J124" i="1"/>
  <c r="J96" i="1"/>
  <c r="S96" i="1"/>
  <c r="J65" i="1"/>
  <c r="S65" i="1"/>
  <c r="J476" i="1"/>
  <c r="S476" i="1"/>
  <c r="J320" i="1"/>
  <c r="S320" i="1"/>
  <c r="J93" i="1"/>
  <c r="S93" i="1"/>
  <c r="J319" i="1"/>
  <c r="S319" i="1"/>
  <c r="J119" i="1"/>
  <c r="J376" i="1"/>
  <c r="S376" i="1"/>
  <c r="J158" i="1"/>
  <c r="J399" i="1"/>
  <c r="S399" i="1"/>
  <c r="J59" i="1"/>
  <c r="S59" i="1"/>
  <c r="J496" i="1"/>
  <c r="S496" i="1"/>
  <c r="J316" i="1"/>
  <c r="S316" i="1"/>
  <c r="J156" i="1"/>
  <c r="J519" i="1"/>
  <c r="S519" i="1"/>
  <c r="J315" i="1"/>
  <c r="S315" i="1"/>
  <c r="J115" i="1"/>
  <c r="J314" i="1"/>
  <c r="S314" i="1"/>
  <c r="J469" i="1"/>
  <c r="S469" i="1"/>
  <c r="J284" i="1"/>
  <c r="S284" i="1"/>
  <c r="J468" i="1"/>
  <c r="S468" i="1"/>
  <c r="J312" i="1"/>
  <c r="S312" i="1"/>
  <c r="J190" i="1"/>
  <c r="S190" i="1"/>
  <c r="J417" i="1"/>
  <c r="S417" i="1"/>
  <c r="J84" i="1"/>
  <c r="S84" i="1"/>
  <c r="J538" i="1"/>
  <c r="S538" i="1"/>
  <c r="J466" i="1"/>
  <c r="S466" i="1"/>
  <c r="J368" i="1"/>
  <c r="J250" i="1"/>
  <c r="S250" i="1"/>
  <c r="J226" i="1"/>
  <c r="S226" i="1"/>
  <c r="J336" i="1"/>
  <c r="S336" i="1"/>
  <c r="J51" i="1"/>
  <c r="S51" i="1"/>
  <c r="J440" i="1"/>
  <c r="S440" i="1"/>
  <c r="J279" i="1"/>
  <c r="S279" i="1"/>
  <c r="J224" i="1"/>
  <c r="S224" i="1"/>
  <c r="J535" i="1"/>
  <c r="S535" i="1"/>
  <c r="J306" i="1"/>
  <c r="S306" i="1"/>
  <c r="J438" i="1"/>
  <c r="S438" i="1"/>
  <c r="J364" i="1"/>
  <c r="S364" i="1"/>
  <c r="J246" i="1"/>
  <c r="S246" i="1"/>
  <c r="J183" i="1"/>
  <c r="S183" i="1"/>
  <c r="J411" i="1"/>
  <c r="S411" i="1"/>
  <c r="J105" i="1"/>
  <c r="J483" i="1"/>
  <c r="S483" i="1"/>
  <c r="J385" i="1"/>
  <c r="S385" i="1"/>
  <c r="J243" i="1"/>
  <c r="S243" i="1"/>
  <c r="J530" i="1"/>
  <c r="S530" i="1"/>
  <c r="J434" i="1"/>
  <c r="S434" i="1"/>
  <c r="J301" i="1"/>
  <c r="S301" i="1"/>
  <c r="J169" i="1"/>
  <c r="S169" i="1"/>
  <c r="J127" i="1"/>
  <c r="J479" i="1"/>
  <c r="S479" i="1"/>
  <c r="J431" i="1"/>
  <c r="S431" i="1"/>
  <c r="J354" i="1"/>
  <c r="S354" i="1"/>
  <c r="J478" i="1"/>
  <c r="S478" i="1"/>
  <c r="J430" i="1"/>
  <c r="S430" i="1"/>
  <c r="J404" i="1"/>
  <c r="S404" i="1"/>
  <c r="J380" i="1"/>
  <c r="S380" i="1"/>
  <c r="J353" i="1"/>
  <c r="S353" i="1"/>
  <c r="J323" i="1"/>
  <c r="S323" i="1"/>
  <c r="J296" i="1"/>
  <c r="S296" i="1"/>
  <c r="J263" i="1"/>
  <c r="S263" i="1"/>
  <c r="J238" i="1"/>
  <c r="S238" i="1"/>
  <c r="J208" i="1"/>
  <c r="S208" i="1"/>
  <c r="J164" i="1"/>
  <c r="S164" i="1"/>
  <c r="J123" i="1"/>
  <c r="J95" i="1"/>
  <c r="S95" i="1"/>
  <c r="J64" i="1"/>
  <c r="S64" i="1"/>
  <c r="J452" i="1"/>
  <c r="S452" i="1"/>
  <c r="J261" i="1"/>
  <c r="S261" i="1"/>
  <c r="J427" i="1"/>
  <c r="S427" i="1"/>
  <c r="J61" i="1"/>
  <c r="S61" i="1"/>
  <c r="J426" i="1"/>
  <c r="S426" i="1"/>
  <c r="J234" i="1"/>
  <c r="S234" i="1"/>
  <c r="J449" i="1"/>
  <c r="S449" i="1"/>
  <c r="J448" i="1"/>
  <c r="S448" i="1"/>
  <c r="J289" i="1"/>
  <c r="J471" i="1"/>
  <c r="S471" i="1"/>
  <c r="J518" i="1"/>
  <c r="S518" i="1"/>
  <c r="J420" i="1"/>
  <c r="S420" i="1"/>
  <c r="J287" i="1"/>
  <c r="S287" i="1"/>
  <c r="J445" i="1"/>
  <c r="S445" i="1"/>
  <c r="J55" i="1"/>
  <c r="S55" i="1"/>
  <c r="J370" i="1"/>
  <c r="S370" i="1"/>
  <c r="J515" i="1"/>
  <c r="S515" i="1"/>
  <c r="J227" i="1"/>
  <c r="S227" i="1"/>
  <c r="J442" i="1"/>
  <c r="S442" i="1"/>
  <c r="J391" i="1"/>
  <c r="S391" i="1"/>
  <c r="J109" i="1"/>
  <c r="S109" i="1"/>
  <c r="J512" i="1"/>
  <c r="S512" i="1"/>
  <c r="J335" i="1"/>
  <c r="S335" i="1"/>
  <c r="J142" i="1"/>
  <c r="S142" i="1"/>
  <c r="J389" i="1"/>
  <c r="S389" i="1"/>
  <c r="J333" i="1"/>
  <c r="S333" i="1"/>
  <c r="J106" i="1"/>
  <c r="J437" i="1"/>
  <c r="S437" i="1"/>
  <c r="J221" i="1"/>
  <c r="S221" i="1"/>
  <c r="J435" i="1"/>
  <c r="S435" i="1"/>
  <c r="J170" i="1"/>
  <c r="S170" i="1"/>
  <c r="J458" i="1"/>
  <c r="S458" i="1"/>
  <c r="J329" i="1"/>
  <c r="S329" i="1"/>
  <c r="J505" i="1"/>
  <c r="S505" i="1"/>
  <c r="J383" i="1"/>
  <c r="S383" i="1"/>
  <c r="J528" i="1"/>
  <c r="S528" i="1"/>
  <c r="J503" i="1"/>
  <c r="S503" i="1"/>
  <c r="J455" i="1"/>
  <c r="S455" i="1"/>
  <c r="J405" i="1"/>
  <c r="S405" i="1"/>
  <c r="J324" i="1"/>
  <c r="S324" i="1"/>
  <c r="J526" i="1"/>
  <c r="S526" i="1"/>
  <c r="J502" i="1"/>
  <c r="S502" i="1"/>
  <c r="J454" i="1"/>
  <c r="S454" i="1"/>
  <c r="J525" i="1"/>
  <c r="S525" i="1"/>
  <c r="J501" i="1"/>
  <c r="S501" i="1"/>
  <c r="J477" i="1"/>
  <c r="S477" i="1"/>
  <c r="J453" i="1"/>
  <c r="S453" i="1"/>
  <c r="J429" i="1"/>
  <c r="S429" i="1"/>
  <c r="J403" i="1"/>
  <c r="S403" i="1"/>
  <c r="J379" i="1"/>
  <c r="S379" i="1"/>
  <c r="J351" i="1"/>
  <c r="S351" i="1"/>
  <c r="J295" i="1"/>
  <c r="S295" i="1"/>
  <c r="J262" i="1"/>
  <c r="S262" i="1"/>
  <c r="J237" i="1"/>
  <c r="S237" i="1"/>
  <c r="J207" i="1"/>
  <c r="S207" i="1"/>
  <c r="J163" i="1"/>
  <c r="S163" i="1"/>
  <c r="J94" i="1"/>
  <c r="S94" i="1"/>
  <c r="J63" i="1"/>
  <c r="S63" i="1"/>
  <c r="Q345" i="1"/>
  <c r="Q407" i="1"/>
  <c r="Q455" i="1"/>
  <c r="Q369" i="1"/>
  <c r="Q315" i="1"/>
  <c r="Q86" i="1"/>
  <c r="Q233" i="1"/>
  <c r="Q172" i="1"/>
  <c r="Q537" i="1"/>
  <c r="Q525" i="1"/>
  <c r="Q415" i="1"/>
  <c r="Q403" i="1"/>
  <c r="Q391" i="1"/>
  <c r="Q379" i="1"/>
  <c r="Q367" i="1"/>
  <c r="Q353" i="1"/>
  <c r="Q326" i="1"/>
  <c r="Q89" i="1"/>
  <c r="Q505" i="1"/>
  <c r="Q317" i="1"/>
  <c r="Q394" i="1"/>
  <c r="Q175" i="1"/>
  <c r="Q526" i="1"/>
  <c r="Q466" i="1"/>
  <c r="Q404" i="1"/>
  <c r="Q476" i="1"/>
  <c r="Q378" i="1"/>
  <c r="Q325" i="1"/>
  <c r="Q170" i="1"/>
  <c r="Q67" i="1"/>
  <c r="Q535" i="1"/>
  <c r="Q475" i="1"/>
  <c r="Q401" i="1"/>
  <c r="Q377" i="1"/>
  <c r="Q324" i="1"/>
  <c r="Q169" i="1"/>
  <c r="Q350" i="1"/>
  <c r="Q242" i="1"/>
  <c r="Q230" i="1"/>
  <c r="Q94" i="1"/>
  <c r="Q445" i="1"/>
  <c r="Q456" i="1"/>
  <c r="Q527" i="1"/>
  <c r="Q491" i="1"/>
  <c r="Q443" i="1"/>
  <c r="Q393" i="1"/>
  <c r="Q288" i="1"/>
  <c r="Q174" i="1"/>
  <c r="Q502" i="1"/>
  <c r="Q340" i="1"/>
  <c r="Q440" i="1"/>
  <c r="Q402" i="1"/>
  <c r="Q366" i="1"/>
  <c r="Q338" i="1"/>
  <c r="Q231" i="1"/>
  <c r="Q109" i="1"/>
  <c r="Q486" i="1"/>
  <c r="Q462" i="1"/>
  <c r="Q438" i="1"/>
  <c r="Q412" i="1"/>
  <c r="Q388" i="1"/>
  <c r="Q376" i="1"/>
  <c r="Q349" i="1"/>
  <c r="Q296" i="1"/>
  <c r="Q229" i="1"/>
  <c r="Q93" i="1"/>
  <c r="Q81" i="1"/>
  <c r="Q53" i="1"/>
  <c r="Q143" i="1"/>
  <c r="Q414" i="1"/>
  <c r="Q387" i="1"/>
  <c r="Q348" i="1"/>
  <c r="Q295" i="1"/>
  <c r="Q240" i="1"/>
  <c r="Q236" i="1"/>
  <c r="Q468" i="1"/>
  <c r="Q381" i="1"/>
  <c r="Q433" i="1"/>
  <c r="Q383" i="1"/>
  <c r="Q88" i="1"/>
  <c r="Q417" i="1"/>
  <c r="Q380" i="1"/>
  <c r="Q300" i="1"/>
  <c r="Q220" i="1"/>
  <c r="Q110" i="1"/>
  <c r="Q532" i="1"/>
  <c r="Q508" i="1"/>
  <c r="Q496" i="1"/>
  <c r="Q472" i="1"/>
  <c r="Q436" i="1"/>
  <c r="Q398" i="1"/>
  <c r="Q386" i="1"/>
  <c r="Q374" i="1"/>
  <c r="Q320" i="1"/>
  <c r="Q183" i="1"/>
  <c r="Q347" i="1"/>
  <c r="Q307" i="1"/>
  <c r="Q294" i="1"/>
  <c r="Q531" i="1"/>
  <c r="Q507" i="1"/>
  <c r="Q459" i="1"/>
  <c r="Q435" i="1"/>
  <c r="Q397" i="1"/>
  <c r="Q385" i="1"/>
  <c r="Q333" i="1"/>
  <c r="Q305" i="1"/>
  <c r="Q49" i="1"/>
  <c r="Q371" i="1"/>
  <c r="Q224" i="1"/>
  <c r="Q528" i="1"/>
  <c r="Q406" i="1"/>
  <c r="Q382" i="1"/>
  <c r="Q234" i="1"/>
  <c r="Q331" i="1"/>
  <c r="Q516" i="1"/>
  <c r="Q357" i="1"/>
  <c r="Q71" i="1"/>
  <c r="Q503" i="1"/>
  <c r="Q405" i="1"/>
  <c r="Q329" i="1"/>
  <c r="Q354" i="1"/>
  <c r="Q232" i="1"/>
  <c r="Q68" i="1"/>
  <c r="Q411" i="1"/>
  <c r="Q375" i="1"/>
  <c r="Q346" i="1"/>
  <c r="Q306" i="1"/>
  <c r="Q293" i="1"/>
  <c r="Q238" i="1"/>
  <c r="Q50" i="1"/>
  <c r="Q530" i="1"/>
  <c r="Q384" i="1"/>
  <c r="Q360" i="1"/>
  <c r="Q332" i="1"/>
  <c r="Q318" i="1"/>
  <c r="Q7" i="1"/>
  <c r="J253" i="1"/>
  <c r="S266" i="1"/>
  <c r="T266" i="1" s="1"/>
  <c r="J150" i="1"/>
  <c r="J197" i="1"/>
  <c r="Q193" i="1"/>
  <c r="J188" i="1"/>
  <c r="J299" i="1"/>
  <c r="J292" i="1"/>
  <c r="J268" i="1"/>
  <c r="J122" i="1"/>
  <c r="S149" i="1"/>
  <c r="T149" i="1" s="1"/>
  <c r="J153" i="1"/>
  <c r="J424" i="1"/>
  <c r="J540" i="1"/>
  <c r="J359" i="1"/>
  <c r="S422" i="1"/>
  <c r="J322" i="1"/>
  <c r="S358" i="1"/>
  <c r="J167" i="1"/>
  <c r="J162" i="1"/>
  <c r="J104" i="1"/>
  <c r="J80" i="1"/>
  <c r="J29" i="1"/>
  <c r="J21" i="1"/>
  <c r="J16" i="1"/>
  <c r="J7" i="1"/>
  <c r="Q66" i="1"/>
  <c r="Q45" i="1"/>
  <c r="Q241" i="1"/>
  <c r="Q64" i="1"/>
  <c r="Q222" i="1"/>
  <c r="Q226" i="1"/>
  <c r="Q69" i="1"/>
  <c r="Q58" i="1"/>
  <c r="Q34" i="1"/>
  <c r="Q163" i="1"/>
  <c r="Q372" i="1"/>
  <c r="Q91" i="1"/>
  <c r="Q389" i="1"/>
  <c r="Q373" i="1"/>
  <c r="Q96" i="1"/>
  <c r="Q92" i="1"/>
  <c r="Q227" i="1"/>
  <c r="Q217" i="1"/>
  <c r="Q61" i="1"/>
  <c r="Q85" i="1"/>
  <c r="Q59" i="1"/>
  <c r="Q82" i="1"/>
  <c r="Q219" i="1"/>
  <c r="Q216" i="1"/>
  <c r="Q55" i="1"/>
  <c r="Q52" i="1"/>
  <c r="Q434" i="1"/>
  <c r="Q396" i="1"/>
  <c r="Q281" i="1"/>
  <c r="Q269" i="1"/>
  <c r="Q263" i="1"/>
  <c r="Q259" i="1"/>
  <c r="Q255" i="1"/>
  <c r="Q250" i="1"/>
  <c r="Q246" i="1"/>
  <c r="Q62" i="1"/>
  <c r="Q54" i="1"/>
  <c r="Q506" i="1"/>
  <c r="Q450" i="1"/>
  <c r="Q416" i="1"/>
  <c r="Q408" i="1"/>
  <c r="Q529" i="1"/>
  <c r="Q509" i="1"/>
  <c r="Q497" i="1"/>
  <c r="Q485" i="1"/>
  <c r="Q473" i="1"/>
  <c r="Q461" i="1"/>
  <c r="Q457" i="1"/>
  <c r="Q437" i="1"/>
  <c r="Q429" i="1"/>
  <c r="Q425" i="1"/>
  <c r="Q419" i="1"/>
  <c r="Q395" i="1"/>
  <c r="Q282" i="1"/>
  <c r="Q278" i="1"/>
  <c r="Q270" i="1"/>
  <c r="Q264" i="1"/>
  <c r="Q260" i="1"/>
  <c r="Q256" i="1"/>
  <c r="Q251" i="1"/>
  <c r="Q247" i="1"/>
  <c r="Q243" i="1"/>
  <c r="Q490" i="1"/>
  <c r="Q478" i="1"/>
  <c r="Q470" i="1"/>
  <c r="Q458" i="1"/>
  <c r="Q454" i="1"/>
  <c r="Q442" i="1"/>
  <c r="Q512" i="1"/>
  <c r="Q504" i="1"/>
  <c r="Q488" i="1"/>
  <c r="Q484" i="1"/>
  <c r="Q480" i="1"/>
  <c r="Q464" i="1"/>
  <c r="Q444" i="1"/>
  <c r="Q432" i="1"/>
  <c r="Q418" i="1"/>
  <c r="Q410" i="1"/>
  <c r="Q283" i="1"/>
  <c r="Q279" i="1"/>
  <c r="Q271" i="1"/>
  <c r="Q265" i="1"/>
  <c r="Q261" i="1"/>
  <c r="Q257" i="1"/>
  <c r="Q248" i="1"/>
  <c r="Q244" i="1"/>
  <c r="Q235" i="1"/>
  <c r="Q515" i="1"/>
  <c r="Q511" i="1"/>
  <c r="Q467" i="1"/>
  <c r="Q451" i="1"/>
  <c r="Q447" i="1"/>
  <c r="Q439" i="1"/>
  <c r="Q413" i="1"/>
  <c r="Q409" i="1"/>
  <c r="Q284" i="1"/>
  <c r="Q280" i="1"/>
  <c r="Q276" i="1"/>
  <c r="Q272" i="1"/>
  <c r="Q262" i="1"/>
  <c r="Q258" i="1"/>
  <c r="Q254" i="1"/>
  <c r="Q249" i="1"/>
  <c r="Q245" i="1"/>
  <c r="Q221" i="1"/>
  <c r="Q225" i="1"/>
  <c r="Q209" i="1"/>
  <c r="Q208" i="1"/>
  <c r="Q205" i="1"/>
  <c r="Q201" i="1"/>
  <c r="Q196" i="1"/>
  <c r="Q195" i="1"/>
  <c r="Q191" i="1"/>
  <c r="Q87" i="1"/>
  <c r="Q46" i="1"/>
  <c r="Q171" i="1"/>
  <c r="Q60" i="1"/>
  <c r="Q56" i="1"/>
  <c r="Q65" i="1"/>
  <c r="Q57" i="1"/>
  <c r="Q39" i="1"/>
  <c r="Q36" i="1"/>
  <c r="Q33" i="1"/>
  <c r="Q30" i="1"/>
  <c r="Q11" i="1"/>
  <c r="Q10" i="1"/>
  <c r="Q8" i="1"/>
  <c r="J192" i="1" l="1"/>
  <c r="S192" i="1"/>
  <c r="T192" i="1" s="1"/>
  <c r="S121" i="1"/>
  <c r="T121" i="1" s="1"/>
  <c r="J187" i="1"/>
  <c r="S187" i="1"/>
  <c r="T187" i="1" s="1"/>
  <c r="J291" i="1"/>
  <c r="S291" i="1"/>
  <c r="J166" i="1"/>
  <c r="S166" i="1"/>
  <c r="T166" i="1" s="1"/>
  <c r="J539" i="1"/>
  <c r="S539" i="1"/>
  <c r="S103" i="1"/>
  <c r="J298" i="1"/>
  <c r="S298" i="1"/>
  <c r="T298" i="1" s="1"/>
  <c r="S79" i="1"/>
  <c r="J321" i="1"/>
  <c r="S321" i="1"/>
  <c r="J252" i="1"/>
  <c r="S252" i="1"/>
  <c r="T354" i="1"/>
  <c r="T233" i="1"/>
  <c r="T81" i="1"/>
  <c r="T94" i="1"/>
  <c r="T89" i="1"/>
  <c r="T462" i="1"/>
  <c r="T527" i="1"/>
  <c r="T393" i="1"/>
  <c r="T333" i="1"/>
  <c r="T440" i="1"/>
  <c r="T71" i="1"/>
  <c r="T503" i="1"/>
  <c r="T240" i="1"/>
  <c r="T346" i="1"/>
  <c r="T47" i="1"/>
  <c r="T231" i="1"/>
  <c r="T530" i="1"/>
  <c r="T532" i="1"/>
  <c r="T338" i="1"/>
  <c r="T531" i="1"/>
  <c r="T332" i="1"/>
  <c r="Q471" i="1"/>
  <c r="T456" i="1"/>
  <c r="T526" i="1"/>
  <c r="T324" i="1"/>
  <c r="T220" i="1"/>
  <c r="T404" i="1"/>
  <c r="T459" i="1"/>
  <c r="T294" i="1"/>
  <c r="T293" i="1"/>
  <c r="T88" i="1"/>
  <c r="Q351" i="1"/>
  <c r="T443" i="1"/>
  <c r="T537" i="1"/>
  <c r="T394" i="1"/>
  <c r="T476" i="1"/>
  <c r="T466" i="1"/>
  <c r="T475" i="1"/>
  <c r="T398" i="1"/>
  <c r="T435" i="1"/>
  <c r="T496" i="1"/>
  <c r="T528" i="1"/>
  <c r="Q460" i="1"/>
  <c r="Q308" i="1"/>
  <c r="Q463" i="1"/>
  <c r="Q79" i="1"/>
  <c r="Q499" i="1"/>
  <c r="T402" i="1"/>
  <c r="T318" i="1"/>
  <c r="Q51" i="1"/>
  <c r="T406" i="1"/>
  <c r="T508" i="1"/>
  <c r="T224" i="1"/>
  <c r="T307" i="1"/>
  <c r="T502" i="1"/>
  <c r="T405" i="1"/>
  <c r="T433" i="1"/>
  <c r="Q291" i="1"/>
  <c r="T315" i="1"/>
  <c r="Q420" i="1"/>
  <c r="Q493" i="1"/>
  <c r="Q400" i="1"/>
  <c r="T445" i="1"/>
  <c r="Q314" i="1"/>
  <c r="Q513" i="1"/>
  <c r="T507" i="1"/>
  <c r="T417" i="1"/>
  <c r="Q483" i="1"/>
  <c r="T348" i="1"/>
  <c r="Q297" i="1"/>
  <c r="Q48" i="1"/>
  <c r="Q164" i="1"/>
  <c r="Q426" i="1"/>
  <c r="T412" i="1"/>
  <c r="T288" i="1"/>
  <c r="T535" i="1"/>
  <c r="T505" i="1"/>
  <c r="T455" i="1"/>
  <c r="T325" i="1"/>
  <c r="T350" i="1"/>
  <c r="Q469" i="1"/>
  <c r="T86" i="1"/>
  <c r="T320" i="1"/>
  <c r="T326" i="1"/>
  <c r="T349" i="1"/>
  <c r="T366" i="1"/>
  <c r="T525" i="1"/>
  <c r="T53" i="1"/>
  <c r="T472" i="1"/>
  <c r="T331" i="1"/>
  <c r="T357" i="1"/>
  <c r="T468" i="1"/>
  <c r="T411" i="1"/>
  <c r="Q334" i="1"/>
  <c r="Q335" i="1"/>
  <c r="Q223" i="1"/>
  <c r="Q312" i="1"/>
  <c r="Q474" i="1"/>
  <c r="Q311" i="1"/>
  <c r="Q287" i="1"/>
  <c r="Q362" i="1"/>
  <c r="Q301" i="1"/>
  <c r="Q290" i="1"/>
  <c r="Q399" i="1"/>
  <c r="Q316" i="1"/>
  <c r="Q536" i="1"/>
  <c r="Q323" i="1"/>
  <c r="Q498" i="1"/>
  <c r="Q337" i="1"/>
  <c r="Q453" i="1"/>
  <c r="T236" i="1"/>
  <c r="T414" i="1"/>
  <c r="Q482" i="1"/>
  <c r="Q252" i="1"/>
  <c r="Q392" i="1"/>
  <c r="T50" i="1"/>
  <c r="Q533" i="1"/>
  <c r="Q449" i="1"/>
  <c r="Q492" i="1"/>
  <c r="Q44" i="1"/>
  <c r="Q336" i="1"/>
  <c r="Q510" i="1"/>
  <c r="Q365" i="1"/>
  <c r="Q465" i="1"/>
  <c r="Q514" i="1"/>
  <c r="T68" i="1"/>
  <c r="T486" i="1"/>
  <c r="Q494" i="1"/>
  <c r="Q319" i="1"/>
  <c r="Q228" i="1"/>
  <c r="Q430" i="1"/>
  <c r="Q481" i="1"/>
  <c r="T287" i="1"/>
  <c r="Q43" i="1"/>
  <c r="Q352" i="1"/>
  <c r="Q479" i="1"/>
  <c r="Q364" i="1"/>
  <c r="Q534" i="1"/>
  <c r="Q313" i="1"/>
  <c r="Q477" i="1"/>
  <c r="Q489" i="1"/>
  <c r="T305" i="1"/>
  <c r="Q361" i="1"/>
  <c r="T397" i="1"/>
  <c r="Q168" i="1"/>
  <c r="T317" i="1"/>
  <c r="T306" i="1"/>
  <c r="Q103" i="1"/>
  <c r="Q358" i="1"/>
  <c r="Q448" i="1"/>
  <c r="Q427" i="1"/>
  <c r="Q339" i="1"/>
  <c r="Q501" i="1"/>
  <c r="Q302" i="1"/>
  <c r="Q239" i="1"/>
  <c r="T401" i="1"/>
  <c r="T329" i="1"/>
  <c r="T367" i="1"/>
  <c r="Q90" i="1"/>
  <c r="Q330" i="1"/>
  <c r="Q310" i="1"/>
  <c r="Q495" i="1"/>
  <c r="Q303" i="1"/>
  <c r="Q446" i="1"/>
  <c r="Q304" i="1"/>
  <c r="T516" i="1"/>
  <c r="Q321" i="1"/>
  <c r="Q237" i="1"/>
  <c r="T438" i="1"/>
  <c r="Q421" i="1"/>
  <c r="Q363" i="1"/>
  <c r="T340" i="1"/>
  <c r="Q441" i="1"/>
  <c r="Q344" i="1"/>
  <c r="Q487" i="1"/>
  <c r="T43" i="1"/>
  <c r="T391" i="1"/>
  <c r="Q538" i="1"/>
  <c r="Q431" i="1"/>
  <c r="Q428" i="1"/>
  <c r="T491" i="1"/>
  <c r="T90" i="1"/>
  <c r="T369" i="1"/>
  <c r="T461" i="1"/>
  <c r="T364" i="1"/>
  <c r="T33" i="1"/>
  <c r="T261" i="1"/>
  <c r="T504" i="1"/>
  <c r="T416" i="1"/>
  <c r="T290" i="1"/>
  <c r="T36" i="1"/>
  <c r="T481" i="1"/>
  <c r="T339" i="1"/>
  <c r="T256" i="1"/>
  <c r="T473" i="1"/>
  <c r="T396" i="1"/>
  <c r="T40" i="1"/>
  <c r="T308" i="1"/>
  <c r="T196" i="1"/>
  <c r="T323" i="1"/>
  <c r="T399" i="1"/>
  <c r="T489" i="1"/>
  <c r="T362" i="1"/>
  <c r="T191" i="1"/>
  <c r="T87" i="1"/>
  <c r="T221" i="1"/>
  <c r="T467" i="1"/>
  <c r="T265" i="1"/>
  <c r="T450" i="1"/>
  <c r="T434" i="1"/>
  <c r="T67" i="1"/>
  <c r="T403" i="1"/>
  <c r="T83" i="1"/>
  <c r="T493" i="1"/>
  <c r="T48" i="1"/>
  <c r="T444" i="1"/>
  <c r="T512" i="1"/>
  <c r="T260" i="1"/>
  <c r="T296" i="1"/>
  <c r="T407" i="1"/>
  <c r="T501" i="1"/>
  <c r="T441" i="1"/>
  <c r="T313" i="1"/>
  <c r="T245" i="1"/>
  <c r="T365" i="1"/>
  <c r="T474" i="1"/>
  <c r="T271" i="1"/>
  <c r="T485" i="1"/>
  <c r="T506" i="1"/>
  <c r="T8" i="1"/>
  <c r="T330" i="1"/>
  <c r="T185" i="1"/>
  <c r="T39" i="1"/>
  <c r="T392" i="1"/>
  <c r="T482" i="1"/>
  <c r="T264" i="1"/>
  <c r="T335" i="1"/>
  <c r="T415" i="1"/>
  <c r="T513" i="1"/>
  <c r="T57" i="1"/>
  <c r="T249" i="1"/>
  <c r="T400" i="1"/>
  <c r="T279" i="1"/>
  <c r="T463" i="1"/>
  <c r="T442" i="1"/>
  <c r="T419" i="1"/>
  <c r="T492" i="1"/>
  <c r="T54" i="1"/>
  <c r="T44" i="1"/>
  <c r="T63" i="1"/>
  <c r="T38" i="1"/>
  <c r="T494" i="1"/>
  <c r="T464" i="1"/>
  <c r="T270" i="1"/>
  <c r="T425" i="1"/>
  <c r="T194" i="1"/>
  <c r="T186" i="1"/>
  <c r="T10" i="1"/>
  <c r="T230" i="1"/>
  <c r="T495" i="1"/>
  <c r="T538" i="1"/>
  <c r="T465" i="1"/>
  <c r="T251" i="1"/>
  <c r="T477" i="1"/>
  <c r="T62" i="1"/>
  <c r="T258" i="1"/>
  <c r="T246" i="1"/>
  <c r="T413" i="1"/>
  <c r="T208" i="1"/>
  <c r="T31" i="1"/>
  <c r="T499" i="1"/>
  <c r="T281" i="1"/>
  <c r="T241" i="1"/>
  <c r="T395" i="1"/>
  <c r="T345" i="1"/>
  <c r="T297" i="1"/>
  <c r="T316" i="1"/>
  <c r="T304" i="1"/>
  <c r="T11" i="1"/>
  <c r="T431" i="1"/>
  <c r="T451" i="1"/>
  <c r="T408" i="1"/>
  <c r="T469" i="1"/>
  <c r="T225" i="1"/>
  <c r="T533" i="1"/>
  <c r="T302" i="1"/>
  <c r="T498" i="1"/>
  <c r="T165" i="1"/>
  <c r="T278" i="1"/>
  <c r="T510" i="1"/>
  <c r="T429" i="1"/>
  <c r="T198" i="1"/>
  <c r="T282" i="1"/>
  <c r="T60" i="1"/>
  <c r="T239" i="1"/>
  <c r="T470" i="1"/>
  <c r="T65" i="1"/>
  <c r="T254" i="1"/>
  <c r="T409" i="1"/>
  <c r="T497" i="1"/>
  <c r="T479" i="1"/>
  <c r="T509" i="1"/>
  <c r="T195" i="1"/>
  <c r="T250" i="1"/>
  <c r="T437" i="1"/>
  <c r="T247" i="1"/>
  <c r="T432" i="1"/>
  <c r="T46" i="1"/>
  <c r="T471" i="1"/>
  <c r="T428" i="1"/>
  <c r="T301" i="1"/>
  <c r="T56" i="1"/>
  <c r="T458" i="1"/>
  <c r="T201" i="1"/>
  <c r="T35" i="1"/>
  <c r="T207" i="1"/>
  <c r="T262" i="1"/>
  <c r="T420" i="1"/>
  <c r="T514" i="1"/>
  <c r="T480" i="1"/>
  <c r="T272" i="1"/>
  <c r="T515" i="1"/>
  <c r="T483" i="1"/>
  <c r="T303" i="1"/>
  <c r="T93" i="1"/>
  <c r="T430" i="1"/>
  <c r="T529" i="1"/>
  <c r="T70" i="1"/>
  <c r="T448" i="1"/>
  <c r="T229" i="1"/>
  <c r="T418" i="1"/>
  <c r="T487" i="1"/>
  <c r="T336" i="1"/>
  <c r="T360" i="1"/>
  <c r="T189" i="1"/>
  <c r="T237" i="1"/>
  <c r="T280" i="1"/>
  <c r="T488" i="1"/>
  <c r="T344" i="1"/>
  <c r="T457" i="1"/>
  <c r="T263" i="1"/>
  <c r="T9" i="1"/>
  <c r="T351" i="1"/>
  <c r="T312" i="1"/>
  <c r="T446" i="1"/>
  <c r="T421" i="1"/>
  <c r="T243" i="1"/>
  <c r="T352" i="1"/>
  <c r="T534" i="1"/>
  <c r="T347" i="1"/>
  <c r="T206" i="1"/>
  <c r="T197" i="1"/>
  <c r="T363" i="1"/>
  <c r="T449" i="1"/>
  <c r="T334" i="1"/>
  <c r="T257" i="1"/>
  <c r="T52" i="1"/>
  <c r="T283" i="1"/>
  <c r="T454" i="1"/>
  <c r="T223" i="1"/>
  <c r="T511" i="1"/>
  <c r="T205" i="1"/>
  <c r="T142" i="1"/>
  <c r="T32" i="1"/>
  <c r="T426" i="1"/>
  <c r="T410" i="1"/>
  <c r="T478" i="1"/>
  <c r="T255" i="1"/>
  <c r="T314" i="1"/>
  <c r="T190" i="1"/>
  <c r="T311" i="1"/>
  <c r="T184" i="1"/>
  <c r="T51" i="1"/>
  <c r="T228" i="1"/>
  <c r="T276" i="1"/>
  <c r="T235" i="1"/>
  <c r="T484" i="1"/>
  <c r="T319" i="1"/>
  <c r="T259" i="1"/>
  <c r="T310" i="1"/>
  <c r="T439" i="1"/>
  <c r="T490" i="1"/>
  <c r="T337" i="1"/>
  <c r="T200" i="1"/>
  <c r="T199" i="1"/>
  <c r="T244" i="1"/>
  <c r="T209" i="1"/>
  <c r="T284" i="1"/>
  <c r="T447" i="1"/>
  <c r="T248" i="1"/>
  <c r="T427" i="1"/>
  <c r="T361" i="1"/>
  <c r="T460" i="1"/>
  <c r="T536" i="1"/>
  <c r="T269" i="1"/>
  <c r="T353" i="1"/>
  <c r="T453" i="1"/>
  <c r="Q268" i="1"/>
  <c r="T188" i="1"/>
  <c r="Q322" i="1"/>
  <c r="Q162" i="1"/>
  <c r="Q253" i="1"/>
  <c r="T292" i="1"/>
  <c r="J548" i="1"/>
  <c r="J160" i="1"/>
  <c r="S161" i="1"/>
  <c r="Q299" i="1"/>
  <c r="Q157" i="1"/>
  <c r="T359" i="1"/>
  <c r="Q424" i="1"/>
  <c r="Q359" i="1"/>
  <c r="J266" i="1"/>
  <c r="S267" i="1"/>
  <c r="Q167" i="1"/>
  <c r="Q188" i="1"/>
  <c r="T299" i="1"/>
  <c r="T424" i="1"/>
  <c r="J422" i="1"/>
  <c r="S423" i="1"/>
  <c r="Q292" i="1"/>
  <c r="Q80" i="1"/>
  <c r="T30" i="1"/>
  <c r="Q83" i="1"/>
  <c r="Q190" i="1"/>
  <c r="Q199" i="1"/>
  <c r="Q32" i="1"/>
  <c r="Q200" i="1"/>
  <c r="Q165" i="1"/>
  <c r="Q197" i="1"/>
  <c r="Q70" i="1"/>
  <c r="Q142" i="1"/>
  <c r="Q186" i="1"/>
  <c r="Q31" i="1"/>
  <c r="Q189" i="1"/>
  <c r="Q207" i="1"/>
  <c r="Q38" i="1"/>
  <c r="Q63" i="1"/>
  <c r="Q185" i="1"/>
  <c r="Q40" i="1"/>
  <c r="Q184" i="1"/>
  <c r="Q194" i="1"/>
  <c r="Q198" i="1"/>
  <c r="Q206" i="1"/>
  <c r="Q95" i="1"/>
  <c r="Q84" i="1"/>
  <c r="Q42" i="1"/>
  <c r="Q9" i="1"/>
  <c r="Q35" i="1"/>
  <c r="Q218" i="1"/>
  <c r="Q370" i="1"/>
  <c r="Q37" i="1"/>
  <c r="Q108" i="1"/>
  <c r="Q141" i="1"/>
  <c r="Q41" i="1"/>
  <c r="Q111" i="1"/>
  <c r="Q144" i="1"/>
  <c r="T161" i="1" l="1"/>
  <c r="J267" i="1"/>
  <c r="T267" i="1"/>
  <c r="S549" i="1"/>
  <c r="T321" i="1"/>
  <c r="T300" i="1"/>
  <c r="T295" i="1"/>
  <c r="T436" i="1"/>
  <c r="T168" i="1"/>
  <c r="T171" i="1"/>
  <c r="T172" i="1"/>
  <c r="T144" i="1"/>
  <c r="T374" i="1"/>
  <c r="T234" i="1"/>
  <c r="T217" i="1"/>
  <c r="T110" i="1"/>
  <c r="T64" i="1"/>
  <c r="T111" i="1"/>
  <c r="T164" i="1"/>
  <c r="T376" i="1"/>
  <c r="T42" i="1"/>
  <c r="T69" i="1"/>
  <c r="T381" i="1"/>
  <c r="T41" i="1"/>
  <c r="T84" i="1"/>
  <c r="T61" i="1"/>
  <c r="T163" i="1"/>
  <c r="T174" i="1"/>
  <c r="T242" i="1"/>
  <c r="T34" i="1"/>
  <c r="T382" i="1"/>
  <c r="T385" i="1"/>
  <c r="T183" i="1"/>
  <c r="T175" i="1"/>
  <c r="T373" i="1"/>
  <c r="T375" i="1"/>
  <c r="T380" i="1"/>
  <c r="T371" i="1"/>
  <c r="T226" i="1"/>
  <c r="T372" i="1"/>
  <c r="T216" i="1"/>
  <c r="T55" i="1"/>
  <c r="T49" i="1"/>
  <c r="T170" i="1"/>
  <c r="T143" i="1"/>
  <c r="T389" i="1"/>
  <c r="T378" i="1"/>
  <c r="T58" i="1"/>
  <c r="T37" i="1"/>
  <c r="T379" i="1"/>
  <c r="T227" i="1"/>
  <c r="T232" i="1"/>
  <c r="T193" i="1"/>
  <c r="T253" i="1"/>
  <c r="T370" i="1"/>
  <c r="T82" i="1"/>
  <c r="T45" i="1"/>
  <c r="T222" i="1"/>
  <c r="T386" i="1"/>
  <c r="T218" i="1"/>
  <c r="T238" i="1"/>
  <c r="T92" i="1"/>
  <c r="T59" i="1"/>
  <c r="T383" i="1"/>
  <c r="T219" i="1"/>
  <c r="T85" i="1"/>
  <c r="T109" i="1"/>
  <c r="T387" i="1"/>
  <c r="T95" i="1"/>
  <c r="T384" i="1"/>
  <c r="T377" i="1"/>
  <c r="T268" i="1"/>
  <c r="T169" i="1"/>
  <c r="T96" i="1"/>
  <c r="T91" i="1"/>
  <c r="T388" i="1"/>
  <c r="T66" i="1"/>
  <c r="T141" i="1"/>
  <c r="Q539" i="1"/>
  <c r="Q422" i="1"/>
  <c r="T322" i="1"/>
  <c r="T162" i="1"/>
  <c r="T167" i="1"/>
  <c r="T157" i="1"/>
  <c r="T108" i="1"/>
  <c r="T80" i="1"/>
  <c r="T549" i="1" l="1"/>
  <c r="S550" i="1"/>
  <c r="T550" i="1" s="1"/>
  <c r="T539" i="1"/>
  <c r="T15" i="1"/>
  <c r="T358" i="1"/>
  <c r="T79" i="1"/>
  <c r="T103" i="1"/>
  <c r="T291" i="1"/>
  <c r="T252" i="1"/>
  <c r="T422" i="1"/>
  <c r="T423" i="1" l="1"/>
  <c r="S14" i="1"/>
  <c r="T14" i="1" s="1"/>
  <c r="J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JULIANCHO MORENO DIAZ</author>
    <author>DIR. PLANEACION</author>
    <author/>
  </authors>
  <commentList>
    <comment ref="H4" authorId="0" shapeId="0" xr:uid="{4095317F-2F8A-4759-B869-AF2206EC573C}">
      <text>
        <r>
          <rPr>
            <b/>
            <sz val="9"/>
            <color indexed="81"/>
            <rFont val="Tahoma"/>
            <family val="2"/>
          </rPr>
          <t>Academica : 25%
Fac. ciencias 25%</t>
        </r>
      </text>
    </comment>
    <comment ref="I13" authorId="1" shapeId="0" xr:uid="{8F2940FD-0053-4873-A0EA-FDF9C0ED8DD7}">
      <text>
        <r>
          <rPr>
            <b/>
            <sz val="9"/>
            <color indexed="81"/>
            <rFont val="Tahoma"/>
            <family val="2"/>
          </rPr>
          <t>DIR. PLANEACION:</t>
        </r>
        <r>
          <rPr>
            <sz val="9"/>
            <color indexed="81"/>
            <rFont val="Tahoma"/>
            <family val="2"/>
          </rPr>
          <t xml:space="preserve">
se ajusta la meta al 100%
</t>
        </r>
      </text>
    </comment>
    <comment ref="I16" authorId="1" shapeId="0" xr:uid="{E3ECC876-69B2-41BB-8800-DD53D3A488AF}">
      <text>
        <r>
          <rPr>
            <b/>
            <sz val="9"/>
            <color indexed="81"/>
            <rFont val="Tahoma"/>
            <family val="2"/>
          </rPr>
          <t>DIR. PLANEACION:</t>
        </r>
        <r>
          <rPr>
            <sz val="9"/>
            <color indexed="81"/>
            <rFont val="Tahoma"/>
            <family val="2"/>
          </rPr>
          <t xml:space="preserve">
Se definen modelos para la aplicación de una tabla piloto que se aplicará en el primer smestre de 2026
</t>
        </r>
      </text>
    </comment>
    <comment ref="I45" authorId="1" shapeId="0" xr:uid="{848B4B7A-96C5-4B5C-8530-0399D0F80355}">
      <text>
        <r>
          <rPr>
            <b/>
            <sz val="9"/>
            <color indexed="81"/>
            <rFont val="Tahoma"/>
            <family val="2"/>
          </rPr>
          <t>DIR. PLANEACION:</t>
        </r>
        <r>
          <rPr>
            <sz val="9"/>
            <color indexed="81"/>
            <rFont val="Tahoma"/>
            <family val="2"/>
          </rPr>
          <t xml:space="preserve">
se ajusta cumplimiento de meta
</t>
        </r>
      </text>
    </comment>
    <comment ref="H48" authorId="1" shapeId="0" xr:uid="{0BFEAAFC-0C85-4ABD-8157-BA52DE8FBD13}">
      <text>
        <r>
          <rPr>
            <b/>
            <sz val="9"/>
            <color indexed="81"/>
            <rFont val="Tahoma"/>
            <family val="2"/>
          </rPr>
          <t>DIR. PLANEACION:</t>
        </r>
        <r>
          <rPr>
            <sz val="9"/>
            <color indexed="81"/>
            <rFont val="Tahoma"/>
            <family val="2"/>
          </rPr>
          <t xml:space="preserve">
Julian: esta meta está por debajo del t3
Se ajusta la meta a de 58 a 73
</t>
        </r>
      </text>
    </comment>
    <comment ref="E68" authorId="2" shapeId="0" xr:uid="{0A9989FA-422A-4056-83A8-B343F05B8DE4}">
      <text>
        <r>
          <rPr>
            <sz val="11"/>
            <color theme="1"/>
            <rFont val="Calibri"/>
            <family val="2"/>
            <scheme val="minor"/>
          </rPr>
          <t>======
ID#AAABczifUSA
PLANEACION    (2025-01-27 22:18:29)
Nuevo indicador. No existe linea base</t>
        </r>
      </text>
    </comment>
    <comment ref="E69" authorId="2" shapeId="0" xr:uid="{6AB3E1DB-5963-468D-9C18-235D5C36F872}">
      <text>
        <r>
          <rPr>
            <sz val="11"/>
            <color theme="1"/>
            <rFont val="Calibri"/>
            <family val="2"/>
            <scheme val="minor"/>
          </rPr>
          <t>======
ID#AAABbttIKtA
PLANEACION    (2025-01-27 22:18:29)
Nuevo indicador. No existe linea base</t>
        </r>
      </text>
    </comment>
    <comment ref="E70" authorId="2" shapeId="0" xr:uid="{107EB870-EE7B-4C69-BDBC-2249A52D867B}">
      <text>
        <r>
          <rPr>
            <sz val="11"/>
            <color theme="1"/>
            <rFont val="Calibri"/>
            <family val="2"/>
            <scheme val="minor"/>
          </rPr>
          <t>======
ID#AAABbttIKoM
PLANEACION    (2025-01-27 22:18:29)
Nuevo indicador. No existe linea base</t>
        </r>
      </text>
    </comment>
    <comment ref="E71" authorId="2" shapeId="0" xr:uid="{13D50DCB-2F1E-456C-ABF9-89EF7E4B1FD9}">
      <text>
        <r>
          <rPr>
            <sz val="11"/>
            <color theme="1"/>
            <rFont val="Calibri"/>
            <family val="2"/>
            <scheme val="minor"/>
          </rPr>
          <t>======
ID#AAABbtp0-eY
PLANEACION    (2025-01-27 22:18:29)
Nuevo indicador. No existe linea base</t>
        </r>
      </text>
    </comment>
    <comment ref="E73" authorId="2" shapeId="0" xr:uid="{4A283230-7730-4227-B1A5-FB35E8F3A992}">
      <text>
        <r>
          <rPr>
            <sz val="11"/>
            <color theme="1"/>
            <rFont val="Calibri"/>
            <family val="2"/>
            <scheme val="minor"/>
          </rPr>
          <t>======
ID#AAABbttIKg8
PLANEACION    (2025-01-27 22:18:29)
Nuevo indicador. No existe linea base</t>
        </r>
      </text>
    </comment>
    <comment ref="E74" authorId="2" shapeId="0" xr:uid="{C9898312-9CF8-4201-A1E1-49165495AF76}">
      <text>
        <r>
          <rPr>
            <sz val="11"/>
            <color theme="1"/>
            <rFont val="Calibri"/>
            <family val="2"/>
            <scheme val="minor"/>
          </rPr>
          <t>======
ID#AAABbttIK6E
PLANEACION    (2025-01-27 22:18:29)
Nuevo indicador. No existe linea base</t>
        </r>
      </text>
    </comment>
    <comment ref="E75" authorId="2" shapeId="0" xr:uid="{01FBB3C6-B93D-47D9-9766-3781AD1BFA5E}">
      <text>
        <r>
          <rPr>
            <sz val="11"/>
            <color theme="1"/>
            <rFont val="Calibri"/>
            <family val="2"/>
            <scheme val="minor"/>
          </rPr>
          <t>======
ID#AAABbttIKk8
PLANEACION    (2025-01-27 22:18:29)
Nuevo indicador. No existe linea base</t>
        </r>
      </text>
    </comment>
    <comment ref="E76" authorId="2" shapeId="0" xr:uid="{A5F17421-CDE1-4F5F-B4D9-8B4AF4A1B697}">
      <text>
        <r>
          <rPr>
            <sz val="11"/>
            <color theme="1"/>
            <rFont val="Calibri"/>
            <family val="2"/>
            <scheme val="minor"/>
          </rPr>
          <t>======
ID#AAABbttIKjI
PLANEACION    (2025-01-27 22:18:29)
Nuevo indicador. No existe linea base</t>
        </r>
      </text>
    </comment>
    <comment ref="E77" authorId="2" shapeId="0" xr:uid="{DADD41FC-EAC5-47AE-BEA4-E85E29C9F235}">
      <text>
        <r>
          <rPr>
            <sz val="11"/>
            <color theme="1"/>
            <rFont val="Calibri"/>
            <family val="2"/>
            <scheme val="minor"/>
          </rPr>
          <t>======
ID#AAABbttIKi4
PLANEACION    (2025-01-27 22:18:29)
Nuevo indicador. No existe linea base</t>
        </r>
      </text>
    </comment>
    <comment ref="E78" authorId="2" shapeId="0" xr:uid="{7A9B36F8-6F5A-45FD-B975-44C79CA2C12A}">
      <text>
        <r>
          <rPr>
            <sz val="11"/>
            <color theme="1"/>
            <rFont val="Calibri"/>
            <family val="2"/>
            <scheme val="minor"/>
          </rPr>
          <t>======
ID#AAABbttILGA
PLANEACION    (2025-01-27 22:18:30)
Nuevo indicador. No existe linea base</t>
        </r>
      </text>
    </comment>
    <comment ref="E80" authorId="2" shapeId="0" xr:uid="{FB7B2642-1888-444F-936F-E0B8DC6377E1}">
      <text>
        <r>
          <rPr>
            <sz val="11"/>
            <color theme="1"/>
            <rFont val="Calibri"/>
            <family val="2"/>
            <scheme val="minor"/>
          </rPr>
          <t>======
ID#AAABbttIKp0
PLANEACION    (2025-01-27 22:18:29)
Nuevo indicador. No existe linea base</t>
        </r>
      </text>
    </comment>
    <comment ref="I80" authorId="1" shapeId="0" xr:uid="{26F14B80-D4C5-40F7-A38C-D2F57B3D6632}">
      <text>
        <r>
          <rPr>
            <b/>
            <sz val="9"/>
            <color indexed="81"/>
            <rFont val="Tahoma"/>
            <family val="2"/>
          </rPr>
          <t xml:space="preserve">DIR. PLANEACION
VERIFICAR
</t>
        </r>
      </text>
    </comment>
    <comment ref="E94" authorId="2" shapeId="0" xr:uid="{7F94A43D-5E53-4329-A972-74910BAD4442}">
      <text>
        <r>
          <rPr>
            <sz val="11"/>
            <color theme="1"/>
            <rFont val="Calibri"/>
            <family val="2"/>
            <scheme val="minor"/>
          </rPr>
          <t>======
ID#AAABbttILNY
PLANEACION    (2025-01-27 22:18:30)
Nuevo indicador. No existe linea base</t>
        </r>
      </text>
    </comment>
    <comment ref="E95" authorId="2" shapeId="0" xr:uid="{50AE78DF-C19E-41A6-9241-3937809A76E4}">
      <text>
        <r>
          <rPr>
            <sz val="11"/>
            <color theme="1"/>
            <rFont val="Calibri"/>
            <family val="2"/>
            <scheme val="minor"/>
          </rPr>
          <t>======
ID#AAABbttILN0
PLANEACION    (2025-01-27 22:18:30)
Nuevo indicador. No existe linea base</t>
        </r>
      </text>
    </comment>
    <comment ref="E96" authorId="2" shapeId="0" xr:uid="{465979AE-9C82-499D-8E0E-CE1A44B0AD5C}">
      <text>
        <r>
          <rPr>
            <sz val="11"/>
            <color theme="1"/>
            <rFont val="Calibri"/>
            <family val="2"/>
            <scheme val="minor"/>
          </rPr>
          <t>======
ID#AAABbttILbU
PLANEACION    (2025-01-27 22:18:30)
Nuevo indicador. No existe linea base</t>
        </r>
      </text>
    </comment>
    <comment ref="E97" authorId="2" shapeId="0" xr:uid="{E3B06CA2-D6AC-47E7-BEE7-B93F0E713FD8}">
      <text>
        <r>
          <rPr>
            <sz val="11"/>
            <color theme="1"/>
            <rFont val="Calibri"/>
            <family val="2"/>
            <scheme val="minor"/>
          </rPr>
          <t>======
ID#AAABbtp093Q
PLANEACION    (2025-01-27 22:18:29)
Nuevo indicador. No existe linea base</t>
        </r>
      </text>
    </comment>
    <comment ref="E98" authorId="2" shapeId="0" xr:uid="{A972B738-866E-4DFD-BD5C-F8F4BCED8882}">
      <text>
        <r>
          <rPr>
            <sz val="11"/>
            <color theme="1"/>
            <rFont val="Calibri"/>
            <family val="2"/>
            <scheme val="minor"/>
          </rPr>
          <t>======
ID#AAABbtp0-aU
PLANEACION    (2025-01-27 22:18:29)
Nuevo indicador. No existe linea base</t>
        </r>
      </text>
    </comment>
    <comment ref="E99" authorId="2" shapeId="0" xr:uid="{5C855A85-50FE-4CA4-AC2E-DF623DA00840}">
      <text>
        <r>
          <rPr>
            <sz val="11"/>
            <color theme="1"/>
            <rFont val="Calibri"/>
            <family val="2"/>
            <scheme val="minor"/>
          </rPr>
          <t>======
ID#AAABbtp0-Vs
PLANEACION    (2025-01-27 22:18:29)
Nuevo indicador. No existe linea base</t>
        </r>
      </text>
    </comment>
    <comment ref="E100" authorId="2" shapeId="0" xr:uid="{ABB0292C-2B14-462E-A7F0-F1D184F40D7C}">
      <text>
        <r>
          <rPr>
            <sz val="11"/>
            <color theme="1"/>
            <rFont val="Calibri"/>
            <family val="2"/>
            <scheme val="minor"/>
          </rPr>
          <t>======
ID#AAABbttILhg
PLANEACION    (2025-01-27 22:18:30)
Nuevo indicador. No existe linea base</t>
        </r>
      </text>
    </comment>
    <comment ref="E101" authorId="2" shapeId="0" xr:uid="{BDA1E217-B965-40F7-8D08-EA61A404BE13}">
      <text>
        <r>
          <rPr>
            <sz val="11"/>
            <color theme="1"/>
            <rFont val="Calibri"/>
            <family val="2"/>
            <scheme val="minor"/>
          </rPr>
          <t>======
ID#AAABbttIKms
PLANEACION    (2025-01-27 22:18:29)
Modulos para el compus virtual como antiplagio-vigilancia electronica-</t>
        </r>
      </text>
    </comment>
    <comment ref="E114" authorId="2" shapeId="0" xr:uid="{12DD8BB6-55D4-4D52-828B-664DBF234F20}">
      <text>
        <r>
          <rPr>
            <sz val="11"/>
            <color theme="1"/>
            <rFont val="Calibri"/>
            <family val="2"/>
            <scheme val="minor"/>
          </rPr>
          <t>======
ID#AAABbttILcw
PLANEACION    (2025-01-27 22:18:30)
Nuevo indicador. No existe linea base</t>
        </r>
      </text>
    </comment>
    <comment ref="E115" authorId="2" shapeId="0" xr:uid="{EC050F08-A3DF-46A8-B336-2AC54A1F8EB8}">
      <text>
        <r>
          <rPr>
            <sz val="11"/>
            <color theme="1"/>
            <rFont val="Calibri"/>
            <family val="2"/>
            <scheme val="minor"/>
          </rPr>
          <t>======
ID#AAABbtp0-ms
PLANEACION    (2025-01-27 22:18:29)
Nuevo indicador. No existe linea base</t>
        </r>
      </text>
    </comment>
    <comment ref="E116" authorId="2" shapeId="0" xr:uid="{887D0611-F648-4B13-850B-682A8DF61DC9}">
      <text>
        <r>
          <rPr>
            <sz val="11"/>
            <color theme="1"/>
            <rFont val="Calibri"/>
            <family val="2"/>
            <scheme val="minor"/>
          </rPr>
          <t>======
ID#AAABbttIKxQ
PLANEACION    (2025-01-27 22:18:29)
Nuevo indicador. No existe linea base</t>
        </r>
      </text>
    </comment>
    <comment ref="E122" authorId="2" shapeId="0" xr:uid="{294AED1A-EE8A-458A-AD43-687680A466EC}">
      <text>
        <r>
          <rPr>
            <sz val="11"/>
            <color theme="1"/>
            <rFont val="Calibri"/>
            <family val="2"/>
            <scheme val="minor"/>
          </rPr>
          <t>======
ID#AAABbtp0-ho
PLANEACION    (2025-01-27 22:18:29)
Salud [2]
              Medicina
              Enfermería
FEA [3]
              Contaduría
              Administración
              Administracion Turística y Hotelera
Ingeniería [3]
             Ingeniería de Petróleos
             Tecnología en Construcción de Obras Civiles
             Tecnología en Desarrollo de Software
Educación [8]
             Licenciatura en Ciencias Naturales y Educación Ambiental
             Licenciatura en Ciencias Sociales
             Licenciatura en Educación Artística
             Licenciatura en Educación Física, Recreación y Deportes
             Licenciatura en Educación Infantil
             Licenciatura en Lenguas Extranjeras con Énfasis en Inglés
             Licenciatura en Literatura y Lengua Castellana
             Licenciatura en Matemáticas
Ciencias Sociales y Humanas [3]
              Antropología
              Comunicación Social y Periodismo
              Psicología
Ciencias Jurídicas y Políticas [2]
             Ciencia Política
             Derecho
Ciencias Exactas y Naturales [1]
             Matemática Aplicada</t>
        </r>
      </text>
    </comment>
    <comment ref="E127" authorId="2" shapeId="0" xr:uid="{9C5D01CA-6223-46FF-B5EA-2A4AB4BC9D8E}">
      <text>
        <r>
          <rPr>
            <sz val="11"/>
            <color theme="1"/>
            <rFont val="Calibri"/>
            <family val="2"/>
            <scheme val="minor"/>
          </rPr>
          <t>======
ID#AAABbttILjo
PLANEACION    (2025-01-27 22:18:30)
Nuevo indicador. No existe linea base</t>
        </r>
      </text>
    </comment>
    <comment ref="E128" authorId="2" shapeId="0" xr:uid="{8C160336-C297-4F43-AB15-8A164AA44470}">
      <text>
        <r>
          <rPr>
            <sz val="11"/>
            <color theme="1"/>
            <rFont val="Calibri"/>
            <family val="2"/>
            <scheme val="minor"/>
          </rPr>
          <t>======
ID#AAABbtp0-Co
PLANEACION    (2025-01-27 22:18:29)
Nuevo indicador. No existe linea base</t>
        </r>
      </text>
    </comment>
    <comment ref="E129" authorId="2" shapeId="0" xr:uid="{5A8424D3-677D-4E77-A01B-9E2297D81E33}">
      <text>
        <r>
          <rPr>
            <sz val="11"/>
            <color theme="1"/>
            <rFont val="Calibri"/>
            <family val="2"/>
            <scheme val="minor"/>
          </rPr>
          <t>======
ID#AAABbtp0-kA
PLANEACION    (2025-01-27 22:18:29)
Nuevo indicador. No existe linea base</t>
        </r>
      </text>
    </comment>
    <comment ref="E130" authorId="2" shapeId="0" xr:uid="{D3A41C9A-55D2-4EC9-9C2F-6489DFD3BF91}">
      <text>
        <r>
          <rPr>
            <sz val="11"/>
            <color theme="1"/>
            <rFont val="Calibri"/>
            <family val="2"/>
            <scheme val="minor"/>
          </rPr>
          <t>======
ID#AAABbttILg0
PLANEACION    (2025-01-27 22:18:30)
Nuevo indicador. No existe linea base</t>
        </r>
      </text>
    </comment>
    <comment ref="E137" authorId="2" shapeId="0" xr:uid="{A51861AF-5573-40AD-A718-915379516C59}">
      <text>
        <r>
          <rPr>
            <sz val="11"/>
            <color theme="1"/>
            <rFont val="Calibri"/>
            <family val="2"/>
            <scheme val="minor"/>
          </rPr>
          <t>======
ID#AAABbttIKxE
PLANEACION    (2025-01-27 22:18:29)
Nuevo indicador. No existe linea base</t>
        </r>
      </text>
    </comment>
    <comment ref="E138" authorId="2" shapeId="0" xr:uid="{C849CD06-674E-443B-B3ED-2597AE6877F4}">
      <text>
        <r>
          <rPr>
            <sz val="11"/>
            <color theme="1"/>
            <rFont val="Calibri"/>
            <family val="2"/>
            <scheme val="minor"/>
          </rPr>
          <t>======
ID#AAABbtp0-h4
PLANEACION    (2025-01-27 22:18:29)
Nuevo indicador. No existe linea base</t>
        </r>
      </text>
    </comment>
    <comment ref="E139" authorId="2" shapeId="0" xr:uid="{0C7937C7-27DF-4A2B-97A9-E263481E3153}">
      <text>
        <r>
          <rPr>
            <sz val="11"/>
            <color theme="1"/>
            <rFont val="Calibri"/>
            <family val="2"/>
            <scheme val="minor"/>
          </rPr>
          <t>======
ID#AAABbttIK94
PLANEACION    (2025-01-27 22:18:29)
Nuevo indicador. No existe linea base</t>
        </r>
      </text>
    </comment>
    <comment ref="E140" authorId="2" shapeId="0" xr:uid="{33CBC313-69A4-44EC-8A69-B78A176013F4}">
      <text>
        <r>
          <rPr>
            <sz val="11"/>
            <color theme="1"/>
            <rFont val="Calibri"/>
            <family val="2"/>
            <scheme val="minor"/>
          </rPr>
          <t>======
ID#AAABbttIK70
PLANEACION    (2025-01-27 22:18:29)
Nuevo indicador. No existe linea base</t>
        </r>
      </text>
    </comment>
    <comment ref="E141" authorId="2" shapeId="0" xr:uid="{F3BBC358-4B91-4AB2-9E7A-4D54B7F127E4}">
      <text>
        <r>
          <rPr>
            <sz val="11"/>
            <color theme="1"/>
            <rFont val="Calibri"/>
            <family val="2"/>
            <scheme val="minor"/>
          </rPr>
          <t>======
ID#AAABbtp097k
PLANEACION    (2025-01-27 22:18:29)
Nuevo indicador. No existe linea base</t>
        </r>
      </text>
    </comment>
    <comment ref="E142" authorId="2" shapeId="0" xr:uid="{229E8BFD-7C24-4E50-9137-03D18E348BF5}">
      <text>
        <r>
          <rPr>
            <sz val="11"/>
            <color theme="1"/>
            <rFont val="Calibri"/>
            <family val="2"/>
            <scheme val="minor"/>
          </rPr>
          <t>======
ID#AAABbtp0-Ow
PLANEACION    (2025-01-27 22:18:29)
Nuevo indicador. No existe linea base</t>
        </r>
      </text>
    </comment>
    <comment ref="E143" authorId="2" shapeId="0" xr:uid="{0428449C-E865-4971-968C-8EFDA17D168C}">
      <text>
        <r>
          <rPr>
            <sz val="11"/>
            <color theme="1"/>
            <rFont val="Calibri"/>
            <family val="2"/>
            <scheme val="minor"/>
          </rPr>
          <t>======
ID#AAABbtp0-Uo
PLANEACION    (2025-01-27 22:18:29)
Nuevo indicador. No existe linea base</t>
        </r>
      </text>
    </comment>
    <comment ref="I151" authorId="1" shapeId="0" xr:uid="{5A30AD9D-C6FE-42C4-8EC7-882D2F27C093}">
      <text>
        <r>
          <rPr>
            <b/>
            <sz val="9"/>
            <color indexed="81"/>
            <rFont val="Tahoma"/>
            <family val="2"/>
          </rPr>
          <t>DIR. PLANEACION:</t>
        </r>
        <r>
          <rPr>
            <sz val="9"/>
            <color indexed="81"/>
            <rFont val="Tahoma"/>
            <family val="2"/>
          </rPr>
          <t xml:space="preserve">
Cuál?
</t>
        </r>
      </text>
    </comment>
    <comment ref="I157" authorId="1" shapeId="0" xr:uid="{99A9C293-A4A2-4D54-BC6A-15EF7AA78231}">
      <text>
        <r>
          <rPr>
            <b/>
            <sz val="9"/>
            <color indexed="81"/>
            <rFont val="Tahoma"/>
            <family val="2"/>
          </rPr>
          <t>DIR. PLANEACION:</t>
        </r>
        <r>
          <rPr>
            <sz val="9"/>
            <color indexed="81"/>
            <rFont val="Tahoma"/>
            <family val="2"/>
          </rPr>
          <t xml:space="preserve">
no coincide con reporte del t3. Se ajusta de 1 a 2
</t>
        </r>
      </text>
    </comment>
    <comment ref="H164" authorId="1" shapeId="0" xr:uid="{A0E9811A-CEED-47B6-8D5A-0F33C4ADB5F1}">
      <text>
        <r>
          <rPr>
            <b/>
            <sz val="9"/>
            <color indexed="81"/>
            <rFont val="Tahoma"/>
            <family val="2"/>
          </rPr>
          <t>DIR. PLANEACION:</t>
        </r>
        <r>
          <rPr>
            <sz val="9"/>
            <color indexed="81"/>
            <rFont val="Tahoma"/>
            <family val="2"/>
          </rPr>
          <t xml:space="preserve">
se envió evidencia de los cursos?
</t>
        </r>
      </text>
    </comment>
    <comment ref="E167" authorId="2" shapeId="0" xr:uid="{B1C14E16-91D0-4533-AA6A-700A4F6EEE66}">
      <text>
        <r>
          <rPr>
            <sz val="11"/>
            <color theme="1"/>
            <rFont val="Calibri"/>
            <family val="2"/>
            <scheme val="minor"/>
          </rPr>
          <t>======
ID#AAABbtp0-ME
PLANEACION    (2025-01-27 22:18:29)
Nuevo indicador. No existe linea base</t>
        </r>
      </text>
    </comment>
    <comment ref="E168" authorId="2" shapeId="0" xr:uid="{96109B13-F20F-4872-B816-E009E568CF84}">
      <text>
        <r>
          <rPr>
            <sz val="11"/>
            <color theme="1"/>
            <rFont val="Calibri"/>
            <family val="2"/>
            <scheme val="minor"/>
          </rPr>
          <t>======
ID#AAABbttILcI
PLANEACION    (2025-01-27 22:18:30)
Nuevo indicador. No existe linea base</t>
        </r>
      </text>
    </comment>
    <comment ref="E169" authorId="2" shapeId="0" xr:uid="{95CDD24E-CB04-424A-9D05-8ABBDDA74840}">
      <text>
        <r>
          <rPr>
            <sz val="11"/>
            <color theme="1"/>
            <rFont val="Calibri"/>
            <family val="2"/>
            <scheme val="minor"/>
          </rPr>
          <t>======
ID#AAABbtp0-aw
PLANEACION    (2025-01-27 22:18:29)
Nuevo indicador. No existe linea base</t>
        </r>
      </text>
    </comment>
    <comment ref="E170" authorId="2" shapeId="0" xr:uid="{08DC8E59-0077-47EB-B20B-2A085665119B}">
      <text>
        <r>
          <rPr>
            <sz val="11"/>
            <color theme="1"/>
            <rFont val="Calibri"/>
            <family val="2"/>
            <scheme val="minor"/>
          </rPr>
          <t>======
ID#AAABbttIKdk
PLANEACION    (2025-01-27 22:18:29)
Nuevo indicador. No existe linea base</t>
        </r>
      </text>
    </comment>
    <comment ref="E175" authorId="2" shapeId="0" xr:uid="{D770D19B-C2D0-4F99-88DF-3B4014EE1E6C}">
      <text>
        <r>
          <rPr>
            <sz val="11"/>
            <color theme="1"/>
            <rFont val="Calibri"/>
            <family val="2"/>
            <scheme val="minor"/>
          </rPr>
          <t>======
ID#AAABbttILIw
PLANEACION    (2025-01-27 22:18:30)
Nuevo indicador. No existe linea base</t>
        </r>
      </text>
    </comment>
    <comment ref="E176" authorId="2" shapeId="0" xr:uid="{F26E7737-B04D-409E-952F-440480D6F9BD}">
      <text>
        <r>
          <rPr>
            <sz val="11"/>
            <color theme="1"/>
            <rFont val="Calibri"/>
            <family val="2"/>
            <scheme val="minor"/>
          </rPr>
          <t>======
ID#AAABbtp0-mY
PLANEACION    (2025-01-27 22:18:29)
Nuevo indicador. No existe linea base</t>
        </r>
      </text>
    </comment>
    <comment ref="E177" authorId="2" shapeId="0" xr:uid="{D6A13FC8-740B-439A-9871-75E2154D9A24}">
      <text>
        <r>
          <rPr>
            <sz val="11"/>
            <color theme="1"/>
            <rFont val="Calibri"/>
            <family val="2"/>
            <scheme val="minor"/>
          </rPr>
          <t>======
ID#AAABbttILKo
PLANEACION    (2025-01-27 22:18:30)
Nuevo indicador. No existe linea base</t>
        </r>
      </text>
    </comment>
    <comment ref="E178" authorId="2" shapeId="0" xr:uid="{2450ABB0-DFC3-4A2E-9208-0D307FAD4E24}">
      <text>
        <r>
          <rPr>
            <sz val="11"/>
            <color theme="1"/>
            <rFont val="Calibri"/>
            <family val="2"/>
            <scheme val="minor"/>
          </rPr>
          <t>======
ID#AAABbttIK38
PLANEACION    (2025-01-27 22:18:29)
Nuevo indicador. No existe linea base</t>
        </r>
      </text>
    </comment>
    <comment ref="E179" authorId="2" shapeId="0" xr:uid="{D76C7D01-07CB-49DC-AB48-82F4514167DF}">
      <text>
        <r>
          <rPr>
            <sz val="11"/>
            <color theme="1"/>
            <rFont val="Calibri"/>
            <family val="2"/>
            <scheme val="minor"/>
          </rPr>
          <t>======
ID#AAABbttILaQ
PLANEACION    (2025-01-27 22:18:30)
Nuevo indicador. No existe linea base</t>
        </r>
      </text>
    </comment>
    <comment ref="E180" authorId="2" shapeId="0" xr:uid="{656A8BEB-3C5A-4C66-A941-734C85B20ED5}">
      <text>
        <r>
          <rPr>
            <sz val="11"/>
            <color theme="1"/>
            <rFont val="Calibri"/>
            <family val="2"/>
            <scheme val="minor"/>
          </rPr>
          <t>======
ID#AAABbtp098E
PLANEACION    (2025-01-27 22:18:29)
Nuevo indicador. No existe linea base</t>
        </r>
      </text>
    </comment>
    <comment ref="E181" authorId="2" shapeId="0" xr:uid="{AC0FC83B-7D10-47D9-AB1F-4FD8EF8561EE}">
      <text>
        <r>
          <rPr>
            <sz val="11"/>
            <color theme="1"/>
            <rFont val="Calibri"/>
            <family val="2"/>
            <scheme val="minor"/>
          </rPr>
          <t>======
ID#AAABbtp0-dc
PLANEACION    (2025-01-27 22:18:29)
Nuevo indicador. No existe linea base</t>
        </r>
      </text>
    </comment>
    <comment ref="E182" authorId="2" shapeId="0" xr:uid="{451E1287-48F6-42AA-ADFD-2DEBC8F5B529}">
      <text>
        <r>
          <rPr>
            <sz val="11"/>
            <color theme="1"/>
            <rFont val="Calibri"/>
            <family val="2"/>
            <scheme val="minor"/>
          </rPr>
          <t>======
ID#AAABbtp0-Tk
PLANEACION    (2025-01-27 22:18:29)
Nuevo indicador. No existe linea base</t>
        </r>
      </text>
    </comment>
    <comment ref="H188" authorId="1" shapeId="0" xr:uid="{3978B446-1718-4E81-B678-2C0BB9FAB23A}">
      <text>
        <r>
          <rPr>
            <b/>
            <sz val="9"/>
            <color indexed="81"/>
            <rFont val="Tahoma"/>
            <family val="2"/>
          </rPr>
          <t xml:space="preserve">DIR. PLANEACION:
Confirmar este reporte
</t>
        </r>
      </text>
    </comment>
    <comment ref="E202" authorId="2" shapeId="0" xr:uid="{F94F4E42-B7AB-46F5-8879-DE4FAFD95E9B}">
      <text>
        <r>
          <rPr>
            <sz val="11"/>
            <color theme="1"/>
            <rFont val="Calibri"/>
            <family val="2"/>
            <scheme val="minor"/>
          </rPr>
          <t>======
ID#AAABbttIK2k
PLANEACION    (2025-01-27 22:18:29)
Nuevo indicador. No existe linea base</t>
        </r>
      </text>
    </comment>
    <comment ref="E203" authorId="2" shapeId="0" xr:uid="{A8DA0C86-FFFD-4AD6-814C-6EEF3297FB4F}">
      <text>
        <r>
          <rPr>
            <sz val="11"/>
            <color theme="1"/>
            <rFont val="Calibri"/>
            <family val="2"/>
            <scheme val="minor"/>
          </rPr>
          <t>======
ID#AAABbttILU8
PLANEACION    (2025-01-27 22:18:30)
Nuevo indicador. No existe linea base</t>
        </r>
      </text>
    </comment>
    <comment ref="E204" authorId="2" shapeId="0" xr:uid="{360A8452-6995-411B-BC71-154290C5721C}">
      <text>
        <r>
          <rPr>
            <sz val="11"/>
            <color theme="1"/>
            <rFont val="Calibri"/>
            <family val="2"/>
            <scheme val="minor"/>
          </rPr>
          <t>======
ID#AAABbttIK3Y
PLANEACION    (2025-01-27 22:18:29)
Nuevo indicador. No existe linea base</t>
        </r>
      </text>
    </comment>
    <comment ref="H257" authorId="1" shapeId="0" xr:uid="{F2AB0558-6226-4088-82BA-0F500AC2C644}">
      <text>
        <r>
          <rPr>
            <b/>
            <sz val="9"/>
            <color indexed="81"/>
            <rFont val="Tahoma"/>
            <family val="2"/>
          </rPr>
          <t>DIR. PLANEACION:</t>
        </r>
        <r>
          <rPr>
            <sz val="9"/>
            <color indexed="81"/>
            <rFont val="Tahoma"/>
            <family val="2"/>
          </rPr>
          <t xml:space="preserve">
que elemento es?
</t>
        </r>
      </text>
    </comment>
    <comment ref="H261" authorId="1" shapeId="0" xr:uid="{F5914FF7-EF6E-4C11-93B4-127BD09537CB}">
      <text>
        <r>
          <rPr>
            <b/>
            <sz val="9"/>
            <color indexed="81"/>
            <rFont val="Tahoma"/>
            <family val="2"/>
          </rPr>
          <t>DIR. PLANEACION:</t>
        </r>
        <r>
          <rPr>
            <sz val="9"/>
            <color indexed="81"/>
            <rFont val="Tahoma"/>
            <family val="2"/>
          </rPr>
          <t xml:space="preserve">
se ajusta la meta lograda en porcentaje
</t>
        </r>
      </text>
    </comment>
    <comment ref="E263" authorId="2" shapeId="0" xr:uid="{EE8F2160-23CC-4E7A-808F-350FC0CE0447}">
      <text>
        <r>
          <rPr>
            <sz val="11"/>
            <color theme="1"/>
            <rFont val="Calibri"/>
            <family val="2"/>
            <scheme val="minor"/>
          </rPr>
          <t>======
ID#AAABbttIK1U
PLANEACION    (2025-01-27 22:18:29)
Nuevo indicador. No existe linea base</t>
        </r>
      </text>
    </comment>
    <comment ref="E273" authorId="2" shapeId="0" xr:uid="{8B31B7F3-ACB9-4A3F-8CD0-953CBBC521FF}">
      <text>
        <r>
          <rPr>
            <sz val="11"/>
            <color theme="1"/>
            <rFont val="Calibri"/>
            <family val="2"/>
            <scheme val="minor"/>
          </rPr>
          <t>======
ID#AAABbttILjw
PLANEACION    (2025-01-27 22:18:30)
Nuevo indicador. No existe linea base</t>
        </r>
      </text>
    </comment>
    <comment ref="E274" authorId="2" shapeId="0" xr:uid="{4CA8B667-908B-431B-8408-239FF82FFA19}">
      <text>
        <r>
          <rPr>
            <sz val="11"/>
            <color theme="1"/>
            <rFont val="Calibri"/>
            <family val="2"/>
            <scheme val="minor"/>
          </rPr>
          <t>======
ID#AAABbttILfY
PLANEACION    (2025-01-27 22:18:30)
Nuevo indicador. No existe linea base</t>
        </r>
      </text>
    </comment>
    <comment ref="E275" authorId="2" shapeId="0" xr:uid="{AE70B32B-0DD8-4D3D-9F82-E0BE82466ABC}">
      <text>
        <r>
          <rPr>
            <sz val="11"/>
            <color theme="1"/>
            <rFont val="Calibri"/>
            <family val="2"/>
            <scheme val="minor"/>
          </rPr>
          <t>======
ID#AAABbttIKjg
PLANEACION    (2025-01-27 22:18:29)
Nuevo indicador. No existe linea base</t>
        </r>
      </text>
    </comment>
    <comment ref="E279" authorId="2" shapeId="0" xr:uid="{DFF651DD-C827-421E-A92B-597BE14B3E66}">
      <text>
        <r>
          <rPr>
            <sz val="11"/>
            <color theme="1"/>
            <rFont val="Calibri"/>
            <family val="2"/>
            <scheme val="minor"/>
          </rPr>
          <t>======
ID#AAABbttILDg
PLANEACION    (2025-01-27 22:18:30)
Nuevo indicador. No existe linea base</t>
        </r>
      </text>
    </comment>
    <comment ref="E285" authorId="2" shapeId="0" xr:uid="{3E81D22A-C26F-4FDB-93EC-1E15714D2C97}">
      <text>
        <r>
          <rPr>
            <sz val="11"/>
            <color theme="1"/>
            <rFont val="Calibri"/>
            <family val="2"/>
            <scheme val="minor"/>
          </rPr>
          <t>======
ID#AAABbttIKfs
PLANEACION    (2025-01-27 22:18:29)
Nuevo indicador. No existe linea base</t>
        </r>
      </text>
    </comment>
    <comment ref="E286" authorId="2" shapeId="0" xr:uid="{591C19A4-2D48-4B1C-A43F-D650EEF40FE8}">
      <text>
        <r>
          <rPr>
            <sz val="11"/>
            <color theme="1"/>
            <rFont val="Calibri"/>
            <family val="2"/>
            <scheme val="minor"/>
          </rPr>
          <t>======
ID#AAABbttILLw
PLANEACION    (2025-01-27 22:18:30)
Nuevo indicador. No existe linea base</t>
        </r>
      </text>
    </comment>
    <comment ref="E294" authorId="2" shapeId="0" xr:uid="{BC62F2B3-AAFB-490E-9109-950EEDB41A27}">
      <text>
        <r>
          <rPr>
            <sz val="11"/>
            <color theme="1"/>
            <rFont val="Calibri"/>
            <family val="2"/>
            <scheme val="minor"/>
          </rPr>
          <t>======
ID#AAABbttILGU
PLANEACION    (2025-01-27 22:18:30)
Nuevo indicador. No existe linea base</t>
        </r>
      </text>
    </comment>
    <comment ref="E305" authorId="2" shapeId="0" xr:uid="{CA572458-9ADF-4ED9-8D07-7B6DD6444039}">
      <text>
        <r>
          <rPr>
            <sz val="11"/>
            <color theme="1"/>
            <rFont val="Calibri"/>
            <family val="2"/>
            <scheme val="minor"/>
          </rPr>
          <t>======
ID#AAABbttILcg
PLANEACION    (2025-01-27 22:18:30)
Nuevo indicador. No existe linea base</t>
        </r>
      </text>
    </comment>
    <comment ref="E306" authorId="2" shapeId="0" xr:uid="{1F712407-2980-49CE-94CC-3652815FE482}">
      <text>
        <r>
          <rPr>
            <sz val="11"/>
            <color theme="1"/>
            <rFont val="Calibri"/>
            <family val="2"/>
            <scheme val="minor"/>
          </rPr>
          <t>======
ID#AAABbttIKoY
PLANEACION    (2025-01-27 22:18:29)
Nuevo indicador. No existe linea base</t>
        </r>
      </text>
    </comment>
    <comment ref="E307" authorId="2" shapeId="0" xr:uid="{57191CD0-2FDD-40B5-8BF0-E4C5B64CE98D}">
      <text>
        <r>
          <rPr>
            <sz val="11"/>
            <color theme="1"/>
            <rFont val="Calibri"/>
            <family val="2"/>
            <scheme val="minor"/>
          </rPr>
          <t>======
ID#AAABbtp0-Nk
PLANEACION    (2025-01-27 22:18:29)
Nuevo indicador. No existe linea base</t>
        </r>
      </text>
    </comment>
    <comment ref="E308" authorId="2" shapeId="0" xr:uid="{F6BC3803-0272-4D65-9C8D-02DD31816A3A}">
      <text>
        <r>
          <rPr>
            <sz val="11"/>
            <color theme="1"/>
            <rFont val="Calibri"/>
            <family val="2"/>
            <scheme val="minor"/>
          </rPr>
          <t>======
ID#AAABbtp0-Yc
PLANEACION    (2025-01-27 22:18:29)
Nuevo indicador. No existe linea base</t>
        </r>
      </text>
    </comment>
    <comment ref="E326" authorId="2" shapeId="0" xr:uid="{BF5E4B16-8577-4886-BA42-BD0C314A7DAF}">
      <text>
        <r>
          <rPr>
            <sz val="11"/>
            <color theme="1"/>
            <rFont val="Calibri"/>
            <family val="2"/>
            <scheme val="minor"/>
          </rPr>
          <t>======
ID#AAABbtp0-io
PLANEACION    (2025-01-27 22:18:29)
Nuevo indicador no existe linea base</t>
        </r>
      </text>
    </comment>
    <comment ref="E327" authorId="2" shapeId="0" xr:uid="{06A2591D-7AC1-4CF8-9531-2163E4D77325}">
      <text>
        <r>
          <rPr>
            <sz val="11"/>
            <color theme="1"/>
            <rFont val="Calibri"/>
            <family val="2"/>
            <scheme val="minor"/>
          </rPr>
          <t>======
ID#AAABbttIKpY
PLANEACION    (2025-01-27 22:18:29)
Nuevo indicador no existe linea base</t>
        </r>
      </text>
    </comment>
    <comment ref="E328" authorId="2" shapeId="0" xr:uid="{6DC656F5-96EA-43B7-90CE-3C764E88FBC9}">
      <text>
        <r>
          <rPr>
            <sz val="11"/>
            <color theme="1"/>
            <rFont val="Calibri"/>
            <family val="2"/>
            <scheme val="minor"/>
          </rPr>
          <t>======
ID#AAABbttILQ4
PLANEACION    (2025-01-27 22:18:30)
Nuevo indicador no existe linea base</t>
        </r>
      </text>
    </comment>
    <comment ref="E329" authorId="2" shapeId="0" xr:uid="{F40B2D04-5088-4D5A-98C3-72BCADECC551}">
      <text>
        <r>
          <rPr>
            <sz val="11"/>
            <color theme="1"/>
            <rFont val="Calibri"/>
            <family val="2"/>
            <scheme val="minor"/>
          </rPr>
          <t>======
ID#AAABbtp099A
PLANEACION    (2025-01-27 22:18:29)
Nuevo indicador no existe linea base</t>
        </r>
      </text>
    </comment>
    <comment ref="E330" authorId="2" shapeId="0" xr:uid="{02684507-44BB-4FD2-AA88-9E5BD0B114F6}">
      <text>
        <r>
          <rPr>
            <sz val="11"/>
            <color theme="1"/>
            <rFont val="Calibri"/>
            <family val="2"/>
            <scheme val="minor"/>
          </rPr>
          <t>======
ID#AAABbtp099U
PLANEACION    (2025-01-27 22:18:29)
Nuevo indicador no existe linea base</t>
        </r>
      </text>
    </comment>
    <comment ref="E331" authorId="2" shapeId="0" xr:uid="{00773735-AEE8-40FB-9E0A-B780AD3FA92B}">
      <text>
        <r>
          <rPr>
            <sz val="11"/>
            <color theme="1"/>
            <rFont val="Calibri"/>
            <family val="2"/>
            <scheme val="minor"/>
          </rPr>
          <t>======
ID#AAABbtp0-TE
PLANEACION    (2025-01-27 22:18:29)
Nuevo indicador no existe linea base</t>
        </r>
      </text>
    </comment>
    <comment ref="E332" authorId="2" shapeId="0" xr:uid="{CE1B7D87-609E-4CBB-B728-65B3201832CA}">
      <text>
        <r>
          <rPr>
            <sz val="11"/>
            <color theme="1"/>
            <rFont val="Calibri"/>
            <family val="2"/>
            <scheme val="minor"/>
          </rPr>
          <t>======
ID#AAABbttILa0
PLANEACION    (2025-01-27 22:18:30)
Nuevo indicador no existe linea base</t>
        </r>
      </text>
    </comment>
    <comment ref="E333" authorId="2" shapeId="0" xr:uid="{7477042F-A418-41C3-B842-59A9B5766863}">
      <text>
        <r>
          <rPr>
            <sz val="11"/>
            <color theme="1"/>
            <rFont val="Calibri"/>
            <family val="2"/>
            <scheme val="minor"/>
          </rPr>
          <t>======
ID#AAABbttILGc
PLANEACION    (2025-01-27 22:18:30)
Nuevo indicador no existe linea base</t>
        </r>
      </text>
    </comment>
    <comment ref="E341" authorId="2" shapeId="0" xr:uid="{1FB7C4C7-ACAE-41A2-8E4A-C42564200CA0}">
      <text>
        <r>
          <rPr>
            <sz val="11"/>
            <color theme="1"/>
            <rFont val="Calibri"/>
            <family val="2"/>
            <scheme val="minor"/>
          </rPr>
          <t>======
ID#AAABbttIK_E
PLANEACION    (2025-01-27 22:18:29)
Nuevo indicador no existe linea base</t>
        </r>
      </text>
    </comment>
    <comment ref="E343" authorId="2" shapeId="0" xr:uid="{9C68A847-31D6-4DB2-A507-5BA914A70D59}">
      <text>
        <r>
          <rPr>
            <sz val="11"/>
            <color theme="1"/>
            <rFont val="Calibri"/>
            <family val="2"/>
            <scheme val="minor"/>
          </rPr>
          <t>======
ID#AAABbttILSI
PLANEACION    (2025-01-27 22:18:30)
Nuevo indicador no existe linea base</t>
        </r>
      </text>
    </comment>
    <comment ref="E345" authorId="2" shapeId="0" xr:uid="{B536338C-0274-40FA-808F-5EFAF85D1471}">
      <text>
        <r>
          <rPr>
            <sz val="11"/>
            <color theme="1"/>
            <rFont val="Calibri"/>
            <family val="2"/>
            <scheme val="minor"/>
          </rPr>
          <t>======
ID#AAABbttIKog
PLANEACION    (2025-01-27 22:18:29)
Nuevo indicador no existe linea base</t>
        </r>
      </text>
    </comment>
    <comment ref="E346" authorId="2" shapeId="0" xr:uid="{F8D8AC3D-347E-4DA2-9C5D-4469870E8A11}">
      <text>
        <r>
          <rPr>
            <sz val="11"/>
            <color theme="1"/>
            <rFont val="Calibri"/>
            <family val="2"/>
            <scheme val="minor"/>
          </rPr>
          <t>======
ID#AAABbtp0-jI
PLANEACION    (2025-01-27 22:18:29)
Nuevo indicador no existe linea base</t>
        </r>
      </text>
    </comment>
    <comment ref="E347" authorId="2" shapeId="0" xr:uid="{82EA5B9E-BF01-4F4A-BA7C-C5D31B65FB47}">
      <text>
        <r>
          <rPr>
            <sz val="11"/>
            <color theme="1"/>
            <rFont val="Calibri"/>
            <family val="2"/>
            <scheme val="minor"/>
          </rPr>
          <t>======
ID#AAABbtp0-Hw
PLANEACION    (2025-01-27 22:18:29)
Nuevo indicador no existe linea base</t>
        </r>
      </text>
    </comment>
    <comment ref="E349" authorId="2" shapeId="0" xr:uid="{9B31BC94-60CE-41F0-990A-0077FCA04CD9}">
      <text>
        <r>
          <rPr>
            <sz val="11"/>
            <color theme="1"/>
            <rFont val="Calibri"/>
            <family val="2"/>
            <scheme val="minor"/>
          </rPr>
          <t>======
ID#AAABbttILcU
PLANEACION    (2025-01-27 22:18:30)
Nuevo indicador no existe linea base</t>
        </r>
      </text>
    </comment>
    <comment ref="E350" authorId="2" shapeId="0" xr:uid="{567FDD26-FA43-4D2F-B7CE-45247F7245E4}">
      <text>
        <r>
          <rPr>
            <sz val="11"/>
            <color theme="1"/>
            <rFont val="Calibri"/>
            <family val="2"/>
            <scheme val="minor"/>
          </rPr>
          <t>======
ID#AAABbttILR8
PLANEACION    (2025-01-27 22:18:30)
Nuevo indicador no existe linea base</t>
        </r>
      </text>
    </comment>
    <comment ref="E351" authorId="2" shapeId="0" xr:uid="{198F47B5-F5FB-40F9-AF0F-54AFD883962A}">
      <text>
        <r>
          <rPr>
            <sz val="11"/>
            <color theme="1"/>
            <rFont val="Calibri"/>
            <family val="2"/>
            <scheme val="minor"/>
          </rPr>
          <t>======
ID#AAABbttILEE
PLANEACION    (2025-01-27 22:18:30)
Nuevo indicador no existe linea base</t>
        </r>
      </text>
    </comment>
    <comment ref="E355" authorId="2" shapeId="0" xr:uid="{738FB02D-780C-481A-BB8A-EF7EBB8AC4BF}">
      <text>
        <r>
          <rPr>
            <sz val="11"/>
            <color theme="1"/>
            <rFont val="Calibri"/>
            <family val="2"/>
            <scheme val="minor"/>
          </rPr>
          <t>======
ID#AAABbtp0-mU
PLANEACION    (2025-01-27 22:18:29)
Nuevo indicador no existe linea base</t>
        </r>
      </text>
    </comment>
    <comment ref="E356" authorId="2" shapeId="0" xr:uid="{B5439629-C38E-4F0B-AF73-652EAA3E70C0}">
      <text>
        <r>
          <rPr>
            <sz val="11"/>
            <color theme="1"/>
            <rFont val="Calibri"/>
            <family val="2"/>
            <scheme val="minor"/>
          </rPr>
          <t>======
ID#AAABbttIKz0
PLANEACION    (2025-01-27 22:18:29)
Nuevo indicador no existe linea base</t>
        </r>
      </text>
    </comment>
    <comment ref="E373" authorId="2" shapeId="0" xr:uid="{4CE427E4-97F7-425A-9CE7-19DF96033161}">
      <text>
        <r>
          <rPr>
            <sz val="11"/>
            <color theme="1"/>
            <rFont val="Calibri"/>
            <family val="2"/>
            <scheme val="minor"/>
          </rPr>
          <t>======
ID#AAABbtp0-PM
PLANEACION    (2025-01-27 22:18:29)
Nuevo indicador no exiete linea base</t>
        </r>
      </text>
    </comment>
    <comment ref="E374" authorId="2" shapeId="0" xr:uid="{474C9DEB-40F6-480D-96A2-69FE2B2D0483}">
      <text>
        <r>
          <rPr>
            <sz val="11"/>
            <color theme="1"/>
            <rFont val="Calibri"/>
            <family val="2"/>
            <scheme val="minor"/>
          </rPr>
          <t>======
ID#AAABbttILIc
PLANEACION    (2025-01-27 22:18:30)
Nuevo indicador no exiete linea base</t>
        </r>
      </text>
    </comment>
    <comment ref="E375" authorId="2" shapeId="0" xr:uid="{592EFE7C-C9CD-4AF3-91CA-8D864AE46141}">
      <text>
        <r>
          <rPr>
            <sz val="11"/>
            <color theme="1"/>
            <rFont val="Calibri"/>
            <family val="2"/>
            <scheme val="minor"/>
          </rPr>
          <t>======
ID#AAABbtp0-bE
PLANEACION    (2025-01-27 22:18:29)
Nuevo indicador no exiete linea base</t>
        </r>
      </text>
    </comment>
    <comment ref="E377" authorId="2" shapeId="0" xr:uid="{530EE3BF-8FB3-4BB0-8ABF-81DD3DD11BF4}">
      <text>
        <r>
          <rPr>
            <sz val="11"/>
            <color theme="1"/>
            <rFont val="Calibri"/>
            <family val="2"/>
            <scheme val="minor"/>
          </rPr>
          <t>======
ID#AAABbtp0-TI
PLANEACION    (2025-01-27 22:18:29)
Nuevo indicador no exiete linea base</t>
        </r>
      </text>
    </comment>
    <comment ref="E379" authorId="2" shapeId="0" xr:uid="{6638D763-581B-4454-9211-CACB1C7C9609}">
      <text>
        <r>
          <rPr>
            <sz val="11"/>
            <color theme="1"/>
            <rFont val="Calibri"/>
            <family val="2"/>
            <scheme val="minor"/>
          </rPr>
          <t>======
ID#AAABbttILeI
PLANEACION    (2025-01-27 22:18:30)
Nuevo indicador no exiete linea base</t>
        </r>
      </text>
    </comment>
    <comment ref="E391" authorId="2" shapeId="0" xr:uid="{05696765-C1EA-4D3A-8D5D-234871ADD3B7}">
      <text>
        <r>
          <rPr>
            <sz val="11"/>
            <color theme="1"/>
            <rFont val="Calibri"/>
            <family val="2"/>
            <scheme val="minor"/>
          </rPr>
          <t>======
ID#AAABbttILgU
PLANEACION    (2025-01-27 22:18:30)
Nuevo indicador no exiete linea base</t>
        </r>
      </text>
    </comment>
    <comment ref="E394" authorId="2" shapeId="0" xr:uid="{E6A3758B-4995-4523-B668-F45352F5C6C9}">
      <text>
        <r>
          <rPr>
            <sz val="11"/>
            <color theme="1"/>
            <rFont val="Calibri"/>
            <family val="2"/>
            <scheme val="minor"/>
          </rPr>
          <t>======
ID#AAABbttIK7M
PLANEACION    (2025-01-27 22:18:29)
Nuevo indicador no exiete linea base</t>
        </r>
      </text>
    </comment>
    <comment ref="E395" authorId="2" shapeId="0" xr:uid="{70C1B0FD-E9E3-47B5-B1C2-1F514B55A3C9}">
      <text>
        <r>
          <rPr>
            <sz val="11"/>
            <color theme="1"/>
            <rFont val="Calibri"/>
            <family val="2"/>
            <scheme val="minor"/>
          </rPr>
          <t>======
ID#AAABbttILbo
PLANEACION    (2025-01-27 22:18:30)
Nuevo indicador no exiete linea base</t>
        </r>
      </text>
    </comment>
    <comment ref="E430" authorId="2" shapeId="0" xr:uid="{FE6925E7-1BBA-491F-AD83-6A2E946747CF}">
      <text>
        <r>
          <rPr>
            <sz val="11"/>
            <color theme="1"/>
            <rFont val="Calibri"/>
            <family val="2"/>
            <scheme val="minor"/>
          </rPr>
          <t>======
ID#AAABbtp093k
PLANEACION    (2025-01-27 22:18:29)
Nuevo indicador no exiete linea base</t>
        </r>
      </text>
    </comment>
    <comment ref="E431" authorId="2" shapeId="0" xr:uid="{D39D28BA-CD99-412F-A03C-511BED634B57}">
      <text>
        <r>
          <rPr>
            <sz val="11"/>
            <color theme="1"/>
            <rFont val="Calibri"/>
            <family val="2"/>
            <scheme val="minor"/>
          </rPr>
          <t>======
ID#AAABbtp0-Eo
PLANEACION    (2025-01-27 22:18:29)
Nuevo indicador no exiete linea base</t>
        </r>
      </text>
    </comment>
    <comment ref="E432" authorId="2" shapeId="0" xr:uid="{0F33ADEE-ADFC-4F20-B22E-84718EFAD23A}">
      <text>
        <r>
          <rPr>
            <sz val="11"/>
            <color theme="1"/>
            <rFont val="Calibri"/>
            <family val="2"/>
            <scheme val="minor"/>
          </rPr>
          <t>======
ID#AAABbtp0-CE
PLANEACION    (2025-01-27 22:18:29)
Nuevo indicador no exiete linea base</t>
        </r>
      </text>
    </comment>
    <comment ref="E433" authorId="2" shapeId="0" xr:uid="{7DAE2A41-BC1F-46EE-AF9B-5BC9FDE9D67F}">
      <text>
        <r>
          <rPr>
            <sz val="11"/>
            <color theme="1"/>
            <rFont val="Calibri"/>
            <family val="2"/>
            <scheme val="minor"/>
          </rPr>
          <t>======
ID#AAABbtp0-co
PLANEACION    (2025-01-27 22:18:29)
Nuevo indicador no exiete linea base</t>
        </r>
      </text>
    </comment>
    <comment ref="E434" authorId="2" shapeId="0" xr:uid="{FC483296-B8C5-4AE1-8B9A-FE6C23FABAC6}">
      <text>
        <r>
          <rPr>
            <sz val="11"/>
            <color theme="1"/>
            <rFont val="Calibri"/>
            <family val="2"/>
            <scheme val="minor"/>
          </rPr>
          <t>======
ID#AAABbtp092Q
PLANEACION    (2025-01-27 22:18:29)
Nuevo indicador no exiete linea base</t>
        </r>
      </text>
    </comment>
    <comment ref="E435" authorId="2" shapeId="0" xr:uid="{C5C5ADC6-A5AA-45D0-8EDF-265F768246BD}">
      <text>
        <r>
          <rPr>
            <sz val="11"/>
            <color theme="1"/>
            <rFont val="Calibri"/>
            <family val="2"/>
            <scheme val="minor"/>
          </rPr>
          <t>======
ID#AAABbtp0914
PLANEACION    (2025-01-27 22:18:29)
Nuevo indicador no exiete linea base</t>
        </r>
      </text>
    </comment>
    <comment ref="E436" authorId="2" shapeId="0" xr:uid="{4A33AC59-B0CB-4083-A68B-79D2E2E83A51}">
      <text>
        <r>
          <rPr>
            <sz val="11"/>
            <color theme="1"/>
            <rFont val="Calibri"/>
            <family val="2"/>
            <scheme val="minor"/>
          </rPr>
          <t>======
ID#AAABbtp0-XI
PLANEACION    (2025-01-27 22:18:29)
Nuevo indicador no exiete linea base</t>
        </r>
      </text>
    </comment>
    <comment ref="E437" authorId="2" shapeId="0" xr:uid="{011A9B88-6846-4037-86B9-E7A58CC66917}">
      <text>
        <r>
          <rPr>
            <sz val="11"/>
            <color theme="1"/>
            <rFont val="Calibri"/>
            <family val="2"/>
            <scheme val="minor"/>
          </rPr>
          <t>======
ID#AAABbttILT4
PLANEACION    (2025-01-27 22:18:30)
Nuevo indicador no exiete linea base</t>
        </r>
      </text>
    </comment>
    <comment ref="E447" authorId="2" shapeId="0" xr:uid="{970D2619-C57D-4905-A755-DDC9FEEEBBD0}">
      <text>
        <r>
          <rPr>
            <sz val="11"/>
            <color theme="1"/>
            <rFont val="Calibri"/>
            <family val="2"/>
            <scheme val="minor"/>
          </rPr>
          <t>======
ID#AAABbtp097M
PLANEACION    (2025-01-27 22:18:29)
Nuevo indicador no exiete linea base</t>
        </r>
      </text>
    </comment>
    <comment ref="E448" authorId="2" shapeId="0" xr:uid="{E7641F1F-D1A2-427A-A065-DC3BB5290FC7}">
      <text>
        <r>
          <rPr>
            <sz val="11"/>
            <color theme="1"/>
            <rFont val="Calibri"/>
            <family val="2"/>
            <scheme val="minor"/>
          </rPr>
          <t>======
ID#AAABbttIKcc
PLANEACION    (2025-01-27 22:18:29)
Nuevo indicador no exiete linea base</t>
        </r>
      </text>
    </comment>
    <comment ref="E449" authorId="2" shapeId="0" xr:uid="{E7EAF6B1-4DC7-46D1-B8AC-CBE1215A34F6}">
      <text>
        <r>
          <rPr>
            <sz val="11"/>
            <color theme="1"/>
            <rFont val="Calibri"/>
            <family val="2"/>
            <scheme val="minor"/>
          </rPr>
          <t>======
ID#AAABbtp090Y
PLANEACION    (2025-01-27 22:18:29)
Nuevo indicador no exiete linea base</t>
        </r>
      </text>
    </comment>
    <comment ref="E450" authorId="2" shapeId="0" xr:uid="{3920893E-F8FC-47B0-9509-73F7D86CEB27}">
      <text>
        <r>
          <rPr>
            <sz val="11"/>
            <color theme="1"/>
            <rFont val="Calibri"/>
            <family val="2"/>
            <scheme val="minor"/>
          </rPr>
          <t>======
ID#AAABbttILf4
PLANEACION    (2025-01-27 22:18:30)
Nuevo indicador no exiete linea base</t>
        </r>
      </text>
    </comment>
    <comment ref="E451" authorId="2" shapeId="0" xr:uid="{69086653-CFC6-4F68-80F4-9C0B20D66D5B}">
      <text>
        <r>
          <rPr>
            <sz val="11"/>
            <color theme="1"/>
            <rFont val="Calibri"/>
            <family val="2"/>
            <scheme val="minor"/>
          </rPr>
          <t>======
ID#AAABbttILk4
PLANEACION    (2025-01-27 22:18:30)
Nuevo indicador no exiete linea base</t>
        </r>
      </text>
    </comment>
    <comment ref="E452" authorId="2" shapeId="0" xr:uid="{ACAE3B11-8601-410E-80A9-34EABD50CFD4}">
      <text>
        <r>
          <rPr>
            <sz val="11"/>
            <color theme="1"/>
            <rFont val="Calibri"/>
            <family val="2"/>
            <scheme val="minor"/>
          </rPr>
          <t>======
ID#AAABbttIKg0
PLANEACION    (2025-01-27 22:18:29)
Nuevo indicador no exiete linea base</t>
        </r>
      </text>
    </comment>
    <comment ref="E453" authorId="2" shapeId="0" xr:uid="{D7BE1CD7-5316-4C90-BE05-3C1E4334664F}">
      <text>
        <r>
          <rPr>
            <sz val="11"/>
            <color theme="1"/>
            <rFont val="Calibri"/>
            <family val="2"/>
            <scheme val="minor"/>
          </rPr>
          <t>======
ID#AAABbtp0-lQ
PLANEACION    (2025-01-27 22:18:29)
Nuevo indicador no exiete linea base</t>
        </r>
      </text>
    </comment>
    <comment ref="E466" authorId="2" shapeId="0" xr:uid="{C439B277-33B1-4C8B-8C89-C1FA8FFB37D0}">
      <text>
        <r>
          <rPr>
            <sz val="11"/>
            <color theme="1"/>
            <rFont val="Calibri"/>
            <family val="2"/>
            <scheme val="minor"/>
          </rPr>
          <t>======
ID#AAABbttILcQ
PLANEACION    (2025-01-27 22:18:30)
Nuevo indicador no exiete linea base</t>
        </r>
      </text>
    </comment>
    <comment ref="E483" authorId="2" shapeId="0" xr:uid="{2F23520E-4CE4-4B9D-9F0F-7527F1FAB275}">
      <text>
        <r>
          <rPr>
            <sz val="11"/>
            <color theme="1"/>
            <rFont val="Calibri"/>
            <family val="2"/>
            <scheme val="minor"/>
          </rPr>
          <t>======
ID#AAABbtp0-jo
PLANEACION    (2025-01-27 22:18:29)
Nuevo indicador no exiete linea base</t>
        </r>
      </text>
    </comment>
    <comment ref="E484" authorId="2" shapeId="0" xr:uid="{1A65A08E-3A7A-4F47-B39A-14F56116E384}">
      <text>
        <r>
          <rPr>
            <sz val="11"/>
            <color theme="1"/>
            <rFont val="Calibri"/>
            <family val="2"/>
            <scheme val="minor"/>
          </rPr>
          <t>======
ID#AAABbttIKiw
PLANEACION    (2025-01-27 22:18:29)
Nuevo indicador no exiete linea base</t>
        </r>
      </text>
    </comment>
    <comment ref="E485" authorId="2" shapeId="0" xr:uid="{13E4C5CE-AA6F-4877-826B-72497DD20D9D}">
      <text>
        <r>
          <rPr>
            <sz val="11"/>
            <color theme="1"/>
            <rFont val="Calibri"/>
            <family val="2"/>
            <scheme val="minor"/>
          </rPr>
          <t>======
ID#AAABbttILW8
PLANEACION    (2025-01-27 22:18:30)
Nuevo indicador no exiete linea base</t>
        </r>
      </text>
    </comment>
    <comment ref="E486" authorId="2" shapeId="0" xr:uid="{83195B79-6936-4CB3-8465-F26368F335C8}">
      <text>
        <r>
          <rPr>
            <sz val="11"/>
            <color theme="1"/>
            <rFont val="Calibri"/>
            <family val="2"/>
            <scheme val="minor"/>
          </rPr>
          <t>======
ID#AAABbtp0-Sk
PLANEACION    (2025-01-27 22:18:29)
Nuevo indicador no exiete linea base</t>
        </r>
      </text>
    </comment>
    <comment ref="E487" authorId="2" shapeId="0" xr:uid="{E8B102FC-0C49-4ACD-BF58-85E13DDE0DBA}">
      <text>
        <r>
          <rPr>
            <sz val="11"/>
            <color theme="1"/>
            <rFont val="Calibri"/>
            <family val="2"/>
            <scheme val="minor"/>
          </rPr>
          <t>======
ID#AAABbttIKnM
PLANEACION    (2025-01-27 22:18:29)
Nuevo indicador no exiete linea base</t>
        </r>
      </text>
    </comment>
    <comment ref="E488" authorId="2" shapeId="0" xr:uid="{3E8F28AB-86BE-489C-87B3-946D1B751DE7}">
      <text>
        <r>
          <rPr>
            <sz val="11"/>
            <color theme="1"/>
            <rFont val="Calibri"/>
            <family val="2"/>
            <scheme val="minor"/>
          </rPr>
          <t>======
ID#AAABbtp0-TQ
PLANEACION    (2025-01-27 22:18:29)
Nuevo indicador no exiete linea base</t>
        </r>
      </text>
    </comment>
    <comment ref="E489" authorId="2" shapeId="0" xr:uid="{F1F88DD5-B207-483B-95AB-566DDF33F866}">
      <text>
        <r>
          <rPr>
            <sz val="11"/>
            <color theme="1"/>
            <rFont val="Calibri"/>
            <family val="2"/>
            <scheme val="minor"/>
          </rPr>
          <t>======
ID#AAABbtp0-LI
PLANEACION    (2025-01-27 22:18:29)
Nuevo indicador no exiete linea base</t>
        </r>
      </text>
    </comment>
    <comment ref="E490" authorId="2" shapeId="0" xr:uid="{EE4CA862-6CCF-40D5-8255-BDE0CF1770B5}">
      <text>
        <r>
          <rPr>
            <sz val="11"/>
            <color theme="1"/>
            <rFont val="Calibri"/>
            <family val="2"/>
            <scheme val="minor"/>
          </rPr>
          <t>======
ID#AAABbttIKfE
PLANEACION    (2025-01-27 22:18:29)
Nuevo indicador no exiete linea base</t>
        </r>
      </text>
    </comment>
    <comment ref="E495" authorId="2" shapeId="0" xr:uid="{8764C47A-C399-4000-90B5-C09B259B0A0A}">
      <text>
        <r>
          <rPr>
            <sz val="11"/>
            <color theme="1"/>
            <rFont val="Calibri"/>
            <family val="2"/>
            <scheme val="minor"/>
          </rPr>
          <t>======
ID#AAABbttIKuY
PLANEACION    (2025-01-27 22:18:29)
Nuevo indicador no exiete linea base</t>
        </r>
      </text>
    </comment>
    <comment ref="E496" authorId="2" shapeId="0" xr:uid="{F301070B-041A-4C5F-9E44-0D18925E688F}">
      <text>
        <r>
          <rPr>
            <sz val="11"/>
            <color theme="1"/>
            <rFont val="Calibri"/>
            <family val="2"/>
            <scheme val="minor"/>
          </rPr>
          <t>======
ID#AAABbtp093o
PLANEACION    (2025-01-27 22:18:29)
Nuevo indicador no exiete linea base</t>
        </r>
      </text>
    </comment>
    <comment ref="E497" authorId="2" shapeId="0" xr:uid="{5A0E4824-1DC5-45D4-9B3B-FA65DFBA357C}">
      <text>
        <r>
          <rPr>
            <sz val="11"/>
            <color theme="1"/>
            <rFont val="Calibri"/>
            <family val="2"/>
            <scheme val="minor"/>
          </rPr>
          <t>======
ID#AAABczifUTM
PLANEACION    (2025-01-27 22:18:29)
Nuevo indicador no exiete linea base</t>
        </r>
      </text>
    </comment>
    <comment ref="E498" authorId="2" shapeId="0" xr:uid="{17C64E60-D392-4C52-A056-932E37EF9D42}">
      <text>
        <r>
          <rPr>
            <sz val="11"/>
            <color theme="1"/>
            <rFont val="Calibri"/>
            <family val="2"/>
            <scheme val="minor"/>
          </rPr>
          <t>======
ID#AAABbttILJQ
PLANEACION    (2025-01-27 22:18:30)
Nuevo indicador no exiete linea base</t>
        </r>
      </text>
    </comment>
    <comment ref="E535" authorId="2" shapeId="0" xr:uid="{10EF8056-D4D0-4301-9596-39FEA2DB7E8D}">
      <text>
        <r>
          <rPr>
            <sz val="11"/>
            <color theme="1"/>
            <rFont val="Calibri"/>
            <family val="2"/>
            <scheme val="minor"/>
          </rPr>
          <t>======
ID#AAABbtp0-N0
PLANEACION    (2025-01-27 22:18:29)
Nuevo indicador no exiete linea base</t>
        </r>
      </text>
    </comment>
    <comment ref="E536" authorId="2" shapeId="0" xr:uid="{EE285164-EBFD-4147-A061-EB7D9F26A754}">
      <text>
        <r>
          <rPr>
            <sz val="11"/>
            <color theme="1"/>
            <rFont val="Calibri"/>
            <family val="2"/>
            <scheme val="minor"/>
          </rPr>
          <t>======
ID#AAABbtp0-DQ
PLANEACION    (2025-01-27 22:18:29)
Nuevo indicador no exiete linea base</t>
        </r>
      </text>
    </comment>
    <comment ref="E537" authorId="2" shapeId="0" xr:uid="{31A5D10B-8C52-4491-80C9-8DBFFF795772}">
      <text>
        <r>
          <rPr>
            <sz val="11"/>
            <color theme="1"/>
            <rFont val="Calibri"/>
            <family val="2"/>
            <scheme val="minor"/>
          </rPr>
          <t>======
ID#AAABbttILOg
PLANEACION    (2025-01-27 22:18:30)
Nuevo indicador no exiete linea base</t>
        </r>
      </text>
    </comment>
    <comment ref="E538" authorId="2" shapeId="0" xr:uid="{83AA9219-C19C-4579-9A2B-087AEF8B9DE0}">
      <text>
        <r>
          <rPr>
            <sz val="11"/>
            <color theme="1"/>
            <rFont val="Calibri"/>
            <family val="2"/>
            <scheme val="minor"/>
          </rPr>
          <t>======
ID#AAABbttILWg
PLANEACION    (2025-01-27 22:18:30)
Nuevo indicador no exiete linea base</t>
        </r>
      </text>
    </comment>
    <comment ref="E540" authorId="2" shapeId="0" xr:uid="{5235D311-4C8A-4DD9-9A19-FC3A660A2B07}">
      <text>
        <r>
          <rPr>
            <sz val="11"/>
            <color theme="1"/>
            <rFont val="Calibri"/>
            <family val="2"/>
            <scheme val="minor"/>
          </rPr>
          <t>======
ID#AAABbttIKmE
PLANEACION    (2025-01-27 22:18:29)
Nuevo indicador no exiete linea base</t>
        </r>
      </text>
    </comment>
    <comment ref="E541" authorId="2" shapeId="0" xr:uid="{FCBB6747-2EC4-49A6-8F96-2F9FE008FC47}">
      <text>
        <r>
          <rPr>
            <sz val="11"/>
            <color theme="1"/>
            <rFont val="Calibri"/>
            <family val="2"/>
            <scheme val="minor"/>
          </rPr>
          <t>======
ID#AAABbttILSY
PLANEACION    (2025-01-27 22:18:30)
Nuevo indicador no exiete linea base</t>
        </r>
      </text>
    </comment>
    <comment ref="E542" authorId="2" shapeId="0" xr:uid="{FD9256B4-4B70-41E9-9A38-B5A7E7FC7235}">
      <text>
        <r>
          <rPr>
            <sz val="11"/>
            <color theme="1"/>
            <rFont val="Calibri"/>
            <family val="2"/>
            <scheme val="minor"/>
          </rPr>
          <t>======
ID#AAABbtp0-Fs
PLANEACION    (2025-01-27 22:18:29)
Nuevo indicador no exiete linea base</t>
        </r>
      </text>
    </comment>
    <comment ref="E543" authorId="2" shapeId="0" xr:uid="{6780823F-9448-4E28-83AC-947451AFE26E}">
      <text>
        <r>
          <rPr>
            <sz val="11"/>
            <color theme="1"/>
            <rFont val="Calibri"/>
            <family val="2"/>
            <scheme val="minor"/>
          </rPr>
          <t>======
ID#AAABbttILOI
PLANEACION    (2025-01-27 22:18:30)
Nuevo indicador no exiete linea base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JULIANCHO MORENO DIAZ</author>
    <author>DIR. PLANEACION</author>
    <author/>
  </authors>
  <commentList>
    <comment ref="H4" authorId="0" shapeId="0" xr:uid="{258D7303-546A-4C6C-B5BD-1A050D951E3F}">
      <text>
        <r>
          <rPr>
            <b/>
            <sz val="9"/>
            <color indexed="81"/>
            <rFont val="Tahoma"/>
            <family val="2"/>
          </rPr>
          <t>Academica : 25%
Fac. ciencias 25%</t>
        </r>
      </text>
    </comment>
    <comment ref="I13" authorId="1" shapeId="0" xr:uid="{6343B950-657A-479E-B9F2-6AAFF9B7C0CD}">
      <text>
        <r>
          <rPr>
            <b/>
            <sz val="9"/>
            <color indexed="81"/>
            <rFont val="Tahoma"/>
            <family val="2"/>
          </rPr>
          <t>DIR. PLANEACION:</t>
        </r>
        <r>
          <rPr>
            <sz val="9"/>
            <color indexed="81"/>
            <rFont val="Tahoma"/>
            <family val="2"/>
          </rPr>
          <t xml:space="preserve">
se ajusta la meta al 100%
</t>
        </r>
      </text>
    </comment>
    <comment ref="I16" authorId="1" shapeId="0" xr:uid="{721B07D6-033A-4F03-B862-EC4FB409C65D}">
      <text>
        <r>
          <rPr>
            <b/>
            <sz val="9"/>
            <color indexed="81"/>
            <rFont val="Tahoma"/>
            <family val="2"/>
          </rPr>
          <t>DIR. PLANEACION:</t>
        </r>
        <r>
          <rPr>
            <sz val="9"/>
            <color indexed="81"/>
            <rFont val="Tahoma"/>
            <family val="2"/>
          </rPr>
          <t xml:space="preserve">
Se definen modelos para la aplicación de una tabla piloto que se aplicará en el primer smestre de 2026
</t>
        </r>
      </text>
    </comment>
    <comment ref="I45" authorId="1" shapeId="0" xr:uid="{10D8BDDF-987A-4E0A-BA1D-38BF67B889CA}">
      <text>
        <r>
          <rPr>
            <b/>
            <sz val="9"/>
            <color indexed="81"/>
            <rFont val="Tahoma"/>
            <family val="2"/>
          </rPr>
          <t>DIR. PLANEACION:</t>
        </r>
        <r>
          <rPr>
            <sz val="9"/>
            <color indexed="81"/>
            <rFont val="Tahoma"/>
            <family val="2"/>
          </rPr>
          <t xml:space="preserve">
se ajusta cumplimiento de meta
</t>
        </r>
      </text>
    </comment>
    <comment ref="H48" authorId="1" shapeId="0" xr:uid="{07D97C9F-55BF-4377-A2FF-FEA1FB5AF304}">
      <text>
        <r>
          <rPr>
            <b/>
            <sz val="9"/>
            <color indexed="81"/>
            <rFont val="Tahoma"/>
            <family val="2"/>
          </rPr>
          <t>DIR. PLANEACION:</t>
        </r>
        <r>
          <rPr>
            <sz val="9"/>
            <color indexed="81"/>
            <rFont val="Tahoma"/>
            <family val="2"/>
          </rPr>
          <t xml:space="preserve">
Julian: esta meta está por debajo del t3
Se ajusta la meta a de 58 a 73
</t>
        </r>
      </text>
    </comment>
    <comment ref="E68" authorId="2" shapeId="0" xr:uid="{770F088C-22C7-4E25-81A1-A5B2F24B35A7}">
      <text>
        <r>
          <rPr>
            <sz val="11"/>
            <color theme="1"/>
            <rFont val="Calibri"/>
            <family val="2"/>
            <scheme val="minor"/>
          </rPr>
          <t>======
ID#AAABczifUSA
PLANEACION    (2025-01-27 22:18:29)
Nuevo indicador. No existe linea base</t>
        </r>
      </text>
    </comment>
    <comment ref="E69" authorId="2" shapeId="0" xr:uid="{8D4A8EF9-5A30-403C-9D24-DC6793665196}">
      <text>
        <r>
          <rPr>
            <sz val="11"/>
            <color theme="1"/>
            <rFont val="Calibri"/>
            <family val="2"/>
            <scheme val="minor"/>
          </rPr>
          <t>======
ID#AAABbttIKtA
PLANEACION    (2025-01-27 22:18:29)
Nuevo indicador. No existe linea base</t>
        </r>
      </text>
    </comment>
    <comment ref="E70" authorId="2" shapeId="0" xr:uid="{3D3191E2-54C4-498B-B18F-338BBB943E63}">
      <text>
        <r>
          <rPr>
            <sz val="11"/>
            <color theme="1"/>
            <rFont val="Calibri"/>
            <family val="2"/>
            <scheme val="minor"/>
          </rPr>
          <t>======
ID#AAABbttIKoM
PLANEACION    (2025-01-27 22:18:29)
Nuevo indicador. No existe linea base</t>
        </r>
      </text>
    </comment>
    <comment ref="E71" authorId="2" shapeId="0" xr:uid="{533228DF-9B1B-49B8-AF54-9C6674A7C634}">
      <text>
        <r>
          <rPr>
            <sz val="11"/>
            <color theme="1"/>
            <rFont val="Calibri"/>
            <family val="2"/>
            <scheme val="minor"/>
          </rPr>
          <t>======
ID#AAABbtp0-eY
PLANEACION    (2025-01-27 22:18:29)
Nuevo indicador. No existe linea base</t>
        </r>
      </text>
    </comment>
    <comment ref="E73" authorId="2" shapeId="0" xr:uid="{80D60621-0AB2-462D-A7F4-37C00F72F8E3}">
      <text>
        <r>
          <rPr>
            <sz val="11"/>
            <color theme="1"/>
            <rFont val="Calibri"/>
            <family val="2"/>
            <scheme val="minor"/>
          </rPr>
          <t>======
ID#AAABbttIKg8
PLANEACION    (2025-01-27 22:18:29)
Nuevo indicador. No existe linea base</t>
        </r>
      </text>
    </comment>
    <comment ref="E74" authorId="2" shapeId="0" xr:uid="{A2136634-B427-4F5F-A125-FC69C152AF84}">
      <text>
        <r>
          <rPr>
            <sz val="11"/>
            <color theme="1"/>
            <rFont val="Calibri"/>
            <family val="2"/>
            <scheme val="minor"/>
          </rPr>
          <t>======
ID#AAABbttIK6E
PLANEACION    (2025-01-27 22:18:29)
Nuevo indicador. No existe linea base</t>
        </r>
      </text>
    </comment>
    <comment ref="E75" authorId="2" shapeId="0" xr:uid="{11219A9D-3163-4481-8A9D-CAD9A5C06463}">
      <text>
        <r>
          <rPr>
            <sz val="11"/>
            <color theme="1"/>
            <rFont val="Calibri"/>
            <family val="2"/>
            <scheme val="minor"/>
          </rPr>
          <t>======
ID#AAABbttIKk8
PLANEACION    (2025-01-27 22:18:29)
Nuevo indicador. No existe linea base</t>
        </r>
      </text>
    </comment>
    <comment ref="E76" authorId="2" shapeId="0" xr:uid="{A17F55F4-19F4-47E1-AF3A-CC17DD39CF8E}">
      <text>
        <r>
          <rPr>
            <sz val="11"/>
            <color theme="1"/>
            <rFont val="Calibri"/>
            <family val="2"/>
            <scheme val="minor"/>
          </rPr>
          <t>======
ID#AAABbttIKjI
PLANEACION    (2025-01-27 22:18:29)
Nuevo indicador. No existe linea base</t>
        </r>
      </text>
    </comment>
    <comment ref="E77" authorId="2" shapeId="0" xr:uid="{08FA12F9-F8D8-4CE9-BE68-DE24EB8A0B81}">
      <text>
        <r>
          <rPr>
            <sz val="11"/>
            <color theme="1"/>
            <rFont val="Calibri"/>
            <family val="2"/>
            <scheme val="minor"/>
          </rPr>
          <t>======
ID#AAABbttIKi4
PLANEACION    (2025-01-27 22:18:29)
Nuevo indicador. No existe linea base</t>
        </r>
      </text>
    </comment>
    <comment ref="E78" authorId="2" shapeId="0" xr:uid="{EB9DDE81-684D-42DE-B243-7D90D78117BA}">
      <text>
        <r>
          <rPr>
            <sz val="11"/>
            <color theme="1"/>
            <rFont val="Calibri"/>
            <family val="2"/>
            <scheme val="minor"/>
          </rPr>
          <t>======
ID#AAABbttILGA
PLANEACION    (2025-01-27 22:18:30)
Nuevo indicador. No existe linea base</t>
        </r>
      </text>
    </comment>
    <comment ref="E80" authorId="2" shapeId="0" xr:uid="{D6B3BABF-8C27-414C-82B7-E0CE8C8DC98A}">
      <text>
        <r>
          <rPr>
            <sz val="11"/>
            <color theme="1"/>
            <rFont val="Calibri"/>
            <family val="2"/>
            <scheme val="minor"/>
          </rPr>
          <t>======
ID#AAABbttIKp0
PLANEACION    (2025-01-27 22:18:29)
Nuevo indicador. No existe linea base</t>
        </r>
      </text>
    </comment>
    <comment ref="I80" authorId="1" shapeId="0" xr:uid="{6415A273-4E93-451D-A706-E0F61DCFBAD7}">
      <text>
        <r>
          <rPr>
            <b/>
            <sz val="9"/>
            <color indexed="81"/>
            <rFont val="Tahoma"/>
            <family val="2"/>
          </rPr>
          <t xml:space="preserve">DIR. PLANEACION
VERIFICAR
</t>
        </r>
      </text>
    </comment>
    <comment ref="E94" authorId="2" shapeId="0" xr:uid="{B5FE8A68-732B-46FB-B3BD-DA798E5DBBDA}">
      <text>
        <r>
          <rPr>
            <sz val="11"/>
            <color theme="1"/>
            <rFont val="Calibri"/>
            <family val="2"/>
            <scheme val="minor"/>
          </rPr>
          <t>======
ID#AAABbttILNY
PLANEACION    (2025-01-27 22:18:30)
Nuevo indicador. No existe linea base</t>
        </r>
      </text>
    </comment>
    <comment ref="E95" authorId="2" shapeId="0" xr:uid="{FF8EC9C3-0762-43CC-B20C-3C8277E0EAED}">
      <text>
        <r>
          <rPr>
            <sz val="11"/>
            <color theme="1"/>
            <rFont val="Calibri"/>
            <family val="2"/>
            <scheme val="minor"/>
          </rPr>
          <t>======
ID#AAABbttILN0
PLANEACION    (2025-01-27 22:18:30)
Nuevo indicador. No existe linea base</t>
        </r>
      </text>
    </comment>
    <comment ref="E96" authorId="2" shapeId="0" xr:uid="{D5C23098-8CEB-4945-89D4-9EE6BA2E15C7}">
      <text>
        <r>
          <rPr>
            <sz val="11"/>
            <color theme="1"/>
            <rFont val="Calibri"/>
            <family val="2"/>
            <scheme val="minor"/>
          </rPr>
          <t>======
ID#AAABbttILbU
PLANEACION    (2025-01-27 22:18:30)
Nuevo indicador. No existe linea base</t>
        </r>
      </text>
    </comment>
    <comment ref="E97" authorId="2" shapeId="0" xr:uid="{AA0956AB-F771-48C2-9D26-FCC48CDBA666}">
      <text>
        <r>
          <rPr>
            <sz val="11"/>
            <color theme="1"/>
            <rFont val="Calibri"/>
            <family val="2"/>
            <scheme val="minor"/>
          </rPr>
          <t>======
ID#AAABbtp093Q
PLANEACION    (2025-01-27 22:18:29)
Nuevo indicador. No existe linea base</t>
        </r>
      </text>
    </comment>
    <comment ref="E98" authorId="2" shapeId="0" xr:uid="{915758D4-B528-48F7-93B0-567D73FC2A38}">
      <text>
        <r>
          <rPr>
            <sz val="11"/>
            <color theme="1"/>
            <rFont val="Calibri"/>
            <family val="2"/>
            <scheme val="minor"/>
          </rPr>
          <t>======
ID#AAABbtp0-aU
PLANEACION    (2025-01-27 22:18:29)
Nuevo indicador. No existe linea base</t>
        </r>
      </text>
    </comment>
    <comment ref="E99" authorId="2" shapeId="0" xr:uid="{4568913E-30AF-4323-B631-E41CC9122651}">
      <text>
        <r>
          <rPr>
            <sz val="11"/>
            <color theme="1"/>
            <rFont val="Calibri"/>
            <family val="2"/>
            <scheme val="minor"/>
          </rPr>
          <t>======
ID#AAABbtp0-Vs
PLANEACION    (2025-01-27 22:18:29)
Nuevo indicador. No existe linea base</t>
        </r>
      </text>
    </comment>
    <comment ref="E100" authorId="2" shapeId="0" xr:uid="{581BBFDB-91FA-44B8-9ABC-99C204D16A13}">
      <text>
        <r>
          <rPr>
            <sz val="11"/>
            <color theme="1"/>
            <rFont val="Calibri"/>
            <family val="2"/>
            <scheme val="minor"/>
          </rPr>
          <t>======
ID#AAABbttILhg
PLANEACION    (2025-01-27 22:18:30)
Nuevo indicador. No existe linea base</t>
        </r>
      </text>
    </comment>
    <comment ref="E101" authorId="2" shapeId="0" xr:uid="{80EA4F24-D25B-43A5-9F48-407DEDE15AA0}">
      <text>
        <r>
          <rPr>
            <sz val="11"/>
            <color theme="1"/>
            <rFont val="Calibri"/>
            <family val="2"/>
            <scheme val="minor"/>
          </rPr>
          <t>======
ID#AAABbttIKms
PLANEACION    (2025-01-27 22:18:29)
Modulos para el compus virtual como antiplagio-vigilancia electronica-</t>
        </r>
      </text>
    </comment>
    <comment ref="E114" authorId="2" shapeId="0" xr:uid="{4B05D951-45E2-4038-B36E-F081167544E1}">
      <text>
        <r>
          <rPr>
            <sz val="11"/>
            <color theme="1"/>
            <rFont val="Calibri"/>
            <family val="2"/>
            <scheme val="minor"/>
          </rPr>
          <t>======
ID#AAABbttILcw
PLANEACION    (2025-01-27 22:18:30)
Nuevo indicador. No existe linea base</t>
        </r>
      </text>
    </comment>
    <comment ref="E115" authorId="2" shapeId="0" xr:uid="{78D573B0-2833-4676-BD4F-AEA684A9BBB9}">
      <text>
        <r>
          <rPr>
            <sz val="11"/>
            <color theme="1"/>
            <rFont val="Calibri"/>
            <family val="2"/>
            <scheme val="minor"/>
          </rPr>
          <t>======
ID#AAABbtp0-ms
PLANEACION    (2025-01-27 22:18:29)
Nuevo indicador. No existe linea base</t>
        </r>
      </text>
    </comment>
    <comment ref="E116" authorId="2" shapeId="0" xr:uid="{A1BAAA6A-0B20-43B7-9D75-5793FAB24F8E}">
      <text>
        <r>
          <rPr>
            <sz val="11"/>
            <color theme="1"/>
            <rFont val="Calibri"/>
            <family val="2"/>
            <scheme val="minor"/>
          </rPr>
          <t>======
ID#AAABbttIKxQ
PLANEACION    (2025-01-27 22:18:29)
Nuevo indicador. No existe linea base</t>
        </r>
      </text>
    </comment>
    <comment ref="E122" authorId="2" shapeId="0" xr:uid="{AFFF675F-1CCE-46E2-B479-E7DEC481821C}">
      <text>
        <r>
          <rPr>
            <sz val="11"/>
            <color theme="1"/>
            <rFont val="Calibri"/>
            <family val="2"/>
            <scheme val="minor"/>
          </rPr>
          <t>======
ID#AAABbtp0-ho
PLANEACION    (2025-01-27 22:18:29)
Salud [2]
              Medicina
              Enfermería
FEA [3]
              Contaduría
              Administración
              Administracion Turística y Hotelera
Ingeniería [3]
             Ingeniería de Petróleos
             Tecnología en Construcción de Obras Civiles
             Tecnología en Desarrollo de Software
Educación [8]
             Licenciatura en Ciencias Naturales y Educación Ambiental
             Licenciatura en Ciencias Sociales
             Licenciatura en Educación Artística
             Licenciatura en Educación Física, Recreación y Deportes
             Licenciatura en Educación Infantil
             Licenciatura en Lenguas Extranjeras con Énfasis en Inglés
             Licenciatura en Literatura y Lengua Castellana
             Licenciatura en Matemáticas
Ciencias Sociales y Humanas [3]
              Antropología
              Comunicación Social y Periodismo
              Psicología
Ciencias Jurídicas y Políticas [2]
             Ciencia Política
             Derecho
Ciencias Exactas y Naturales [1]
             Matemática Aplicada</t>
        </r>
      </text>
    </comment>
    <comment ref="E127" authorId="2" shapeId="0" xr:uid="{512490C0-60D7-4CBF-BB77-485EE7F3963D}">
      <text>
        <r>
          <rPr>
            <sz val="11"/>
            <color theme="1"/>
            <rFont val="Calibri"/>
            <family val="2"/>
            <scheme val="minor"/>
          </rPr>
          <t>======
ID#AAABbttILjo
PLANEACION    (2025-01-27 22:18:30)
Nuevo indicador. No existe linea base</t>
        </r>
      </text>
    </comment>
    <comment ref="E128" authorId="2" shapeId="0" xr:uid="{8016D403-74FE-45C8-B1FD-E55C76B638D2}">
      <text>
        <r>
          <rPr>
            <sz val="11"/>
            <color theme="1"/>
            <rFont val="Calibri"/>
            <family val="2"/>
            <scheme val="minor"/>
          </rPr>
          <t>======
ID#AAABbtp0-Co
PLANEACION    (2025-01-27 22:18:29)
Nuevo indicador. No existe linea base</t>
        </r>
      </text>
    </comment>
    <comment ref="E129" authorId="2" shapeId="0" xr:uid="{9EDE1AB8-1042-43A6-BAB5-BB7F86FFF803}">
      <text>
        <r>
          <rPr>
            <sz val="11"/>
            <color theme="1"/>
            <rFont val="Calibri"/>
            <family val="2"/>
            <scheme val="minor"/>
          </rPr>
          <t>======
ID#AAABbtp0-kA
PLANEACION    (2025-01-27 22:18:29)
Nuevo indicador. No existe linea base</t>
        </r>
      </text>
    </comment>
    <comment ref="E130" authorId="2" shapeId="0" xr:uid="{BD8F74D1-4726-49B6-B19F-85FBE99765AA}">
      <text>
        <r>
          <rPr>
            <sz val="11"/>
            <color theme="1"/>
            <rFont val="Calibri"/>
            <family val="2"/>
            <scheme val="minor"/>
          </rPr>
          <t>======
ID#AAABbttILg0
PLANEACION    (2025-01-27 22:18:30)
Nuevo indicador. No existe linea base</t>
        </r>
      </text>
    </comment>
    <comment ref="E137" authorId="2" shapeId="0" xr:uid="{A532D139-28C5-489B-8CB5-879FCA7561B3}">
      <text>
        <r>
          <rPr>
            <sz val="11"/>
            <color theme="1"/>
            <rFont val="Calibri"/>
            <family val="2"/>
            <scheme val="minor"/>
          </rPr>
          <t>======
ID#AAABbttIKxE
PLANEACION    (2025-01-27 22:18:29)
Nuevo indicador. No existe linea base</t>
        </r>
      </text>
    </comment>
    <comment ref="E138" authorId="2" shapeId="0" xr:uid="{696C30A1-5B61-4A34-ABF1-7A576B2A05CA}">
      <text>
        <r>
          <rPr>
            <sz val="11"/>
            <color theme="1"/>
            <rFont val="Calibri"/>
            <family val="2"/>
            <scheme val="minor"/>
          </rPr>
          <t>======
ID#AAABbtp0-h4
PLANEACION    (2025-01-27 22:18:29)
Nuevo indicador. No existe linea base</t>
        </r>
      </text>
    </comment>
    <comment ref="E139" authorId="2" shapeId="0" xr:uid="{6958EFCD-99CC-40A4-8128-F2D453200414}">
      <text>
        <r>
          <rPr>
            <sz val="11"/>
            <color theme="1"/>
            <rFont val="Calibri"/>
            <family val="2"/>
            <scheme val="minor"/>
          </rPr>
          <t>======
ID#AAABbttIK94
PLANEACION    (2025-01-27 22:18:29)
Nuevo indicador. No existe linea base</t>
        </r>
      </text>
    </comment>
    <comment ref="E140" authorId="2" shapeId="0" xr:uid="{EE78DB5A-ECEC-4412-8275-E9904FD59D02}">
      <text>
        <r>
          <rPr>
            <sz val="11"/>
            <color theme="1"/>
            <rFont val="Calibri"/>
            <family val="2"/>
            <scheme val="minor"/>
          </rPr>
          <t>======
ID#AAABbttIK70
PLANEACION    (2025-01-27 22:18:29)
Nuevo indicador. No existe linea base</t>
        </r>
      </text>
    </comment>
    <comment ref="E141" authorId="2" shapeId="0" xr:uid="{B5AC63AB-95FC-4892-83D0-3634DEA712FA}">
      <text>
        <r>
          <rPr>
            <sz val="11"/>
            <color theme="1"/>
            <rFont val="Calibri"/>
            <family val="2"/>
            <scheme val="minor"/>
          </rPr>
          <t>======
ID#AAABbtp097k
PLANEACION    (2025-01-27 22:18:29)
Nuevo indicador. No existe linea base</t>
        </r>
      </text>
    </comment>
    <comment ref="E142" authorId="2" shapeId="0" xr:uid="{711B2156-A4E3-4FDE-8A7A-5118D16AF50B}">
      <text>
        <r>
          <rPr>
            <sz val="11"/>
            <color theme="1"/>
            <rFont val="Calibri"/>
            <family val="2"/>
            <scheme val="minor"/>
          </rPr>
          <t>======
ID#AAABbtp0-Ow
PLANEACION    (2025-01-27 22:18:29)
Nuevo indicador. No existe linea base</t>
        </r>
      </text>
    </comment>
    <comment ref="E143" authorId="2" shapeId="0" xr:uid="{214DD8A8-0892-4336-BD80-F5A5210B0643}">
      <text>
        <r>
          <rPr>
            <sz val="11"/>
            <color theme="1"/>
            <rFont val="Calibri"/>
            <family val="2"/>
            <scheme val="minor"/>
          </rPr>
          <t>======
ID#AAABbtp0-Uo
PLANEACION    (2025-01-27 22:18:29)
Nuevo indicador. No existe linea base</t>
        </r>
      </text>
    </comment>
    <comment ref="I151" authorId="1" shapeId="0" xr:uid="{988D620A-4257-4605-B232-D8148E83005D}">
      <text>
        <r>
          <rPr>
            <b/>
            <sz val="9"/>
            <color indexed="81"/>
            <rFont val="Tahoma"/>
            <family val="2"/>
          </rPr>
          <t>DIR. PLANEACION:</t>
        </r>
        <r>
          <rPr>
            <sz val="9"/>
            <color indexed="81"/>
            <rFont val="Tahoma"/>
            <family val="2"/>
          </rPr>
          <t xml:space="preserve">
Cuál?
</t>
        </r>
      </text>
    </comment>
    <comment ref="I157" authorId="1" shapeId="0" xr:uid="{3AFF3A60-00CD-4F6D-B1D8-19B77C252254}">
      <text>
        <r>
          <rPr>
            <b/>
            <sz val="9"/>
            <color indexed="81"/>
            <rFont val="Tahoma"/>
            <family val="2"/>
          </rPr>
          <t>DIR. PLANEACION:</t>
        </r>
        <r>
          <rPr>
            <sz val="9"/>
            <color indexed="81"/>
            <rFont val="Tahoma"/>
            <family val="2"/>
          </rPr>
          <t xml:space="preserve">
no coincide con reporte del t3. Se ajusta de 1 a 2
</t>
        </r>
      </text>
    </comment>
    <comment ref="H164" authorId="1" shapeId="0" xr:uid="{11191431-1F67-4076-A1D8-65352A85593E}">
      <text>
        <r>
          <rPr>
            <b/>
            <sz val="9"/>
            <color indexed="81"/>
            <rFont val="Tahoma"/>
            <family val="2"/>
          </rPr>
          <t>DIR. PLANEACION:</t>
        </r>
        <r>
          <rPr>
            <sz val="9"/>
            <color indexed="81"/>
            <rFont val="Tahoma"/>
            <family val="2"/>
          </rPr>
          <t xml:space="preserve">
se envió evidencia de los cursos?
</t>
        </r>
      </text>
    </comment>
    <comment ref="E167" authorId="2" shapeId="0" xr:uid="{FCE44DA2-2408-4B1F-B557-82208253508B}">
      <text>
        <r>
          <rPr>
            <sz val="11"/>
            <color theme="1"/>
            <rFont val="Calibri"/>
            <family val="2"/>
            <scheme val="minor"/>
          </rPr>
          <t>======
ID#AAABbtp0-ME
PLANEACION    (2025-01-27 22:18:29)
Nuevo indicador. No existe linea base</t>
        </r>
      </text>
    </comment>
    <comment ref="E168" authorId="2" shapeId="0" xr:uid="{DBF253EA-510A-48AA-8FD4-25F910FBA0A1}">
      <text>
        <r>
          <rPr>
            <sz val="11"/>
            <color theme="1"/>
            <rFont val="Calibri"/>
            <family val="2"/>
            <scheme val="minor"/>
          </rPr>
          <t>======
ID#AAABbttILcI
PLANEACION    (2025-01-27 22:18:30)
Nuevo indicador. No existe linea base</t>
        </r>
      </text>
    </comment>
    <comment ref="E169" authorId="2" shapeId="0" xr:uid="{593D9818-8455-4ACA-817E-1BCF11C17C64}">
      <text>
        <r>
          <rPr>
            <sz val="11"/>
            <color theme="1"/>
            <rFont val="Calibri"/>
            <family val="2"/>
            <scheme val="minor"/>
          </rPr>
          <t>======
ID#AAABbtp0-aw
PLANEACION    (2025-01-27 22:18:29)
Nuevo indicador. No existe linea base</t>
        </r>
      </text>
    </comment>
    <comment ref="E170" authorId="2" shapeId="0" xr:uid="{E753A6F9-1ACF-492F-B520-AE9FC7D27E19}">
      <text>
        <r>
          <rPr>
            <sz val="11"/>
            <color theme="1"/>
            <rFont val="Calibri"/>
            <family val="2"/>
            <scheme val="minor"/>
          </rPr>
          <t>======
ID#AAABbttIKdk
PLANEACION    (2025-01-27 22:18:29)
Nuevo indicador. No existe linea base</t>
        </r>
      </text>
    </comment>
    <comment ref="E175" authorId="2" shapeId="0" xr:uid="{3857607E-98F6-4F42-A4C2-6B43E975700E}">
      <text>
        <r>
          <rPr>
            <sz val="11"/>
            <color theme="1"/>
            <rFont val="Calibri"/>
            <family val="2"/>
            <scheme val="minor"/>
          </rPr>
          <t>======
ID#AAABbttILIw
PLANEACION    (2025-01-27 22:18:30)
Nuevo indicador. No existe linea base</t>
        </r>
      </text>
    </comment>
    <comment ref="E176" authorId="2" shapeId="0" xr:uid="{434067E9-A9D0-4A13-83C7-9167BEF014B6}">
      <text>
        <r>
          <rPr>
            <sz val="11"/>
            <color theme="1"/>
            <rFont val="Calibri"/>
            <family val="2"/>
            <scheme val="minor"/>
          </rPr>
          <t>======
ID#AAABbtp0-mY
PLANEACION    (2025-01-27 22:18:29)
Nuevo indicador. No existe linea base</t>
        </r>
      </text>
    </comment>
    <comment ref="E177" authorId="2" shapeId="0" xr:uid="{707C9D26-DB6E-452B-BED1-43D2D0014DF2}">
      <text>
        <r>
          <rPr>
            <sz val="11"/>
            <color theme="1"/>
            <rFont val="Calibri"/>
            <family val="2"/>
            <scheme val="minor"/>
          </rPr>
          <t>======
ID#AAABbttILKo
PLANEACION    (2025-01-27 22:18:30)
Nuevo indicador. No existe linea base</t>
        </r>
      </text>
    </comment>
    <comment ref="E178" authorId="2" shapeId="0" xr:uid="{5049CA9B-9194-4BD1-BCB2-198210900466}">
      <text>
        <r>
          <rPr>
            <sz val="11"/>
            <color theme="1"/>
            <rFont val="Calibri"/>
            <family val="2"/>
            <scheme val="minor"/>
          </rPr>
          <t>======
ID#AAABbttIK38
PLANEACION    (2025-01-27 22:18:29)
Nuevo indicador. No existe linea base</t>
        </r>
      </text>
    </comment>
    <comment ref="E179" authorId="2" shapeId="0" xr:uid="{C1583BD7-ED1A-40C4-83C6-80EA9B7C2513}">
      <text>
        <r>
          <rPr>
            <sz val="11"/>
            <color theme="1"/>
            <rFont val="Calibri"/>
            <family val="2"/>
            <scheme val="minor"/>
          </rPr>
          <t>======
ID#AAABbttILaQ
PLANEACION    (2025-01-27 22:18:30)
Nuevo indicador. No existe linea base</t>
        </r>
      </text>
    </comment>
    <comment ref="E180" authorId="2" shapeId="0" xr:uid="{DF9B77A3-0529-4FD9-B38F-67F30F78B2F4}">
      <text>
        <r>
          <rPr>
            <sz val="11"/>
            <color theme="1"/>
            <rFont val="Calibri"/>
            <family val="2"/>
            <scheme val="minor"/>
          </rPr>
          <t>======
ID#AAABbtp098E
PLANEACION    (2025-01-27 22:18:29)
Nuevo indicador. No existe linea base</t>
        </r>
      </text>
    </comment>
    <comment ref="E181" authorId="2" shapeId="0" xr:uid="{5D490849-D9A8-4CC0-8276-DF0637E2B95F}">
      <text>
        <r>
          <rPr>
            <sz val="11"/>
            <color theme="1"/>
            <rFont val="Calibri"/>
            <family val="2"/>
            <scheme val="minor"/>
          </rPr>
          <t>======
ID#AAABbtp0-dc
PLANEACION    (2025-01-27 22:18:29)
Nuevo indicador. No existe linea base</t>
        </r>
      </text>
    </comment>
    <comment ref="E182" authorId="2" shapeId="0" xr:uid="{E78EBEB0-636B-4812-ABE7-E169FEA2FD75}">
      <text>
        <r>
          <rPr>
            <sz val="11"/>
            <color theme="1"/>
            <rFont val="Calibri"/>
            <family val="2"/>
            <scheme val="minor"/>
          </rPr>
          <t>======
ID#AAABbtp0-Tk
PLANEACION    (2025-01-27 22:18:29)
Nuevo indicador. No existe linea base</t>
        </r>
      </text>
    </comment>
    <comment ref="H188" authorId="1" shapeId="0" xr:uid="{7554520A-1297-4513-B85C-010ABA743861}">
      <text>
        <r>
          <rPr>
            <b/>
            <sz val="9"/>
            <color indexed="81"/>
            <rFont val="Tahoma"/>
            <family val="2"/>
          </rPr>
          <t xml:space="preserve">DIR. PLANEACION:
Confirmar este reporte
</t>
        </r>
      </text>
    </comment>
    <comment ref="E202" authorId="2" shapeId="0" xr:uid="{2410F090-81CF-424E-ABE9-FB675CB60E9B}">
      <text>
        <r>
          <rPr>
            <sz val="11"/>
            <color theme="1"/>
            <rFont val="Calibri"/>
            <family val="2"/>
            <scheme val="minor"/>
          </rPr>
          <t>======
ID#AAABbttIK2k
PLANEACION    (2025-01-27 22:18:29)
Nuevo indicador. No existe linea base</t>
        </r>
      </text>
    </comment>
    <comment ref="E203" authorId="2" shapeId="0" xr:uid="{3E125A68-53CF-4614-94D5-B4329CB78B91}">
      <text>
        <r>
          <rPr>
            <sz val="11"/>
            <color theme="1"/>
            <rFont val="Calibri"/>
            <family val="2"/>
            <scheme val="minor"/>
          </rPr>
          <t>======
ID#AAABbttILU8
PLANEACION    (2025-01-27 22:18:30)
Nuevo indicador. No existe linea base</t>
        </r>
      </text>
    </comment>
    <comment ref="E204" authorId="2" shapeId="0" xr:uid="{53F532DE-FE91-403A-9A13-E8D9459BC8B5}">
      <text>
        <r>
          <rPr>
            <sz val="11"/>
            <color theme="1"/>
            <rFont val="Calibri"/>
            <family val="2"/>
            <scheme val="minor"/>
          </rPr>
          <t>======
ID#AAABbttIK3Y
PLANEACION    (2025-01-27 22:18:29)
Nuevo indicador. No existe linea base</t>
        </r>
      </text>
    </comment>
    <comment ref="H257" authorId="1" shapeId="0" xr:uid="{64FEFF78-9657-461A-A4F7-74B98CD81953}">
      <text>
        <r>
          <rPr>
            <b/>
            <sz val="9"/>
            <color indexed="81"/>
            <rFont val="Tahoma"/>
            <family val="2"/>
          </rPr>
          <t>DIR. PLANEACION:</t>
        </r>
        <r>
          <rPr>
            <sz val="9"/>
            <color indexed="81"/>
            <rFont val="Tahoma"/>
            <family val="2"/>
          </rPr>
          <t xml:space="preserve">
que elemento es?
</t>
        </r>
      </text>
    </comment>
    <comment ref="H261" authorId="1" shapeId="0" xr:uid="{E82C0596-F043-4071-A2E9-041EAA3A9E45}">
      <text>
        <r>
          <rPr>
            <b/>
            <sz val="9"/>
            <color indexed="81"/>
            <rFont val="Tahoma"/>
            <family val="2"/>
          </rPr>
          <t>DIR. PLANEACION:</t>
        </r>
        <r>
          <rPr>
            <sz val="9"/>
            <color indexed="81"/>
            <rFont val="Tahoma"/>
            <family val="2"/>
          </rPr>
          <t xml:space="preserve">
se ajusta la meta lograda en porcentaje
</t>
        </r>
      </text>
    </comment>
    <comment ref="E263" authorId="2" shapeId="0" xr:uid="{00A72293-E0F8-4DD8-A0A9-9588A01272BF}">
      <text>
        <r>
          <rPr>
            <sz val="11"/>
            <color theme="1"/>
            <rFont val="Calibri"/>
            <family val="2"/>
            <scheme val="minor"/>
          </rPr>
          <t>======
ID#AAABbttIK1U
PLANEACION    (2025-01-27 22:18:29)
Nuevo indicador. No existe linea base</t>
        </r>
      </text>
    </comment>
    <comment ref="E273" authorId="2" shapeId="0" xr:uid="{37209861-FC3A-4BB6-A3F8-2441F97FA3DC}">
      <text>
        <r>
          <rPr>
            <sz val="11"/>
            <color theme="1"/>
            <rFont val="Calibri"/>
            <family val="2"/>
            <scheme val="minor"/>
          </rPr>
          <t>======
ID#AAABbttILjw
PLANEACION    (2025-01-27 22:18:30)
Nuevo indicador. No existe linea base</t>
        </r>
      </text>
    </comment>
    <comment ref="E274" authorId="2" shapeId="0" xr:uid="{1952B510-3A61-48BC-8A7C-95A6BCB7A66A}">
      <text>
        <r>
          <rPr>
            <sz val="11"/>
            <color theme="1"/>
            <rFont val="Calibri"/>
            <family val="2"/>
            <scheme val="minor"/>
          </rPr>
          <t>======
ID#AAABbttILfY
PLANEACION    (2025-01-27 22:18:30)
Nuevo indicador. No existe linea base</t>
        </r>
      </text>
    </comment>
    <comment ref="E275" authorId="2" shapeId="0" xr:uid="{9DEB72AF-F603-4EBA-B523-1A94C6293896}">
      <text>
        <r>
          <rPr>
            <sz val="11"/>
            <color theme="1"/>
            <rFont val="Calibri"/>
            <family val="2"/>
            <scheme val="minor"/>
          </rPr>
          <t>======
ID#AAABbttIKjg
PLANEACION    (2025-01-27 22:18:29)
Nuevo indicador. No existe linea base</t>
        </r>
      </text>
    </comment>
    <comment ref="E279" authorId="2" shapeId="0" xr:uid="{46BADE92-8E74-4C3B-9E55-6828D19B4F7B}">
      <text>
        <r>
          <rPr>
            <sz val="11"/>
            <color theme="1"/>
            <rFont val="Calibri"/>
            <family val="2"/>
            <scheme val="minor"/>
          </rPr>
          <t>======
ID#AAABbttILDg
PLANEACION    (2025-01-27 22:18:30)
Nuevo indicador. No existe linea base</t>
        </r>
      </text>
    </comment>
    <comment ref="E285" authorId="2" shapeId="0" xr:uid="{EE2FE6C7-07B1-46F4-B99A-8BF72E202876}">
      <text>
        <r>
          <rPr>
            <sz val="11"/>
            <color theme="1"/>
            <rFont val="Calibri"/>
            <family val="2"/>
            <scheme val="minor"/>
          </rPr>
          <t>======
ID#AAABbttIKfs
PLANEACION    (2025-01-27 22:18:29)
Nuevo indicador. No existe linea base</t>
        </r>
      </text>
    </comment>
    <comment ref="E286" authorId="2" shapeId="0" xr:uid="{4A516A48-3F96-4630-BBED-51CA7D94A5D2}">
      <text>
        <r>
          <rPr>
            <sz val="11"/>
            <color theme="1"/>
            <rFont val="Calibri"/>
            <family val="2"/>
            <scheme val="minor"/>
          </rPr>
          <t>======
ID#AAABbttILLw
PLANEACION    (2025-01-27 22:18:30)
Nuevo indicador. No existe linea base</t>
        </r>
      </text>
    </comment>
    <comment ref="E294" authorId="2" shapeId="0" xr:uid="{410E6C5F-6BC0-458A-99E3-E7E1A304C7BD}">
      <text>
        <r>
          <rPr>
            <sz val="11"/>
            <color theme="1"/>
            <rFont val="Calibri"/>
            <family val="2"/>
            <scheme val="minor"/>
          </rPr>
          <t>======
ID#AAABbttILGU
PLANEACION    (2025-01-27 22:18:30)
Nuevo indicador. No existe linea base</t>
        </r>
      </text>
    </comment>
    <comment ref="E305" authorId="2" shapeId="0" xr:uid="{6A6B4A61-6257-4AA0-B507-854F22F118EC}">
      <text>
        <r>
          <rPr>
            <sz val="11"/>
            <color theme="1"/>
            <rFont val="Calibri"/>
            <family val="2"/>
            <scheme val="minor"/>
          </rPr>
          <t>======
ID#AAABbttILcg
PLANEACION    (2025-01-27 22:18:30)
Nuevo indicador. No existe linea base</t>
        </r>
      </text>
    </comment>
    <comment ref="E306" authorId="2" shapeId="0" xr:uid="{4CDE8C06-14F7-4963-AC76-61C0532F7DEA}">
      <text>
        <r>
          <rPr>
            <sz val="11"/>
            <color theme="1"/>
            <rFont val="Calibri"/>
            <family val="2"/>
            <scheme val="minor"/>
          </rPr>
          <t>======
ID#AAABbttIKoY
PLANEACION    (2025-01-27 22:18:29)
Nuevo indicador. No existe linea base</t>
        </r>
      </text>
    </comment>
    <comment ref="E307" authorId="2" shapeId="0" xr:uid="{091A28D9-2EF9-41E9-8210-A74F669919EA}">
      <text>
        <r>
          <rPr>
            <sz val="11"/>
            <color theme="1"/>
            <rFont val="Calibri"/>
            <family val="2"/>
            <scheme val="minor"/>
          </rPr>
          <t>======
ID#AAABbtp0-Nk
PLANEACION    (2025-01-27 22:18:29)
Nuevo indicador. No existe linea base</t>
        </r>
      </text>
    </comment>
    <comment ref="E308" authorId="2" shapeId="0" xr:uid="{A9529B1C-A29E-4E53-9AF7-48C65512DD96}">
      <text>
        <r>
          <rPr>
            <sz val="11"/>
            <color theme="1"/>
            <rFont val="Calibri"/>
            <family val="2"/>
            <scheme val="minor"/>
          </rPr>
          <t>======
ID#AAABbtp0-Yc
PLANEACION    (2025-01-27 22:18:29)
Nuevo indicador. No existe linea base</t>
        </r>
      </text>
    </comment>
    <comment ref="E326" authorId="2" shapeId="0" xr:uid="{4CDB4692-5E38-4FCE-B06C-DC28CD3D8F83}">
      <text>
        <r>
          <rPr>
            <sz val="11"/>
            <color theme="1"/>
            <rFont val="Calibri"/>
            <family val="2"/>
            <scheme val="minor"/>
          </rPr>
          <t>======
ID#AAABbtp0-io
PLANEACION    (2025-01-27 22:18:29)
Nuevo indicador no existe linea base</t>
        </r>
      </text>
    </comment>
    <comment ref="E327" authorId="2" shapeId="0" xr:uid="{0208D679-C922-4DD4-9344-37620D04653E}">
      <text>
        <r>
          <rPr>
            <sz val="11"/>
            <color theme="1"/>
            <rFont val="Calibri"/>
            <family val="2"/>
            <scheme val="minor"/>
          </rPr>
          <t>======
ID#AAABbttIKpY
PLANEACION    (2025-01-27 22:18:29)
Nuevo indicador no existe linea base</t>
        </r>
      </text>
    </comment>
    <comment ref="E328" authorId="2" shapeId="0" xr:uid="{5FD3857B-FE22-4BDD-87CF-EF67A9A9AF74}">
      <text>
        <r>
          <rPr>
            <sz val="11"/>
            <color theme="1"/>
            <rFont val="Calibri"/>
            <family val="2"/>
            <scheme val="minor"/>
          </rPr>
          <t>======
ID#AAABbttILQ4
PLANEACION    (2025-01-27 22:18:30)
Nuevo indicador no existe linea base</t>
        </r>
      </text>
    </comment>
    <comment ref="E329" authorId="2" shapeId="0" xr:uid="{CD86FC40-A4E7-4E9E-B81A-3BA8D15057AF}">
      <text>
        <r>
          <rPr>
            <sz val="11"/>
            <color theme="1"/>
            <rFont val="Calibri"/>
            <family val="2"/>
            <scheme val="minor"/>
          </rPr>
          <t>======
ID#AAABbtp099A
PLANEACION    (2025-01-27 22:18:29)
Nuevo indicador no existe linea base</t>
        </r>
      </text>
    </comment>
    <comment ref="E330" authorId="2" shapeId="0" xr:uid="{8BA3B15E-907F-4A2B-AE24-99146F6FF388}">
      <text>
        <r>
          <rPr>
            <sz val="11"/>
            <color theme="1"/>
            <rFont val="Calibri"/>
            <family val="2"/>
            <scheme val="minor"/>
          </rPr>
          <t>======
ID#AAABbtp099U
PLANEACION    (2025-01-27 22:18:29)
Nuevo indicador no existe linea base</t>
        </r>
      </text>
    </comment>
    <comment ref="E331" authorId="2" shapeId="0" xr:uid="{4F4303D2-FD69-4D2D-8442-B4AF63454ACE}">
      <text>
        <r>
          <rPr>
            <sz val="11"/>
            <color theme="1"/>
            <rFont val="Calibri"/>
            <family val="2"/>
            <scheme val="minor"/>
          </rPr>
          <t>======
ID#AAABbtp0-TE
PLANEACION    (2025-01-27 22:18:29)
Nuevo indicador no existe linea base</t>
        </r>
      </text>
    </comment>
    <comment ref="E332" authorId="2" shapeId="0" xr:uid="{13DF18E6-391E-475D-9651-7911FAB21A42}">
      <text>
        <r>
          <rPr>
            <sz val="11"/>
            <color theme="1"/>
            <rFont val="Calibri"/>
            <family val="2"/>
            <scheme val="minor"/>
          </rPr>
          <t>======
ID#AAABbttILa0
PLANEACION    (2025-01-27 22:18:30)
Nuevo indicador no existe linea base</t>
        </r>
      </text>
    </comment>
    <comment ref="E333" authorId="2" shapeId="0" xr:uid="{A552653C-23BA-4BFC-B5F6-C446342E7EDD}">
      <text>
        <r>
          <rPr>
            <sz val="11"/>
            <color theme="1"/>
            <rFont val="Calibri"/>
            <family val="2"/>
            <scheme val="minor"/>
          </rPr>
          <t>======
ID#AAABbttILGc
PLANEACION    (2025-01-27 22:18:30)
Nuevo indicador no existe linea base</t>
        </r>
      </text>
    </comment>
    <comment ref="E341" authorId="2" shapeId="0" xr:uid="{F31224D3-A886-4A7A-BC1F-E2826747523F}">
      <text>
        <r>
          <rPr>
            <sz val="11"/>
            <color theme="1"/>
            <rFont val="Calibri"/>
            <family val="2"/>
            <scheme val="minor"/>
          </rPr>
          <t>======
ID#AAABbttIK_E
PLANEACION    (2025-01-27 22:18:29)
Nuevo indicador no existe linea base</t>
        </r>
      </text>
    </comment>
    <comment ref="E343" authorId="2" shapeId="0" xr:uid="{B28CAE68-DD26-428F-91D2-45D0B3C79E21}">
      <text>
        <r>
          <rPr>
            <sz val="11"/>
            <color theme="1"/>
            <rFont val="Calibri"/>
            <family val="2"/>
            <scheme val="minor"/>
          </rPr>
          <t>======
ID#AAABbttILSI
PLANEACION    (2025-01-27 22:18:30)
Nuevo indicador no existe linea base</t>
        </r>
      </text>
    </comment>
    <comment ref="E345" authorId="2" shapeId="0" xr:uid="{F6326EC0-22B4-40E9-BF81-A8035763FBFF}">
      <text>
        <r>
          <rPr>
            <sz val="11"/>
            <color theme="1"/>
            <rFont val="Calibri"/>
            <family val="2"/>
            <scheme val="minor"/>
          </rPr>
          <t>======
ID#AAABbttIKog
PLANEACION    (2025-01-27 22:18:29)
Nuevo indicador no existe linea base</t>
        </r>
      </text>
    </comment>
    <comment ref="E346" authorId="2" shapeId="0" xr:uid="{4778995D-7787-4A3B-87F0-6B629DD29F2E}">
      <text>
        <r>
          <rPr>
            <sz val="11"/>
            <color theme="1"/>
            <rFont val="Calibri"/>
            <family val="2"/>
            <scheme val="minor"/>
          </rPr>
          <t>======
ID#AAABbtp0-jI
PLANEACION    (2025-01-27 22:18:29)
Nuevo indicador no existe linea base</t>
        </r>
      </text>
    </comment>
    <comment ref="E347" authorId="2" shapeId="0" xr:uid="{D8DE817F-629E-4695-9D55-C92BB7946DC6}">
      <text>
        <r>
          <rPr>
            <sz val="11"/>
            <color theme="1"/>
            <rFont val="Calibri"/>
            <family val="2"/>
            <scheme val="minor"/>
          </rPr>
          <t>======
ID#AAABbtp0-Hw
PLANEACION    (2025-01-27 22:18:29)
Nuevo indicador no existe linea base</t>
        </r>
      </text>
    </comment>
    <comment ref="E349" authorId="2" shapeId="0" xr:uid="{F88B6BC6-73F9-4B69-8CDE-70CB2233A001}">
      <text>
        <r>
          <rPr>
            <sz val="11"/>
            <color theme="1"/>
            <rFont val="Calibri"/>
            <family val="2"/>
            <scheme val="minor"/>
          </rPr>
          <t>======
ID#AAABbttILcU
PLANEACION    (2025-01-27 22:18:30)
Nuevo indicador no existe linea base</t>
        </r>
      </text>
    </comment>
    <comment ref="E350" authorId="2" shapeId="0" xr:uid="{FA950BD5-3008-493A-BE37-0D3FC2F020DB}">
      <text>
        <r>
          <rPr>
            <sz val="11"/>
            <color theme="1"/>
            <rFont val="Calibri"/>
            <family val="2"/>
            <scheme val="minor"/>
          </rPr>
          <t>======
ID#AAABbttILR8
PLANEACION    (2025-01-27 22:18:30)
Nuevo indicador no existe linea base</t>
        </r>
      </text>
    </comment>
    <comment ref="E351" authorId="2" shapeId="0" xr:uid="{8BB50472-DFD4-4230-B3D3-C5E5ACECC024}">
      <text>
        <r>
          <rPr>
            <sz val="11"/>
            <color theme="1"/>
            <rFont val="Calibri"/>
            <family val="2"/>
            <scheme val="minor"/>
          </rPr>
          <t>======
ID#AAABbttILEE
PLANEACION    (2025-01-27 22:18:30)
Nuevo indicador no existe linea base</t>
        </r>
      </text>
    </comment>
    <comment ref="E355" authorId="2" shapeId="0" xr:uid="{6DF0756D-AAF1-4EAD-853F-98BA28B559FE}">
      <text>
        <r>
          <rPr>
            <sz val="11"/>
            <color theme="1"/>
            <rFont val="Calibri"/>
            <family val="2"/>
            <scheme val="minor"/>
          </rPr>
          <t>======
ID#AAABbtp0-mU
PLANEACION    (2025-01-27 22:18:29)
Nuevo indicador no existe linea base</t>
        </r>
      </text>
    </comment>
    <comment ref="E356" authorId="2" shapeId="0" xr:uid="{2DCC369B-9D08-458E-9D16-929B9ADAA888}">
      <text>
        <r>
          <rPr>
            <sz val="11"/>
            <color theme="1"/>
            <rFont val="Calibri"/>
            <family val="2"/>
            <scheme val="minor"/>
          </rPr>
          <t>======
ID#AAABbttIKz0
PLANEACION    (2025-01-27 22:18:29)
Nuevo indicador no existe linea base</t>
        </r>
      </text>
    </comment>
    <comment ref="E373" authorId="2" shapeId="0" xr:uid="{F6D58A5E-C438-425E-AF36-1A46A113797D}">
      <text>
        <r>
          <rPr>
            <sz val="11"/>
            <color theme="1"/>
            <rFont val="Calibri"/>
            <family val="2"/>
            <scheme val="minor"/>
          </rPr>
          <t>======
ID#AAABbtp0-PM
PLANEACION    (2025-01-27 22:18:29)
Nuevo indicador no exiete linea base</t>
        </r>
      </text>
    </comment>
    <comment ref="E374" authorId="2" shapeId="0" xr:uid="{9DB4E506-E1EE-4A55-BCB7-1629FB446A1A}">
      <text>
        <r>
          <rPr>
            <sz val="11"/>
            <color theme="1"/>
            <rFont val="Calibri"/>
            <family val="2"/>
            <scheme val="minor"/>
          </rPr>
          <t>======
ID#AAABbttILIc
PLANEACION    (2025-01-27 22:18:30)
Nuevo indicador no exiete linea base</t>
        </r>
      </text>
    </comment>
    <comment ref="E375" authorId="2" shapeId="0" xr:uid="{EB31D71B-E2DA-4E12-B95C-415FC87306B3}">
      <text>
        <r>
          <rPr>
            <sz val="11"/>
            <color theme="1"/>
            <rFont val="Calibri"/>
            <family val="2"/>
            <scheme val="minor"/>
          </rPr>
          <t>======
ID#AAABbtp0-bE
PLANEACION    (2025-01-27 22:18:29)
Nuevo indicador no exiete linea base</t>
        </r>
      </text>
    </comment>
    <comment ref="E377" authorId="2" shapeId="0" xr:uid="{9CDEABA9-1F9A-49BE-9EAB-D2E27B9FA6E3}">
      <text>
        <r>
          <rPr>
            <sz val="11"/>
            <color theme="1"/>
            <rFont val="Calibri"/>
            <family val="2"/>
            <scheme val="minor"/>
          </rPr>
          <t>======
ID#AAABbtp0-TI
PLANEACION    (2025-01-27 22:18:29)
Nuevo indicador no exiete linea base</t>
        </r>
      </text>
    </comment>
    <comment ref="E379" authorId="2" shapeId="0" xr:uid="{52B777C7-30B5-4CD4-94F7-6AFE5B1F062E}">
      <text>
        <r>
          <rPr>
            <sz val="11"/>
            <color theme="1"/>
            <rFont val="Calibri"/>
            <family val="2"/>
            <scheme val="minor"/>
          </rPr>
          <t>======
ID#AAABbttILeI
PLANEACION    (2025-01-27 22:18:30)
Nuevo indicador no exiete linea base</t>
        </r>
      </text>
    </comment>
    <comment ref="E391" authorId="2" shapeId="0" xr:uid="{32A86A09-FA39-4B39-B7BE-34E1E9E3550F}">
      <text>
        <r>
          <rPr>
            <sz val="11"/>
            <color theme="1"/>
            <rFont val="Calibri"/>
            <family val="2"/>
            <scheme val="minor"/>
          </rPr>
          <t>======
ID#AAABbttILgU
PLANEACION    (2025-01-27 22:18:30)
Nuevo indicador no exiete linea base</t>
        </r>
      </text>
    </comment>
    <comment ref="E394" authorId="2" shapeId="0" xr:uid="{BF3B2CC4-E47E-46C4-BB4D-5DA7F0C61D7E}">
      <text>
        <r>
          <rPr>
            <sz val="11"/>
            <color theme="1"/>
            <rFont val="Calibri"/>
            <family val="2"/>
            <scheme val="minor"/>
          </rPr>
          <t>======
ID#AAABbttIK7M
PLANEACION    (2025-01-27 22:18:29)
Nuevo indicador no exiete linea base</t>
        </r>
      </text>
    </comment>
    <comment ref="E395" authorId="2" shapeId="0" xr:uid="{1B4FEFB5-EB75-4667-9754-0EBA8D5FED1E}">
      <text>
        <r>
          <rPr>
            <sz val="11"/>
            <color theme="1"/>
            <rFont val="Calibri"/>
            <family val="2"/>
            <scheme val="minor"/>
          </rPr>
          <t>======
ID#AAABbttILbo
PLANEACION    (2025-01-27 22:18:30)
Nuevo indicador no exiete linea base</t>
        </r>
      </text>
    </comment>
    <comment ref="E430" authorId="2" shapeId="0" xr:uid="{0D3CE187-8A5D-4869-ACDC-DDFFF0FB4844}">
      <text>
        <r>
          <rPr>
            <sz val="11"/>
            <color theme="1"/>
            <rFont val="Calibri"/>
            <family val="2"/>
            <scheme val="minor"/>
          </rPr>
          <t>======
ID#AAABbtp093k
PLANEACION    (2025-01-27 22:18:29)
Nuevo indicador no exiete linea base</t>
        </r>
      </text>
    </comment>
    <comment ref="E431" authorId="2" shapeId="0" xr:uid="{7CE403DA-1DAE-4237-931D-E2B1E0EF7739}">
      <text>
        <r>
          <rPr>
            <sz val="11"/>
            <color theme="1"/>
            <rFont val="Calibri"/>
            <family val="2"/>
            <scheme val="minor"/>
          </rPr>
          <t>======
ID#AAABbtp0-Eo
PLANEACION    (2025-01-27 22:18:29)
Nuevo indicador no exiete linea base</t>
        </r>
      </text>
    </comment>
    <comment ref="E432" authorId="2" shapeId="0" xr:uid="{7E674FE7-39A6-4FF0-B3B1-1F5F5D9321DC}">
      <text>
        <r>
          <rPr>
            <sz val="11"/>
            <color theme="1"/>
            <rFont val="Calibri"/>
            <family val="2"/>
            <scheme val="minor"/>
          </rPr>
          <t>======
ID#AAABbtp0-CE
PLANEACION    (2025-01-27 22:18:29)
Nuevo indicador no exiete linea base</t>
        </r>
      </text>
    </comment>
    <comment ref="E433" authorId="2" shapeId="0" xr:uid="{FEC572CB-2E2F-4256-90A7-445201E2F613}">
      <text>
        <r>
          <rPr>
            <sz val="11"/>
            <color theme="1"/>
            <rFont val="Calibri"/>
            <family val="2"/>
            <scheme val="minor"/>
          </rPr>
          <t>======
ID#AAABbtp0-co
PLANEACION    (2025-01-27 22:18:29)
Nuevo indicador no exiete linea base</t>
        </r>
      </text>
    </comment>
    <comment ref="E434" authorId="2" shapeId="0" xr:uid="{BF1010B7-3377-4EBF-B26B-48AAA75436E4}">
      <text>
        <r>
          <rPr>
            <sz val="11"/>
            <color theme="1"/>
            <rFont val="Calibri"/>
            <family val="2"/>
            <scheme val="minor"/>
          </rPr>
          <t>======
ID#AAABbtp092Q
PLANEACION    (2025-01-27 22:18:29)
Nuevo indicador no exiete linea base</t>
        </r>
      </text>
    </comment>
    <comment ref="E435" authorId="2" shapeId="0" xr:uid="{35D2ED26-BE42-497C-8372-E76C25B061E4}">
      <text>
        <r>
          <rPr>
            <sz val="11"/>
            <color theme="1"/>
            <rFont val="Calibri"/>
            <family val="2"/>
            <scheme val="minor"/>
          </rPr>
          <t>======
ID#AAABbtp0914
PLANEACION    (2025-01-27 22:18:29)
Nuevo indicador no exiete linea base</t>
        </r>
      </text>
    </comment>
    <comment ref="E436" authorId="2" shapeId="0" xr:uid="{19830A91-CD93-4E48-80FB-2BA96BA7CD03}">
      <text>
        <r>
          <rPr>
            <sz val="11"/>
            <color theme="1"/>
            <rFont val="Calibri"/>
            <family val="2"/>
            <scheme val="minor"/>
          </rPr>
          <t>======
ID#AAABbtp0-XI
PLANEACION    (2025-01-27 22:18:29)
Nuevo indicador no exiete linea base</t>
        </r>
      </text>
    </comment>
    <comment ref="E437" authorId="2" shapeId="0" xr:uid="{3E2BFCB0-C150-4986-9117-256CA5F8569F}">
      <text>
        <r>
          <rPr>
            <sz val="11"/>
            <color theme="1"/>
            <rFont val="Calibri"/>
            <family val="2"/>
            <scheme val="minor"/>
          </rPr>
          <t>======
ID#AAABbttILT4
PLANEACION    (2025-01-27 22:18:30)
Nuevo indicador no exiete linea base</t>
        </r>
      </text>
    </comment>
    <comment ref="E447" authorId="2" shapeId="0" xr:uid="{805467E4-F612-459D-A0FC-30675F27148B}">
      <text>
        <r>
          <rPr>
            <sz val="11"/>
            <color theme="1"/>
            <rFont val="Calibri"/>
            <family val="2"/>
            <scheme val="minor"/>
          </rPr>
          <t>======
ID#AAABbtp097M
PLANEACION    (2025-01-27 22:18:29)
Nuevo indicador no exiete linea base</t>
        </r>
      </text>
    </comment>
    <comment ref="E448" authorId="2" shapeId="0" xr:uid="{7E198E85-5038-451B-96C3-8728456CE072}">
      <text>
        <r>
          <rPr>
            <sz val="11"/>
            <color theme="1"/>
            <rFont val="Calibri"/>
            <family val="2"/>
            <scheme val="minor"/>
          </rPr>
          <t>======
ID#AAABbttIKcc
PLANEACION    (2025-01-27 22:18:29)
Nuevo indicador no exiete linea base</t>
        </r>
      </text>
    </comment>
    <comment ref="E449" authorId="2" shapeId="0" xr:uid="{823EF4C1-9EA3-42F6-BC77-6245EA5A2A40}">
      <text>
        <r>
          <rPr>
            <sz val="11"/>
            <color theme="1"/>
            <rFont val="Calibri"/>
            <family val="2"/>
            <scheme val="minor"/>
          </rPr>
          <t>======
ID#AAABbtp090Y
PLANEACION    (2025-01-27 22:18:29)
Nuevo indicador no exiete linea base</t>
        </r>
      </text>
    </comment>
    <comment ref="E450" authorId="2" shapeId="0" xr:uid="{32F2770D-DEC3-4409-99B9-FADC783DD204}">
      <text>
        <r>
          <rPr>
            <sz val="11"/>
            <color theme="1"/>
            <rFont val="Calibri"/>
            <family val="2"/>
            <scheme val="minor"/>
          </rPr>
          <t>======
ID#AAABbttILf4
PLANEACION    (2025-01-27 22:18:30)
Nuevo indicador no exiete linea base</t>
        </r>
      </text>
    </comment>
    <comment ref="E451" authorId="2" shapeId="0" xr:uid="{EA892015-EB91-45D1-87AF-3F8F2B3EE3C4}">
      <text>
        <r>
          <rPr>
            <sz val="11"/>
            <color theme="1"/>
            <rFont val="Calibri"/>
            <family val="2"/>
            <scheme val="minor"/>
          </rPr>
          <t>======
ID#AAABbttILk4
PLANEACION    (2025-01-27 22:18:30)
Nuevo indicador no exiete linea base</t>
        </r>
      </text>
    </comment>
    <comment ref="E452" authorId="2" shapeId="0" xr:uid="{6AE10C8D-6128-47D4-9C32-1D417DE2E1A5}">
      <text>
        <r>
          <rPr>
            <sz val="11"/>
            <color theme="1"/>
            <rFont val="Calibri"/>
            <family val="2"/>
            <scheme val="minor"/>
          </rPr>
          <t>======
ID#AAABbttIKg0
PLANEACION    (2025-01-27 22:18:29)
Nuevo indicador no exiete linea base</t>
        </r>
      </text>
    </comment>
    <comment ref="E453" authorId="2" shapeId="0" xr:uid="{1CEE2472-3BC1-4ED0-95DE-2383D987E669}">
      <text>
        <r>
          <rPr>
            <sz val="11"/>
            <color theme="1"/>
            <rFont val="Calibri"/>
            <family val="2"/>
            <scheme val="minor"/>
          </rPr>
          <t>======
ID#AAABbtp0-lQ
PLANEACION    (2025-01-27 22:18:29)
Nuevo indicador no exiete linea base</t>
        </r>
      </text>
    </comment>
    <comment ref="E466" authorId="2" shapeId="0" xr:uid="{D05CE776-6074-4AD4-9EC5-3E298E140858}">
      <text>
        <r>
          <rPr>
            <sz val="11"/>
            <color theme="1"/>
            <rFont val="Calibri"/>
            <family val="2"/>
            <scheme val="minor"/>
          </rPr>
          <t>======
ID#AAABbttILcQ
PLANEACION    (2025-01-27 22:18:30)
Nuevo indicador no exiete linea base</t>
        </r>
      </text>
    </comment>
    <comment ref="E483" authorId="2" shapeId="0" xr:uid="{B30F48BF-90B2-450D-9BDF-3CFB39437110}">
      <text>
        <r>
          <rPr>
            <sz val="11"/>
            <color theme="1"/>
            <rFont val="Calibri"/>
            <family val="2"/>
            <scheme val="minor"/>
          </rPr>
          <t>======
ID#AAABbtp0-jo
PLANEACION    (2025-01-27 22:18:29)
Nuevo indicador no exiete linea base</t>
        </r>
      </text>
    </comment>
    <comment ref="E484" authorId="2" shapeId="0" xr:uid="{0101F04E-6542-4BA7-BC4A-3BAE4AB593E9}">
      <text>
        <r>
          <rPr>
            <sz val="11"/>
            <color theme="1"/>
            <rFont val="Calibri"/>
            <family val="2"/>
            <scheme val="minor"/>
          </rPr>
          <t>======
ID#AAABbttIKiw
PLANEACION    (2025-01-27 22:18:29)
Nuevo indicador no exiete linea base</t>
        </r>
      </text>
    </comment>
    <comment ref="E485" authorId="2" shapeId="0" xr:uid="{40E4A39E-FF61-47F5-BA29-50D3399FA5F1}">
      <text>
        <r>
          <rPr>
            <sz val="11"/>
            <color theme="1"/>
            <rFont val="Calibri"/>
            <family val="2"/>
            <scheme val="minor"/>
          </rPr>
          <t>======
ID#AAABbttILW8
PLANEACION    (2025-01-27 22:18:30)
Nuevo indicador no exiete linea base</t>
        </r>
      </text>
    </comment>
    <comment ref="E486" authorId="2" shapeId="0" xr:uid="{5654F64E-92AE-4837-BE66-7F3ED97C4C1F}">
      <text>
        <r>
          <rPr>
            <sz val="11"/>
            <color theme="1"/>
            <rFont val="Calibri"/>
            <family val="2"/>
            <scheme val="minor"/>
          </rPr>
          <t>======
ID#AAABbtp0-Sk
PLANEACION    (2025-01-27 22:18:29)
Nuevo indicador no exiete linea base</t>
        </r>
      </text>
    </comment>
    <comment ref="E487" authorId="2" shapeId="0" xr:uid="{B9FC5DEF-52BA-472C-B73D-28744DD5453A}">
      <text>
        <r>
          <rPr>
            <sz val="11"/>
            <color theme="1"/>
            <rFont val="Calibri"/>
            <family val="2"/>
            <scheme val="minor"/>
          </rPr>
          <t>======
ID#AAABbttIKnM
PLANEACION    (2025-01-27 22:18:29)
Nuevo indicador no exiete linea base</t>
        </r>
      </text>
    </comment>
    <comment ref="E488" authorId="2" shapeId="0" xr:uid="{03D6F843-A762-40D9-AFF7-0B95605B4B6D}">
      <text>
        <r>
          <rPr>
            <sz val="11"/>
            <color theme="1"/>
            <rFont val="Calibri"/>
            <family val="2"/>
            <scheme val="minor"/>
          </rPr>
          <t>======
ID#AAABbtp0-TQ
PLANEACION    (2025-01-27 22:18:29)
Nuevo indicador no exiete linea base</t>
        </r>
      </text>
    </comment>
    <comment ref="E489" authorId="2" shapeId="0" xr:uid="{C480FF06-ABCD-4016-8C41-B16257CD46F8}">
      <text>
        <r>
          <rPr>
            <sz val="11"/>
            <color theme="1"/>
            <rFont val="Calibri"/>
            <family val="2"/>
            <scheme val="minor"/>
          </rPr>
          <t>======
ID#AAABbtp0-LI
PLANEACION    (2025-01-27 22:18:29)
Nuevo indicador no exiete linea base</t>
        </r>
      </text>
    </comment>
    <comment ref="E490" authorId="2" shapeId="0" xr:uid="{DA178DE9-9950-45A6-9DA9-787EE6AA28CB}">
      <text>
        <r>
          <rPr>
            <sz val="11"/>
            <color theme="1"/>
            <rFont val="Calibri"/>
            <family val="2"/>
            <scheme val="minor"/>
          </rPr>
          <t>======
ID#AAABbttIKfE
PLANEACION    (2025-01-27 22:18:29)
Nuevo indicador no exiete linea base</t>
        </r>
      </text>
    </comment>
    <comment ref="E495" authorId="2" shapeId="0" xr:uid="{06B5337F-D447-4007-AF5A-EF46E2CF3A5B}">
      <text>
        <r>
          <rPr>
            <sz val="11"/>
            <color theme="1"/>
            <rFont val="Calibri"/>
            <family val="2"/>
            <scheme val="minor"/>
          </rPr>
          <t>======
ID#AAABbttIKuY
PLANEACION    (2025-01-27 22:18:29)
Nuevo indicador no exiete linea base</t>
        </r>
      </text>
    </comment>
    <comment ref="E496" authorId="2" shapeId="0" xr:uid="{F3FD5AE1-50C9-4AE2-BAF3-F874009C1E28}">
      <text>
        <r>
          <rPr>
            <sz val="11"/>
            <color theme="1"/>
            <rFont val="Calibri"/>
            <family val="2"/>
            <scheme val="minor"/>
          </rPr>
          <t>======
ID#AAABbtp093o
PLANEACION    (2025-01-27 22:18:29)
Nuevo indicador no exiete linea base</t>
        </r>
      </text>
    </comment>
    <comment ref="E497" authorId="2" shapeId="0" xr:uid="{6222D239-9B01-46FB-8F1F-A1723A4ED761}">
      <text>
        <r>
          <rPr>
            <sz val="11"/>
            <color theme="1"/>
            <rFont val="Calibri"/>
            <family val="2"/>
            <scheme val="minor"/>
          </rPr>
          <t>======
ID#AAABczifUTM
PLANEACION    (2025-01-27 22:18:29)
Nuevo indicador no exiete linea base</t>
        </r>
      </text>
    </comment>
    <comment ref="E498" authorId="2" shapeId="0" xr:uid="{88EC7909-A122-404F-9857-6F5D1CCBAE30}">
      <text>
        <r>
          <rPr>
            <sz val="11"/>
            <color theme="1"/>
            <rFont val="Calibri"/>
            <family val="2"/>
            <scheme val="minor"/>
          </rPr>
          <t>======
ID#AAABbttILJQ
PLANEACION    (2025-01-27 22:18:30)
Nuevo indicador no exiete linea base</t>
        </r>
      </text>
    </comment>
    <comment ref="E535" authorId="2" shapeId="0" xr:uid="{D36ED192-638B-4F75-971F-EBC4D243C01B}">
      <text>
        <r>
          <rPr>
            <sz val="11"/>
            <color theme="1"/>
            <rFont val="Calibri"/>
            <family val="2"/>
            <scheme val="minor"/>
          </rPr>
          <t>======
ID#AAABbtp0-N0
PLANEACION    (2025-01-27 22:18:29)
Nuevo indicador no exiete linea base</t>
        </r>
      </text>
    </comment>
    <comment ref="E536" authorId="2" shapeId="0" xr:uid="{BF0892E4-4B51-4F07-98F9-6ACBFB41559A}">
      <text>
        <r>
          <rPr>
            <sz val="11"/>
            <color theme="1"/>
            <rFont val="Calibri"/>
            <family val="2"/>
            <scheme val="minor"/>
          </rPr>
          <t>======
ID#AAABbtp0-DQ
PLANEACION    (2025-01-27 22:18:29)
Nuevo indicador no exiete linea base</t>
        </r>
      </text>
    </comment>
    <comment ref="E537" authorId="2" shapeId="0" xr:uid="{D9CE9402-84F2-4D55-8744-B2E92DD5CDA6}">
      <text>
        <r>
          <rPr>
            <sz val="11"/>
            <color theme="1"/>
            <rFont val="Calibri"/>
            <family val="2"/>
            <scheme val="minor"/>
          </rPr>
          <t>======
ID#AAABbttILOg
PLANEACION    (2025-01-27 22:18:30)
Nuevo indicador no exiete linea base</t>
        </r>
      </text>
    </comment>
    <comment ref="E538" authorId="2" shapeId="0" xr:uid="{71038D35-8D56-4783-BD52-62B7311E3E70}">
      <text>
        <r>
          <rPr>
            <sz val="11"/>
            <color theme="1"/>
            <rFont val="Calibri"/>
            <family val="2"/>
            <scheme val="minor"/>
          </rPr>
          <t>======
ID#AAABbttILWg
PLANEACION    (2025-01-27 22:18:30)
Nuevo indicador no exiete linea base</t>
        </r>
      </text>
    </comment>
    <comment ref="E540" authorId="2" shapeId="0" xr:uid="{100A90B3-BA74-453A-8E01-56B34C451225}">
      <text>
        <r>
          <rPr>
            <sz val="11"/>
            <color theme="1"/>
            <rFont val="Calibri"/>
            <family val="2"/>
            <scheme val="minor"/>
          </rPr>
          <t>======
ID#AAABbttIKmE
PLANEACION    (2025-01-27 22:18:29)
Nuevo indicador no exiete linea base</t>
        </r>
      </text>
    </comment>
    <comment ref="E541" authorId="2" shapeId="0" xr:uid="{77D6BC5B-79B5-4910-BCA7-1293FBC504BC}">
      <text>
        <r>
          <rPr>
            <sz val="11"/>
            <color theme="1"/>
            <rFont val="Calibri"/>
            <family val="2"/>
            <scheme val="minor"/>
          </rPr>
          <t>======
ID#AAABbttILSY
PLANEACION    (2025-01-27 22:18:30)
Nuevo indicador no exiete linea base</t>
        </r>
      </text>
    </comment>
    <comment ref="E542" authorId="2" shapeId="0" xr:uid="{6FDC0AC3-4E52-4670-B3C5-419F38CBA09C}">
      <text>
        <r>
          <rPr>
            <sz val="11"/>
            <color theme="1"/>
            <rFont val="Calibri"/>
            <family val="2"/>
            <scheme val="minor"/>
          </rPr>
          <t>======
ID#AAABbtp0-Fs
PLANEACION    (2025-01-27 22:18:29)
Nuevo indicador no exiete linea base</t>
        </r>
      </text>
    </comment>
    <comment ref="E543" authorId="2" shapeId="0" xr:uid="{7F04E9C3-17D5-412D-AD8D-5AF8281243BB}">
      <text>
        <r>
          <rPr>
            <sz val="11"/>
            <color theme="1"/>
            <rFont val="Calibri"/>
            <family val="2"/>
            <scheme val="minor"/>
          </rPr>
          <t>======
ID#AAABbttILOI
PLANEACION    (2025-01-27 22:18:30)
Nuevo indicador no exiete linea base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JULIANCHO MORENO DIAZ</author>
    <author>DIR. PLANEACION</author>
    <author/>
  </authors>
  <commentList>
    <comment ref="H4" authorId="0" shapeId="0" xr:uid="{8E4D1176-7D9B-4192-9FB6-FB26CE9335D0}">
      <text>
        <r>
          <rPr>
            <b/>
            <sz val="9"/>
            <color indexed="81"/>
            <rFont val="Tahoma"/>
            <family val="2"/>
          </rPr>
          <t>Academica : 25%
Fac. ciencias 25%</t>
        </r>
      </text>
    </comment>
    <comment ref="I13" authorId="1" shapeId="0" xr:uid="{D0858318-88A1-4465-9DF6-0AFD7C57A779}">
      <text>
        <r>
          <rPr>
            <b/>
            <sz val="9"/>
            <color indexed="81"/>
            <rFont val="Tahoma"/>
            <family val="2"/>
          </rPr>
          <t>DIR. PLANEACION:</t>
        </r>
        <r>
          <rPr>
            <sz val="9"/>
            <color indexed="81"/>
            <rFont val="Tahoma"/>
            <family val="2"/>
          </rPr>
          <t xml:space="preserve">
se ajusta la meta al 100%
</t>
        </r>
      </text>
    </comment>
    <comment ref="I16" authorId="1" shapeId="0" xr:uid="{B2C6DBC9-7A52-4812-984D-6BDBA0165658}">
      <text>
        <r>
          <rPr>
            <b/>
            <sz val="9"/>
            <color indexed="81"/>
            <rFont val="Tahoma"/>
            <family val="2"/>
          </rPr>
          <t>DIR. PLANEACION:</t>
        </r>
        <r>
          <rPr>
            <sz val="9"/>
            <color indexed="81"/>
            <rFont val="Tahoma"/>
            <family val="2"/>
          </rPr>
          <t xml:space="preserve">
Se definen modelos para la aplicación de una tabla piloto que se aplicará en el primer smestre de 2026
</t>
        </r>
      </text>
    </comment>
    <comment ref="I45" authorId="1" shapeId="0" xr:uid="{2E5BC20A-D218-4AA2-812B-9FD6E4C5EC21}">
      <text>
        <r>
          <rPr>
            <b/>
            <sz val="9"/>
            <color indexed="81"/>
            <rFont val="Tahoma"/>
            <family val="2"/>
          </rPr>
          <t>DIR. PLANEACION:</t>
        </r>
        <r>
          <rPr>
            <sz val="9"/>
            <color indexed="81"/>
            <rFont val="Tahoma"/>
            <family val="2"/>
          </rPr>
          <t xml:space="preserve">
se ajusta cumplimiento de meta
</t>
        </r>
      </text>
    </comment>
    <comment ref="H48" authorId="1" shapeId="0" xr:uid="{962AD8B1-4FDB-448A-94C0-4D8F533DB2BD}">
      <text>
        <r>
          <rPr>
            <b/>
            <sz val="9"/>
            <color indexed="81"/>
            <rFont val="Tahoma"/>
            <family val="2"/>
          </rPr>
          <t>DIR. PLANEACION:</t>
        </r>
        <r>
          <rPr>
            <sz val="9"/>
            <color indexed="81"/>
            <rFont val="Tahoma"/>
            <family val="2"/>
          </rPr>
          <t xml:space="preserve">
Julian: esta meta está por debajo del t3
Se ajusta la meta a de 58 a 73
</t>
        </r>
      </text>
    </comment>
    <comment ref="E68" authorId="2" shapeId="0" xr:uid="{6E1860BD-A5CB-490C-8AB0-F44B394B8C94}">
      <text>
        <r>
          <rPr>
            <sz val="11"/>
            <color theme="1"/>
            <rFont val="Calibri"/>
            <family val="2"/>
            <scheme val="minor"/>
          </rPr>
          <t>======
ID#AAABczifUSA
PLANEACION    (2025-01-27 22:18:29)
Nuevo indicador. No existe linea base</t>
        </r>
      </text>
    </comment>
    <comment ref="E69" authorId="2" shapeId="0" xr:uid="{EF2C306B-2F34-417A-ADB5-833ED9697622}">
      <text>
        <r>
          <rPr>
            <sz val="11"/>
            <color theme="1"/>
            <rFont val="Calibri"/>
            <family val="2"/>
            <scheme val="minor"/>
          </rPr>
          <t>======
ID#AAABbttIKtA
PLANEACION    (2025-01-27 22:18:29)
Nuevo indicador. No existe linea base</t>
        </r>
      </text>
    </comment>
    <comment ref="E70" authorId="2" shapeId="0" xr:uid="{973710EB-F81A-4CCA-BFF0-7FEDF56E9F6D}">
      <text>
        <r>
          <rPr>
            <sz val="11"/>
            <color theme="1"/>
            <rFont val="Calibri"/>
            <family val="2"/>
            <scheme val="minor"/>
          </rPr>
          <t>======
ID#AAABbttIKoM
PLANEACION    (2025-01-27 22:18:29)
Nuevo indicador. No existe linea base</t>
        </r>
      </text>
    </comment>
    <comment ref="E71" authorId="2" shapeId="0" xr:uid="{813738C6-06AA-4381-BB58-9450DE4F4907}">
      <text>
        <r>
          <rPr>
            <sz val="11"/>
            <color theme="1"/>
            <rFont val="Calibri"/>
            <family val="2"/>
            <scheme val="minor"/>
          </rPr>
          <t>======
ID#AAABbtp0-eY
PLANEACION    (2025-01-27 22:18:29)
Nuevo indicador. No existe linea base</t>
        </r>
      </text>
    </comment>
    <comment ref="E73" authorId="2" shapeId="0" xr:uid="{8C437849-8122-498B-9C72-DFE910C76027}">
      <text>
        <r>
          <rPr>
            <sz val="11"/>
            <color theme="1"/>
            <rFont val="Calibri"/>
            <family val="2"/>
            <scheme val="minor"/>
          </rPr>
          <t>======
ID#AAABbttIKg8
PLANEACION    (2025-01-27 22:18:29)
Nuevo indicador. No existe linea base</t>
        </r>
      </text>
    </comment>
    <comment ref="E74" authorId="2" shapeId="0" xr:uid="{7CAC3E9D-DE88-4510-9046-7885AF0F3BE2}">
      <text>
        <r>
          <rPr>
            <sz val="11"/>
            <color theme="1"/>
            <rFont val="Calibri"/>
            <family val="2"/>
            <scheme val="minor"/>
          </rPr>
          <t>======
ID#AAABbttIK6E
PLANEACION    (2025-01-27 22:18:29)
Nuevo indicador. No existe linea base</t>
        </r>
      </text>
    </comment>
    <comment ref="E75" authorId="2" shapeId="0" xr:uid="{3D0DB698-DDEF-493D-8331-F001B2DF2A24}">
      <text>
        <r>
          <rPr>
            <sz val="11"/>
            <color theme="1"/>
            <rFont val="Calibri"/>
            <family val="2"/>
            <scheme val="minor"/>
          </rPr>
          <t>======
ID#AAABbttIKk8
PLANEACION    (2025-01-27 22:18:29)
Nuevo indicador. No existe linea base</t>
        </r>
      </text>
    </comment>
    <comment ref="E76" authorId="2" shapeId="0" xr:uid="{4AC228AD-B0E7-4BB6-A0B8-3A7C0CDF651E}">
      <text>
        <r>
          <rPr>
            <sz val="11"/>
            <color theme="1"/>
            <rFont val="Calibri"/>
            <family val="2"/>
            <scheme val="minor"/>
          </rPr>
          <t>======
ID#AAABbttIKjI
PLANEACION    (2025-01-27 22:18:29)
Nuevo indicador. No existe linea base</t>
        </r>
      </text>
    </comment>
    <comment ref="E77" authorId="2" shapeId="0" xr:uid="{F3F0D45B-A3B9-4AE4-A950-A073BD002080}">
      <text>
        <r>
          <rPr>
            <sz val="11"/>
            <color theme="1"/>
            <rFont val="Calibri"/>
            <family val="2"/>
            <scheme val="minor"/>
          </rPr>
          <t>======
ID#AAABbttIKi4
PLANEACION    (2025-01-27 22:18:29)
Nuevo indicador. No existe linea base</t>
        </r>
      </text>
    </comment>
    <comment ref="E78" authorId="2" shapeId="0" xr:uid="{498A04FE-E40B-4618-83B1-BD9570FE7AD6}">
      <text>
        <r>
          <rPr>
            <sz val="11"/>
            <color theme="1"/>
            <rFont val="Calibri"/>
            <family val="2"/>
            <scheme val="minor"/>
          </rPr>
          <t>======
ID#AAABbttILGA
PLANEACION    (2025-01-27 22:18:30)
Nuevo indicador. No existe linea base</t>
        </r>
      </text>
    </comment>
    <comment ref="E80" authorId="2" shapeId="0" xr:uid="{51029658-FE70-4C65-A727-75F899C9D443}">
      <text>
        <r>
          <rPr>
            <sz val="11"/>
            <color theme="1"/>
            <rFont val="Calibri"/>
            <family val="2"/>
            <scheme val="minor"/>
          </rPr>
          <t>======
ID#AAABbttIKp0
PLANEACION    (2025-01-27 22:18:29)
Nuevo indicador. No existe linea base</t>
        </r>
      </text>
    </comment>
    <comment ref="I80" authorId="1" shapeId="0" xr:uid="{52F21D57-B79A-48A8-80A6-2A251938F06F}">
      <text>
        <r>
          <rPr>
            <b/>
            <sz val="9"/>
            <color indexed="81"/>
            <rFont val="Tahoma"/>
            <family val="2"/>
          </rPr>
          <t xml:space="preserve">DIR. PLANEACION
VERIFICAR
</t>
        </r>
      </text>
    </comment>
    <comment ref="E94" authorId="2" shapeId="0" xr:uid="{C001AFB3-147F-497C-BD1A-6FB200BD2094}">
      <text>
        <r>
          <rPr>
            <sz val="11"/>
            <color theme="1"/>
            <rFont val="Calibri"/>
            <family val="2"/>
            <scheme val="minor"/>
          </rPr>
          <t>======
ID#AAABbttILNY
PLANEACION    (2025-01-27 22:18:30)
Nuevo indicador. No existe linea base</t>
        </r>
      </text>
    </comment>
    <comment ref="E95" authorId="2" shapeId="0" xr:uid="{34E74987-ECF7-4486-8FF1-EA62E35DFF02}">
      <text>
        <r>
          <rPr>
            <sz val="11"/>
            <color theme="1"/>
            <rFont val="Calibri"/>
            <family val="2"/>
            <scheme val="minor"/>
          </rPr>
          <t>======
ID#AAABbttILN0
PLANEACION    (2025-01-27 22:18:30)
Nuevo indicador. No existe linea base</t>
        </r>
      </text>
    </comment>
    <comment ref="E96" authorId="2" shapeId="0" xr:uid="{FEF38AB2-EDEB-4780-BC20-B990AEF1DF88}">
      <text>
        <r>
          <rPr>
            <sz val="11"/>
            <color theme="1"/>
            <rFont val="Calibri"/>
            <family val="2"/>
            <scheme val="minor"/>
          </rPr>
          <t>======
ID#AAABbttILbU
PLANEACION    (2025-01-27 22:18:30)
Nuevo indicador. No existe linea base</t>
        </r>
      </text>
    </comment>
    <comment ref="E97" authorId="2" shapeId="0" xr:uid="{29E5A1C9-CD60-47D7-94F6-4E16E33A0D4C}">
      <text>
        <r>
          <rPr>
            <sz val="11"/>
            <color theme="1"/>
            <rFont val="Calibri"/>
            <family val="2"/>
            <scheme val="minor"/>
          </rPr>
          <t>======
ID#AAABbtp093Q
PLANEACION    (2025-01-27 22:18:29)
Nuevo indicador. No existe linea base</t>
        </r>
      </text>
    </comment>
    <comment ref="E98" authorId="2" shapeId="0" xr:uid="{3D211067-094D-4FAA-87CD-4DDADA390FBC}">
      <text>
        <r>
          <rPr>
            <sz val="11"/>
            <color theme="1"/>
            <rFont val="Calibri"/>
            <family val="2"/>
            <scheme val="minor"/>
          </rPr>
          <t>======
ID#AAABbtp0-aU
PLANEACION    (2025-01-27 22:18:29)
Nuevo indicador. No existe linea base</t>
        </r>
      </text>
    </comment>
    <comment ref="E99" authorId="2" shapeId="0" xr:uid="{2F39529A-4AFF-47A0-8117-0FD254271E22}">
      <text>
        <r>
          <rPr>
            <sz val="11"/>
            <color theme="1"/>
            <rFont val="Calibri"/>
            <family val="2"/>
            <scheme val="minor"/>
          </rPr>
          <t>======
ID#AAABbtp0-Vs
PLANEACION    (2025-01-27 22:18:29)
Nuevo indicador. No existe linea base</t>
        </r>
      </text>
    </comment>
    <comment ref="E100" authorId="2" shapeId="0" xr:uid="{6BDC3B2A-23BA-4EF3-855D-687D7E33EFC5}">
      <text>
        <r>
          <rPr>
            <sz val="11"/>
            <color theme="1"/>
            <rFont val="Calibri"/>
            <family val="2"/>
            <scheme val="minor"/>
          </rPr>
          <t>======
ID#AAABbttILhg
PLANEACION    (2025-01-27 22:18:30)
Nuevo indicador. No existe linea base</t>
        </r>
      </text>
    </comment>
    <comment ref="E101" authorId="2" shapeId="0" xr:uid="{9B2FA12D-0A84-4E57-A11F-8FD58B751B50}">
      <text>
        <r>
          <rPr>
            <sz val="11"/>
            <color theme="1"/>
            <rFont val="Calibri"/>
            <family val="2"/>
            <scheme val="minor"/>
          </rPr>
          <t>======
ID#AAABbttIKms
PLANEACION    (2025-01-27 22:18:29)
Modulos para el compus virtual como antiplagio-vigilancia electronica-</t>
        </r>
      </text>
    </comment>
    <comment ref="E114" authorId="2" shapeId="0" xr:uid="{FF891CD4-6DCF-48AD-844A-69AD29022052}">
      <text>
        <r>
          <rPr>
            <sz val="11"/>
            <color theme="1"/>
            <rFont val="Calibri"/>
            <family val="2"/>
            <scheme val="minor"/>
          </rPr>
          <t>======
ID#AAABbttILcw
PLANEACION    (2025-01-27 22:18:30)
Nuevo indicador. No existe linea base</t>
        </r>
      </text>
    </comment>
    <comment ref="E115" authorId="2" shapeId="0" xr:uid="{55A1285D-01EE-4223-B932-E883B48ECEE4}">
      <text>
        <r>
          <rPr>
            <sz val="11"/>
            <color theme="1"/>
            <rFont val="Calibri"/>
            <family val="2"/>
            <scheme val="minor"/>
          </rPr>
          <t>======
ID#AAABbtp0-ms
PLANEACION    (2025-01-27 22:18:29)
Nuevo indicador. No existe linea base</t>
        </r>
      </text>
    </comment>
    <comment ref="E116" authorId="2" shapeId="0" xr:uid="{1B52725C-E0FC-4C84-8F96-AC887C63C0D1}">
      <text>
        <r>
          <rPr>
            <sz val="11"/>
            <color theme="1"/>
            <rFont val="Calibri"/>
            <family val="2"/>
            <scheme val="minor"/>
          </rPr>
          <t>======
ID#AAABbttIKxQ
PLANEACION    (2025-01-27 22:18:29)
Nuevo indicador. No existe linea base</t>
        </r>
      </text>
    </comment>
    <comment ref="E122" authorId="2" shapeId="0" xr:uid="{92DF3CF1-2395-44C2-8645-C9B9E158E29D}">
      <text>
        <r>
          <rPr>
            <sz val="11"/>
            <color theme="1"/>
            <rFont val="Calibri"/>
            <family val="2"/>
            <scheme val="minor"/>
          </rPr>
          <t>======
ID#AAABbtp0-ho
PLANEACION    (2025-01-27 22:18:29)
Salud [2]
              Medicina
              Enfermería
FEA [3]
              Contaduría
              Administración
              Administracion Turística y Hotelera
Ingeniería [3]
             Ingeniería de Petróleos
             Tecnología en Construcción de Obras Civiles
             Tecnología en Desarrollo de Software
Educación [8]
             Licenciatura en Ciencias Naturales y Educación Ambiental
             Licenciatura en Ciencias Sociales
             Licenciatura en Educación Artística
             Licenciatura en Educación Física, Recreación y Deportes
             Licenciatura en Educación Infantil
             Licenciatura en Lenguas Extranjeras con Énfasis en Inglés
             Licenciatura en Literatura y Lengua Castellana
             Licenciatura en Matemáticas
Ciencias Sociales y Humanas [3]
              Antropología
              Comunicación Social y Periodismo
              Psicología
Ciencias Jurídicas y Políticas [2]
             Ciencia Política
             Derecho
Ciencias Exactas y Naturales [1]
             Matemática Aplicada</t>
        </r>
      </text>
    </comment>
    <comment ref="E127" authorId="2" shapeId="0" xr:uid="{C842B1E5-0A44-47FE-BFA1-9FAEA3438DF1}">
      <text>
        <r>
          <rPr>
            <sz val="11"/>
            <color theme="1"/>
            <rFont val="Calibri"/>
            <family val="2"/>
            <scheme val="minor"/>
          </rPr>
          <t>======
ID#AAABbttILjo
PLANEACION    (2025-01-27 22:18:30)
Nuevo indicador. No existe linea base</t>
        </r>
      </text>
    </comment>
    <comment ref="E128" authorId="2" shapeId="0" xr:uid="{CC348C2B-5945-4677-AE0D-3E7A81FC58D9}">
      <text>
        <r>
          <rPr>
            <sz val="11"/>
            <color theme="1"/>
            <rFont val="Calibri"/>
            <family val="2"/>
            <scheme val="minor"/>
          </rPr>
          <t>======
ID#AAABbtp0-Co
PLANEACION    (2025-01-27 22:18:29)
Nuevo indicador. No existe linea base</t>
        </r>
      </text>
    </comment>
    <comment ref="E129" authorId="2" shapeId="0" xr:uid="{C9CF4DBD-1F57-4DE6-929D-5A701D426622}">
      <text>
        <r>
          <rPr>
            <sz val="11"/>
            <color theme="1"/>
            <rFont val="Calibri"/>
            <family val="2"/>
            <scheme val="minor"/>
          </rPr>
          <t>======
ID#AAABbtp0-kA
PLANEACION    (2025-01-27 22:18:29)
Nuevo indicador. No existe linea base</t>
        </r>
      </text>
    </comment>
    <comment ref="E130" authorId="2" shapeId="0" xr:uid="{E2B38EB6-0A01-40B5-A9AD-7D3D26DF1728}">
      <text>
        <r>
          <rPr>
            <sz val="11"/>
            <color theme="1"/>
            <rFont val="Calibri"/>
            <family val="2"/>
            <scheme val="minor"/>
          </rPr>
          <t>======
ID#AAABbttILg0
PLANEACION    (2025-01-27 22:18:30)
Nuevo indicador. No existe linea base</t>
        </r>
      </text>
    </comment>
    <comment ref="E137" authorId="2" shapeId="0" xr:uid="{0D814DFF-4448-4753-ABFD-41A27AF4D39C}">
      <text>
        <r>
          <rPr>
            <sz val="11"/>
            <color theme="1"/>
            <rFont val="Calibri"/>
            <family val="2"/>
            <scheme val="minor"/>
          </rPr>
          <t>======
ID#AAABbttIKxE
PLANEACION    (2025-01-27 22:18:29)
Nuevo indicador. No existe linea base</t>
        </r>
      </text>
    </comment>
    <comment ref="E138" authorId="2" shapeId="0" xr:uid="{EB9A6E71-7D22-403D-AB64-470A0A943BB4}">
      <text>
        <r>
          <rPr>
            <sz val="11"/>
            <color theme="1"/>
            <rFont val="Calibri"/>
            <family val="2"/>
            <scheme val="minor"/>
          </rPr>
          <t>======
ID#AAABbtp0-h4
PLANEACION    (2025-01-27 22:18:29)
Nuevo indicador. No existe linea base</t>
        </r>
      </text>
    </comment>
    <comment ref="E139" authorId="2" shapeId="0" xr:uid="{CC2399AF-9D44-4669-9610-168965C17467}">
      <text>
        <r>
          <rPr>
            <sz val="11"/>
            <color theme="1"/>
            <rFont val="Calibri"/>
            <family val="2"/>
            <scheme val="minor"/>
          </rPr>
          <t>======
ID#AAABbttIK94
PLANEACION    (2025-01-27 22:18:29)
Nuevo indicador. No existe linea base</t>
        </r>
      </text>
    </comment>
    <comment ref="E140" authorId="2" shapeId="0" xr:uid="{38A7F8E0-251B-4903-8F97-0D2A4D1E452F}">
      <text>
        <r>
          <rPr>
            <sz val="11"/>
            <color theme="1"/>
            <rFont val="Calibri"/>
            <family val="2"/>
            <scheme val="minor"/>
          </rPr>
          <t>======
ID#AAABbttIK70
PLANEACION    (2025-01-27 22:18:29)
Nuevo indicador. No existe linea base</t>
        </r>
      </text>
    </comment>
    <comment ref="E141" authorId="2" shapeId="0" xr:uid="{E0244930-7411-4DD5-AA15-C59DFD25FF42}">
      <text>
        <r>
          <rPr>
            <sz val="11"/>
            <color theme="1"/>
            <rFont val="Calibri"/>
            <family val="2"/>
            <scheme val="minor"/>
          </rPr>
          <t>======
ID#AAABbtp097k
PLANEACION    (2025-01-27 22:18:29)
Nuevo indicador. No existe linea base</t>
        </r>
      </text>
    </comment>
    <comment ref="E142" authorId="2" shapeId="0" xr:uid="{48DAE3C2-FBB3-499D-A5D6-8B13E16B8AF4}">
      <text>
        <r>
          <rPr>
            <sz val="11"/>
            <color theme="1"/>
            <rFont val="Calibri"/>
            <family val="2"/>
            <scheme val="minor"/>
          </rPr>
          <t>======
ID#AAABbtp0-Ow
PLANEACION    (2025-01-27 22:18:29)
Nuevo indicador. No existe linea base</t>
        </r>
      </text>
    </comment>
    <comment ref="E143" authorId="2" shapeId="0" xr:uid="{81BC0329-4996-4633-8546-13360A226B80}">
      <text>
        <r>
          <rPr>
            <sz val="11"/>
            <color theme="1"/>
            <rFont val="Calibri"/>
            <family val="2"/>
            <scheme val="minor"/>
          </rPr>
          <t>======
ID#AAABbtp0-Uo
PLANEACION    (2025-01-27 22:18:29)
Nuevo indicador. No existe linea base</t>
        </r>
      </text>
    </comment>
    <comment ref="I151" authorId="1" shapeId="0" xr:uid="{DB1D4A02-E617-4BCD-8265-372863E96D1A}">
      <text>
        <r>
          <rPr>
            <b/>
            <sz val="9"/>
            <color indexed="81"/>
            <rFont val="Tahoma"/>
            <family val="2"/>
          </rPr>
          <t>DIR. PLANEACION:</t>
        </r>
        <r>
          <rPr>
            <sz val="9"/>
            <color indexed="81"/>
            <rFont val="Tahoma"/>
            <family val="2"/>
          </rPr>
          <t xml:space="preserve">
Cuál?
</t>
        </r>
      </text>
    </comment>
    <comment ref="I157" authorId="1" shapeId="0" xr:uid="{F5D53FD4-06B0-41F8-A4C9-CD8561011712}">
      <text>
        <r>
          <rPr>
            <b/>
            <sz val="9"/>
            <color indexed="81"/>
            <rFont val="Tahoma"/>
            <family val="2"/>
          </rPr>
          <t>DIR. PLANEACION:</t>
        </r>
        <r>
          <rPr>
            <sz val="9"/>
            <color indexed="81"/>
            <rFont val="Tahoma"/>
            <family val="2"/>
          </rPr>
          <t xml:space="preserve">
no coincide con reporte del t3. Se ajusta de 1 a 2
</t>
        </r>
      </text>
    </comment>
    <comment ref="H164" authorId="1" shapeId="0" xr:uid="{A53D32B6-0D09-45AA-B490-AC46DB374AD5}">
      <text>
        <r>
          <rPr>
            <b/>
            <sz val="9"/>
            <color indexed="81"/>
            <rFont val="Tahoma"/>
            <family val="2"/>
          </rPr>
          <t>DIR. PLANEACION:</t>
        </r>
        <r>
          <rPr>
            <sz val="9"/>
            <color indexed="81"/>
            <rFont val="Tahoma"/>
            <family val="2"/>
          </rPr>
          <t xml:space="preserve">
se envió evidencia de los cursos?
</t>
        </r>
      </text>
    </comment>
    <comment ref="E167" authorId="2" shapeId="0" xr:uid="{D5987F5E-A437-482D-A8AD-0E99D9712F6E}">
      <text>
        <r>
          <rPr>
            <sz val="11"/>
            <color theme="1"/>
            <rFont val="Calibri"/>
            <family val="2"/>
            <scheme val="minor"/>
          </rPr>
          <t>======
ID#AAABbtp0-ME
PLANEACION    (2025-01-27 22:18:29)
Nuevo indicador. No existe linea base</t>
        </r>
      </text>
    </comment>
    <comment ref="E168" authorId="2" shapeId="0" xr:uid="{39052F90-EBC1-4A23-9F7C-AE81708F36FB}">
      <text>
        <r>
          <rPr>
            <sz val="11"/>
            <color theme="1"/>
            <rFont val="Calibri"/>
            <family val="2"/>
            <scheme val="minor"/>
          </rPr>
          <t>======
ID#AAABbttILcI
PLANEACION    (2025-01-27 22:18:30)
Nuevo indicador. No existe linea base</t>
        </r>
      </text>
    </comment>
    <comment ref="E169" authorId="2" shapeId="0" xr:uid="{2DAE986B-73D0-4EBD-8A2F-20E17409BEF6}">
      <text>
        <r>
          <rPr>
            <sz val="11"/>
            <color theme="1"/>
            <rFont val="Calibri"/>
            <family val="2"/>
            <scheme val="minor"/>
          </rPr>
          <t>======
ID#AAABbtp0-aw
PLANEACION    (2025-01-27 22:18:29)
Nuevo indicador. No existe linea base</t>
        </r>
      </text>
    </comment>
    <comment ref="E170" authorId="2" shapeId="0" xr:uid="{D42EA85E-3F8F-441C-B33B-BB96201236C5}">
      <text>
        <r>
          <rPr>
            <sz val="11"/>
            <color theme="1"/>
            <rFont val="Calibri"/>
            <family val="2"/>
            <scheme val="minor"/>
          </rPr>
          <t>======
ID#AAABbttIKdk
PLANEACION    (2025-01-27 22:18:29)
Nuevo indicador. No existe linea base</t>
        </r>
      </text>
    </comment>
    <comment ref="E175" authorId="2" shapeId="0" xr:uid="{9AE50B51-8DB7-4EBC-8115-A9CEACBD8BA5}">
      <text>
        <r>
          <rPr>
            <sz val="11"/>
            <color theme="1"/>
            <rFont val="Calibri"/>
            <family val="2"/>
            <scheme val="minor"/>
          </rPr>
          <t>======
ID#AAABbttILIw
PLANEACION    (2025-01-27 22:18:30)
Nuevo indicador. No existe linea base</t>
        </r>
      </text>
    </comment>
    <comment ref="E176" authorId="2" shapeId="0" xr:uid="{BB86ED65-1886-4CD4-A62D-8095BF7F70F8}">
      <text>
        <r>
          <rPr>
            <sz val="11"/>
            <color theme="1"/>
            <rFont val="Calibri"/>
            <family val="2"/>
            <scheme val="minor"/>
          </rPr>
          <t>======
ID#AAABbtp0-mY
PLANEACION    (2025-01-27 22:18:29)
Nuevo indicador. No existe linea base</t>
        </r>
      </text>
    </comment>
    <comment ref="E177" authorId="2" shapeId="0" xr:uid="{0913D426-5D89-4BE6-99F0-BA4339C269F5}">
      <text>
        <r>
          <rPr>
            <sz val="11"/>
            <color theme="1"/>
            <rFont val="Calibri"/>
            <family val="2"/>
            <scheme val="minor"/>
          </rPr>
          <t>======
ID#AAABbttILKo
PLANEACION    (2025-01-27 22:18:30)
Nuevo indicador. No existe linea base</t>
        </r>
      </text>
    </comment>
    <comment ref="E178" authorId="2" shapeId="0" xr:uid="{1B5895F8-5C96-45B4-B7C5-38DC2BB01FD4}">
      <text>
        <r>
          <rPr>
            <sz val="11"/>
            <color theme="1"/>
            <rFont val="Calibri"/>
            <family val="2"/>
            <scheme val="minor"/>
          </rPr>
          <t>======
ID#AAABbttIK38
PLANEACION    (2025-01-27 22:18:29)
Nuevo indicador. No existe linea base</t>
        </r>
      </text>
    </comment>
    <comment ref="E179" authorId="2" shapeId="0" xr:uid="{B2D1CF37-A37C-44D1-90CE-F257639E6F62}">
      <text>
        <r>
          <rPr>
            <sz val="11"/>
            <color theme="1"/>
            <rFont val="Calibri"/>
            <family val="2"/>
            <scheme val="minor"/>
          </rPr>
          <t>======
ID#AAABbttILaQ
PLANEACION    (2025-01-27 22:18:30)
Nuevo indicador. No existe linea base</t>
        </r>
      </text>
    </comment>
    <comment ref="E180" authorId="2" shapeId="0" xr:uid="{1E06E105-30B0-4939-B7C3-2DBD0A575390}">
      <text>
        <r>
          <rPr>
            <sz val="11"/>
            <color theme="1"/>
            <rFont val="Calibri"/>
            <family val="2"/>
            <scheme val="minor"/>
          </rPr>
          <t>======
ID#AAABbtp098E
PLANEACION    (2025-01-27 22:18:29)
Nuevo indicador. No existe linea base</t>
        </r>
      </text>
    </comment>
    <comment ref="E181" authorId="2" shapeId="0" xr:uid="{23B8332A-4040-4E67-9AFB-1414BE346733}">
      <text>
        <r>
          <rPr>
            <sz val="11"/>
            <color theme="1"/>
            <rFont val="Calibri"/>
            <family val="2"/>
            <scheme val="minor"/>
          </rPr>
          <t>======
ID#AAABbtp0-dc
PLANEACION    (2025-01-27 22:18:29)
Nuevo indicador. No existe linea base</t>
        </r>
      </text>
    </comment>
    <comment ref="E182" authorId="2" shapeId="0" xr:uid="{39E5C8E7-611F-43F4-8CC8-05598D2E1C02}">
      <text>
        <r>
          <rPr>
            <sz val="11"/>
            <color theme="1"/>
            <rFont val="Calibri"/>
            <family val="2"/>
            <scheme val="minor"/>
          </rPr>
          <t>======
ID#AAABbtp0-Tk
PLANEACION    (2025-01-27 22:18:29)
Nuevo indicador. No existe linea base</t>
        </r>
      </text>
    </comment>
    <comment ref="H188" authorId="1" shapeId="0" xr:uid="{AFD77E53-245D-453D-960D-B5DAB0DDCA48}">
      <text>
        <r>
          <rPr>
            <b/>
            <sz val="9"/>
            <color indexed="81"/>
            <rFont val="Tahoma"/>
            <family val="2"/>
          </rPr>
          <t xml:space="preserve">DIR. PLANEACION:
Confirmar este reporte
</t>
        </r>
      </text>
    </comment>
    <comment ref="E202" authorId="2" shapeId="0" xr:uid="{86989CC4-E582-4402-A564-B4C424CFE1E1}">
      <text>
        <r>
          <rPr>
            <sz val="11"/>
            <color theme="1"/>
            <rFont val="Calibri"/>
            <family val="2"/>
            <scheme val="minor"/>
          </rPr>
          <t>======
ID#AAABbttIK2k
PLANEACION    (2025-01-27 22:18:29)
Nuevo indicador. No existe linea base</t>
        </r>
      </text>
    </comment>
    <comment ref="E203" authorId="2" shapeId="0" xr:uid="{5F2DFFF2-00BC-4A64-AF03-7F46CE338FCB}">
      <text>
        <r>
          <rPr>
            <sz val="11"/>
            <color theme="1"/>
            <rFont val="Calibri"/>
            <family val="2"/>
            <scheme val="minor"/>
          </rPr>
          <t>======
ID#AAABbttILU8
PLANEACION    (2025-01-27 22:18:30)
Nuevo indicador. No existe linea base</t>
        </r>
      </text>
    </comment>
    <comment ref="E204" authorId="2" shapeId="0" xr:uid="{269EF927-94CE-4BEE-B078-1749E25A5825}">
      <text>
        <r>
          <rPr>
            <sz val="11"/>
            <color theme="1"/>
            <rFont val="Calibri"/>
            <family val="2"/>
            <scheme val="minor"/>
          </rPr>
          <t>======
ID#AAABbttIK3Y
PLANEACION    (2025-01-27 22:18:29)
Nuevo indicador. No existe linea base</t>
        </r>
      </text>
    </comment>
    <comment ref="H257" authorId="1" shapeId="0" xr:uid="{D0366509-BD32-425C-8818-C06CF651EE33}">
      <text>
        <r>
          <rPr>
            <b/>
            <sz val="9"/>
            <color indexed="81"/>
            <rFont val="Tahoma"/>
            <family val="2"/>
          </rPr>
          <t>DIR. PLANEACION:</t>
        </r>
        <r>
          <rPr>
            <sz val="9"/>
            <color indexed="81"/>
            <rFont val="Tahoma"/>
            <family val="2"/>
          </rPr>
          <t xml:space="preserve">
que elemento es?
</t>
        </r>
      </text>
    </comment>
    <comment ref="H261" authorId="1" shapeId="0" xr:uid="{1C06DE5E-D415-42B5-B7F6-455AE9887E42}">
      <text>
        <r>
          <rPr>
            <b/>
            <sz val="9"/>
            <color indexed="81"/>
            <rFont val="Tahoma"/>
            <family val="2"/>
          </rPr>
          <t>DIR. PLANEACION:</t>
        </r>
        <r>
          <rPr>
            <sz val="9"/>
            <color indexed="81"/>
            <rFont val="Tahoma"/>
            <family val="2"/>
          </rPr>
          <t xml:space="preserve">
se ajusta la meta lograda en porcentaje
</t>
        </r>
      </text>
    </comment>
    <comment ref="E263" authorId="2" shapeId="0" xr:uid="{69CE1016-9D06-48D6-804D-A9C068B98275}">
      <text>
        <r>
          <rPr>
            <sz val="11"/>
            <color theme="1"/>
            <rFont val="Calibri"/>
            <family val="2"/>
            <scheme val="minor"/>
          </rPr>
          <t>======
ID#AAABbttIK1U
PLANEACION    (2025-01-27 22:18:29)
Nuevo indicador. No existe linea base</t>
        </r>
      </text>
    </comment>
    <comment ref="E273" authorId="2" shapeId="0" xr:uid="{23575538-47AB-4505-931C-4A74FA8A641F}">
      <text>
        <r>
          <rPr>
            <sz val="11"/>
            <color theme="1"/>
            <rFont val="Calibri"/>
            <family val="2"/>
            <scheme val="minor"/>
          </rPr>
          <t>======
ID#AAABbttILjw
PLANEACION    (2025-01-27 22:18:30)
Nuevo indicador. No existe linea base</t>
        </r>
      </text>
    </comment>
    <comment ref="E274" authorId="2" shapeId="0" xr:uid="{14133FC1-FE62-4EF6-81BA-F320BCF8E8A9}">
      <text>
        <r>
          <rPr>
            <sz val="11"/>
            <color theme="1"/>
            <rFont val="Calibri"/>
            <family val="2"/>
            <scheme val="minor"/>
          </rPr>
          <t>======
ID#AAABbttILfY
PLANEACION    (2025-01-27 22:18:30)
Nuevo indicador. No existe linea base</t>
        </r>
      </text>
    </comment>
    <comment ref="E275" authorId="2" shapeId="0" xr:uid="{4A6223BC-9C34-415F-A78F-CFA345694974}">
      <text>
        <r>
          <rPr>
            <sz val="11"/>
            <color theme="1"/>
            <rFont val="Calibri"/>
            <family val="2"/>
            <scheme val="minor"/>
          </rPr>
          <t>======
ID#AAABbttIKjg
PLANEACION    (2025-01-27 22:18:29)
Nuevo indicador. No existe linea base</t>
        </r>
      </text>
    </comment>
    <comment ref="E279" authorId="2" shapeId="0" xr:uid="{11D9A0FF-B7FA-43F0-8E2A-2CC3EB1F5D0E}">
      <text>
        <r>
          <rPr>
            <sz val="11"/>
            <color theme="1"/>
            <rFont val="Calibri"/>
            <family val="2"/>
            <scheme val="minor"/>
          </rPr>
          <t>======
ID#AAABbttILDg
PLANEACION    (2025-01-27 22:18:30)
Nuevo indicador. No existe linea base</t>
        </r>
      </text>
    </comment>
    <comment ref="E285" authorId="2" shapeId="0" xr:uid="{5C4727FA-01DA-4212-A056-B7BE1B550815}">
      <text>
        <r>
          <rPr>
            <sz val="11"/>
            <color theme="1"/>
            <rFont val="Calibri"/>
            <family val="2"/>
            <scheme val="minor"/>
          </rPr>
          <t>======
ID#AAABbttIKfs
PLANEACION    (2025-01-27 22:18:29)
Nuevo indicador. No existe linea base</t>
        </r>
      </text>
    </comment>
    <comment ref="E286" authorId="2" shapeId="0" xr:uid="{689D3593-3EE4-4C82-8DF6-2C1B3A2F77A3}">
      <text>
        <r>
          <rPr>
            <sz val="11"/>
            <color theme="1"/>
            <rFont val="Calibri"/>
            <family val="2"/>
            <scheme val="minor"/>
          </rPr>
          <t>======
ID#AAABbttILLw
PLANEACION    (2025-01-27 22:18:30)
Nuevo indicador. No existe linea base</t>
        </r>
      </text>
    </comment>
    <comment ref="E294" authorId="2" shapeId="0" xr:uid="{A9DE7729-B08E-4A04-BB9B-E56C34D661BD}">
      <text>
        <r>
          <rPr>
            <sz val="11"/>
            <color theme="1"/>
            <rFont val="Calibri"/>
            <family val="2"/>
            <scheme val="minor"/>
          </rPr>
          <t>======
ID#AAABbttILGU
PLANEACION    (2025-01-27 22:18:30)
Nuevo indicador. No existe linea base</t>
        </r>
      </text>
    </comment>
    <comment ref="E305" authorId="2" shapeId="0" xr:uid="{E2A958EC-0DC9-46E6-9E10-5CC9A672637E}">
      <text>
        <r>
          <rPr>
            <sz val="11"/>
            <color theme="1"/>
            <rFont val="Calibri"/>
            <family val="2"/>
            <scheme val="minor"/>
          </rPr>
          <t>======
ID#AAABbttILcg
PLANEACION    (2025-01-27 22:18:30)
Nuevo indicador. No existe linea base</t>
        </r>
      </text>
    </comment>
    <comment ref="E306" authorId="2" shapeId="0" xr:uid="{25FD47D3-B4B0-41C6-8D46-D969E9E54D44}">
      <text>
        <r>
          <rPr>
            <sz val="11"/>
            <color theme="1"/>
            <rFont val="Calibri"/>
            <family val="2"/>
            <scheme val="minor"/>
          </rPr>
          <t>======
ID#AAABbttIKoY
PLANEACION    (2025-01-27 22:18:29)
Nuevo indicador. No existe linea base</t>
        </r>
      </text>
    </comment>
    <comment ref="E307" authorId="2" shapeId="0" xr:uid="{40B43DFF-726E-44A7-8BDE-A5F363EFA163}">
      <text>
        <r>
          <rPr>
            <sz val="11"/>
            <color theme="1"/>
            <rFont val="Calibri"/>
            <family val="2"/>
            <scheme val="minor"/>
          </rPr>
          <t>======
ID#AAABbtp0-Nk
PLANEACION    (2025-01-27 22:18:29)
Nuevo indicador. No existe linea base</t>
        </r>
      </text>
    </comment>
    <comment ref="E308" authorId="2" shapeId="0" xr:uid="{EF9D32E9-E861-40D0-AFBF-E10C3B5C0630}">
      <text>
        <r>
          <rPr>
            <sz val="11"/>
            <color theme="1"/>
            <rFont val="Calibri"/>
            <family val="2"/>
            <scheme val="minor"/>
          </rPr>
          <t>======
ID#AAABbtp0-Yc
PLANEACION    (2025-01-27 22:18:29)
Nuevo indicador. No existe linea base</t>
        </r>
      </text>
    </comment>
    <comment ref="E326" authorId="2" shapeId="0" xr:uid="{E6DA56B8-2923-4886-B2C7-5F83C052FF6B}">
      <text>
        <r>
          <rPr>
            <sz val="11"/>
            <color theme="1"/>
            <rFont val="Calibri"/>
            <family val="2"/>
            <scheme val="minor"/>
          </rPr>
          <t>======
ID#AAABbtp0-io
PLANEACION    (2025-01-27 22:18:29)
Nuevo indicador no existe linea base</t>
        </r>
      </text>
    </comment>
    <comment ref="E327" authorId="2" shapeId="0" xr:uid="{7C85455B-370B-4F2A-8638-817BC74FD411}">
      <text>
        <r>
          <rPr>
            <sz val="11"/>
            <color theme="1"/>
            <rFont val="Calibri"/>
            <family val="2"/>
            <scheme val="minor"/>
          </rPr>
          <t>======
ID#AAABbttIKpY
PLANEACION    (2025-01-27 22:18:29)
Nuevo indicador no existe linea base</t>
        </r>
      </text>
    </comment>
    <comment ref="E328" authorId="2" shapeId="0" xr:uid="{95BBE1AA-373E-4AB6-9DA0-05CAD9A81391}">
      <text>
        <r>
          <rPr>
            <sz val="11"/>
            <color theme="1"/>
            <rFont val="Calibri"/>
            <family val="2"/>
            <scheme val="minor"/>
          </rPr>
          <t>======
ID#AAABbttILQ4
PLANEACION    (2025-01-27 22:18:30)
Nuevo indicador no existe linea base</t>
        </r>
      </text>
    </comment>
    <comment ref="E329" authorId="2" shapeId="0" xr:uid="{A3F563D6-07E7-4EF3-8B2C-ACD218DF5DE5}">
      <text>
        <r>
          <rPr>
            <sz val="11"/>
            <color theme="1"/>
            <rFont val="Calibri"/>
            <family val="2"/>
            <scheme val="minor"/>
          </rPr>
          <t>======
ID#AAABbtp099A
PLANEACION    (2025-01-27 22:18:29)
Nuevo indicador no existe linea base</t>
        </r>
      </text>
    </comment>
    <comment ref="E330" authorId="2" shapeId="0" xr:uid="{EC127390-6E15-4F10-8C77-FC6C787DF750}">
      <text>
        <r>
          <rPr>
            <sz val="11"/>
            <color theme="1"/>
            <rFont val="Calibri"/>
            <family val="2"/>
            <scheme val="minor"/>
          </rPr>
          <t>======
ID#AAABbtp099U
PLANEACION    (2025-01-27 22:18:29)
Nuevo indicador no existe linea base</t>
        </r>
      </text>
    </comment>
    <comment ref="E331" authorId="2" shapeId="0" xr:uid="{97ED4ABA-A62A-47B3-9B46-F6859763EBDA}">
      <text>
        <r>
          <rPr>
            <sz val="11"/>
            <color theme="1"/>
            <rFont val="Calibri"/>
            <family val="2"/>
            <scheme val="minor"/>
          </rPr>
          <t>======
ID#AAABbtp0-TE
PLANEACION    (2025-01-27 22:18:29)
Nuevo indicador no existe linea base</t>
        </r>
      </text>
    </comment>
    <comment ref="E332" authorId="2" shapeId="0" xr:uid="{2227C3F2-50EC-476F-A76C-276FA2FAD777}">
      <text>
        <r>
          <rPr>
            <sz val="11"/>
            <color theme="1"/>
            <rFont val="Calibri"/>
            <family val="2"/>
            <scheme val="minor"/>
          </rPr>
          <t>======
ID#AAABbttILa0
PLANEACION    (2025-01-27 22:18:30)
Nuevo indicador no existe linea base</t>
        </r>
      </text>
    </comment>
    <comment ref="E333" authorId="2" shapeId="0" xr:uid="{F59E94BA-9FF7-42F5-9BDF-0031581F9BF8}">
      <text>
        <r>
          <rPr>
            <sz val="11"/>
            <color theme="1"/>
            <rFont val="Calibri"/>
            <family val="2"/>
            <scheme val="minor"/>
          </rPr>
          <t>======
ID#AAABbttILGc
PLANEACION    (2025-01-27 22:18:30)
Nuevo indicador no existe linea base</t>
        </r>
      </text>
    </comment>
    <comment ref="E341" authorId="2" shapeId="0" xr:uid="{6151A8E0-B332-4EFF-97DB-3542FCEC02D2}">
      <text>
        <r>
          <rPr>
            <sz val="11"/>
            <color theme="1"/>
            <rFont val="Calibri"/>
            <family val="2"/>
            <scheme val="minor"/>
          </rPr>
          <t>======
ID#AAABbttIK_E
PLANEACION    (2025-01-27 22:18:29)
Nuevo indicador no existe linea base</t>
        </r>
      </text>
    </comment>
    <comment ref="E343" authorId="2" shapeId="0" xr:uid="{06EBA826-DD9B-4568-AE72-DDE3E0CA386E}">
      <text>
        <r>
          <rPr>
            <sz val="11"/>
            <color theme="1"/>
            <rFont val="Calibri"/>
            <family val="2"/>
            <scheme val="minor"/>
          </rPr>
          <t>======
ID#AAABbttILSI
PLANEACION    (2025-01-27 22:18:30)
Nuevo indicador no existe linea base</t>
        </r>
      </text>
    </comment>
    <comment ref="E345" authorId="2" shapeId="0" xr:uid="{AB398171-0D3D-4814-93E9-6960CB015758}">
      <text>
        <r>
          <rPr>
            <sz val="11"/>
            <color theme="1"/>
            <rFont val="Calibri"/>
            <family val="2"/>
            <scheme val="minor"/>
          </rPr>
          <t>======
ID#AAABbttIKog
PLANEACION    (2025-01-27 22:18:29)
Nuevo indicador no existe linea base</t>
        </r>
      </text>
    </comment>
    <comment ref="E346" authorId="2" shapeId="0" xr:uid="{F7922BCC-5B2A-4D40-849F-523D44CC8757}">
      <text>
        <r>
          <rPr>
            <sz val="11"/>
            <color theme="1"/>
            <rFont val="Calibri"/>
            <family val="2"/>
            <scheme val="minor"/>
          </rPr>
          <t>======
ID#AAABbtp0-jI
PLANEACION    (2025-01-27 22:18:29)
Nuevo indicador no existe linea base</t>
        </r>
      </text>
    </comment>
    <comment ref="E347" authorId="2" shapeId="0" xr:uid="{F4FD528A-CC58-4CB4-928C-333E5950693F}">
      <text>
        <r>
          <rPr>
            <sz val="11"/>
            <color theme="1"/>
            <rFont val="Calibri"/>
            <family val="2"/>
            <scheme val="minor"/>
          </rPr>
          <t>======
ID#AAABbtp0-Hw
PLANEACION    (2025-01-27 22:18:29)
Nuevo indicador no existe linea base</t>
        </r>
      </text>
    </comment>
    <comment ref="E349" authorId="2" shapeId="0" xr:uid="{62929687-8714-4573-8D25-070E6B671BDF}">
      <text>
        <r>
          <rPr>
            <sz val="11"/>
            <color theme="1"/>
            <rFont val="Calibri"/>
            <family val="2"/>
            <scheme val="minor"/>
          </rPr>
          <t>======
ID#AAABbttILcU
PLANEACION    (2025-01-27 22:18:30)
Nuevo indicador no existe linea base</t>
        </r>
      </text>
    </comment>
    <comment ref="E350" authorId="2" shapeId="0" xr:uid="{AE81590A-47EF-4A6E-A083-1D5C96D23402}">
      <text>
        <r>
          <rPr>
            <sz val="11"/>
            <color theme="1"/>
            <rFont val="Calibri"/>
            <family val="2"/>
            <scheme val="minor"/>
          </rPr>
          <t>======
ID#AAABbttILR8
PLANEACION    (2025-01-27 22:18:30)
Nuevo indicador no existe linea base</t>
        </r>
      </text>
    </comment>
    <comment ref="E351" authorId="2" shapeId="0" xr:uid="{6B69DB99-6BCE-4BC1-AF0B-4DC929A390B5}">
      <text>
        <r>
          <rPr>
            <sz val="11"/>
            <color theme="1"/>
            <rFont val="Calibri"/>
            <family val="2"/>
            <scheme val="minor"/>
          </rPr>
          <t>======
ID#AAABbttILEE
PLANEACION    (2025-01-27 22:18:30)
Nuevo indicador no existe linea base</t>
        </r>
      </text>
    </comment>
    <comment ref="E355" authorId="2" shapeId="0" xr:uid="{D29C46E3-DF2C-4D5F-8C2A-69E7C0C5CDC7}">
      <text>
        <r>
          <rPr>
            <sz val="11"/>
            <color theme="1"/>
            <rFont val="Calibri"/>
            <family val="2"/>
            <scheme val="minor"/>
          </rPr>
          <t>======
ID#AAABbtp0-mU
PLANEACION    (2025-01-27 22:18:29)
Nuevo indicador no existe linea base</t>
        </r>
      </text>
    </comment>
    <comment ref="E356" authorId="2" shapeId="0" xr:uid="{17F9DF1C-C377-4D7A-ACD5-2E2CAE12A951}">
      <text>
        <r>
          <rPr>
            <sz val="11"/>
            <color theme="1"/>
            <rFont val="Calibri"/>
            <family val="2"/>
            <scheme val="minor"/>
          </rPr>
          <t>======
ID#AAABbttIKz0
PLANEACION    (2025-01-27 22:18:29)
Nuevo indicador no existe linea base</t>
        </r>
      </text>
    </comment>
    <comment ref="E373" authorId="2" shapeId="0" xr:uid="{85459168-37AB-4588-BDF8-D2D822010951}">
      <text>
        <r>
          <rPr>
            <sz val="11"/>
            <color theme="1"/>
            <rFont val="Calibri"/>
            <family val="2"/>
            <scheme val="minor"/>
          </rPr>
          <t>======
ID#AAABbtp0-PM
PLANEACION    (2025-01-27 22:18:29)
Nuevo indicador no exiete linea base</t>
        </r>
      </text>
    </comment>
    <comment ref="E374" authorId="2" shapeId="0" xr:uid="{A9168571-0E4D-4634-9D70-0EEEE26147AF}">
      <text>
        <r>
          <rPr>
            <sz val="11"/>
            <color theme="1"/>
            <rFont val="Calibri"/>
            <family val="2"/>
            <scheme val="minor"/>
          </rPr>
          <t>======
ID#AAABbttILIc
PLANEACION    (2025-01-27 22:18:30)
Nuevo indicador no exiete linea base</t>
        </r>
      </text>
    </comment>
    <comment ref="E375" authorId="2" shapeId="0" xr:uid="{BFB0A023-98CC-4189-8E78-DEAB0A237179}">
      <text>
        <r>
          <rPr>
            <sz val="11"/>
            <color theme="1"/>
            <rFont val="Calibri"/>
            <family val="2"/>
            <scheme val="minor"/>
          </rPr>
          <t>======
ID#AAABbtp0-bE
PLANEACION    (2025-01-27 22:18:29)
Nuevo indicador no exiete linea base</t>
        </r>
      </text>
    </comment>
    <comment ref="E377" authorId="2" shapeId="0" xr:uid="{E6C7EAB1-3B8F-41EA-B21C-84F68741CB24}">
      <text>
        <r>
          <rPr>
            <sz val="11"/>
            <color theme="1"/>
            <rFont val="Calibri"/>
            <family val="2"/>
            <scheme val="minor"/>
          </rPr>
          <t>======
ID#AAABbtp0-TI
PLANEACION    (2025-01-27 22:18:29)
Nuevo indicador no exiete linea base</t>
        </r>
      </text>
    </comment>
    <comment ref="E379" authorId="2" shapeId="0" xr:uid="{CF32B96D-CC5B-499D-B973-EBC3D80F72F1}">
      <text>
        <r>
          <rPr>
            <sz val="11"/>
            <color theme="1"/>
            <rFont val="Calibri"/>
            <family val="2"/>
            <scheme val="minor"/>
          </rPr>
          <t>======
ID#AAABbttILeI
PLANEACION    (2025-01-27 22:18:30)
Nuevo indicador no exiete linea base</t>
        </r>
      </text>
    </comment>
    <comment ref="E391" authorId="2" shapeId="0" xr:uid="{586FFCFE-6A84-41FC-8724-CCCAF6D17881}">
      <text>
        <r>
          <rPr>
            <sz val="11"/>
            <color theme="1"/>
            <rFont val="Calibri"/>
            <family val="2"/>
            <scheme val="minor"/>
          </rPr>
          <t>======
ID#AAABbttILgU
PLANEACION    (2025-01-27 22:18:30)
Nuevo indicador no exiete linea base</t>
        </r>
      </text>
    </comment>
    <comment ref="E394" authorId="2" shapeId="0" xr:uid="{DBBB7452-6D64-404D-9567-337810696879}">
      <text>
        <r>
          <rPr>
            <sz val="11"/>
            <color theme="1"/>
            <rFont val="Calibri"/>
            <family val="2"/>
            <scheme val="minor"/>
          </rPr>
          <t>======
ID#AAABbttIK7M
PLANEACION    (2025-01-27 22:18:29)
Nuevo indicador no exiete linea base</t>
        </r>
      </text>
    </comment>
    <comment ref="E395" authorId="2" shapeId="0" xr:uid="{3039CB3A-953E-465B-8209-A87F921D3000}">
      <text>
        <r>
          <rPr>
            <sz val="11"/>
            <color theme="1"/>
            <rFont val="Calibri"/>
            <family val="2"/>
            <scheme val="minor"/>
          </rPr>
          <t>======
ID#AAABbttILbo
PLANEACION    (2025-01-27 22:18:30)
Nuevo indicador no exiete linea base</t>
        </r>
      </text>
    </comment>
    <comment ref="E430" authorId="2" shapeId="0" xr:uid="{53937899-5BD9-499F-A6C0-BDDB88A03989}">
      <text>
        <r>
          <rPr>
            <sz val="11"/>
            <color theme="1"/>
            <rFont val="Calibri"/>
            <family val="2"/>
            <scheme val="minor"/>
          </rPr>
          <t>======
ID#AAABbtp093k
PLANEACION    (2025-01-27 22:18:29)
Nuevo indicador no exiete linea base</t>
        </r>
      </text>
    </comment>
    <comment ref="E431" authorId="2" shapeId="0" xr:uid="{9A052F71-6FF7-464C-AF8A-326F90806A91}">
      <text>
        <r>
          <rPr>
            <sz val="11"/>
            <color theme="1"/>
            <rFont val="Calibri"/>
            <family val="2"/>
            <scheme val="minor"/>
          </rPr>
          <t>======
ID#AAABbtp0-Eo
PLANEACION    (2025-01-27 22:18:29)
Nuevo indicador no exiete linea base</t>
        </r>
      </text>
    </comment>
    <comment ref="E432" authorId="2" shapeId="0" xr:uid="{56E70FF2-42CC-4C61-AED1-CF5B3F6B2E87}">
      <text>
        <r>
          <rPr>
            <sz val="11"/>
            <color theme="1"/>
            <rFont val="Calibri"/>
            <family val="2"/>
            <scheme val="minor"/>
          </rPr>
          <t>======
ID#AAABbtp0-CE
PLANEACION    (2025-01-27 22:18:29)
Nuevo indicador no exiete linea base</t>
        </r>
      </text>
    </comment>
    <comment ref="E433" authorId="2" shapeId="0" xr:uid="{B07BEDFD-3F72-4690-B768-C8E173153466}">
      <text>
        <r>
          <rPr>
            <sz val="11"/>
            <color theme="1"/>
            <rFont val="Calibri"/>
            <family val="2"/>
            <scheme val="minor"/>
          </rPr>
          <t>======
ID#AAABbtp0-co
PLANEACION    (2025-01-27 22:18:29)
Nuevo indicador no exiete linea base</t>
        </r>
      </text>
    </comment>
    <comment ref="E434" authorId="2" shapeId="0" xr:uid="{530C6D49-0B94-49E5-AB60-E6769024DDF9}">
      <text>
        <r>
          <rPr>
            <sz val="11"/>
            <color theme="1"/>
            <rFont val="Calibri"/>
            <family val="2"/>
            <scheme val="minor"/>
          </rPr>
          <t>======
ID#AAABbtp092Q
PLANEACION    (2025-01-27 22:18:29)
Nuevo indicador no exiete linea base</t>
        </r>
      </text>
    </comment>
    <comment ref="E435" authorId="2" shapeId="0" xr:uid="{8753D614-5E79-4983-9769-DEDBB239D4D2}">
      <text>
        <r>
          <rPr>
            <sz val="11"/>
            <color theme="1"/>
            <rFont val="Calibri"/>
            <family val="2"/>
            <scheme val="minor"/>
          </rPr>
          <t>======
ID#AAABbtp0914
PLANEACION    (2025-01-27 22:18:29)
Nuevo indicador no exiete linea base</t>
        </r>
      </text>
    </comment>
    <comment ref="E436" authorId="2" shapeId="0" xr:uid="{F89026A9-C377-4154-873B-01528BFF8AB7}">
      <text>
        <r>
          <rPr>
            <sz val="11"/>
            <color theme="1"/>
            <rFont val="Calibri"/>
            <family val="2"/>
            <scheme val="minor"/>
          </rPr>
          <t>======
ID#AAABbtp0-XI
PLANEACION    (2025-01-27 22:18:29)
Nuevo indicador no exiete linea base</t>
        </r>
      </text>
    </comment>
    <comment ref="E437" authorId="2" shapeId="0" xr:uid="{4274B4CE-C889-4D02-93CC-5F8D71A81405}">
      <text>
        <r>
          <rPr>
            <sz val="11"/>
            <color theme="1"/>
            <rFont val="Calibri"/>
            <family val="2"/>
            <scheme val="minor"/>
          </rPr>
          <t>======
ID#AAABbttILT4
PLANEACION    (2025-01-27 22:18:30)
Nuevo indicador no exiete linea base</t>
        </r>
      </text>
    </comment>
    <comment ref="E447" authorId="2" shapeId="0" xr:uid="{C516AFA8-872C-4010-B53A-F3A252F00408}">
      <text>
        <r>
          <rPr>
            <sz val="11"/>
            <color theme="1"/>
            <rFont val="Calibri"/>
            <family val="2"/>
            <scheme val="minor"/>
          </rPr>
          <t>======
ID#AAABbtp097M
PLANEACION    (2025-01-27 22:18:29)
Nuevo indicador no exiete linea base</t>
        </r>
      </text>
    </comment>
    <comment ref="E448" authorId="2" shapeId="0" xr:uid="{47603C5B-CD67-491D-AFE3-36569B5166A4}">
      <text>
        <r>
          <rPr>
            <sz val="11"/>
            <color theme="1"/>
            <rFont val="Calibri"/>
            <family val="2"/>
            <scheme val="minor"/>
          </rPr>
          <t>======
ID#AAABbttIKcc
PLANEACION    (2025-01-27 22:18:29)
Nuevo indicador no exiete linea base</t>
        </r>
      </text>
    </comment>
    <comment ref="E449" authorId="2" shapeId="0" xr:uid="{B05FFC2C-6954-46A0-A6F9-445C553AC57B}">
      <text>
        <r>
          <rPr>
            <sz val="11"/>
            <color theme="1"/>
            <rFont val="Calibri"/>
            <family val="2"/>
            <scheme val="minor"/>
          </rPr>
          <t>======
ID#AAABbtp090Y
PLANEACION    (2025-01-27 22:18:29)
Nuevo indicador no exiete linea base</t>
        </r>
      </text>
    </comment>
    <comment ref="E450" authorId="2" shapeId="0" xr:uid="{37391F13-FF3E-491A-B0DD-821EED4F42DA}">
      <text>
        <r>
          <rPr>
            <sz val="11"/>
            <color theme="1"/>
            <rFont val="Calibri"/>
            <family val="2"/>
            <scheme val="minor"/>
          </rPr>
          <t>======
ID#AAABbttILf4
PLANEACION    (2025-01-27 22:18:30)
Nuevo indicador no exiete linea base</t>
        </r>
      </text>
    </comment>
    <comment ref="E451" authorId="2" shapeId="0" xr:uid="{555B1C83-788B-45D2-B52C-D114A485ABC0}">
      <text>
        <r>
          <rPr>
            <sz val="11"/>
            <color theme="1"/>
            <rFont val="Calibri"/>
            <family val="2"/>
            <scheme val="minor"/>
          </rPr>
          <t>======
ID#AAABbttILk4
PLANEACION    (2025-01-27 22:18:30)
Nuevo indicador no exiete linea base</t>
        </r>
      </text>
    </comment>
    <comment ref="E452" authorId="2" shapeId="0" xr:uid="{631A208D-A83C-4B7F-A8F5-D1F0AF09E6BB}">
      <text>
        <r>
          <rPr>
            <sz val="11"/>
            <color theme="1"/>
            <rFont val="Calibri"/>
            <family val="2"/>
            <scheme val="minor"/>
          </rPr>
          <t>======
ID#AAABbttIKg0
PLANEACION    (2025-01-27 22:18:29)
Nuevo indicador no exiete linea base</t>
        </r>
      </text>
    </comment>
    <comment ref="E453" authorId="2" shapeId="0" xr:uid="{BF240E35-E9B1-489A-81DB-063450291C9F}">
      <text>
        <r>
          <rPr>
            <sz val="11"/>
            <color theme="1"/>
            <rFont val="Calibri"/>
            <family val="2"/>
            <scheme val="minor"/>
          </rPr>
          <t>======
ID#AAABbtp0-lQ
PLANEACION    (2025-01-27 22:18:29)
Nuevo indicador no exiete linea base</t>
        </r>
      </text>
    </comment>
    <comment ref="E466" authorId="2" shapeId="0" xr:uid="{CB5B33DA-C5A6-48F6-9B7A-B37980B5FA1C}">
      <text>
        <r>
          <rPr>
            <sz val="11"/>
            <color theme="1"/>
            <rFont val="Calibri"/>
            <family val="2"/>
            <scheme val="minor"/>
          </rPr>
          <t>======
ID#AAABbttILcQ
PLANEACION    (2025-01-27 22:18:30)
Nuevo indicador no exiete linea base</t>
        </r>
      </text>
    </comment>
    <comment ref="E483" authorId="2" shapeId="0" xr:uid="{D5EB5F76-914D-4C7F-AA4B-E069316EE042}">
      <text>
        <r>
          <rPr>
            <sz val="11"/>
            <color theme="1"/>
            <rFont val="Calibri"/>
            <family val="2"/>
            <scheme val="minor"/>
          </rPr>
          <t>======
ID#AAABbtp0-jo
PLANEACION    (2025-01-27 22:18:29)
Nuevo indicador no exiete linea base</t>
        </r>
      </text>
    </comment>
    <comment ref="E484" authorId="2" shapeId="0" xr:uid="{8FC580C5-E956-4797-A862-493E62BFD181}">
      <text>
        <r>
          <rPr>
            <sz val="11"/>
            <color theme="1"/>
            <rFont val="Calibri"/>
            <family val="2"/>
            <scheme val="minor"/>
          </rPr>
          <t>======
ID#AAABbttIKiw
PLANEACION    (2025-01-27 22:18:29)
Nuevo indicador no exiete linea base</t>
        </r>
      </text>
    </comment>
    <comment ref="E485" authorId="2" shapeId="0" xr:uid="{47DE80EA-CEF1-4E97-99BA-BD8B38AD2149}">
      <text>
        <r>
          <rPr>
            <sz val="11"/>
            <color theme="1"/>
            <rFont val="Calibri"/>
            <family val="2"/>
            <scheme val="minor"/>
          </rPr>
          <t>======
ID#AAABbttILW8
PLANEACION    (2025-01-27 22:18:30)
Nuevo indicador no exiete linea base</t>
        </r>
      </text>
    </comment>
    <comment ref="E486" authorId="2" shapeId="0" xr:uid="{B712B68A-0148-4AB4-A6E3-67725C92ABD1}">
      <text>
        <r>
          <rPr>
            <sz val="11"/>
            <color theme="1"/>
            <rFont val="Calibri"/>
            <family val="2"/>
            <scheme val="minor"/>
          </rPr>
          <t>======
ID#AAABbtp0-Sk
PLANEACION    (2025-01-27 22:18:29)
Nuevo indicador no exiete linea base</t>
        </r>
      </text>
    </comment>
    <comment ref="E487" authorId="2" shapeId="0" xr:uid="{EFB9578D-FAAF-4842-990C-61C0B452851E}">
      <text>
        <r>
          <rPr>
            <sz val="11"/>
            <color theme="1"/>
            <rFont val="Calibri"/>
            <family val="2"/>
            <scheme val="minor"/>
          </rPr>
          <t>======
ID#AAABbttIKnM
PLANEACION    (2025-01-27 22:18:29)
Nuevo indicador no exiete linea base</t>
        </r>
      </text>
    </comment>
    <comment ref="E488" authorId="2" shapeId="0" xr:uid="{AEABEB7A-BE71-48CE-A029-6B6CC998F7BF}">
      <text>
        <r>
          <rPr>
            <sz val="11"/>
            <color theme="1"/>
            <rFont val="Calibri"/>
            <family val="2"/>
            <scheme val="minor"/>
          </rPr>
          <t>======
ID#AAABbtp0-TQ
PLANEACION    (2025-01-27 22:18:29)
Nuevo indicador no exiete linea base</t>
        </r>
      </text>
    </comment>
    <comment ref="E489" authorId="2" shapeId="0" xr:uid="{6FDAA08E-B3F5-4F9A-AF99-3C24634E6029}">
      <text>
        <r>
          <rPr>
            <sz val="11"/>
            <color theme="1"/>
            <rFont val="Calibri"/>
            <family val="2"/>
            <scheme val="minor"/>
          </rPr>
          <t>======
ID#AAABbtp0-LI
PLANEACION    (2025-01-27 22:18:29)
Nuevo indicador no exiete linea base</t>
        </r>
      </text>
    </comment>
    <comment ref="E490" authorId="2" shapeId="0" xr:uid="{CF224CA1-69DF-4AFE-8ADD-2BDE678B5FA1}">
      <text>
        <r>
          <rPr>
            <sz val="11"/>
            <color theme="1"/>
            <rFont val="Calibri"/>
            <family val="2"/>
            <scheme val="minor"/>
          </rPr>
          <t>======
ID#AAABbttIKfE
PLANEACION    (2025-01-27 22:18:29)
Nuevo indicador no exiete linea base</t>
        </r>
      </text>
    </comment>
    <comment ref="E495" authorId="2" shapeId="0" xr:uid="{6BF5F19C-ECA0-499A-8531-F92526536A85}">
      <text>
        <r>
          <rPr>
            <sz val="11"/>
            <color theme="1"/>
            <rFont val="Calibri"/>
            <family val="2"/>
            <scheme val="minor"/>
          </rPr>
          <t>======
ID#AAABbttIKuY
PLANEACION    (2025-01-27 22:18:29)
Nuevo indicador no exiete linea base</t>
        </r>
      </text>
    </comment>
    <comment ref="E496" authorId="2" shapeId="0" xr:uid="{BD181526-634E-4FEF-848E-0DBC733DCE78}">
      <text>
        <r>
          <rPr>
            <sz val="11"/>
            <color theme="1"/>
            <rFont val="Calibri"/>
            <family val="2"/>
            <scheme val="minor"/>
          </rPr>
          <t>======
ID#AAABbtp093o
PLANEACION    (2025-01-27 22:18:29)
Nuevo indicador no exiete linea base</t>
        </r>
      </text>
    </comment>
    <comment ref="E497" authorId="2" shapeId="0" xr:uid="{2DCE25FC-F737-486A-9B37-144B3C8C1FBE}">
      <text>
        <r>
          <rPr>
            <sz val="11"/>
            <color theme="1"/>
            <rFont val="Calibri"/>
            <family val="2"/>
            <scheme val="minor"/>
          </rPr>
          <t>======
ID#AAABczifUTM
PLANEACION    (2025-01-27 22:18:29)
Nuevo indicador no exiete linea base</t>
        </r>
      </text>
    </comment>
    <comment ref="E498" authorId="2" shapeId="0" xr:uid="{02CF96F3-2A73-47A0-8918-0E9CC07D9DFD}">
      <text>
        <r>
          <rPr>
            <sz val="11"/>
            <color theme="1"/>
            <rFont val="Calibri"/>
            <family val="2"/>
            <scheme val="minor"/>
          </rPr>
          <t>======
ID#AAABbttILJQ
PLANEACION    (2025-01-27 22:18:30)
Nuevo indicador no exiete linea base</t>
        </r>
      </text>
    </comment>
    <comment ref="E535" authorId="2" shapeId="0" xr:uid="{0F8615FD-9FDA-4573-A8BF-D7857331600D}">
      <text>
        <r>
          <rPr>
            <sz val="11"/>
            <color theme="1"/>
            <rFont val="Calibri"/>
            <family val="2"/>
            <scheme val="minor"/>
          </rPr>
          <t>======
ID#AAABbtp0-N0
PLANEACION    (2025-01-27 22:18:29)
Nuevo indicador no exiete linea base</t>
        </r>
      </text>
    </comment>
    <comment ref="E536" authorId="2" shapeId="0" xr:uid="{1684E57C-D268-46E1-9F0D-F7FE701143AE}">
      <text>
        <r>
          <rPr>
            <sz val="11"/>
            <color theme="1"/>
            <rFont val="Calibri"/>
            <family val="2"/>
            <scheme val="minor"/>
          </rPr>
          <t>======
ID#AAABbtp0-DQ
PLANEACION    (2025-01-27 22:18:29)
Nuevo indicador no exiete linea base</t>
        </r>
      </text>
    </comment>
    <comment ref="E537" authorId="2" shapeId="0" xr:uid="{B95A517E-E6C2-4376-8DB1-0F8E2693DC1F}">
      <text>
        <r>
          <rPr>
            <sz val="11"/>
            <color theme="1"/>
            <rFont val="Calibri"/>
            <family val="2"/>
            <scheme val="minor"/>
          </rPr>
          <t>======
ID#AAABbttILOg
PLANEACION    (2025-01-27 22:18:30)
Nuevo indicador no exiete linea base</t>
        </r>
      </text>
    </comment>
    <comment ref="E538" authorId="2" shapeId="0" xr:uid="{DE072024-565B-4D9B-8138-FEA2E010C4A0}">
      <text>
        <r>
          <rPr>
            <sz val="11"/>
            <color theme="1"/>
            <rFont val="Calibri"/>
            <family val="2"/>
            <scheme val="minor"/>
          </rPr>
          <t>======
ID#AAABbttILWg
PLANEACION    (2025-01-27 22:18:30)
Nuevo indicador no exiete linea base</t>
        </r>
      </text>
    </comment>
    <comment ref="E540" authorId="2" shapeId="0" xr:uid="{6607BF67-269E-49A4-883D-FE9E7757642D}">
      <text>
        <r>
          <rPr>
            <sz val="11"/>
            <color theme="1"/>
            <rFont val="Calibri"/>
            <family val="2"/>
            <scheme val="minor"/>
          </rPr>
          <t>======
ID#AAABbttIKmE
PLANEACION    (2025-01-27 22:18:29)
Nuevo indicador no exiete linea base</t>
        </r>
      </text>
    </comment>
    <comment ref="E541" authorId="2" shapeId="0" xr:uid="{8459A8B5-2C4D-4F4E-9F38-E499F7CCFFBB}">
      <text>
        <r>
          <rPr>
            <sz val="11"/>
            <color theme="1"/>
            <rFont val="Calibri"/>
            <family val="2"/>
            <scheme val="minor"/>
          </rPr>
          <t>======
ID#AAABbttILSY
PLANEACION    (2025-01-27 22:18:30)
Nuevo indicador no exiete linea base</t>
        </r>
      </text>
    </comment>
    <comment ref="E542" authorId="2" shapeId="0" xr:uid="{2659DA0A-EC43-4B40-A35B-99107A5EE30E}">
      <text>
        <r>
          <rPr>
            <sz val="11"/>
            <color theme="1"/>
            <rFont val="Calibri"/>
            <family val="2"/>
            <scheme val="minor"/>
          </rPr>
          <t>======
ID#AAABbtp0-Fs
PLANEACION    (2025-01-27 22:18:29)
Nuevo indicador no exiete linea base</t>
        </r>
      </text>
    </comment>
    <comment ref="E543" authorId="2" shapeId="0" xr:uid="{EDF50BD9-E689-4DA5-ABB8-624A4414345C}">
      <text>
        <r>
          <rPr>
            <sz val="11"/>
            <color theme="1"/>
            <rFont val="Calibri"/>
            <family val="2"/>
            <scheme val="minor"/>
          </rPr>
          <t>======
ID#AAABbttILOI
PLANEACION    (2025-01-27 22:18:30)
Nuevo indicador no exiete linea base</t>
        </r>
      </text>
    </comment>
  </commentList>
</comments>
</file>

<file path=xl/sharedStrings.xml><?xml version="1.0" encoding="utf-8"?>
<sst xmlns="http://schemas.openxmlformats.org/spreadsheetml/2006/main" count="7253" uniqueCount="353">
  <si>
    <t>M1.PY.1.1: Analizar y ajustar la normatividad interna institucional para responder a las dinámicas del contexto</t>
  </si>
  <si>
    <t>GLOBAL</t>
  </si>
  <si>
    <t>Normatividad actualizada</t>
  </si>
  <si>
    <t>Estructura orgánica</t>
  </si>
  <si>
    <t>M1.PY.2.1: Consolidar los procesos comunicativos de todos los proyectos y acciones de las funciones institucionaes.</t>
  </si>
  <si>
    <t>Producción de Programas  Institucionales digitales y escritos</t>
  </si>
  <si>
    <t>Producciones Radiales Emitidas</t>
  </si>
  <si>
    <t>Producción de Programas Audiovisuales</t>
  </si>
  <si>
    <t>Asesorias Realizadas</t>
  </si>
  <si>
    <t>Capacitacones Realizadas</t>
  </si>
  <si>
    <t>M1.PY.2.1: Consolidar los procesos comunicativos de todos los proyectos y acciones de las funciones institucionales.</t>
  </si>
  <si>
    <t>Personas Capacitadas</t>
  </si>
  <si>
    <t>Estartégias Implementadas</t>
  </si>
  <si>
    <t>M2.PY.1.1: Gestionar recursos financieros en diferentes fuentes de financiación</t>
  </si>
  <si>
    <t>Escala de remuneración para contratistas</t>
  </si>
  <si>
    <t>Programación de los recursos</t>
  </si>
  <si>
    <t>Ejecución de los recursos</t>
  </si>
  <si>
    <t>M3.PY.1.1:Desarrollar los objetivos de la política de regionalización</t>
  </si>
  <si>
    <t>Condiciones académico administrativas</t>
  </si>
  <si>
    <t>políticas de intenacionalización</t>
  </si>
  <si>
    <t>Oferta académica pertinente</t>
  </si>
  <si>
    <t>Estrategias investigativas</t>
  </si>
  <si>
    <t>Alianzas UEES</t>
  </si>
  <si>
    <t>Estructura académico administsrativa</t>
  </si>
  <si>
    <t>M4.PY.1.1:Revisar y reestructurar el proceso de admisión y selección docente</t>
  </si>
  <si>
    <t>Acuerdo política de selección y vinculación Docentes</t>
  </si>
  <si>
    <t>M4.PY.1.2: Desarrollar procesos de formación continúa, Capacitación pedagógica y Docente</t>
  </si>
  <si>
    <t>NEIVA</t>
  </si>
  <si>
    <t>Docentes capacitadoes en su área de enseñanza</t>
  </si>
  <si>
    <t>GARZÓN</t>
  </si>
  <si>
    <t>LA PLATA</t>
  </si>
  <si>
    <t>PITALITO</t>
  </si>
  <si>
    <t>Docentes capacitados en relaciones humanas</t>
  </si>
  <si>
    <t>Docentes capacitados en pedagogía</t>
  </si>
  <si>
    <t>Docentes con nivel en segunda lengua B2</t>
  </si>
  <si>
    <t>M4.PY.1.3: Formar recurso humano Docente de alto nivel</t>
  </si>
  <si>
    <t>Docentes con formación doctoral</t>
  </si>
  <si>
    <t>Docentes con estancia posdoctoral</t>
  </si>
  <si>
    <t>M4.PY.1.4: Fomentar la investigación y la producción académica</t>
  </si>
  <si>
    <t>Docentes actualizados en investigación por la VIPS</t>
  </si>
  <si>
    <t>M4.PY.1.5: Apoyar la internacionalización y visibilidad docente</t>
  </si>
  <si>
    <t>Intercambios internacionales Docentes salientes</t>
  </si>
  <si>
    <t>Intercambios nacionales Docentes salientes</t>
  </si>
  <si>
    <t>Intercambio internacionales  Docentes entrantes</t>
  </si>
  <si>
    <t>Intercambio nacionales  Docentes entrantes</t>
  </si>
  <si>
    <t>Cursos internacionales orientados</t>
  </si>
  <si>
    <t>M4.PY.1.6: Revisar y reestructurar la evaluación del desempeño docente</t>
  </si>
  <si>
    <t>Acuerdo política evaluación docente</t>
  </si>
  <si>
    <t>Implementación y seguimiento política evalulación docente</t>
  </si>
  <si>
    <t>M4.PY.1.7: Desarrollar estrategias para el reconocimiento y promoción profesoral</t>
  </si>
  <si>
    <t>Modelo de asignación méritos</t>
  </si>
  <si>
    <t>Docentes reconocidos</t>
  </si>
  <si>
    <t>M4.PY.2.1: Atualzar las estructuras curriculares de la oferta de pregrado y postgrado</t>
  </si>
  <si>
    <t>Programas académicos actualizados con la nueva política curricular</t>
  </si>
  <si>
    <t>M4.PY.2.2: Desarrollar estrategias de Internacionalización del Curriculo</t>
  </si>
  <si>
    <t>Intercambios internacionales Estudiantes salientes</t>
  </si>
  <si>
    <t>Intercambios nacionales Estudiantes salientes</t>
  </si>
  <si>
    <t>Intercambio internacionales  Estudiantes entrantes</t>
  </si>
  <si>
    <t>Intercambio nacionales  Estudiantes entrantes</t>
  </si>
  <si>
    <t>Cursos internacionales tomados</t>
  </si>
  <si>
    <t>M4.PY.2.3: Incorporar tecnologias educativas avanzadas</t>
  </si>
  <si>
    <t>Tecnologías avanzadas implementadas</t>
  </si>
  <si>
    <t>% de uso de herramientas con tecnologías avanzadas por programa</t>
  </si>
  <si>
    <t>M4.PY.3.1: Implementar procesos de co-construcción activa entre Universidad-Empresa en la estructuración de políticas y procesos.</t>
  </si>
  <si>
    <t>Proyectos en colaboración UE</t>
  </si>
  <si>
    <t>Graduados vinculados en el sector productivo PC-UE</t>
  </si>
  <si>
    <t>M4.PY.3.2: Implementar estrategias institucionales de formación en competencias emprendedoras y de innovación.</t>
  </si>
  <si>
    <t>Programas académicos con componente flexible de emprendimiento implementado</t>
  </si>
  <si>
    <t>M4.PY.3.3: Fortalecer las alianzas público-privadas para prácticas profesionales,  pasantías y formación dúal.</t>
  </si>
  <si>
    <t>Convenios interinstitucionales implementados</t>
  </si>
  <si>
    <t>Pasantes y judicantes vinculados a organizaciones</t>
  </si>
  <si>
    <t>M4.PY.4.1: Incluir procesos de Proyección Social contextualizada en la formación.</t>
  </si>
  <si>
    <t>Programas academicos articulados a proyección social</t>
  </si>
  <si>
    <t>M4.PY.4.2: Desarrollar procesos de interacción entre los programas académicos y los grupos de interés</t>
  </si>
  <si>
    <t>Actividades conjuntas entre los programas y grupos de interes</t>
  </si>
  <si>
    <t>M4.PY.4.3: Diseñar e implmentar herramientas de monitoreo del impacto de  los  procesos misionales</t>
  </si>
  <si>
    <t>Modelo medicion de impacto de los procesos misionales</t>
  </si>
  <si>
    <t>Implementacion del modelo medición impactos</t>
  </si>
  <si>
    <t>M4.PY.4.4: Adecuar las políticas y los criterios de admisión a los programas académicos.</t>
  </si>
  <si>
    <t xml:space="preserve">Acuerdo nueva  Política admisión </t>
  </si>
  <si>
    <t>Implemenmtación de la nueva Política</t>
  </si>
  <si>
    <t>M4.PY.4.5: Evaluar la continuidad de la actual oferta académica.</t>
  </si>
  <si>
    <t>Programas evaluados y reestructurados</t>
  </si>
  <si>
    <t>M4.PY.4.6: Analizar la pertinencia para la creación de nueva oferta académica de la Universidad.</t>
  </si>
  <si>
    <t>Programas pregrado modalidad presencial</t>
  </si>
  <si>
    <t>Programas de postgrado</t>
  </si>
  <si>
    <t>Nuevos Programas modalidad virtual e híbrida</t>
  </si>
  <si>
    <t>Inscripciones por promoción oferta académica</t>
  </si>
  <si>
    <t>Programas por ciclos propedéuticos</t>
  </si>
  <si>
    <t>M4.PY.5.1: Implementar el Modelo de Articulación de la educación superior con la educación media</t>
  </si>
  <si>
    <t>Modelo de articulación implementado</t>
  </si>
  <si>
    <t>M4.PY.5.2: Realizar el adecuado seguimiento al proceso de articulación de la educación superior con la educación media</t>
  </si>
  <si>
    <t>IEM articuladas</t>
  </si>
  <si>
    <t>M4.PY.6.1: Fomentar una cultura de la autoevaluación, autorregulación y mejora continua.</t>
  </si>
  <si>
    <t>Modelo diseñado SIAC institucional</t>
  </si>
  <si>
    <t xml:space="preserve">Programas con registro calificado basado en modelo SIAC </t>
  </si>
  <si>
    <t xml:space="preserve">Programas acreditados de alta calidad basado con el modelo SIAC </t>
  </si>
  <si>
    <t>Implentación y apropiación del modelo SIAC para la acreditación institucional de alta calidad</t>
  </si>
  <si>
    <t>M4.PY.6.2: Promover la acreditación en alta calidad de la institución y de los diferentes programas académicos.</t>
  </si>
  <si>
    <t xml:space="preserve">Número de programas  acreditados de alta calidad </t>
  </si>
  <si>
    <t>M4.PY.6.3: Fomentar la acreditación internacional de calidad  de programas</t>
  </si>
  <si>
    <t xml:space="preserve">Número de programas con acreditación internacional de alta calidad </t>
  </si>
  <si>
    <t>M4.PY.6.4: Definir lineamientos para la articulación del PDI con la planeación y los planes de mejoramiento de los programas de cada Facultad.</t>
  </si>
  <si>
    <t>Planes de mejoramiento articulados</t>
  </si>
  <si>
    <t>M5.PY.1.1: Realizar diagnósticos participativos para la mejora continua.</t>
  </si>
  <si>
    <t>Informe sobre campus virtual</t>
  </si>
  <si>
    <t>M5.PY.1.2: Desarrollar estrategias de Apropiación del Campus Virtual de manera integral</t>
  </si>
  <si>
    <t>Docentes capacitados en competencias digitales</t>
  </si>
  <si>
    <t>M5.PY.1.3: Fomentar el desarrollo de contenidos digitales y la creación de espacios para producción virtual</t>
  </si>
  <si>
    <t>Cursos</t>
  </si>
  <si>
    <t>M5.PY.1.4: Actualizar y sostener eI campus virtual de la Universidad</t>
  </si>
  <si>
    <t>Actualización del campus virtual</t>
  </si>
  <si>
    <t>M5.PY.2.1: Implementar el plan de mantenimiento</t>
  </si>
  <si>
    <t>Plan Mantenimiento ejecutado</t>
  </si>
  <si>
    <t>M5.PY.2.2: Construir planta física</t>
  </si>
  <si>
    <t>Mts 2 Construidos</t>
  </si>
  <si>
    <t>M5.PY.2.3: Actualizar la infraestructura eléctrica y de telecomunicaciones</t>
  </si>
  <si>
    <t>Estudio Catastro de redes</t>
  </si>
  <si>
    <t>Mts 2 con redes actualizada</t>
  </si>
  <si>
    <t>M5.PY.2.4: Adecuar la planta física</t>
  </si>
  <si>
    <t>Mts 2  adecuados</t>
  </si>
  <si>
    <t>M5.PY.3.1:  Garantizar el servicio de internet de manera óptima</t>
  </si>
  <si>
    <t xml:space="preserve">Megas </t>
  </si>
  <si>
    <t>M5.PY.4.1: Dotar los diferentes espacios fisicos</t>
  </si>
  <si>
    <t xml:space="preserve"> Laboratorios Dotados</t>
  </si>
  <si>
    <t>Aulas dotadas con ayudas audivisuales</t>
  </si>
  <si>
    <t>Aulas hibridas dotadas</t>
  </si>
  <si>
    <t>Aulas dotadas para modelo pedagogico STEM+</t>
  </si>
  <si>
    <t>Dotación auditorios</t>
  </si>
  <si>
    <t>Dotación muebles bibliotecas</t>
  </si>
  <si>
    <t>Dotación oficinas</t>
  </si>
  <si>
    <t>Dotación emisora institucional</t>
  </si>
  <si>
    <t>Mantenimiento de la dotación de laboratorios</t>
  </si>
  <si>
    <t>Mantenimiento de la dotación de aulas</t>
  </si>
  <si>
    <t>Mantenimiento de la dotación de auditorios</t>
  </si>
  <si>
    <t>Mantenimiento de la dotación de bibliotecas</t>
  </si>
  <si>
    <t>Mantenimiento de la dotación de oficinas</t>
  </si>
  <si>
    <t>Mantenimiento de la dotación emisora institucional</t>
  </si>
  <si>
    <t>Insumos para laboratorios</t>
  </si>
  <si>
    <t>Bibliografía fisica y Digital</t>
  </si>
  <si>
    <t>Acceso a bases de datos (bibliografía)</t>
  </si>
  <si>
    <t>M5.PY.5.1: Desarrollar nuevos aplicativos que soporten los procesos Institucionales</t>
  </si>
  <si>
    <t>Nuevos aplicativos</t>
  </si>
  <si>
    <t>M5.PY.5.2: Adecuar y mantener los aplicativos que soporten los procesos Institucionales</t>
  </si>
  <si>
    <t>Aplicativos mantenidos</t>
  </si>
  <si>
    <t>M5.PY.5.3: Adquirir y renovar licencias de software</t>
  </si>
  <si>
    <t>Licencias nuevas y renovadas</t>
  </si>
  <si>
    <t>M5.PY.5.4: Realizar mantenimiento preventivo y correctivo de los equipos de computo</t>
  </si>
  <si>
    <t>Equipos adecuados y mantenidos</t>
  </si>
  <si>
    <t>M5.PY.5.5: Adquisición de equipos y elementos de cómputo, comunicaciones y servidores</t>
  </si>
  <si>
    <t>Equipos y elementos adquiridos</t>
  </si>
  <si>
    <t>M5.PY.5.6: Fortalecer los sistemas de gestión</t>
  </si>
  <si>
    <t>Certificación en la norma NTC ISO 9001:2015</t>
  </si>
  <si>
    <t>Certificación en la norma NTC ISO 14001</t>
  </si>
  <si>
    <t>Certificaciones norma NTC  ISO 45001</t>
  </si>
  <si>
    <t>Certificaciones norma (ISO 27001:2022</t>
  </si>
  <si>
    <t>Certificaciones norma (ISO 27701:2019</t>
  </si>
  <si>
    <t>Implementación del Sistema de Gestión Documental</t>
  </si>
  <si>
    <t>Procesos con sistema de planeación</t>
  </si>
  <si>
    <t>Certificacion norma (17025) Pruebas de 2 laboratorios</t>
  </si>
  <si>
    <t>M6.PY.1.1: Fortalecer y consolidar grupos, centros, redes de conocimiento y semilleros de investigación</t>
  </si>
  <si>
    <t>Proyectos menor cuantías terminados</t>
  </si>
  <si>
    <t>Proyectos mediana cuantía terminados</t>
  </si>
  <si>
    <t>Proyectos mayor cuantía terminados</t>
  </si>
  <si>
    <t>Proyectos Interfacultades terminados</t>
  </si>
  <si>
    <t>M6.PY.1.2: Gestionar Investigación - Gestión del conocimiento y tecnología</t>
  </si>
  <si>
    <t xml:space="preserve"> Concesión de derechos de Propiedad Industrial otorgados</t>
  </si>
  <si>
    <t>Derechos de propiedad industrial comercializados, licenciados y transferidos</t>
  </si>
  <si>
    <t>Validaciones</t>
  </si>
  <si>
    <t>Procesos de vigilancia científico tecnológica</t>
  </si>
  <si>
    <t>M6.PY.1.3: Fortalecer las capacidades investigativas de los centros y grupos de investigación como unidades básicas para el desarrollo del ecosistema de CTeI articulado a las necesidades Territoriales.</t>
  </si>
  <si>
    <t>consolidacion de grupos de investigacion (FORMALIZADOS)</t>
  </si>
  <si>
    <t>consolidacion de grupos de investigacion (CATEGORIZADOS)</t>
  </si>
  <si>
    <t>Docentes investigadores categorizados</t>
  </si>
  <si>
    <t xml:space="preserve">Consolidacion Centros de Investigación [Formalizados] </t>
  </si>
  <si>
    <t xml:space="preserve">Consolidacion Centros de Investigación [Reconocidos SNCTeI] </t>
  </si>
  <si>
    <t>M6.PY.1.4: Fomentar procesos de desarrollo y apropiación de una cultura de la ética, bioética e integridad científica</t>
  </si>
  <si>
    <t>Comites de bioetica e integridad cientifica en servicio</t>
  </si>
  <si>
    <t>M6.PY.2.1: Fortalecer las alianzas entre la universidad, estado, empresa, sociedad.</t>
  </si>
  <si>
    <t>Proyectos ejecutados SGR</t>
  </si>
  <si>
    <t>Convenios ejecutados para el desarrollo programas-proyectos territoriales</t>
  </si>
  <si>
    <t>Red innovación y competitividad en operación</t>
  </si>
  <si>
    <t>Presencia institucional en eventos regionales, nacionales e internacionales</t>
  </si>
  <si>
    <t>Eventos organizados en alianza UEES</t>
  </si>
  <si>
    <t>Asesorias en linemientos para política pública en el marco UEES</t>
  </si>
  <si>
    <t>M6.PY.3.1: Formar a través de la Investigación para garantizar la consolidación de la cadena formativa de Investigación</t>
  </si>
  <si>
    <t>Estudiantes de educación básica y media en iniciativas de investigación</t>
  </si>
  <si>
    <t>Proyectos de semilleros terminados</t>
  </si>
  <si>
    <t>Proyectos trabajos de grado  terminados</t>
  </si>
  <si>
    <t>Proyectos  Tesis de Maestríass terminados</t>
  </si>
  <si>
    <t>Proyectos  Tesis de Doctorados terminados</t>
  </si>
  <si>
    <t>Proyectos Jóvenes Investigadores terminados</t>
  </si>
  <si>
    <t>Programas de doctorado apoyados</t>
  </si>
  <si>
    <t>M6.PY.3.2: Desarrollo de alianzas estratégicas que garanticen la sostenibilidad técnica y financiera de la cadena formativa en investigación en la región.</t>
  </si>
  <si>
    <t xml:space="preserve">Convenios de cooperacion en investigacion ejecutados </t>
  </si>
  <si>
    <t>M6.PY.3.3: Formar en Investigación e Integración institucional al sistema regional y nacional de innovacion y competitividad</t>
  </si>
  <si>
    <t>Experiencias de  investigacion (pre y pos) orientados por Grupos de Investigacion</t>
  </si>
  <si>
    <t xml:space="preserve">Actividades de formacion en investigacion </t>
  </si>
  <si>
    <t>M6.PY.4.1: Divulgar los desarrollos de los procesos de Ciencia, Tecnología, Innovación y Emprendimiento</t>
  </si>
  <si>
    <t>Eventos cientificos nacionales organizados</t>
  </si>
  <si>
    <t>Eventos cientificos internacionales organizados</t>
  </si>
  <si>
    <t>Ponencias internacionales realizadas</t>
  </si>
  <si>
    <t>Ponencias nacionales realizadas</t>
  </si>
  <si>
    <t>Participación en ferias de libros</t>
  </si>
  <si>
    <t>Vinculación y desarrollo en redes académicas e investigativas</t>
  </si>
  <si>
    <t>Feria de emprendimiento e innovacion</t>
  </si>
  <si>
    <t>Apoyo para publicacion de articulos cientificos</t>
  </si>
  <si>
    <t xml:space="preserve">Publicación de articulos cientificos </t>
  </si>
  <si>
    <t xml:space="preserve">M6.PY.4.2: Consolidar centros de ciencia como espacios de innovación, apropiación y transferencia del conocimiento. </t>
  </si>
  <si>
    <t>Proyectos centro de ciencias financiados con SGR y otras instituciones.</t>
  </si>
  <si>
    <t>M6.PY.4.3: Fortalecer y desarrollar los procesos editoriales de la Universidad Surcolombiana</t>
  </si>
  <si>
    <t>Revistas publicadas en OJS</t>
  </si>
  <si>
    <t>Indexaciones en bases de datos científicas</t>
  </si>
  <si>
    <t>Revistas categorizadas publindex</t>
  </si>
  <si>
    <t>Sostenimieneto categorización Publindex</t>
  </si>
  <si>
    <t>Libros Publicados por la editorial</t>
  </si>
  <si>
    <t xml:space="preserve">M6.PY.5.1: Fortalecer el sistema de Proyección Social </t>
  </si>
  <si>
    <t>Macroproyectos ejecutados</t>
  </si>
  <si>
    <t>Proyectos RSU ejecutados</t>
  </si>
  <si>
    <t>Seminarios</t>
  </si>
  <si>
    <t>Diplomados</t>
  </si>
  <si>
    <t>Simposio</t>
  </si>
  <si>
    <t>Cursos y talleres</t>
  </si>
  <si>
    <t xml:space="preserve">M6.PY.5.2: Implementar estrategias para la oferta académica y de capacitación a los diferentes sectores económicos </t>
  </si>
  <si>
    <t>Asesorias contable / empresarial CIE</t>
  </si>
  <si>
    <t>Acompañamiento contable / empresarial CIE</t>
  </si>
  <si>
    <t>Personas beneficiarias USAP</t>
  </si>
  <si>
    <t>Procesos de conciliación atendidos CCON</t>
  </si>
  <si>
    <t>Audiencias atendidas CCON</t>
  </si>
  <si>
    <t>Asesorias C.juridico</t>
  </si>
  <si>
    <t>Acompañamiento C. juridicos</t>
  </si>
  <si>
    <t>Asesorias en emprendimiento</t>
  </si>
  <si>
    <t>Iniciativas emprendedoras registradas CEI</t>
  </si>
  <si>
    <t>Personas capacitadas en emprendimiento</t>
  </si>
  <si>
    <t>Personas capacitadas en marco del proyecto de ciencia para la PAZ y la justicia social</t>
  </si>
  <si>
    <t>Personas capacitadas en marco del proyecto de ciencia para la PAZ</t>
  </si>
  <si>
    <t>M6.PY.5.3: Participar en convocatorias nacionales e internacionales a proyectos que integren proyección social, formación, desarrollo tecnológico y emprendimiento.</t>
  </si>
  <si>
    <t>Proyectos de innovación aprobados</t>
  </si>
  <si>
    <t>M7.PY.1.1: Fomentar la salud integral con programas de promoción y prevención</t>
  </si>
  <si>
    <t xml:space="preserve">Consultas de Salud Física, visual, auditiva </t>
  </si>
  <si>
    <t>Consulta de Cuidado de la salud bucal</t>
  </si>
  <si>
    <t>Consulta de salud mental</t>
  </si>
  <si>
    <t>Campañas de salud sexual y reproductiva</t>
  </si>
  <si>
    <t>PyP . campañas médica</t>
  </si>
  <si>
    <t>PyP . Campañas odontológica</t>
  </si>
  <si>
    <t>PyP campañas psicológica en Población Vulnerable</t>
  </si>
  <si>
    <t>Intervención integral para el manejo del Consumo de Sustancias Psicoactivas</t>
  </si>
  <si>
    <t xml:space="preserve">Asistentes Formación sanologíca </t>
  </si>
  <si>
    <t>M7.PY.1.2: Incentivar la actividad física, deporte y recreación</t>
  </si>
  <si>
    <t>Eventos de Formación Deportiva en las diferentes disciplinas.</t>
  </si>
  <si>
    <t>Eventos Representación . Competitiva</t>
  </si>
  <si>
    <t>Eventos  Recreación y Aprovechamiento del Tiempo Libre</t>
  </si>
  <si>
    <t>Atenciones Kinesiología y rehabilitación deportiva</t>
  </si>
  <si>
    <t>Atenciónes en psicologia deportiva</t>
  </si>
  <si>
    <t>M7.PY.1.3: Promover la actividad artística y cultural</t>
  </si>
  <si>
    <t>Talleres de Formación en modalidades artístiscas</t>
  </si>
  <si>
    <t>Talleres de Recreación en modalidades artísticas</t>
  </si>
  <si>
    <t>Puestas en escena de los grupos artísticos</t>
  </si>
  <si>
    <t>M7.PY.1.4: Fortalecer el Apoyo Académico</t>
  </si>
  <si>
    <t>Beneficiario Becas y apoyos socioeconómicos</t>
  </si>
  <si>
    <t>Estudiantes beneficiados Subsidio a la Alimentación</t>
  </si>
  <si>
    <t>Esstudiantes beneficiados Subsidio a la Alimentación</t>
  </si>
  <si>
    <t>Beneficiarios Apoyo tecnolólogico educativo</t>
  </si>
  <si>
    <t xml:space="preserve">Beneficiarios Apoyo tecnolólogico educativo </t>
  </si>
  <si>
    <t>Beneficiarios Apoyo medios de transporte - biciusco</t>
  </si>
  <si>
    <t>Beneficiarios de acompañamiento Académico inicial (Semestre cero) - Estudiantes</t>
  </si>
  <si>
    <t>Acompañamiento Académico inicial (Semestre cero) - Estudiantes</t>
  </si>
  <si>
    <t>Saber Pro - Estudiantes capacitados</t>
  </si>
  <si>
    <t>Consejerias académicas a Estudiantes</t>
  </si>
  <si>
    <t>M7.PY.1.5: Fortalecer el Desarrollo humano</t>
  </si>
  <si>
    <t>Inducción institucional a estudiantes nuevos - asistentes</t>
  </si>
  <si>
    <t>Inducción institucional a Docentes nuevos - asistentes</t>
  </si>
  <si>
    <t>Inducción institucional a Admitivos y Contratistas nuevos - asistentes</t>
  </si>
  <si>
    <t xml:space="preserve"> Interacción entre los integrantes de la comunidad universitaria - asistentes</t>
  </si>
  <si>
    <t xml:space="preserve">Atención a la población con enfoque diferencial </t>
  </si>
  <si>
    <t>Actualización en el área de trabajo</t>
  </si>
  <si>
    <t>Formación de funcionarios en el área de trabajo</t>
  </si>
  <si>
    <t>M7.PY.2,1: Fomentar la identidad en el currículo académico</t>
  </si>
  <si>
    <t>PEU evaluado</t>
  </si>
  <si>
    <t>PEU actualizado</t>
  </si>
  <si>
    <t>M7.PY.2,2: Generar estrategias para la apropiación de los rasgos distintivos de los programas académicos.</t>
  </si>
  <si>
    <t>PEU Implementado</t>
  </si>
  <si>
    <t>M7.PY.2,3: Crear espacios de Integración para la sinergia en las funciones misionales</t>
  </si>
  <si>
    <t>Encuentros de trabajo colaborativo realizados</t>
  </si>
  <si>
    <t>M7.PY.2,4: Vinculación de la identidad con los retos estratégicos</t>
  </si>
  <si>
    <t>ADN universitario evaluado</t>
  </si>
  <si>
    <t>INDICADOR DE EFICACIA
(METAS LOGRADAS / METAS PROYECTADAS)</t>
  </si>
  <si>
    <t>INDICADOR DE EFECTIVIDAD
(EFICACIA * EFICIENCIA)</t>
  </si>
  <si>
    <t>SEDE</t>
  </si>
  <si>
    <t>A</t>
  </si>
  <si>
    <t>S</t>
  </si>
  <si>
    <t>SI</t>
  </si>
  <si>
    <t>SD</t>
  </si>
  <si>
    <t>NO APLICA</t>
  </si>
  <si>
    <t>TOTAL M1.PY.1: Revisión y actualización de la normatividad institucional</t>
  </si>
  <si>
    <t>TOTAL M1.PY.2: Consolidacion de los procesos comunicativos institucionales</t>
  </si>
  <si>
    <t>M1 GOBERNABILIDAD Y GOBERNANZA</t>
  </si>
  <si>
    <t>TOTAL M1 GOBERNABILIDAD Y GOBERNANZA</t>
  </si>
  <si>
    <t>TOTAL M2.PY.1: Gestión para diversificar de fuentes de financiacilón y la programación y ejecución de recursos</t>
  </si>
  <si>
    <t>M2 SOSTENIBILIDAD FINANCIERA</t>
  </si>
  <si>
    <t>TOTAL M2 SOSTENIBILIDAD FINANCIERA</t>
  </si>
  <si>
    <t>M3 REGIONALIZACIÓN</t>
  </si>
  <si>
    <t>TOTAL M4.PY.1: Sistema Integral de Desarrollo profesoral</t>
  </si>
  <si>
    <t>TOTAL M3.PY.1: Desarrollar los objetivos de la política de regionalización</t>
  </si>
  <si>
    <t>TOTAL M3 REGIONALIZACIÓN</t>
  </si>
  <si>
    <t>TOTAL M4.PY.2:  Innovación, Internacionalización y Transformación pedagógica curricular</t>
  </si>
  <si>
    <t>TOTAL M4.PY.3: Programa Integral de Desarrollo Profesional y el Emprendimiento</t>
  </si>
  <si>
    <t>M7 BIENESTAR Y FORMACIÓN SOCIO-HUMANÍSTICA</t>
  </si>
  <si>
    <t>TOTAL  M7 BIENESTAR Y FORMACIÓN SOCIO-HUMANÍSTICA</t>
  </si>
  <si>
    <t>TOTAL M7.PY.2: Construcción de la identidad institucional (ADN universitario)</t>
  </si>
  <si>
    <t>TOTAL M7.PY.1: Cultura del Bienestar Universitario (calidad de vida, construcción de comunidad, formación integral y desarrollo humano)</t>
  </si>
  <si>
    <t>M6 INVESTIGACIÓN, CONOCIMIENTO, TERRITORIO, DESARROLLO Y COMPETITIVIDAD</t>
  </si>
  <si>
    <t>TOTAL M6 INVESTIGACIÓN, CONOCIMIENTO, TERRITORIO, DESARROLLO Y COMPETITIVIDAD</t>
  </si>
  <si>
    <t>TOTAL M6.PY.5: Fortalecimiento de procesos de responsabilidad y transformación social</t>
  </si>
  <si>
    <t>TOTAL M6.PY4: Apropiación, difusión y divulgación del conocimiento científico tecnológico</t>
  </si>
  <si>
    <t>TOTAL M6.PY.3: Fortalecimiento de las capacidades y la cultura de investigación (Cadena Formativa de Investigación)</t>
  </si>
  <si>
    <t>TOTAL M6.PY.2: Fortalecimiento y dinamización de la cuádruple hélice (Universidad, empresa, estado, sociedad)</t>
  </si>
  <si>
    <t>TOTAL M6.PY.1: Fortalecimiento del ecosistema de investigación, innovación, emprendimiento, transferencia de conocimiento, tecnología y competitividad</t>
  </si>
  <si>
    <t>M5 MODERNIZACIÓN TECNOLÓGICA, TRANSFORMACIÓN DIGITAL E INFRAESTRUCTURA FÍSICA</t>
  </si>
  <si>
    <t>TOTAL M5 MODERNIZACIÓN TECNOLÓGICA, TRANSFORMACIÓN DIGITAL E INFRAESTRUCTURA FÍSICA</t>
  </si>
  <si>
    <t xml:space="preserve">TOTAL M5.PY.5: Modernización, automatización e Integración de los sistemas de información y gestión universitaria </t>
  </si>
  <si>
    <t>TOTAL M5.PY.4: Dotación de la infraestructura física y tecnológica de la institución</t>
  </si>
  <si>
    <t>TOTAL M5.PY.3: Fortalecimiento de la infraestructura TECNOLÓGICA de la institución.</t>
  </si>
  <si>
    <t>TOTAL M5.PY.2: Desarrollo de la infraestructura FISICA de la institución</t>
  </si>
  <si>
    <t>TOTAL M5.PY.1: Consolidación y modernización de la infraestructura y plataformas para la educación digital.</t>
  </si>
  <si>
    <t>M4 EXCELENCIA ACADÉMICA, PERTENENCIA, PERTINENCIA Y RELEVANCIA SOCIAL</t>
  </si>
  <si>
    <t>TOTAL M4 EXCELENCIA ACADÉMICA, PERTENENCIA, PERTINENCIA Y RELEVANCIA SOCIAL</t>
  </si>
  <si>
    <t>TOTAL  M4.PY.6: Consolidación del sistema interno de aseguramiento de la calidad - SIAC</t>
  </si>
  <si>
    <t>TOTAL M4.PY.5: Articulación de la educación media con la educación superior y la formación para el trabajo y el desarrollo humano.</t>
  </si>
  <si>
    <t>TOTAL M4.PY.4: Actualización y Transformación de la oferta académica con Pertinencia Social y Académica</t>
  </si>
  <si>
    <t>Dic. 2024</t>
  </si>
  <si>
    <t>MISIÓN</t>
  </si>
  <si>
    <t>UNIDAD DE MEDIDA</t>
  </si>
  <si>
    <t>LINEA BASE
2023
(1)</t>
  </si>
  <si>
    <t>META PDI 2025
(2)</t>
  </si>
  <si>
    <t>Resultado</t>
  </si>
  <si>
    <t xml:space="preserve">Nivel de Desempeño </t>
  </si>
  <si>
    <t>ACCIÓN
PROYECTO</t>
  </si>
  <si>
    <t>TIPO META
(3)</t>
  </si>
  <si>
    <t>*Indices series de empalme - DANE</t>
  </si>
  <si>
    <t xml:space="preserve">RECURSOS PROYECTADOS PDI    2025 (4) </t>
  </si>
  <si>
    <t>APROPIACIÓN 2025</t>
  </si>
  <si>
    <t>% (APROPIACIÓN/R.PROYECTADOS</t>
  </si>
  <si>
    <t>RECURSOS EN $ DE 2025*</t>
  </si>
  <si>
    <t>INDICADOR DE EFICIENCIA
(REC.EJEC. /REC. APROPIADO.)</t>
  </si>
  <si>
    <t>META LOGRADA
T4 2025</t>
  </si>
  <si>
    <t>TOTAL PDI T4 2025</t>
  </si>
  <si>
    <t>EJECUCIÓN RP T4 2025 (5)</t>
  </si>
  <si>
    <t>EJECUCIÓN ACUMULADA FIN T4 2025</t>
  </si>
  <si>
    <r>
      <t>INFORME AVANCE PDI  - 4°</t>
    </r>
    <r>
      <rPr>
        <b/>
        <vertAlign val="superscript"/>
        <sz val="26"/>
        <color rgb="FFFFCC66"/>
        <rFont val="Calibri"/>
        <family val="2"/>
        <scheme val="minor"/>
      </rPr>
      <t xml:space="preserve"> </t>
    </r>
    <r>
      <rPr>
        <b/>
        <sz val="26"/>
        <color rgb="FFFFCC66"/>
        <rFont val="Calibri"/>
        <family val="2"/>
        <scheme val="minor"/>
      </rPr>
      <t xml:space="preserve">TRIMESTRE 2025
</t>
    </r>
    <r>
      <rPr>
        <sz val="16"/>
        <color rgb="FFFFCC66"/>
        <rFont val="Calibri"/>
        <family val="2"/>
        <scheme val="minor"/>
      </rPr>
      <t>Oficina Asesora de Planeación  Universidad Surcolombiana
Fecha de corte: 31 de diciembre de 2025</t>
    </r>
  </si>
  <si>
    <t xml:space="preserve">Elaborado por: Oficina Asesora de Planeación </t>
  </si>
  <si>
    <r>
      <t>INFORME AVANCE PDI  - 4°</t>
    </r>
    <r>
      <rPr>
        <b/>
        <vertAlign val="superscript"/>
        <sz val="26"/>
        <color rgb="FFFFCC66"/>
        <rFont val="Calibri"/>
        <family val="2"/>
        <scheme val="minor"/>
      </rPr>
      <t xml:space="preserve"> </t>
    </r>
    <r>
      <rPr>
        <b/>
        <sz val="26"/>
        <color rgb="FFFFCC66"/>
        <rFont val="Calibri"/>
        <family val="2"/>
        <scheme val="minor"/>
      </rPr>
      <t xml:space="preserve">TRIMESTRE 2025
</t>
    </r>
    <r>
      <rPr>
        <sz val="16"/>
        <color rgb="FFFFCC66"/>
        <rFont val="Calibri"/>
        <family val="2"/>
        <scheme val="minor"/>
      </rPr>
      <t>Oficina Asesora de Planeación  Universidad Surcolombiana
Fecha de corte: 31 de diciembre de 2025*</t>
    </r>
  </si>
  <si>
    <t xml:space="preserve">Cifras de Presupuesto en millones de pesos. Precios corrientes de 2025
Indicador de eficacia ajustado para el periodo de cierre de vigencia. Se parametriza el resultado de este, ajustando el sobrecumplimiento de metas a 100%, con el fin de no generar una alteración en el resultado final  del TOTAL PDI.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</si>
</sst>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 #,##0_);[Red]\(&quot;$&quot;\ * #,##0\)"/>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10"/>
      <name val="Calibri"/>
      <family val="2"/>
      <scheme val="minor"/>
    </font>
    <font>
      <sz val="10"/>
      <color rgb="FF000000"/>
      <name val="Calibri"/>
      <family val="2"/>
      <scheme val="minor"/>
    </font>
    <font>
      <sz val="10"/>
      <color theme="1"/>
      <name val="Calibri"/>
      <family val="2"/>
      <scheme val="minor"/>
    </font>
    <font>
      <b/>
      <sz val="10"/>
      <name val="Calibri"/>
      <family val="2"/>
      <scheme val="minor"/>
    </font>
    <font>
      <b/>
      <sz val="10"/>
      <color rgb="FF000000"/>
      <name val="Calibri"/>
      <family val="2"/>
      <scheme val="minor"/>
    </font>
    <font>
      <b/>
      <sz val="10"/>
      <color theme="1"/>
      <name val="Calibri"/>
      <family val="2"/>
      <scheme val="minor"/>
    </font>
    <font>
      <sz val="16"/>
      <color theme="1"/>
      <name val="Calibri"/>
      <family val="2"/>
      <scheme val="minor"/>
    </font>
    <font>
      <sz val="11"/>
      <color theme="1"/>
      <name val="Calibri"/>
      <family val="2"/>
    </font>
    <font>
      <b/>
      <sz val="26"/>
      <color rgb="FFFFCC66"/>
      <name val="Calibri"/>
      <family val="2"/>
      <scheme val="minor"/>
    </font>
    <font>
      <sz val="26"/>
      <color theme="1"/>
      <name val="Calibri"/>
      <family val="2"/>
      <scheme val="minor"/>
    </font>
    <font>
      <sz val="16"/>
      <color rgb="FFFFCC66"/>
      <name val="Calibri"/>
      <family val="2"/>
      <scheme val="minor"/>
    </font>
    <font>
      <b/>
      <vertAlign val="superscript"/>
      <sz val="26"/>
      <color rgb="FFFFCC66"/>
      <name val="Calibri"/>
      <family val="2"/>
      <scheme val="minor"/>
    </font>
    <font>
      <b/>
      <sz val="12"/>
      <color theme="1"/>
      <name val="Calibri"/>
      <family val="2"/>
      <scheme val="minor"/>
    </font>
    <font>
      <sz val="12"/>
      <color theme="1"/>
      <name val="Calibri"/>
      <family val="2"/>
      <scheme val="minor"/>
    </font>
    <font>
      <b/>
      <sz val="9"/>
      <color indexed="81"/>
      <name val="Tahoma"/>
      <family val="2"/>
    </font>
    <font>
      <sz val="11"/>
      <color rgb="FFFF0000"/>
      <name val="Calibri"/>
      <family val="2"/>
      <scheme val="minor"/>
    </font>
    <font>
      <sz val="9"/>
      <color indexed="81"/>
      <name val="Tahoma"/>
      <family val="2"/>
    </font>
    <font>
      <sz val="10"/>
      <color rgb="FFFF0000"/>
      <name val="Calibri"/>
      <family val="2"/>
      <scheme val="minor"/>
    </font>
    <font>
      <b/>
      <sz val="11"/>
      <name val="Calibri"/>
      <family val="2"/>
      <scheme val="minor"/>
    </font>
    <font>
      <sz val="11"/>
      <name val="Calibri"/>
      <family val="2"/>
      <scheme val="minor"/>
    </font>
    <font>
      <b/>
      <sz val="12"/>
      <name val="Calibri"/>
      <family val="2"/>
      <scheme val="minor"/>
    </font>
  </fonts>
  <fills count="11">
    <fill>
      <patternFill patternType="none"/>
    </fill>
    <fill>
      <patternFill patternType="gray125"/>
    </fill>
    <fill>
      <patternFill patternType="solid">
        <fgColor rgb="FFC14364"/>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bgColor theme="0"/>
      </patternFill>
    </fill>
    <fill>
      <patternFill patternType="solid">
        <fgColor rgb="FFFFFF0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C00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4">
    <xf numFmtId="0" fontId="0" fillId="0" borderId="0"/>
    <xf numFmtId="9" fontId="1" fillId="0" borderId="0" applyFont="0" applyFill="0" applyBorder="0" applyAlignment="0" applyProtection="0"/>
    <xf numFmtId="0" fontId="3" fillId="0" borderId="0"/>
    <xf numFmtId="0" fontId="11" fillId="0" borderId="0"/>
  </cellStyleXfs>
  <cellXfs count="229">
    <xf numFmtId="0" fontId="0" fillId="0" borderId="0" xfId="0"/>
    <xf numFmtId="0" fontId="5" fillId="0" borderId="1" xfId="2" applyFont="1" applyBorder="1" applyAlignment="1" applyProtection="1">
      <alignment horizontal="center" vertical="center" wrapText="1"/>
      <protection locked="0"/>
    </xf>
    <xf numFmtId="1" fontId="5" fillId="0" borderId="1" xfId="2" applyNumberFormat="1" applyFont="1" applyBorder="1" applyAlignment="1" applyProtection="1">
      <alignment horizontal="center" vertical="center" wrapText="1"/>
      <protection locked="0"/>
    </xf>
    <xf numFmtId="0" fontId="6" fillId="0" borderId="1" xfId="0" applyFont="1" applyBorder="1" applyAlignment="1">
      <alignment horizontal="center" vertical="center"/>
    </xf>
    <xf numFmtId="0" fontId="4" fillId="0" borderId="2" xfId="0" applyFont="1" applyBorder="1" applyAlignment="1">
      <alignment horizontal="center" vertical="center" wrapText="1"/>
    </xf>
    <xf numFmtId="0" fontId="7" fillId="6" borderId="1" xfId="2" applyFont="1" applyFill="1" applyBorder="1" applyAlignment="1" applyProtection="1">
      <alignment horizontal="left" vertical="center" wrapText="1"/>
      <protection locked="0"/>
    </xf>
    <xf numFmtId="0" fontId="8" fillId="6" borderId="1" xfId="2" applyFont="1" applyFill="1" applyBorder="1" applyAlignment="1" applyProtection="1">
      <alignment horizontal="center" vertical="center" wrapText="1"/>
      <protection locked="0"/>
    </xf>
    <xf numFmtId="0" fontId="7" fillId="7" borderId="1" xfId="2" applyFont="1" applyFill="1" applyBorder="1" applyAlignment="1" applyProtection="1">
      <alignment horizontal="left" vertical="center" wrapText="1"/>
      <protection locked="0"/>
    </xf>
    <xf numFmtId="0" fontId="8" fillId="7" borderId="1" xfId="2" applyFont="1" applyFill="1" applyBorder="1" applyAlignment="1" applyProtection="1">
      <alignment horizontal="center" vertical="center" wrapText="1"/>
      <protection locked="0"/>
    </xf>
    <xf numFmtId="0" fontId="4" fillId="0" borderId="14" xfId="2" applyFont="1" applyBorder="1" applyAlignment="1" applyProtection="1">
      <alignment horizontal="left" vertical="center" wrapText="1"/>
      <protection locked="0"/>
    </xf>
    <xf numFmtId="0" fontId="7" fillId="6" borderId="14" xfId="2" applyFont="1" applyFill="1" applyBorder="1" applyAlignment="1" applyProtection="1">
      <alignment horizontal="left" vertical="center" wrapText="1"/>
      <protection locked="0"/>
    </xf>
    <xf numFmtId="0" fontId="7" fillId="7" borderId="14" xfId="2" applyFont="1" applyFill="1" applyBorder="1" applyAlignment="1" applyProtection="1">
      <alignment horizontal="left" vertical="center" wrapText="1"/>
      <protection locked="0"/>
    </xf>
    <xf numFmtId="0" fontId="0" fillId="0" borderId="1" xfId="0" applyBorder="1"/>
    <xf numFmtId="0" fontId="4" fillId="0" borderId="4" xfId="2" applyFont="1" applyBorder="1" applyAlignment="1" applyProtection="1">
      <alignment horizontal="left" vertical="center" wrapText="1"/>
      <protection locked="0"/>
    </xf>
    <xf numFmtId="0" fontId="6" fillId="0" borderId="6" xfId="0" applyFont="1" applyBorder="1" applyAlignment="1">
      <alignment horizontal="center" vertical="center"/>
    </xf>
    <xf numFmtId="0" fontId="5" fillId="0" borderId="6" xfId="2" applyFont="1" applyBorder="1" applyAlignment="1" applyProtection="1">
      <alignment horizontal="center" vertical="center" wrapText="1"/>
      <protection locked="0"/>
    </xf>
    <xf numFmtId="0" fontId="4" fillId="0" borderId="9" xfId="2" applyFont="1" applyBorder="1" applyAlignment="1" applyProtection="1">
      <alignment horizontal="left" vertical="center" wrapText="1"/>
      <protection locked="0"/>
    </xf>
    <xf numFmtId="0" fontId="6" fillId="0" borderId="10" xfId="0" applyFont="1" applyBorder="1" applyAlignment="1">
      <alignment horizontal="center" vertical="center"/>
    </xf>
    <xf numFmtId="0" fontId="5" fillId="0" borderId="10" xfId="2" applyFont="1" applyBorder="1" applyAlignment="1" applyProtection="1">
      <alignment horizontal="center" vertical="center" wrapText="1"/>
      <protection locked="0"/>
    </xf>
    <xf numFmtId="0" fontId="9" fillId="6" borderId="1" xfId="0" applyFont="1" applyFill="1" applyBorder="1" applyAlignment="1">
      <alignment horizontal="center" vertical="center"/>
    </xf>
    <xf numFmtId="0" fontId="9" fillId="7" borderId="1" xfId="0" applyFont="1" applyFill="1" applyBorder="1" applyAlignment="1">
      <alignment horizontal="center" vertical="center"/>
    </xf>
    <xf numFmtId="0" fontId="7" fillId="6" borderId="4" xfId="2" applyFont="1" applyFill="1" applyBorder="1" applyAlignment="1" applyProtection="1">
      <alignment horizontal="left" vertical="center" wrapText="1"/>
      <protection locked="0"/>
    </xf>
    <xf numFmtId="0" fontId="9" fillId="6" borderId="6" xfId="0" applyFont="1" applyFill="1" applyBorder="1" applyAlignment="1">
      <alignment horizontal="center" vertical="center"/>
    </xf>
    <xf numFmtId="0" fontId="8" fillId="6" borderId="6" xfId="2" applyFont="1" applyFill="1" applyBorder="1" applyAlignment="1" applyProtection="1">
      <alignment horizontal="center" vertical="center" wrapText="1"/>
      <protection locked="0"/>
    </xf>
    <xf numFmtId="0" fontId="10" fillId="0" borderId="0" xfId="0" applyFont="1"/>
    <xf numFmtId="0" fontId="6" fillId="0" borderId="0" xfId="0" applyFont="1"/>
    <xf numFmtId="17" fontId="6" fillId="0" borderId="0" xfId="3" applyNumberFormat="1" applyFont="1" applyAlignment="1">
      <alignment horizontal="left"/>
    </xf>
    <xf numFmtId="2" fontId="6" fillId="0" borderId="0" xfId="3" applyNumberFormat="1" applyFont="1"/>
    <xf numFmtId="17" fontId="6" fillId="0" borderId="0" xfId="0" applyNumberFormat="1" applyFont="1" applyAlignment="1">
      <alignment horizontal="left"/>
    </xf>
    <xf numFmtId="0" fontId="2" fillId="3" borderId="1" xfId="0" applyFont="1" applyFill="1" applyBorder="1" applyAlignment="1">
      <alignment horizontal="center" vertical="center" wrapText="1"/>
    </xf>
    <xf numFmtId="10" fontId="6" fillId="0" borderId="1" xfId="0" applyNumberFormat="1" applyFont="1" applyBorder="1" applyAlignment="1">
      <alignment horizontal="center" vertical="center"/>
    </xf>
    <xf numFmtId="10" fontId="6" fillId="0" borderId="1" xfId="1" applyNumberFormat="1" applyFont="1" applyFill="1" applyBorder="1" applyAlignment="1">
      <alignment horizontal="center" vertical="center"/>
    </xf>
    <xf numFmtId="164" fontId="6" fillId="0" borderId="1" xfId="0" applyNumberFormat="1" applyFont="1" applyBorder="1" applyAlignment="1">
      <alignment vertical="center"/>
    </xf>
    <xf numFmtId="10" fontId="9" fillId="6" borderId="1" xfId="1" applyNumberFormat="1" applyFont="1" applyFill="1" applyBorder="1" applyAlignment="1">
      <alignment horizontal="center" vertical="center"/>
    </xf>
    <xf numFmtId="10" fontId="9" fillId="6" borderId="1" xfId="0" applyNumberFormat="1" applyFont="1" applyFill="1" applyBorder="1" applyAlignment="1">
      <alignment horizontal="center" vertical="center"/>
    </xf>
    <xf numFmtId="164" fontId="9" fillId="6" borderId="1" xfId="0" applyNumberFormat="1" applyFont="1" applyFill="1" applyBorder="1" applyAlignment="1">
      <alignment vertical="center"/>
    </xf>
    <xf numFmtId="10" fontId="6" fillId="7" borderId="1" xfId="0" applyNumberFormat="1" applyFont="1" applyFill="1" applyBorder="1" applyAlignment="1">
      <alignment horizontal="center" vertical="center"/>
    </xf>
    <xf numFmtId="164" fontId="9" fillId="7" borderId="1" xfId="0" applyNumberFormat="1" applyFont="1" applyFill="1" applyBorder="1" applyAlignment="1">
      <alignment vertical="center"/>
    </xf>
    <xf numFmtId="10" fontId="9" fillId="7" borderId="1" xfId="0" applyNumberFormat="1" applyFont="1" applyFill="1" applyBorder="1" applyAlignment="1">
      <alignment horizontal="center" vertical="center"/>
    </xf>
    <xf numFmtId="10" fontId="6" fillId="0" borderId="6" xfId="0" applyNumberFormat="1" applyFont="1" applyBorder="1" applyAlignment="1">
      <alignment horizontal="center" vertical="center"/>
    </xf>
    <xf numFmtId="10" fontId="6" fillId="0" borderId="10" xfId="0" applyNumberFormat="1" applyFont="1" applyBorder="1" applyAlignment="1">
      <alignment horizontal="center" vertical="center"/>
    </xf>
    <xf numFmtId="10" fontId="9" fillId="6" borderId="6" xfId="0" applyNumberFormat="1" applyFont="1" applyFill="1" applyBorder="1" applyAlignment="1">
      <alignment horizontal="center" vertical="center"/>
    </xf>
    <xf numFmtId="164" fontId="9" fillId="6" borderId="6" xfId="0" applyNumberFormat="1" applyFont="1" applyFill="1" applyBorder="1" applyAlignment="1">
      <alignment vertical="center"/>
    </xf>
    <xf numFmtId="9" fontId="9" fillId="7" borderId="1" xfId="0" applyNumberFormat="1" applyFont="1" applyFill="1" applyBorder="1" applyAlignment="1">
      <alignment horizontal="center" vertical="center"/>
    </xf>
    <xf numFmtId="0" fontId="2" fillId="4" borderId="8" xfId="0" applyFont="1" applyFill="1" applyBorder="1" applyAlignment="1">
      <alignment horizontal="center" vertical="center" wrapText="1"/>
    </xf>
    <xf numFmtId="0" fontId="13" fillId="0" borderId="0" xfId="0" applyFont="1"/>
    <xf numFmtId="0" fontId="17" fillId="0" borderId="0" xfId="0" applyFont="1"/>
    <xf numFmtId="9" fontId="6" fillId="0" borderId="11" xfId="0" applyNumberFormat="1" applyFont="1" applyBorder="1" applyAlignment="1">
      <alignment horizontal="center" vertical="center"/>
    </xf>
    <xf numFmtId="0" fontId="6" fillId="0" borderId="11" xfId="0" applyFont="1" applyBorder="1" applyAlignment="1">
      <alignment horizontal="center" vertical="center"/>
    </xf>
    <xf numFmtId="9" fontId="6" fillId="8" borderId="11" xfId="1" applyFont="1" applyFill="1" applyBorder="1" applyAlignment="1">
      <alignment horizontal="center" vertical="center"/>
    </xf>
    <xf numFmtId="9" fontId="9" fillId="6" borderId="11" xfId="0" applyNumberFormat="1" applyFont="1" applyFill="1" applyBorder="1" applyAlignment="1">
      <alignment horizontal="center" vertical="center"/>
    </xf>
    <xf numFmtId="0" fontId="9" fillId="6" borderId="11" xfId="0" applyFont="1" applyFill="1" applyBorder="1" applyAlignment="1">
      <alignment horizontal="center" vertical="center"/>
    </xf>
    <xf numFmtId="9" fontId="9" fillId="6" borderId="11" xfId="1" applyFont="1" applyFill="1" applyBorder="1" applyAlignment="1">
      <alignment horizontal="center" vertical="center"/>
    </xf>
    <xf numFmtId="0" fontId="6" fillId="0" borderId="11" xfId="0" applyFont="1" applyBorder="1" applyAlignment="1">
      <alignment horizontal="center" vertical="center" wrapText="1"/>
    </xf>
    <xf numFmtId="9" fontId="6" fillId="8" borderId="11" xfId="1" applyFont="1" applyFill="1" applyBorder="1" applyAlignment="1">
      <alignment horizontal="center" vertical="center" wrapText="1"/>
    </xf>
    <xf numFmtId="0" fontId="6" fillId="5" borderId="11" xfId="0" applyFont="1" applyFill="1" applyBorder="1" applyAlignment="1">
      <alignment horizontal="center" vertical="center" wrapText="1"/>
    </xf>
    <xf numFmtId="9" fontId="9" fillId="7" borderId="12" xfId="0" applyNumberFormat="1" applyFont="1" applyFill="1" applyBorder="1" applyAlignment="1">
      <alignment horizontal="center" vertical="center"/>
    </xf>
    <xf numFmtId="0" fontId="9" fillId="7" borderId="11" xfId="0" applyFont="1" applyFill="1" applyBorder="1" applyAlignment="1">
      <alignment horizontal="center" vertical="center"/>
    </xf>
    <xf numFmtId="0" fontId="9" fillId="7" borderId="12" xfId="0" applyFont="1" applyFill="1" applyBorder="1" applyAlignment="1">
      <alignment horizontal="center" vertical="center"/>
    </xf>
    <xf numFmtId="9" fontId="9" fillId="7" borderId="12" xfId="1" applyFont="1" applyFill="1" applyBorder="1" applyAlignment="1">
      <alignment horizontal="center" vertical="center"/>
    </xf>
    <xf numFmtId="9" fontId="9" fillId="7" borderId="11" xfId="0" applyNumberFormat="1" applyFont="1" applyFill="1" applyBorder="1" applyAlignment="1">
      <alignment horizontal="center" vertical="center"/>
    </xf>
    <xf numFmtId="1" fontId="6" fillId="0" borderId="12" xfId="0" applyNumberFormat="1" applyFont="1" applyBorder="1" applyAlignment="1">
      <alignment horizontal="center" vertical="center"/>
    </xf>
    <xf numFmtId="9" fontId="6" fillId="8" borderId="12" xfId="1" applyFont="1" applyFill="1" applyBorder="1" applyAlignment="1">
      <alignment horizontal="center" vertical="center"/>
    </xf>
    <xf numFmtId="9" fontId="6" fillId="0" borderId="12" xfId="0" applyNumberFormat="1"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3" xfId="0" applyFont="1" applyBorder="1" applyAlignment="1">
      <alignment horizontal="center" vertical="center" wrapText="1"/>
    </xf>
    <xf numFmtId="9" fontId="6" fillId="8" borderId="13" xfId="1" applyFont="1" applyFill="1" applyBorder="1" applyAlignment="1">
      <alignment horizontal="center" vertical="center" wrapText="1"/>
    </xf>
    <xf numFmtId="9" fontId="6" fillId="0" borderId="11" xfId="0" applyNumberFormat="1" applyFont="1" applyBorder="1" applyAlignment="1">
      <alignment horizontal="center"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wrapText="1"/>
    </xf>
    <xf numFmtId="0" fontId="6" fillId="0" borderId="16" xfId="0" applyFont="1" applyBorder="1" applyAlignment="1">
      <alignment horizontal="center" vertical="center"/>
    </xf>
    <xf numFmtId="9" fontId="6" fillId="8" borderId="16" xfId="1" applyFont="1" applyFill="1" applyBorder="1" applyAlignment="1">
      <alignment horizontal="center" vertical="center" wrapText="1"/>
    </xf>
    <xf numFmtId="9" fontId="9" fillId="6" borderId="1" xfId="0" applyNumberFormat="1" applyFont="1" applyFill="1" applyBorder="1" applyAlignment="1">
      <alignment horizontal="center" vertical="center"/>
    </xf>
    <xf numFmtId="9" fontId="9" fillId="6" borderId="1" xfId="1" applyFont="1" applyFill="1" applyBorder="1" applyAlignment="1">
      <alignment horizontal="center" vertical="center"/>
    </xf>
    <xf numFmtId="0" fontId="9" fillId="6" borderId="12" xfId="0" applyFont="1" applyFill="1" applyBorder="1" applyAlignment="1">
      <alignment horizontal="center" vertical="center"/>
    </xf>
    <xf numFmtId="0" fontId="9" fillId="6" borderId="11" xfId="0" applyFont="1" applyFill="1" applyBorder="1" applyAlignment="1">
      <alignment horizontal="center" vertical="center" wrapText="1"/>
    </xf>
    <xf numFmtId="9" fontId="9" fillId="6" borderId="11" xfId="1" applyFont="1" applyFill="1" applyBorder="1" applyAlignment="1">
      <alignment horizontal="center" vertical="center" wrapText="1"/>
    </xf>
    <xf numFmtId="0" fontId="9" fillId="7" borderId="11" xfId="0" applyFont="1" applyFill="1" applyBorder="1" applyAlignment="1">
      <alignment horizontal="center" vertical="center" wrapText="1"/>
    </xf>
    <xf numFmtId="9" fontId="9" fillId="7" borderId="11" xfId="1" applyFont="1" applyFill="1" applyBorder="1" applyAlignment="1">
      <alignment horizontal="center" vertical="center" wrapText="1"/>
    </xf>
    <xf numFmtId="1" fontId="6" fillId="0" borderId="11" xfId="0" applyNumberFormat="1" applyFont="1" applyBorder="1" applyAlignment="1">
      <alignment horizontal="center" vertical="center"/>
    </xf>
    <xf numFmtId="9" fontId="9" fillId="6" borderId="12" xfId="0" applyNumberFormat="1" applyFont="1" applyFill="1" applyBorder="1" applyAlignment="1">
      <alignment horizontal="center" vertical="center"/>
    </xf>
    <xf numFmtId="9" fontId="9" fillId="7" borderId="11" xfId="1" applyFont="1" applyFill="1" applyBorder="1" applyAlignment="1">
      <alignment horizontal="center" vertical="center"/>
    </xf>
    <xf numFmtId="0" fontId="6" fillId="5" borderId="11"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6" xfId="0" applyFont="1" applyFill="1" applyBorder="1" applyAlignment="1">
      <alignment horizontal="center" vertical="center"/>
    </xf>
    <xf numFmtId="9" fontId="9" fillId="6" borderId="16" xfId="1" applyFont="1" applyFill="1" applyBorder="1" applyAlignment="1">
      <alignment horizontal="center" vertical="center" wrapText="1"/>
    </xf>
    <xf numFmtId="0" fontId="9" fillId="7" borderId="1" xfId="0" applyFont="1" applyFill="1" applyBorder="1" applyAlignment="1">
      <alignment horizontal="center" vertical="center" wrapText="1"/>
    </xf>
    <xf numFmtId="9" fontId="9" fillId="7" borderId="1" xfId="1" applyFont="1" applyFill="1" applyBorder="1" applyAlignment="1">
      <alignment horizontal="center" vertical="center" wrapText="1"/>
    </xf>
    <xf numFmtId="1" fontId="6" fillId="0" borderId="13" xfId="0" applyNumberFormat="1" applyFont="1" applyBorder="1" applyAlignment="1">
      <alignment horizontal="center" vertical="center" wrapText="1"/>
    </xf>
    <xf numFmtId="1" fontId="6" fillId="0" borderId="11" xfId="0" applyNumberFormat="1" applyFont="1" applyBorder="1" applyAlignment="1">
      <alignment horizontal="center" vertical="center" wrapText="1"/>
    </xf>
    <xf numFmtId="1" fontId="9" fillId="6" borderId="11" xfId="0" applyNumberFormat="1" applyFont="1" applyFill="1" applyBorder="1" applyAlignment="1">
      <alignment horizontal="center" vertical="center" wrapText="1"/>
    </xf>
    <xf numFmtId="1" fontId="9" fillId="6" borderId="16" xfId="0" applyNumberFormat="1" applyFont="1" applyFill="1" applyBorder="1" applyAlignment="1">
      <alignment horizontal="center" vertical="center" wrapText="1"/>
    </xf>
    <xf numFmtId="0" fontId="9" fillId="0" borderId="0" xfId="0" applyFont="1" applyAlignment="1">
      <alignment horizontal="center" vertical="center"/>
    </xf>
    <xf numFmtId="0" fontId="9" fillId="0" borderId="0" xfId="0" applyFont="1"/>
    <xf numFmtId="9" fontId="9" fillId="0" borderId="0" xfId="1" applyFont="1" applyFill="1" applyBorder="1"/>
    <xf numFmtId="10" fontId="9" fillId="0" borderId="0" xfId="0" applyNumberFormat="1" applyFont="1" applyAlignment="1">
      <alignment horizontal="center" vertical="center"/>
    </xf>
    <xf numFmtId="164" fontId="9" fillId="0" borderId="0" xfId="0" applyNumberFormat="1" applyFont="1" applyAlignment="1">
      <alignment vertical="center"/>
    </xf>
    <xf numFmtId="9" fontId="9" fillId="0" borderId="0" xfId="0" applyNumberFormat="1" applyFont="1" applyAlignment="1">
      <alignment horizontal="center" vertical="center"/>
    </xf>
    <xf numFmtId="10" fontId="6" fillId="0" borderId="0" xfId="0" applyNumberFormat="1" applyFont="1" applyAlignment="1">
      <alignment horizontal="center" vertical="center"/>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4" borderId="1" xfId="0" applyFont="1" applyFill="1" applyBorder="1" applyAlignment="1">
      <alignment horizontal="center" vertical="center" wrapText="1"/>
    </xf>
    <xf numFmtId="0" fontId="6" fillId="0" borderId="2"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10" fontId="9" fillId="6" borderId="2" xfId="1" applyNumberFormat="1" applyFont="1" applyFill="1" applyBorder="1" applyAlignment="1">
      <alignment horizontal="center" vertical="center"/>
    </xf>
    <xf numFmtId="9" fontId="9" fillId="6" borderId="19" xfId="0" applyNumberFormat="1" applyFont="1" applyFill="1" applyBorder="1" applyAlignment="1">
      <alignment horizontal="center" vertical="center"/>
    </xf>
    <xf numFmtId="9" fontId="9" fillId="7" borderId="19" xfId="0" applyNumberFormat="1" applyFont="1" applyFill="1" applyBorder="1" applyAlignment="1">
      <alignment horizontal="center" vertical="center"/>
    </xf>
    <xf numFmtId="9" fontId="9" fillId="6" borderId="2" xfId="0" applyNumberFormat="1" applyFont="1" applyFill="1" applyBorder="1" applyAlignment="1">
      <alignment horizontal="center" vertical="center"/>
    </xf>
    <xf numFmtId="10" fontId="6" fillId="0" borderId="8" xfId="1" applyNumberFormat="1" applyFont="1" applyFill="1" applyBorder="1" applyAlignment="1">
      <alignment horizontal="center" vertical="center"/>
    </xf>
    <xf numFmtId="9" fontId="9" fillId="6" borderId="20" xfId="0" applyNumberFormat="1" applyFont="1" applyFill="1" applyBorder="1" applyAlignment="1">
      <alignment horizontal="center" vertical="center"/>
    </xf>
    <xf numFmtId="9" fontId="9" fillId="7" borderId="2" xfId="0" applyNumberFormat="1" applyFont="1" applyFill="1" applyBorder="1" applyAlignment="1">
      <alignment horizontal="center" vertical="center"/>
    </xf>
    <xf numFmtId="10" fontId="6" fillId="6" borderId="1" xfId="0" applyNumberFormat="1" applyFont="1" applyFill="1" applyBorder="1" applyAlignment="1">
      <alignment horizontal="center" vertical="center"/>
    </xf>
    <xf numFmtId="9" fontId="9" fillId="7" borderId="1" xfId="1" applyFont="1" applyFill="1" applyBorder="1" applyAlignment="1">
      <alignment horizontal="center" vertical="center"/>
    </xf>
    <xf numFmtId="164" fontId="9" fillId="7" borderId="1" xfId="0" applyNumberFormat="1" applyFont="1" applyFill="1" applyBorder="1" applyAlignment="1">
      <alignment horizontal="center" vertical="center"/>
    </xf>
    <xf numFmtId="0" fontId="0" fillId="0" borderId="0" xfId="0" applyAlignment="1">
      <alignment horizontal="center" vertical="center"/>
    </xf>
    <xf numFmtId="0" fontId="9" fillId="7" borderId="1" xfId="0" applyFont="1" applyFill="1" applyBorder="1" applyAlignment="1">
      <alignment horizontal="left" vertical="center" wrapText="1"/>
    </xf>
    <xf numFmtId="2" fontId="6" fillId="0" borderId="0" xfId="0" applyNumberFormat="1" applyFont="1"/>
    <xf numFmtId="9" fontId="16" fillId="9" borderId="1" xfId="0" applyNumberFormat="1" applyFont="1" applyFill="1" applyBorder="1" applyAlignment="1">
      <alignment horizontal="center" vertical="center"/>
    </xf>
    <xf numFmtId="164" fontId="16" fillId="9" borderId="1" xfId="0" applyNumberFormat="1" applyFont="1" applyFill="1" applyBorder="1" applyAlignment="1">
      <alignment vertical="center"/>
    </xf>
    <xf numFmtId="0" fontId="16" fillId="9" borderId="1" xfId="0" applyFont="1" applyFill="1" applyBorder="1"/>
    <xf numFmtId="0" fontId="16" fillId="9" borderId="1" xfId="0" applyFont="1" applyFill="1" applyBorder="1" applyAlignment="1">
      <alignment vertical="center"/>
    </xf>
    <xf numFmtId="9" fontId="6" fillId="0" borderId="2" xfId="1" applyFont="1" applyFill="1" applyBorder="1" applyAlignment="1">
      <alignment horizontal="center" vertical="center"/>
    </xf>
    <xf numFmtId="9" fontId="9" fillId="6" borderId="19" xfId="1" applyFont="1" applyFill="1" applyBorder="1" applyAlignment="1">
      <alignment horizontal="center" vertical="center"/>
    </xf>
    <xf numFmtId="1" fontId="6" fillId="8" borderId="11" xfId="0" applyNumberFormat="1" applyFont="1" applyFill="1" applyBorder="1" applyAlignment="1">
      <alignment horizontal="center" vertical="center"/>
    </xf>
    <xf numFmtId="10" fontId="16" fillId="9" borderId="1" xfId="0" applyNumberFormat="1" applyFont="1" applyFill="1" applyBorder="1" applyAlignment="1">
      <alignment horizontal="center" vertical="center"/>
    </xf>
    <xf numFmtId="1" fontId="21" fillId="8" borderId="11" xfId="0" applyNumberFormat="1" applyFont="1" applyFill="1" applyBorder="1" applyAlignment="1">
      <alignment horizontal="center" vertical="center"/>
    </xf>
    <xf numFmtId="9" fontId="21" fillId="8" borderId="11" xfId="1" applyFont="1" applyFill="1" applyBorder="1" applyAlignment="1">
      <alignment horizontal="center" vertical="center" wrapText="1"/>
    </xf>
    <xf numFmtId="9" fontId="19" fillId="8" borderId="11" xfId="1" applyFont="1" applyFill="1" applyBorder="1" applyAlignment="1">
      <alignment horizontal="center" vertical="center" wrapText="1"/>
    </xf>
    <xf numFmtId="9" fontId="21" fillId="8" borderId="13" xfId="1" applyFont="1" applyFill="1" applyBorder="1" applyAlignment="1">
      <alignment horizontal="center" vertical="center" wrapText="1"/>
    </xf>
    <xf numFmtId="9" fontId="21" fillId="8" borderId="11" xfId="1" applyFont="1" applyFill="1" applyBorder="1" applyAlignment="1">
      <alignment horizontal="center" vertical="center"/>
    </xf>
    <xf numFmtId="9" fontId="9" fillId="8" borderId="11" xfId="1" applyFont="1" applyFill="1" applyBorder="1" applyAlignment="1">
      <alignment horizontal="center" vertical="center"/>
    </xf>
    <xf numFmtId="9" fontId="9" fillId="0" borderId="11" xfId="1" applyFont="1" applyFill="1" applyBorder="1" applyAlignment="1">
      <alignment horizontal="center" vertical="center"/>
    </xf>
    <xf numFmtId="9" fontId="9" fillId="0" borderId="1" xfId="1" applyFont="1" applyFill="1" applyBorder="1" applyAlignment="1">
      <alignment horizontal="center" vertical="center"/>
    </xf>
    <xf numFmtId="0" fontId="0" fillId="0" borderId="0" xfId="0"/>
    <xf numFmtId="0" fontId="0" fillId="0" borderId="0" xfId="0" applyAlignment="1">
      <alignment horizontal="center"/>
    </xf>
    <xf numFmtId="164" fontId="6" fillId="0" borderId="1" xfId="0" applyNumberFormat="1" applyFont="1" applyBorder="1" applyAlignment="1">
      <alignment vertical="center"/>
    </xf>
    <xf numFmtId="164" fontId="9" fillId="6" borderId="1" xfId="0" applyNumberFormat="1" applyFont="1" applyFill="1" applyBorder="1" applyAlignment="1">
      <alignment vertical="center"/>
    </xf>
    <xf numFmtId="164" fontId="9" fillId="7" borderId="1" xfId="0" applyNumberFormat="1" applyFont="1" applyFill="1" applyBorder="1" applyAlignment="1">
      <alignment vertical="center"/>
    </xf>
    <xf numFmtId="164" fontId="9" fillId="6" borderId="6" xfId="0" applyNumberFormat="1" applyFont="1" applyFill="1" applyBorder="1" applyAlignment="1">
      <alignment vertical="center"/>
    </xf>
    <xf numFmtId="9" fontId="9" fillId="6" borderId="1" xfId="1" applyFont="1" applyFill="1" applyBorder="1" applyAlignment="1">
      <alignment horizontal="center" vertical="center"/>
    </xf>
    <xf numFmtId="10" fontId="9" fillId="0" borderId="0" xfId="0" applyNumberFormat="1" applyFont="1" applyAlignment="1">
      <alignment horizontal="center" vertical="center"/>
    </xf>
    <xf numFmtId="9" fontId="9" fillId="0" borderId="0" xfId="0" applyNumberFormat="1" applyFont="1" applyAlignment="1">
      <alignment horizontal="center" vertical="center"/>
    </xf>
    <xf numFmtId="10" fontId="6" fillId="0" borderId="0" xfId="0" applyNumberFormat="1" applyFont="1" applyAlignment="1">
      <alignment horizontal="center" vertical="center"/>
    </xf>
    <xf numFmtId="10" fontId="16" fillId="0" borderId="0" xfId="0" applyNumberFormat="1" applyFont="1" applyAlignment="1">
      <alignment horizontal="center" vertical="center"/>
    </xf>
    <xf numFmtId="9" fontId="9" fillId="7" borderId="1" xfId="1" applyFont="1" applyFill="1" applyBorder="1" applyAlignment="1">
      <alignment horizontal="center" vertical="center"/>
    </xf>
    <xf numFmtId="164" fontId="9" fillId="7" borderId="1" xfId="0" applyNumberFormat="1" applyFont="1" applyFill="1" applyBorder="1" applyAlignment="1">
      <alignment horizontal="center" vertical="center"/>
    </xf>
    <xf numFmtId="9" fontId="16" fillId="9" borderId="1" xfId="0" applyNumberFormat="1" applyFont="1" applyFill="1" applyBorder="1" applyAlignment="1">
      <alignment horizontal="center" vertical="center"/>
    </xf>
    <xf numFmtId="164" fontId="16" fillId="9" borderId="1" xfId="0" applyNumberFormat="1" applyFont="1" applyFill="1" applyBorder="1" applyAlignment="1">
      <alignment vertical="center"/>
    </xf>
    <xf numFmtId="9" fontId="6" fillId="0" borderId="1" xfId="1" applyFont="1" applyBorder="1" applyAlignment="1">
      <alignment vertical="center"/>
    </xf>
    <xf numFmtId="0" fontId="6" fillId="0" borderId="1" xfId="1" applyNumberFormat="1" applyFont="1" applyBorder="1" applyAlignment="1">
      <alignment vertical="center"/>
    </xf>
    <xf numFmtId="9" fontId="9" fillId="6" borderId="1" xfId="1" applyFont="1" applyFill="1" applyBorder="1" applyAlignment="1">
      <alignment vertical="center"/>
    </xf>
    <xf numFmtId="9" fontId="9" fillId="7" borderId="1" xfId="1" applyFont="1" applyFill="1" applyBorder="1" applyAlignment="1">
      <alignment vertical="center"/>
    </xf>
    <xf numFmtId="9" fontId="6" fillId="0" borderId="1" xfId="1" applyFont="1" applyBorder="1" applyAlignment="1">
      <alignment horizontal="center" vertical="center"/>
    </xf>
    <xf numFmtId="9" fontId="9" fillId="6" borderId="6" xfId="1" applyFont="1" applyFill="1" applyBorder="1" applyAlignment="1">
      <alignment horizontal="center" vertical="center"/>
    </xf>
    <xf numFmtId="9" fontId="16" fillId="9" borderId="1" xfId="1" applyFont="1" applyFill="1" applyBorder="1" applyAlignment="1">
      <alignment horizontal="center" vertical="center"/>
    </xf>
    <xf numFmtId="0" fontId="7" fillId="7" borderId="1" xfId="2" applyFont="1" applyFill="1" applyBorder="1" applyAlignment="1" applyProtection="1">
      <alignment horizontal="left" vertical="center" wrapText="1"/>
      <protection locked="0"/>
    </xf>
    <xf numFmtId="0" fontId="7" fillId="7" borderId="14" xfId="2" applyFont="1" applyFill="1" applyBorder="1" applyAlignment="1" applyProtection="1">
      <alignment horizontal="left" vertical="center" wrapText="1"/>
      <protection locked="0"/>
    </xf>
    <xf numFmtId="10" fontId="6" fillId="0" borderId="1" xfId="0" applyNumberFormat="1" applyFont="1" applyBorder="1" applyAlignment="1">
      <alignment horizontal="center" vertical="center"/>
    </xf>
    <xf numFmtId="10" fontId="9" fillId="6" borderId="1" xfId="0" applyNumberFormat="1" applyFont="1" applyFill="1" applyBorder="1" applyAlignment="1">
      <alignment horizontal="center" vertical="center"/>
    </xf>
    <xf numFmtId="10" fontId="6" fillId="7" borderId="1" xfId="0" applyNumberFormat="1" applyFont="1" applyFill="1" applyBorder="1" applyAlignment="1">
      <alignment horizontal="center" vertical="center"/>
    </xf>
    <xf numFmtId="10" fontId="9" fillId="7" borderId="1" xfId="0" applyNumberFormat="1" applyFont="1" applyFill="1" applyBorder="1" applyAlignment="1">
      <alignment horizontal="center" vertical="center"/>
    </xf>
    <xf numFmtId="10" fontId="9" fillId="6" borderId="6" xfId="0" applyNumberFormat="1" applyFont="1" applyFill="1" applyBorder="1" applyAlignment="1">
      <alignment horizontal="center" vertical="center"/>
    </xf>
    <xf numFmtId="9" fontId="9" fillId="7" borderId="1" xfId="0" applyNumberFormat="1" applyFont="1" applyFill="1" applyBorder="1" applyAlignment="1">
      <alignment horizontal="center" vertical="center"/>
    </xf>
    <xf numFmtId="9" fontId="9" fillId="7" borderId="12" xfId="1" applyFont="1" applyFill="1" applyBorder="1" applyAlignment="1">
      <alignment horizontal="center" vertical="center"/>
    </xf>
    <xf numFmtId="9" fontId="9" fillId="7" borderId="11" xfId="1" applyFont="1" applyFill="1" applyBorder="1" applyAlignment="1">
      <alignment horizontal="center" vertical="center" wrapText="1"/>
    </xf>
    <xf numFmtId="9" fontId="9" fillId="7" borderId="11" xfId="1" applyFont="1" applyFill="1" applyBorder="1" applyAlignment="1">
      <alignment horizontal="center" vertical="center"/>
    </xf>
    <xf numFmtId="9" fontId="9" fillId="7" borderId="1" xfId="1" applyFont="1" applyFill="1" applyBorder="1" applyAlignment="1">
      <alignment horizontal="center" vertical="center" wrapText="1"/>
    </xf>
    <xf numFmtId="9" fontId="9" fillId="7" borderId="19" xfId="0" applyNumberFormat="1" applyFont="1" applyFill="1" applyBorder="1" applyAlignment="1">
      <alignment horizontal="center" vertical="center"/>
    </xf>
    <xf numFmtId="9" fontId="9" fillId="7" borderId="2" xfId="0" applyNumberFormat="1" applyFont="1" applyFill="1" applyBorder="1" applyAlignment="1">
      <alignment horizontal="center" vertical="center"/>
    </xf>
    <xf numFmtId="9" fontId="9" fillId="7" borderId="1" xfId="1" applyFont="1" applyFill="1" applyBorder="1" applyAlignment="1">
      <alignment horizontal="center" vertical="center"/>
    </xf>
    <xf numFmtId="0" fontId="9" fillId="7" borderId="1" xfId="0" applyFont="1" applyFill="1" applyBorder="1" applyAlignment="1">
      <alignment horizontal="left" vertical="center" wrapText="1"/>
    </xf>
    <xf numFmtId="9" fontId="16" fillId="9" borderId="1" xfId="0" applyNumberFormat="1" applyFont="1" applyFill="1" applyBorder="1" applyAlignment="1">
      <alignment horizontal="center" vertical="center"/>
    </xf>
    <xf numFmtId="10" fontId="16" fillId="9" borderId="1" xfId="0" applyNumberFormat="1" applyFont="1" applyFill="1" applyBorder="1" applyAlignment="1">
      <alignment horizontal="center" vertical="center"/>
    </xf>
    <xf numFmtId="9" fontId="9" fillId="0" borderId="11" xfId="1" applyFont="1" applyFill="1" applyBorder="1" applyAlignment="1">
      <alignment horizontal="center" vertical="center" wrapText="1"/>
    </xf>
    <xf numFmtId="9" fontId="9" fillId="0" borderId="16" xfId="1" applyFont="1" applyFill="1" applyBorder="1" applyAlignment="1">
      <alignment horizontal="center" vertical="center" wrapText="1"/>
    </xf>
    <xf numFmtId="9" fontId="9" fillId="0" borderId="19" xfId="0" applyNumberFormat="1" applyFont="1" applyFill="1" applyBorder="1" applyAlignment="1">
      <alignment horizontal="center" vertical="center"/>
    </xf>
    <xf numFmtId="10" fontId="9" fillId="0" borderId="1" xfId="0" applyNumberFormat="1" applyFont="1" applyFill="1" applyBorder="1" applyAlignment="1">
      <alignment horizontal="center" vertical="center"/>
    </xf>
    <xf numFmtId="9" fontId="9" fillId="0" borderId="1" xfId="0" applyNumberFormat="1" applyFont="1" applyFill="1" applyBorder="1" applyAlignment="1">
      <alignment horizontal="center" vertical="center"/>
    </xf>
    <xf numFmtId="9" fontId="9" fillId="0" borderId="19" xfId="1" applyFont="1" applyFill="1" applyBorder="1" applyAlignment="1">
      <alignment horizontal="center" vertical="center"/>
    </xf>
    <xf numFmtId="10" fontId="9" fillId="0" borderId="2" xfId="1" applyNumberFormat="1" applyFont="1" applyFill="1" applyBorder="1" applyAlignment="1">
      <alignment horizontal="center" vertical="center"/>
    </xf>
    <xf numFmtId="10" fontId="9" fillId="0" borderId="1" xfId="1" applyNumberFormat="1" applyFont="1" applyFill="1" applyBorder="1" applyAlignment="1">
      <alignment horizontal="center" vertical="center"/>
    </xf>
    <xf numFmtId="9" fontId="9" fillId="0" borderId="2" xfId="0" applyNumberFormat="1" applyFont="1" applyFill="1" applyBorder="1" applyAlignment="1">
      <alignment horizontal="center" vertical="center"/>
    </xf>
    <xf numFmtId="9" fontId="9" fillId="0" borderId="20"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1" fontId="4" fillId="8" borderId="11" xfId="0" applyNumberFormat="1" applyFont="1" applyFill="1" applyBorder="1" applyAlignment="1">
      <alignment horizontal="center" vertical="center"/>
    </xf>
    <xf numFmtId="9" fontId="4" fillId="8" borderId="11" xfId="1" applyFont="1" applyFill="1" applyBorder="1" applyAlignment="1">
      <alignment horizontal="center" vertical="center" wrapText="1"/>
    </xf>
    <xf numFmtId="9" fontId="4" fillId="8" borderId="11" xfId="1" applyFont="1" applyFill="1" applyBorder="1" applyAlignment="1">
      <alignment horizontal="center" vertical="center"/>
    </xf>
    <xf numFmtId="0" fontId="22" fillId="4" borderId="8" xfId="0" applyFont="1" applyFill="1" applyBorder="1" applyAlignment="1">
      <alignment horizontal="center" vertical="center" wrapText="1"/>
    </xf>
    <xf numFmtId="9" fontId="7" fillId="6" borderId="11" xfId="1" applyFont="1" applyFill="1" applyBorder="1" applyAlignment="1">
      <alignment horizontal="center" vertical="center"/>
    </xf>
    <xf numFmtId="9" fontId="7" fillId="7" borderId="12" xfId="1" applyFont="1" applyFill="1" applyBorder="1" applyAlignment="1">
      <alignment horizontal="center" vertical="center"/>
    </xf>
    <xf numFmtId="9" fontId="4" fillId="8" borderId="12" xfId="1" applyFont="1" applyFill="1" applyBorder="1" applyAlignment="1">
      <alignment horizontal="center" vertical="center"/>
    </xf>
    <xf numFmtId="9" fontId="4" fillId="8" borderId="13" xfId="1" applyFont="1" applyFill="1" applyBorder="1" applyAlignment="1">
      <alignment horizontal="center" vertical="center" wrapText="1"/>
    </xf>
    <xf numFmtId="9" fontId="23" fillId="8" borderId="11" xfId="1" applyFont="1" applyFill="1" applyBorder="1" applyAlignment="1">
      <alignment horizontal="center" vertical="center" wrapText="1"/>
    </xf>
    <xf numFmtId="9" fontId="4" fillId="8" borderId="16" xfId="1" applyFont="1" applyFill="1" applyBorder="1" applyAlignment="1">
      <alignment horizontal="center" vertical="center" wrapText="1"/>
    </xf>
    <xf numFmtId="9" fontId="7" fillId="6" borderId="1" xfId="1" applyFont="1" applyFill="1" applyBorder="1" applyAlignment="1">
      <alignment horizontal="center" vertical="center"/>
    </xf>
    <xf numFmtId="9" fontId="7" fillId="6" borderId="11" xfId="1" applyFont="1" applyFill="1" applyBorder="1" applyAlignment="1">
      <alignment horizontal="center" vertical="center" wrapText="1"/>
    </xf>
    <xf numFmtId="9" fontId="7" fillId="7" borderId="11" xfId="1" applyFont="1" applyFill="1" applyBorder="1" applyAlignment="1">
      <alignment horizontal="center" vertical="center" wrapText="1"/>
    </xf>
    <xf numFmtId="9" fontId="7" fillId="8" borderId="11" xfId="1" applyFont="1" applyFill="1" applyBorder="1" applyAlignment="1">
      <alignment horizontal="center" vertical="center"/>
    </xf>
    <xf numFmtId="9" fontId="7" fillId="7" borderId="11" xfId="1" applyFont="1" applyFill="1" applyBorder="1" applyAlignment="1">
      <alignment horizontal="center" vertical="center"/>
    </xf>
    <xf numFmtId="9" fontId="7" fillId="6" borderId="16" xfId="1" applyFont="1" applyFill="1" applyBorder="1" applyAlignment="1">
      <alignment horizontal="center" vertical="center" wrapText="1"/>
    </xf>
    <xf numFmtId="9" fontId="7" fillId="7" borderId="1" xfId="1" applyFont="1" applyFill="1" applyBorder="1" applyAlignment="1">
      <alignment horizontal="center" vertical="center" wrapText="1"/>
    </xf>
    <xf numFmtId="9" fontId="7" fillId="7" borderId="1" xfId="1" applyFont="1" applyFill="1" applyBorder="1" applyAlignment="1">
      <alignment horizontal="center" vertical="center"/>
    </xf>
    <xf numFmtId="10" fontId="24" fillId="9" borderId="1" xfId="0" applyNumberFormat="1" applyFont="1" applyFill="1" applyBorder="1" applyAlignment="1">
      <alignment horizontal="center" vertical="center"/>
    </xf>
    <xf numFmtId="0" fontId="23" fillId="0" borderId="0" xfId="0" applyFont="1"/>
    <xf numFmtId="0" fontId="2" fillId="0" borderId="6" xfId="0" applyFont="1" applyBorder="1" applyAlignment="1">
      <alignment horizontal="center" vertical="center" textRotation="255" wrapText="1"/>
    </xf>
    <xf numFmtId="0" fontId="2" fillId="0" borderId="17"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3" borderId="6"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textRotation="255" wrapText="1"/>
    </xf>
    <xf numFmtId="0" fontId="2" fillId="3" borderId="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0" fontId="2" fillId="3" borderId="1"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0" fillId="0" borderId="0" xfId="0" applyAlignment="1">
      <alignment horizontal="left" vertical="top" wrapText="1"/>
    </xf>
    <xf numFmtId="0" fontId="12" fillId="10" borderId="0" xfId="0" applyFont="1" applyFill="1" applyAlignment="1">
      <alignment horizontal="center" vertical="center" wrapText="1"/>
    </xf>
    <xf numFmtId="0" fontId="12" fillId="10" borderId="0" xfId="0" applyFont="1" applyFill="1" applyAlignment="1">
      <alignment horizontal="center" vertical="center"/>
    </xf>
  </cellXfs>
  <cellStyles count="4">
    <cellStyle name="Normal" xfId="0" builtinId="0"/>
    <cellStyle name="Normal 2" xfId="2" xr:uid="{29810F86-95EA-4CE9-BF8F-BACB76F7458C}"/>
    <cellStyle name="Normal 4" xfId="3" xr:uid="{CC851EB3-14D5-406D-A5CA-13E6FDA502C0}"/>
    <cellStyle name="Porcentaje" xfId="1" builtinId="5"/>
  </cellStyles>
  <dxfs count="1136">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5050"/>
        </patternFill>
      </fill>
    </dxf>
    <dxf>
      <font>
        <b/>
        <i val="0"/>
        <color auto="1"/>
      </font>
      <fill>
        <patternFill>
          <bgColor rgb="FFFF0000"/>
        </patternFill>
      </fill>
    </dxf>
    <dxf>
      <font>
        <b/>
        <i val="0"/>
        <color theme="0"/>
      </font>
      <fill>
        <patternFill>
          <bgColor rgb="FFFF000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color theme="0"/>
      </font>
      <fill>
        <patternFill>
          <bgColor rgb="FFFF7C80"/>
        </patternFill>
      </fill>
    </dxf>
    <dxf>
      <font>
        <b/>
        <i val="0"/>
        <color theme="0"/>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505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505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fgColor theme="0"/>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7C8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505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fgColor theme="0"/>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5050"/>
        </patternFill>
      </fill>
    </dxf>
    <dxf>
      <font>
        <b/>
        <i val="0"/>
        <color auto="1"/>
      </font>
      <fill>
        <patternFill>
          <bgColor rgb="FFFF0000"/>
        </patternFill>
      </fill>
    </dxf>
    <dxf>
      <font>
        <b/>
        <i val="0"/>
        <color theme="0"/>
      </font>
      <fill>
        <patternFill>
          <bgColor rgb="FFFF000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color theme="0"/>
      </font>
      <fill>
        <patternFill>
          <bgColor rgb="FFFF7C80"/>
        </patternFill>
      </fill>
    </dxf>
    <dxf>
      <font>
        <b/>
        <i val="0"/>
        <color theme="0"/>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505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505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fgColor theme="0"/>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7C8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505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fgColor theme="0"/>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5050"/>
        </patternFill>
      </fill>
    </dxf>
    <dxf>
      <font>
        <b/>
        <i val="0"/>
        <color auto="1"/>
      </font>
      <fill>
        <patternFill>
          <bgColor rgb="FFFF0000"/>
        </patternFill>
      </fill>
    </dxf>
    <dxf>
      <font>
        <b/>
        <i val="0"/>
        <color theme="0"/>
      </font>
      <fill>
        <patternFill>
          <bgColor rgb="FFFF000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color theme="0"/>
      </font>
      <fill>
        <patternFill>
          <bgColor rgb="FFFF7C80"/>
        </patternFill>
      </fill>
    </dxf>
    <dxf>
      <font>
        <b/>
        <i val="0"/>
        <color theme="0"/>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505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505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fgColor theme="0"/>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7C8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505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fgColor theme="0"/>
          <bgColor rgb="FFFF0000"/>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FF7C8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FF0000"/>
        </patternFill>
      </fill>
    </dxf>
  </dxfs>
  <tableStyles count="0" defaultTableStyle="TableStyleMedium2" defaultPivotStyle="PivotStyleLight16"/>
  <colors>
    <mruColors>
      <color rgb="FFFF6600"/>
      <color rgb="FFFF5050"/>
      <color rgb="FFFF7C8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6B0E-58DA-47A3-AB8C-40C0299FD32F}">
  <sheetPr>
    <pageSetUpPr fitToPage="1"/>
  </sheetPr>
  <dimension ref="A1:U554"/>
  <sheetViews>
    <sheetView showGridLines="0" topLeftCell="D1" zoomScaleNormal="100" workbookViewId="0">
      <pane ySplit="3" topLeftCell="A4" activePane="bottomLeft" state="frozen"/>
      <selection pane="bottomLeft" activeCell="U2" sqref="U2"/>
    </sheetView>
  </sheetViews>
  <sheetFormatPr baseColWidth="10" defaultRowHeight="15" x14ac:dyDescent="0.25"/>
  <cols>
    <col min="1" max="1" width="8.28515625" customWidth="1"/>
    <col min="2" max="2" width="36.5703125" customWidth="1"/>
    <col min="3" max="3" width="11.42578125" customWidth="1"/>
    <col min="4" max="4" width="18.7109375" customWidth="1"/>
    <col min="5" max="5" width="13.28515625" customWidth="1"/>
    <col min="6" max="6" width="13.140625" customWidth="1"/>
    <col min="7" max="7" width="11.42578125" customWidth="1"/>
    <col min="8" max="8" width="12.85546875" customWidth="1"/>
    <col min="9" max="9" width="10.28515625" customWidth="1"/>
    <col min="10" max="10" width="13.7109375" customWidth="1"/>
    <col min="11" max="11" width="19.85546875" customWidth="1"/>
    <col min="12" max="12" width="19" customWidth="1"/>
    <col min="13" max="13" width="16.28515625" customWidth="1"/>
    <col min="14" max="14" width="19.7109375" customWidth="1"/>
    <col min="15" max="15" width="19" customWidth="1"/>
    <col min="16" max="16" width="14.7109375" bestFit="1" customWidth="1"/>
    <col min="17" max="17" width="13.28515625" customWidth="1"/>
    <col min="18" max="18" width="1" customWidth="1"/>
    <col min="19" max="19" width="10.28515625" customWidth="1"/>
    <col min="20" max="20" width="13" customWidth="1"/>
    <col min="21" max="21" width="20" bestFit="1" customWidth="1"/>
  </cols>
  <sheetData>
    <row r="1" spans="1:21" s="45" customFormat="1" ht="90" customHeight="1" x14ac:dyDescent="0.5">
      <c r="A1" s="216" t="s">
        <v>349</v>
      </c>
      <c r="B1" s="217"/>
      <c r="C1" s="217"/>
      <c r="D1" s="217"/>
      <c r="E1" s="217"/>
      <c r="F1" s="217"/>
      <c r="G1" s="217"/>
      <c r="H1" s="217"/>
      <c r="I1" s="217"/>
      <c r="J1" s="217"/>
      <c r="K1" s="217"/>
      <c r="L1" s="217"/>
      <c r="M1" s="217"/>
      <c r="N1" s="217"/>
      <c r="O1" s="217"/>
      <c r="P1" s="217"/>
      <c r="Q1" s="217"/>
      <c r="R1" s="217"/>
      <c r="S1" s="217"/>
      <c r="T1" s="217"/>
      <c r="U1" s="45">
        <v>1000000</v>
      </c>
    </row>
    <row r="2" spans="1:21" ht="56.25" customHeight="1" x14ac:dyDescent="0.25">
      <c r="A2" s="218" t="s">
        <v>331</v>
      </c>
      <c r="B2" s="209" t="s">
        <v>337</v>
      </c>
      <c r="C2" s="213" t="s">
        <v>288</v>
      </c>
      <c r="D2" s="213" t="s">
        <v>332</v>
      </c>
      <c r="E2" s="213" t="s">
        <v>333</v>
      </c>
      <c r="F2" s="213" t="s">
        <v>334</v>
      </c>
      <c r="G2" s="209" t="s">
        <v>338</v>
      </c>
      <c r="H2" s="219" t="s">
        <v>345</v>
      </c>
      <c r="I2" s="211" t="s">
        <v>286</v>
      </c>
      <c r="J2" s="211"/>
      <c r="K2" s="221" t="s">
        <v>343</v>
      </c>
      <c r="L2" s="222"/>
      <c r="M2" s="222"/>
      <c r="N2" s="222"/>
      <c r="O2" s="223"/>
      <c r="P2" s="224" t="s">
        <v>344</v>
      </c>
      <c r="Q2" s="225"/>
      <c r="R2" s="100"/>
      <c r="S2" s="224" t="s">
        <v>287</v>
      </c>
      <c r="T2" s="225"/>
    </row>
    <row r="3" spans="1:21" ht="45" x14ac:dyDescent="0.25">
      <c r="A3" s="218"/>
      <c r="B3" s="215"/>
      <c r="C3" s="214"/>
      <c r="D3" s="214"/>
      <c r="E3" s="214"/>
      <c r="F3" s="214"/>
      <c r="G3" s="210"/>
      <c r="H3" s="220"/>
      <c r="I3" s="44" t="s">
        <v>335</v>
      </c>
      <c r="J3" s="102" t="s">
        <v>336</v>
      </c>
      <c r="K3" s="29" t="s">
        <v>340</v>
      </c>
      <c r="L3" s="29" t="s">
        <v>341</v>
      </c>
      <c r="M3" s="29" t="s">
        <v>342</v>
      </c>
      <c r="N3" s="29" t="s">
        <v>347</v>
      </c>
      <c r="O3" s="29" t="s">
        <v>348</v>
      </c>
      <c r="P3" s="44" t="s">
        <v>335</v>
      </c>
      <c r="Q3" s="102" t="s">
        <v>336</v>
      </c>
      <c r="R3" s="101"/>
      <c r="S3" s="44" t="s">
        <v>335</v>
      </c>
      <c r="T3" s="102" t="s">
        <v>336</v>
      </c>
    </row>
    <row r="4" spans="1:21" ht="38.25" x14ac:dyDescent="0.25">
      <c r="A4" s="212" t="s">
        <v>296</v>
      </c>
      <c r="B4" s="9" t="s">
        <v>0</v>
      </c>
      <c r="C4" s="1" t="s">
        <v>1</v>
      </c>
      <c r="D4" s="1" t="s">
        <v>2</v>
      </c>
      <c r="E4" s="47">
        <v>0</v>
      </c>
      <c r="F4" s="47">
        <v>0.25</v>
      </c>
      <c r="G4" s="48" t="s">
        <v>289</v>
      </c>
      <c r="H4" s="49">
        <v>7.0000000000000007E-2</v>
      </c>
      <c r="I4" s="49">
        <f>+H4/F4</f>
        <v>0.28000000000000003</v>
      </c>
      <c r="J4" s="30" t="str">
        <f>IF(I4&lt;=20%,"MUY BAJO",IF(AND(I4&gt;20%,I4&lt;=40%),"BAJO",IF(AND(I4&gt;40%,I4&lt;=60%),"MEDIO",IF(AND(I4&gt;60%,I4&lt;=80%),"ALTO","MUY ALTO"))))</f>
        <v>BAJO</v>
      </c>
      <c r="K4" s="32"/>
      <c r="L4" s="136"/>
      <c r="M4" s="150"/>
      <c r="N4" s="136">
        <v>0</v>
      </c>
      <c r="O4" s="136">
        <v>0</v>
      </c>
      <c r="P4" s="122" t="e">
        <f>+O4/L4</f>
        <v>#DIV/0!</v>
      </c>
      <c r="Q4" s="30" t="s">
        <v>293</v>
      </c>
      <c r="R4" s="99"/>
      <c r="S4" s="31"/>
      <c r="T4" s="30" t="s">
        <v>293</v>
      </c>
    </row>
    <row r="5" spans="1:21" ht="38.25" x14ac:dyDescent="0.25">
      <c r="A5" s="212"/>
      <c r="B5" s="9" t="s">
        <v>0</v>
      </c>
      <c r="C5" s="1" t="s">
        <v>1</v>
      </c>
      <c r="D5" s="1" t="s">
        <v>3</v>
      </c>
      <c r="E5" s="47">
        <v>0</v>
      </c>
      <c r="F5" s="47">
        <v>0.5</v>
      </c>
      <c r="G5" s="48" t="s">
        <v>289</v>
      </c>
      <c r="H5" s="124">
        <v>0</v>
      </c>
      <c r="I5" s="49">
        <f>+H5/F5</f>
        <v>0</v>
      </c>
      <c r="J5" s="30" t="str">
        <f t="shared" ref="J5:J42" si="0">IF(I5&lt;=20%,"MUY BAJO",IF(AND(I5&gt;20%,I5&lt;=40%),"BAJO",IF(AND(I5&gt;40%,I5&lt;=60%),"MEDIO",IF(AND(I5&gt;60%,I5&lt;=80%),"ALTO","MUY ALTO"))))</f>
        <v>MUY BAJO</v>
      </c>
      <c r="K5" s="32"/>
      <c r="L5" s="136"/>
      <c r="M5" s="149"/>
      <c r="N5" s="136">
        <v>0</v>
      </c>
      <c r="O5" s="136">
        <v>0</v>
      </c>
      <c r="P5" s="122" t="e">
        <f>+O5/L5</f>
        <v>#DIV/0!</v>
      </c>
      <c r="Q5" s="30" t="s">
        <v>293</v>
      </c>
      <c r="R5" s="99"/>
      <c r="S5" s="31"/>
      <c r="T5" s="30" t="s">
        <v>293</v>
      </c>
    </row>
    <row r="6" spans="1:21" ht="25.5" x14ac:dyDescent="0.25">
      <c r="A6" s="212"/>
      <c r="B6" s="10" t="s">
        <v>294</v>
      </c>
      <c r="C6" s="6"/>
      <c r="D6" s="6"/>
      <c r="E6" s="50"/>
      <c r="F6" s="50"/>
      <c r="G6" s="51"/>
      <c r="H6" s="51"/>
      <c r="I6" s="52">
        <f>+AVERAGE(I4:I5)</f>
        <v>0.14000000000000001</v>
      </c>
      <c r="J6" s="30" t="str">
        <f t="shared" si="0"/>
        <v>MUY BAJO</v>
      </c>
      <c r="K6" s="35"/>
      <c r="L6" s="137"/>
      <c r="M6" s="137"/>
      <c r="N6" s="137"/>
      <c r="O6" s="137"/>
      <c r="P6" s="105"/>
      <c r="Q6" s="34"/>
      <c r="R6" s="96"/>
      <c r="S6" s="33"/>
      <c r="T6" s="34"/>
    </row>
    <row r="7" spans="1:21" ht="51" x14ac:dyDescent="0.25">
      <c r="A7" s="212"/>
      <c r="B7" s="9" t="s">
        <v>4</v>
      </c>
      <c r="C7" s="1" t="s">
        <v>1</v>
      </c>
      <c r="D7" s="2" t="s">
        <v>5</v>
      </c>
      <c r="E7" s="53">
        <v>920</v>
      </c>
      <c r="F7" s="53">
        <v>360</v>
      </c>
      <c r="G7" s="53" t="s">
        <v>289</v>
      </c>
      <c r="H7" s="124">
        <v>366</v>
      </c>
      <c r="I7" s="54">
        <f>+H7/F7</f>
        <v>1.0166666666666666</v>
      </c>
      <c r="J7" s="30" t="str">
        <f t="shared" si="0"/>
        <v>MUY ALTO</v>
      </c>
      <c r="K7" s="32">
        <v>220000000</v>
      </c>
      <c r="L7" s="136">
        <v>211797800</v>
      </c>
      <c r="M7" s="149">
        <v>0.96271727272727303</v>
      </c>
      <c r="N7" s="136">
        <v>6039265</v>
      </c>
      <c r="O7" s="136">
        <v>199722948</v>
      </c>
      <c r="P7" s="122">
        <f>+O7/L7</f>
        <v>0.94298877514308455</v>
      </c>
      <c r="Q7" s="30" t="str">
        <f>IF(P7&lt;=20%,"MUY BAJO",IF(AND(P7&gt;20%,P7&lt;=40%),"BAJO",IF(AND(P7&gt;40%,P7&lt;=60%),"MEDIO",IF(AND(P7&gt;60%,P7&lt;=80%),"ALTO","MUY ALTO"))))</f>
        <v>MUY ALTO</v>
      </c>
      <c r="R7" s="99"/>
      <c r="S7" s="31">
        <f>+I7*P7</f>
        <v>0.95870525472880253</v>
      </c>
      <c r="T7" s="30" t="str">
        <f>IF(S7&lt;=20%,"MUY BAJO",IF(AND(S7&gt;20%,S7&lt;=40%),"BAJO",IF(AND(S7&gt;40%,S7&lt;=60%),"MEDIO",IF(AND(S7&gt;60%,S7&lt;=80%),"ALTO","MUY ALTO"))))</f>
        <v>MUY ALTO</v>
      </c>
    </row>
    <row r="8" spans="1:21" ht="38.25" x14ac:dyDescent="0.25">
      <c r="A8" s="212"/>
      <c r="B8" s="9" t="s">
        <v>4</v>
      </c>
      <c r="C8" s="1" t="s">
        <v>1</v>
      </c>
      <c r="D8" s="2" t="s">
        <v>6</v>
      </c>
      <c r="E8" s="53">
        <v>4560</v>
      </c>
      <c r="F8" s="53">
        <v>1560</v>
      </c>
      <c r="G8" s="53" t="s">
        <v>289</v>
      </c>
      <c r="H8" s="124">
        <v>1560</v>
      </c>
      <c r="I8" s="54">
        <f t="shared" ref="I8:I71" si="1">+H8/F8</f>
        <v>1</v>
      </c>
      <c r="J8" s="30" t="str">
        <f t="shared" si="0"/>
        <v>MUY ALTO</v>
      </c>
      <c r="K8" s="32">
        <v>169000000</v>
      </c>
      <c r="L8" s="136">
        <v>194681635</v>
      </c>
      <c r="M8" s="149">
        <v>1.1519623372781065</v>
      </c>
      <c r="N8" s="136">
        <v>44583859</v>
      </c>
      <c r="O8" s="136">
        <v>203467683</v>
      </c>
      <c r="P8" s="122">
        <f>+O8/L8</f>
        <v>1.0451303380516606</v>
      </c>
      <c r="Q8" s="30" t="str">
        <f t="shared" ref="Q8:Q71" si="2">IF(P8&lt;=20%,"MUY BAJO",IF(AND(P8&gt;20%,P8&lt;=40%),"BAJO",IF(AND(P8&gt;40%,P8&lt;=60%),"MEDIO",IF(AND(P8&gt;60%,P8&lt;=80%),"ALTO","MUY ALTO"))))</f>
        <v>MUY ALTO</v>
      </c>
      <c r="R8" s="99"/>
      <c r="S8" s="31">
        <f t="shared" ref="S8:S71" si="3">+I8*P8</f>
        <v>1.0451303380516606</v>
      </c>
      <c r="T8" s="30" t="str">
        <f t="shared" ref="T8:T71" si="4">IF(S8&lt;=20%,"MUY BAJO",IF(AND(S8&gt;20%,S8&lt;=40%),"BAJO",IF(AND(S8&gt;40%,S8&lt;=60%),"MEDIO",IF(AND(S8&gt;60%,S8&lt;=80%),"ALTO","MUY ALTO"))))</f>
        <v>MUY ALTO</v>
      </c>
    </row>
    <row r="9" spans="1:21" ht="38.25" x14ac:dyDescent="0.25">
      <c r="A9" s="212"/>
      <c r="B9" s="9" t="s">
        <v>4</v>
      </c>
      <c r="C9" s="1" t="s">
        <v>1</v>
      </c>
      <c r="D9" s="2" t="s">
        <v>7</v>
      </c>
      <c r="E9" s="53">
        <v>400</v>
      </c>
      <c r="F9" s="53">
        <v>144</v>
      </c>
      <c r="G9" s="53" t="s">
        <v>289</v>
      </c>
      <c r="H9" s="124">
        <v>144</v>
      </c>
      <c r="I9" s="54">
        <f t="shared" si="1"/>
        <v>1</v>
      </c>
      <c r="J9" s="30" t="str">
        <f t="shared" si="0"/>
        <v>MUY ALTO</v>
      </c>
      <c r="K9" s="32">
        <v>80000000</v>
      </c>
      <c r="L9" s="136">
        <v>89168350</v>
      </c>
      <c r="M9" s="149">
        <v>1.1146043750000001</v>
      </c>
      <c r="N9" s="136">
        <v>1450500</v>
      </c>
      <c r="O9" s="136">
        <v>78388050</v>
      </c>
      <c r="P9" s="122">
        <f>+O9/L9</f>
        <v>0.8791017216310496</v>
      </c>
      <c r="Q9" s="30" t="str">
        <f t="shared" si="2"/>
        <v>MUY ALTO</v>
      </c>
      <c r="R9" s="99"/>
      <c r="S9" s="31">
        <f t="shared" si="3"/>
        <v>0.8791017216310496</v>
      </c>
      <c r="T9" s="30" t="str">
        <f t="shared" si="4"/>
        <v>MUY ALTO</v>
      </c>
    </row>
    <row r="10" spans="1:21" ht="38.25" x14ac:dyDescent="0.25">
      <c r="A10" s="212"/>
      <c r="B10" s="9" t="s">
        <v>4</v>
      </c>
      <c r="C10" s="1" t="s">
        <v>1</v>
      </c>
      <c r="D10" s="2" t="s">
        <v>8</v>
      </c>
      <c r="E10" s="55">
        <v>624</v>
      </c>
      <c r="F10" s="53">
        <v>324</v>
      </c>
      <c r="G10" s="55" t="s">
        <v>289</v>
      </c>
      <c r="H10" s="124">
        <v>342</v>
      </c>
      <c r="I10" s="54">
        <f t="shared" si="1"/>
        <v>1.0555555555555556</v>
      </c>
      <c r="J10" s="30" t="str">
        <f t="shared" si="0"/>
        <v>MUY ALTO</v>
      </c>
      <c r="K10" s="32">
        <v>200000000</v>
      </c>
      <c r="L10" s="136">
        <v>88039619</v>
      </c>
      <c r="M10" s="149">
        <v>0.44019809500000001</v>
      </c>
      <c r="N10" s="136">
        <v>0</v>
      </c>
      <c r="O10" s="136">
        <v>75751757</v>
      </c>
      <c r="P10" s="122">
        <f>+O10/L10</f>
        <v>0.86042804206138146</v>
      </c>
      <c r="Q10" s="30" t="str">
        <f t="shared" si="2"/>
        <v>MUY ALTO</v>
      </c>
      <c r="R10" s="99"/>
      <c r="S10" s="31">
        <f t="shared" si="3"/>
        <v>0.90822959995368047</v>
      </c>
      <c r="T10" s="30" t="str">
        <f t="shared" si="4"/>
        <v>MUY ALTO</v>
      </c>
    </row>
    <row r="11" spans="1:21" ht="38.25" x14ac:dyDescent="0.25">
      <c r="A11" s="212"/>
      <c r="B11" s="9" t="s">
        <v>4</v>
      </c>
      <c r="C11" s="1" t="s">
        <v>1</v>
      </c>
      <c r="D11" s="2" t="s">
        <v>9</v>
      </c>
      <c r="E11" s="53">
        <v>81</v>
      </c>
      <c r="F11" s="53">
        <v>37</v>
      </c>
      <c r="G11" s="53" t="s">
        <v>289</v>
      </c>
      <c r="H11" s="124">
        <v>23</v>
      </c>
      <c r="I11" s="54">
        <f t="shared" si="1"/>
        <v>0.6216216216216216</v>
      </c>
      <c r="J11" s="30" t="str">
        <f t="shared" si="0"/>
        <v>ALTO</v>
      </c>
      <c r="K11" s="32">
        <v>31000000</v>
      </c>
      <c r="L11" s="136">
        <v>10000000</v>
      </c>
      <c r="M11" s="149">
        <v>0.32258064516129031</v>
      </c>
      <c r="N11" s="136">
        <v>0</v>
      </c>
      <c r="O11" s="136">
        <v>10000000</v>
      </c>
      <c r="P11" s="122">
        <f>+O11/L11</f>
        <v>1</v>
      </c>
      <c r="Q11" s="30" t="str">
        <f t="shared" si="2"/>
        <v>MUY ALTO</v>
      </c>
      <c r="R11" s="99"/>
      <c r="S11" s="31">
        <f t="shared" si="3"/>
        <v>0.6216216216216216</v>
      </c>
      <c r="T11" s="30" t="str">
        <f t="shared" si="4"/>
        <v>ALTO</v>
      </c>
    </row>
    <row r="12" spans="1:21" ht="38.25" x14ac:dyDescent="0.25">
      <c r="A12" s="212"/>
      <c r="B12" s="9" t="s">
        <v>10</v>
      </c>
      <c r="C12" s="1" t="s">
        <v>1</v>
      </c>
      <c r="D12" s="2" t="s">
        <v>11</v>
      </c>
      <c r="E12" s="53">
        <v>240</v>
      </c>
      <c r="F12" s="53">
        <v>120</v>
      </c>
      <c r="G12" s="53" t="s">
        <v>289</v>
      </c>
      <c r="H12" s="124">
        <v>117</v>
      </c>
      <c r="I12" s="54">
        <f t="shared" si="1"/>
        <v>0.97499999999999998</v>
      </c>
      <c r="J12" s="30" t="str">
        <f t="shared" si="0"/>
        <v>MUY ALTO</v>
      </c>
      <c r="K12" s="32"/>
      <c r="L12" s="136"/>
      <c r="M12" s="149"/>
      <c r="N12" s="136">
        <v>0</v>
      </c>
      <c r="O12" s="136">
        <v>0</v>
      </c>
      <c r="P12" s="122"/>
      <c r="Q12" s="30" t="s">
        <v>293</v>
      </c>
      <c r="R12" s="99"/>
      <c r="S12" s="31"/>
      <c r="T12" s="30" t="s">
        <v>293</v>
      </c>
    </row>
    <row r="13" spans="1:21" ht="38.25" x14ac:dyDescent="0.25">
      <c r="A13" s="212"/>
      <c r="B13" s="9" t="s">
        <v>4</v>
      </c>
      <c r="C13" s="1" t="s">
        <v>1</v>
      </c>
      <c r="D13" s="2" t="s">
        <v>12</v>
      </c>
      <c r="E13" s="53">
        <v>16</v>
      </c>
      <c r="F13" s="53">
        <v>8</v>
      </c>
      <c r="G13" s="53" t="s">
        <v>289</v>
      </c>
      <c r="H13" s="124">
        <v>29</v>
      </c>
      <c r="I13" s="54">
        <v>1</v>
      </c>
      <c r="J13" s="30" t="str">
        <f t="shared" si="0"/>
        <v>MUY ALTO</v>
      </c>
      <c r="K13" s="32">
        <v>0</v>
      </c>
      <c r="L13" s="136">
        <v>3592294</v>
      </c>
      <c r="M13" s="149" t="e">
        <v>#DIV/0!</v>
      </c>
      <c r="N13" s="136">
        <v>0</v>
      </c>
      <c r="O13" s="136">
        <v>0</v>
      </c>
      <c r="P13" s="122">
        <f>+O13/L13</f>
        <v>0</v>
      </c>
      <c r="Q13" s="30" t="str">
        <f t="shared" si="2"/>
        <v>MUY BAJO</v>
      </c>
      <c r="R13" s="99"/>
      <c r="S13" s="31"/>
      <c r="T13" s="30" t="s">
        <v>293</v>
      </c>
    </row>
    <row r="14" spans="1:21" ht="25.5" x14ac:dyDescent="0.25">
      <c r="A14" s="212"/>
      <c r="B14" s="10" t="s">
        <v>295</v>
      </c>
      <c r="C14" s="6"/>
      <c r="D14" s="6"/>
      <c r="E14" s="50"/>
      <c r="F14" s="50"/>
      <c r="G14" s="51"/>
      <c r="H14" s="51"/>
      <c r="I14" s="52">
        <f>+AVERAGE(I7:I13)</f>
        <v>0.95269197769197767</v>
      </c>
      <c r="J14" s="30" t="str">
        <f t="shared" si="0"/>
        <v>MUY ALTO</v>
      </c>
      <c r="K14" s="35">
        <f>SUM(K7:K13)</f>
        <v>700000000</v>
      </c>
      <c r="L14" s="137">
        <v>597279698</v>
      </c>
      <c r="M14" s="151">
        <v>0.8532567114285714</v>
      </c>
      <c r="N14" s="137">
        <v>52073624</v>
      </c>
      <c r="O14" s="137">
        <v>567330438</v>
      </c>
      <c r="P14" s="106">
        <f>+O14/K14</f>
        <v>0.81047205428571434</v>
      </c>
      <c r="Q14" s="30" t="str">
        <f>IF(P14&lt;=20%,"MUY BAJO",IF(AND(P14&gt;20%,P14&lt;=40%),"BAJO",IF(AND(P14&gt;40%,P14&lt;=60%),"MEDIO",IF(AND(P14&gt;60%,P14&lt;=80%),"ALTO","MUY ALTO"))))</f>
        <v>MUY ALTO</v>
      </c>
      <c r="R14" s="99"/>
      <c r="S14" s="73">
        <f t="shared" si="3"/>
        <v>0.7721302242615371</v>
      </c>
      <c r="T14" s="30" t="str">
        <f t="shared" si="4"/>
        <v>ALTO</v>
      </c>
    </row>
    <row r="15" spans="1:21" ht="25.5" x14ac:dyDescent="0.25">
      <c r="A15" s="12"/>
      <c r="B15" s="11" t="s">
        <v>297</v>
      </c>
      <c r="C15" s="8"/>
      <c r="D15" s="8"/>
      <c r="E15" s="56"/>
      <c r="F15" s="56"/>
      <c r="G15" s="57"/>
      <c r="H15" s="58"/>
      <c r="I15" s="59">
        <f>+AVERAGE(I14,I6)</f>
        <v>0.54634598884598884</v>
      </c>
      <c r="J15" s="36" t="str">
        <f>IF(I15&lt;=20%,"MUY BAJO",IF(AND(I15&gt;20%,I15&lt;=40%),"BAJO",IF(AND(I15&gt;40%,I15&lt;=60%),"MEDIO",IF(AND(I15&gt;60%,I15&lt;=80%),"ALTO","MUY ALTO"))))</f>
        <v>MEDIO</v>
      </c>
      <c r="K15" s="37">
        <f>+K14+K6</f>
        <v>700000000</v>
      </c>
      <c r="L15" s="138">
        <v>597279698</v>
      </c>
      <c r="M15" s="152">
        <v>0.8532567114285714</v>
      </c>
      <c r="N15" s="138">
        <v>52073624</v>
      </c>
      <c r="O15" s="138">
        <v>567330438</v>
      </c>
      <c r="P15" s="107">
        <f>+O15/K15</f>
        <v>0.81047205428571434</v>
      </c>
      <c r="Q15" s="30" t="str">
        <f>IF(P15&lt;=20%,"MUY BAJO",IF(AND(P15&gt;20%,P15&lt;=40%),"BAJO",IF(AND(P15&gt;40%,P15&lt;=60%),"MEDIO",IF(AND(P15&gt;60%,P15&lt;=80%),"ALTO","MUY ALTO"))))</f>
        <v>MUY ALTO</v>
      </c>
      <c r="R15" s="99"/>
      <c r="S15" s="43">
        <f t="shared" si="3"/>
        <v>0.44279815593076854</v>
      </c>
      <c r="T15" s="30" t="str">
        <f t="shared" si="4"/>
        <v>MEDIO</v>
      </c>
    </row>
    <row r="16" spans="1:21" ht="38.25" x14ac:dyDescent="0.25">
      <c r="A16" s="212" t="s">
        <v>299</v>
      </c>
      <c r="B16" s="9" t="s">
        <v>13</v>
      </c>
      <c r="C16" s="1" t="s">
        <v>1</v>
      </c>
      <c r="D16" s="1" t="s">
        <v>14</v>
      </c>
      <c r="E16" s="61">
        <v>0</v>
      </c>
      <c r="F16" s="61">
        <v>1</v>
      </c>
      <c r="G16" s="48" t="s">
        <v>289</v>
      </c>
      <c r="H16" s="124">
        <v>0.5</v>
      </c>
      <c r="I16" s="62">
        <f t="shared" si="1"/>
        <v>0.5</v>
      </c>
      <c r="J16" s="30" t="str">
        <f t="shared" si="0"/>
        <v>MEDIO</v>
      </c>
      <c r="K16" s="32">
        <v>0</v>
      </c>
      <c r="L16" s="136">
        <v>0</v>
      </c>
      <c r="M16" s="149"/>
      <c r="N16" s="136">
        <v>0</v>
      </c>
      <c r="O16" s="136">
        <v>0</v>
      </c>
      <c r="P16" s="104"/>
      <c r="Q16" s="30" t="s">
        <v>293</v>
      </c>
      <c r="R16" s="99"/>
      <c r="S16" s="31"/>
      <c r="T16" s="30" t="s">
        <v>293</v>
      </c>
    </row>
    <row r="17" spans="1:20" ht="25.5" x14ac:dyDescent="0.25">
      <c r="A17" s="212"/>
      <c r="B17" s="9" t="s">
        <v>13</v>
      </c>
      <c r="C17" s="1" t="s">
        <v>1</v>
      </c>
      <c r="D17" s="1" t="s">
        <v>15</v>
      </c>
      <c r="E17" s="63">
        <v>0</v>
      </c>
      <c r="F17" s="47">
        <v>1</v>
      </c>
      <c r="G17" s="48" t="s">
        <v>290</v>
      </c>
      <c r="H17" s="124">
        <v>1</v>
      </c>
      <c r="I17" s="49">
        <f t="shared" si="1"/>
        <v>1</v>
      </c>
      <c r="J17" s="30" t="str">
        <f t="shared" si="0"/>
        <v>MUY ALTO</v>
      </c>
      <c r="K17" s="32">
        <v>0</v>
      </c>
      <c r="L17" s="136">
        <v>0</v>
      </c>
      <c r="M17" s="149"/>
      <c r="N17" s="136">
        <v>0</v>
      </c>
      <c r="O17" s="136">
        <v>0</v>
      </c>
      <c r="P17" s="104"/>
      <c r="Q17" s="30" t="s">
        <v>293</v>
      </c>
      <c r="R17" s="99"/>
      <c r="S17" s="31"/>
      <c r="T17" s="30" t="s">
        <v>293</v>
      </c>
    </row>
    <row r="18" spans="1:20" ht="25.5" x14ac:dyDescent="0.25">
      <c r="A18" s="212"/>
      <c r="B18" s="9" t="s">
        <v>13</v>
      </c>
      <c r="C18" s="1" t="s">
        <v>1</v>
      </c>
      <c r="D18" s="1" t="s">
        <v>16</v>
      </c>
      <c r="E18" s="63">
        <v>0</v>
      </c>
      <c r="F18" s="47">
        <v>1</v>
      </c>
      <c r="G18" s="48" t="s">
        <v>290</v>
      </c>
      <c r="H18" s="124">
        <v>0.7</v>
      </c>
      <c r="I18" s="49">
        <f t="shared" si="1"/>
        <v>0.7</v>
      </c>
      <c r="J18" s="30" t="str">
        <f t="shared" si="0"/>
        <v>ALTO</v>
      </c>
      <c r="K18" s="32">
        <v>0</v>
      </c>
      <c r="L18" s="136">
        <v>0</v>
      </c>
      <c r="M18" s="149"/>
      <c r="N18" s="136">
        <v>0</v>
      </c>
      <c r="O18" s="136">
        <v>0</v>
      </c>
      <c r="P18" s="104"/>
      <c r="Q18" s="30" t="s">
        <v>293</v>
      </c>
      <c r="R18" s="99"/>
      <c r="S18" s="31"/>
      <c r="T18" s="30" t="s">
        <v>293</v>
      </c>
    </row>
    <row r="19" spans="1:20" ht="38.25" x14ac:dyDescent="0.25">
      <c r="A19" s="212"/>
      <c r="B19" s="10" t="s">
        <v>298</v>
      </c>
      <c r="C19" s="6"/>
      <c r="D19" s="6"/>
      <c r="E19" s="50"/>
      <c r="F19" s="50"/>
      <c r="G19" s="51"/>
      <c r="H19" s="51"/>
      <c r="I19" s="52">
        <f>+AVERAGE(I16:I18)</f>
        <v>0.73333333333333339</v>
      </c>
      <c r="J19" s="30" t="str">
        <f t="shared" si="0"/>
        <v>ALTO</v>
      </c>
      <c r="K19" s="35">
        <f>SUM(K16:K18)</f>
        <v>0</v>
      </c>
      <c r="L19" s="137">
        <v>0</v>
      </c>
      <c r="M19" s="137"/>
      <c r="N19" s="137"/>
      <c r="O19" s="137"/>
      <c r="P19" s="106"/>
      <c r="Q19" s="34"/>
      <c r="R19" s="96"/>
      <c r="S19" s="73"/>
      <c r="T19" s="34"/>
    </row>
    <row r="20" spans="1:20" ht="25.5" customHeight="1" x14ac:dyDescent="0.25">
      <c r="A20" s="12"/>
      <c r="B20" s="11" t="s">
        <v>300</v>
      </c>
      <c r="C20" s="8"/>
      <c r="D20" s="8"/>
      <c r="E20" s="56"/>
      <c r="F20" s="56"/>
      <c r="G20" s="57"/>
      <c r="H20" s="58"/>
      <c r="I20" s="59">
        <f>+I19</f>
        <v>0.73333333333333339</v>
      </c>
      <c r="J20" s="30" t="str">
        <f t="shared" si="0"/>
        <v>ALTO</v>
      </c>
      <c r="K20" s="37"/>
      <c r="L20" s="138"/>
      <c r="M20" s="138"/>
      <c r="N20" s="138"/>
      <c r="O20" s="138"/>
      <c r="P20" s="107"/>
      <c r="Q20" s="38"/>
      <c r="R20" s="96"/>
      <c r="S20" s="43"/>
      <c r="T20" s="38"/>
    </row>
    <row r="21" spans="1:20" ht="38.25" x14ac:dyDescent="0.25">
      <c r="A21" s="212" t="s">
        <v>301</v>
      </c>
      <c r="B21" s="9" t="s">
        <v>17</v>
      </c>
      <c r="C21" s="1" t="s">
        <v>1</v>
      </c>
      <c r="D21" s="1" t="s">
        <v>18</v>
      </c>
      <c r="E21" s="63">
        <v>0</v>
      </c>
      <c r="F21" s="47">
        <v>0.1</v>
      </c>
      <c r="G21" s="48" t="s">
        <v>289</v>
      </c>
      <c r="H21" s="49">
        <v>0.04</v>
      </c>
      <c r="I21" s="49">
        <f t="shared" si="1"/>
        <v>0.39999999999999997</v>
      </c>
      <c r="J21" s="30" t="str">
        <f t="shared" si="0"/>
        <v>BAJO</v>
      </c>
      <c r="K21" s="32">
        <v>0</v>
      </c>
      <c r="L21" s="136">
        <v>0</v>
      </c>
      <c r="M21" s="149"/>
      <c r="N21" s="136">
        <v>0</v>
      </c>
      <c r="O21" s="136">
        <v>0</v>
      </c>
      <c r="P21" s="104"/>
      <c r="Q21" s="30" t="s">
        <v>293</v>
      </c>
      <c r="R21" s="99"/>
      <c r="S21" s="31"/>
      <c r="T21" s="30" t="s">
        <v>293</v>
      </c>
    </row>
    <row r="22" spans="1:20" ht="25.5" x14ac:dyDescent="0.25">
      <c r="A22" s="212"/>
      <c r="B22" s="9" t="s">
        <v>17</v>
      </c>
      <c r="C22" s="1" t="s">
        <v>1</v>
      </c>
      <c r="D22" s="1" t="s">
        <v>19</v>
      </c>
      <c r="E22" s="63">
        <v>0</v>
      </c>
      <c r="F22" s="47">
        <v>0.1</v>
      </c>
      <c r="G22" s="47" t="s">
        <v>289</v>
      </c>
      <c r="H22" s="49">
        <v>0.04</v>
      </c>
      <c r="I22" s="49">
        <f t="shared" si="1"/>
        <v>0.39999999999999997</v>
      </c>
      <c r="J22" s="30" t="str">
        <f t="shared" si="0"/>
        <v>BAJO</v>
      </c>
      <c r="K22" s="32">
        <v>0</v>
      </c>
      <c r="L22" s="136">
        <v>0</v>
      </c>
      <c r="M22" s="149"/>
      <c r="N22" s="136">
        <v>0</v>
      </c>
      <c r="O22" s="136">
        <v>0</v>
      </c>
      <c r="P22" s="104"/>
      <c r="Q22" s="30" t="s">
        <v>293</v>
      </c>
      <c r="R22" s="99"/>
      <c r="S22" s="31"/>
      <c r="T22" s="30" t="s">
        <v>293</v>
      </c>
    </row>
    <row r="23" spans="1:20" ht="25.5" x14ac:dyDescent="0.25">
      <c r="A23" s="212"/>
      <c r="B23" s="9" t="s">
        <v>17</v>
      </c>
      <c r="C23" s="1" t="s">
        <v>1</v>
      </c>
      <c r="D23" s="1" t="s">
        <v>20</v>
      </c>
      <c r="E23" s="63">
        <v>0</v>
      </c>
      <c r="F23" s="47">
        <v>0.1</v>
      </c>
      <c r="G23" s="47" t="s">
        <v>289</v>
      </c>
      <c r="H23" s="49">
        <v>7.0000000000000007E-2</v>
      </c>
      <c r="I23" s="49">
        <f t="shared" si="1"/>
        <v>0.70000000000000007</v>
      </c>
      <c r="J23" s="30" t="str">
        <f t="shared" si="0"/>
        <v>ALTO</v>
      </c>
      <c r="K23" s="32">
        <v>0</v>
      </c>
      <c r="L23" s="136">
        <v>0</v>
      </c>
      <c r="M23" s="149"/>
      <c r="N23" s="136">
        <v>0</v>
      </c>
      <c r="O23" s="136">
        <v>0</v>
      </c>
      <c r="P23" s="104"/>
      <c r="Q23" s="30" t="s">
        <v>293</v>
      </c>
      <c r="R23" s="99"/>
      <c r="S23" s="31"/>
      <c r="T23" s="30" t="s">
        <v>293</v>
      </c>
    </row>
    <row r="24" spans="1:20" ht="25.5" x14ac:dyDescent="0.25">
      <c r="A24" s="212"/>
      <c r="B24" s="9" t="s">
        <v>17</v>
      </c>
      <c r="C24" s="1" t="s">
        <v>1</v>
      </c>
      <c r="D24" s="1" t="s">
        <v>21</v>
      </c>
      <c r="E24" s="63">
        <v>0</v>
      </c>
      <c r="F24" s="47">
        <v>0.1</v>
      </c>
      <c r="G24" s="48" t="s">
        <v>289</v>
      </c>
      <c r="H24" s="49">
        <v>0.03</v>
      </c>
      <c r="I24" s="49">
        <f t="shared" si="1"/>
        <v>0.3</v>
      </c>
      <c r="J24" s="30" t="str">
        <f t="shared" si="0"/>
        <v>BAJO</v>
      </c>
      <c r="K24" s="32">
        <v>0</v>
      </c>
      <c r="L24" s="136">
        <v>0</v>
      </c>
      <c r="M24" s="149"/>
      <c r="N24" s="136">
        <v>0</v>
      </c>
      <c r="O24" s="136">
        <v>0</v>
      </c>
      <c r="P24" s="104"/>
      <c r="Q24" s="30" t="s">
        <v>293</v>
      </c>
      <c r="R24" s="99"/>
      <c r="S24" s="31"/>
      <c r="T24" s="30" t="s">
        <v>293</v>
      </c>
    </row>
    <row r="25" spans="1:20" ht="25.5" x14ac:dyDescent="0.25">
      <c r="A25" s="212"/>
      <c r="B25" s="9" t="s">
        <v>17</v>
      </c>
      <c r="C25" s="1" t="s">
        <v>1</v>
      </c>
      <c r="D25" s="1" t="s">
        <v>22</v>
      </c>
      <c r="E25" s="63">
        <v>0</v>
      </c>
      <c r="F25" s="47">
        <v>0.1</v>
      </c>
      <c r="G25" s="48" t="s">
        <v>289</v>
      </c>
      <c r="H25" s="49">
        <v>0.1</v>
      </c>
      <c r="I25" s="49">
        <f t="shared" si="1"/>
        <v>1</v>
      </c>
      <c r="J25" s="30" t="str">
        <f t="shared" si="0"/>
        <v>MUY ALTO</v>
      </c>
      <c r="K25" s="32">
        <v>0</v>
      </c>
      <c r="L25" s="136">
        <v>0</v>
      </c>
      <c r="M25" s="149"/>
      <c r="N25" s="136">
        <v>0</v>
      </c>
      <c r="O25" s="136">
        <v>0</v>
      </c>
      <c r="P25" s="104"/>
      <c r="Q25" s="30" t="s">
        <v>293</v>
      </c>
      <c r="R25" s="99"/>
      <c r="S25" s="31"/>
      <c r="T25" s="30" t="s">
        <v>293</v>
      </c>
    </row>
    <row r="26" spans="1:20" ht="25.5" x14ac:dyDescent="0.25">
      <c r="A26" s="212"/>
      <c r="B26" s="9" t="s">
        <v>17</v>
      </c>
      <c r="C26" s="1" t="s">
        <v>1</v>
      </c>
      <c r="D26" s="1" t="s">
        <v>23</v>
      </c>
      <c r="E26" s="63">
        <v>0</v>
      </c>
      <c r="F26" s="47">
        <v>0.1</v>
      </c>
      <c r="G26" s="48" t="s">
        <v>289</v>
      </c>
      <c r="H26" s="49">
        <v>0</v>
      </c>
      <c r="I26" s="49">
        <f t="shared" si="1"/>
        <v>0</v>
      </c>
      <c r="J26" s="30" t="str">
        <f t="shared" si="0"/>
        <v>MUY BAJO</v>
      </c>
      <c r="K26" s="32">
        <v>0</v>
      </c>
      <c r="L26" s="136">
        <v>0</v>
      </c>
      <c r="M26" s="149"/>
      <c r="N26" s="136">
        <v>0</v>
      </c>
      <c r="O26" s="136">
        <v>0</v>
      </c>
      <c r="P26" s="104"/>
      <c r="Q26" s="30" t="s">
        <v>293</v>
      </c>
      <c r="R26" s="99"/>
      <c r="S26" s="31"/>
      <c r="T26" s="30" t="s">
        <v>293</v>
      </c>
    </row>
    <row r="27" spans="1:20" ht="25.5" x14ac:dyDescent="0.25">
      <c r="A27" s="212"/>
      <c r="B27" s="10" t="s">
        <v>303</v>
      </c>
      <c r="C27" s="6"/>
      <c r="D27" s="6"/>
      <c r="E27" s="50"/>
      <c r="F27" s="50"/>
      <c r="G27" s="51"/>
      <c r="H27" s="51"/>
      <c r="I27" s="52">
        <f>+AVERAGE(I21:I26)</f>
        <v>0.46666666666666662</v>
      </c>
      <c r="J27" s="30" t="str">
        <f t="shared" si="0"/>
        <v>MEDIO</v>
      </c>
      <c r="K27" s="35">
        <f>SUM(K21:K26)</f>
        <v>0</v>
      </c>
      <c r="L27" s="137">
        <v>0</v>
      </c>
      <c r="M27" s="137"/>
      <c r="N27" s="137"/>
      <c r="O27" s="137"/>
      <c r="P27" s="106"/>
      <c r="Q27" s="34"/>
      <c r="R27" s="96"/>
      <c r="S27" s="73"/>
      <c r="T27" s="34"/>
    </row>
    <row r="28" spans="1:20" x14ac:dyDescent="0.25">
      <c r="A28" s="12"/>
      <c r="B28" s="11" t="s">
        <v>304</v>
      </c>
      <c r="C28" s="8"/>
      <c r="D28" s="8"/>
      <c r="E28" s="56"/>
      <c r="F28" s="56"/>
      <c r="G28" s="57"/>
      <c r="H28" s="58"/>
      <c r="I28" s="59">
        <f>+I27</f>
        <v>0.46666666666666662</v>
      </c>
      <c r="J28" s="36" t="str">
        <f t="shared" si="0"/>
        <v>MEDIO</v>
      </c>
      <c r="K28" s="37"/>
      <c r="L28" s="138"/>
      <c r="M28" s="138"/>
      <c r="N28" s="138"/>
      <c r="O28" s="138"/>
      <c r="P28" s="107"/>
      <c r="Q28" s="38"/>
      <c r="R28" s="96"/>
      <c r="S28" s="43"/>
      <c r="T28" s="38"/>
    </row>
    <row r="29" spans="1:20" ht="51" customHeight="1" x14ac:dyDescent="0.25">
      <c r="A29" s="206" t="s">
        <v>325</v>
      </c>
      <c r="B29" s="9" t="s">
        <v>24</v>
      </c>
      <c r="C29" s="1" t="s">
        <v>1</v>
      </c>
      <c r="D29" s="1" t="s">
        <v>25</v>
      </c>
      <c r="E29" s="48">
        <v>1</v>
      </c>
      <c r="F29" s="53">
        <v>1</v>
      </c>
      <c r="G29" s="48" t="s">
        <v>290</v>
      </c>
      <c r="H29" s="124">
        <v>0</v>
      </c>
      <c r="I29" s="54">
        <f t="shared" si="1"/>
        <v>0</v>
      </c>
      <c r="J29" s="30" t="str">
        <f t="shared" si="0"/>
        <v>MUY BAJO</v>
      </c>
      <c r="K29" s="32">
        <v>0</v>
      </c>
      <c r="L29" s="136">
        <v>0</v>
      </c>
      <c r="M29" s="153"/>
      <c r="N29" s="136">
        <v>0</v>
      </c>
      <c r="O29" s="136"/>
      <c r="P29" s="104"/>
      <c r="Q29" s="30" t="s">
        <v>293</v>
      </c>
      <c r="R29" s="99"/>
      <c r="S29" s="31"/>
      <c r="T29" s="30" t="s">
        <v>293</v>
      </c>
    </row>
    <row r="30" spans="1:20" ht="38.25" x14ac:dyDescent="0.25">
      <c r="A30" s="207"/>
      <c r="B30" s="9" t="s">
        <v>26</v>
      </c>
      <c r="C30" s="1" t="s">
        <v>27</v>
      </c>
      <c r="D30" s="1" t="s">
        <v>28</v>
      </c>
      <c r="E30" s="48">
        <v>334</v>
      </c>
      <c r="F30" s="48">
        <v>334</v>
      </c>
      <c r="G30" s="48" t="s">
        <v>290</v>
      </c>
      <c r="H30" s="124">
        <v>227</v>
      </c>
      <c r="I30" s="49">
        <f t="shared" si="1"/>
        <v>0.67964071856287422</v>
      </c>
      <c r="J30" s="30" t="str">
        <f t="shared" si="0"/>
        <v>ALTO</v>
      </c>
      <c r="K30" s="32">
        <v>501000000</v>
      </c>
      <c r="L30" s="136">
        <v>269500000</v>
      </c>
      <c r="M30" s="153">
        <v>0.53792415169660679</v>
      </c>
      <c r="N30" s="136">
        <v>65774111</v>
      </c>
      <c r="O30" s="136">
        <v>239814772</v>
      </c>
      <c r="P30" s="104">
        <f t="shared" ref="P30:P71" si="5">+O30/L30</f>
        <v>0.88985073098330236</v>
      </c>
      <c r="Q30" s="30" t="str">
        <f t="shared" si="2"/>
        <v>MUY ALTO</v>
      </c>
      <c r="R30" s="99"/>
      <c r="S30" s="31">
        <f t="shared" si="3"/>
        <v>0.60477879021919045</v>
      </c>
      <c r="T30" s="30" t="str">
        <f t="shared" si="4"/>
        <v>ALTO</v>
      </c>
    </row>
    <row r="31" spans="1:20" ht="38.25" x14ac:dyDescent="0.25">
      <c r="A31" s="207"/>
      <c r="B31" s="9" t="s">
        <v>26</v>
      </c>
      <c r="C31" s="1" t="s">
        <v>29</v>
      </c>
      <c r="D31" s="1" t="s">
        <v>28</v>
      </c>
      <c r="E31" s="48">
        <v>8</v>
      </c>
      <c r="F31" s="48">
        <v>8</v>
      </c>
      <c r="G31" s="48" t="s">
        <v>290</v>
      </c>
      <c r="H31" s="124">
        <v>6</v>
      </c>
      <c r="I31" s="49">
        <f t="shared" si="1"/>
        <v>0.75</v>
      </c>
      <c r="J31" s="30" t="str">
        <f t="shared" si="0"/>
        <v>ALTO</v>
      </c>
      <c r="K31" s="32">
        <v>4000000</v>
      </c>
      <c r="L31" s="136">
        <v>7000000</v>
      </c>
      <c r="M31" s="153">
        <v>1.75</v>
      </c>
      <c r="N31" s="136">
        <v>0</v>
      </c>
      <c r="O31" s="136">
        <v>1357314</v>
      </c>
      <c r="P31" s="104">
        <f t="shared" si="5"/>
        <v>0.19390199999999999</v>
      </c>
      <c r="Q31" s="30" t="str">
        <f t="shared" si="2"/>
        <v>MUY BAJO</v>
      </c>
      <c r="R31" s="99"/>
      <c r="S31" s="31">
        <f t="shared" si="3"/>
        <v>0.14542649999999999</v>
      </c>
      <c r="T31" s="30" t="str">
        <f t="shared" si="4"/>
        <v>MUY BAJO</v>
      </c>
    </row>
    <row r="32" spans="1:20" ht="38.25" x14ac:dyDescent="0.25">
      <c r="A32" s="207"/>
      <c r="B32" s="9" t="s">
        <v>26</v>
      </c>
      <c r="C32" s="1" t="s">
        <v>30</v>
      </c>
      <c r="D32" s="1" t="s">
        <v>28</v>
      </c>
      <c r="E32" s="48">
        <v>6</v>
      </c>
      <c r="F32" s="48">
        <v>6</v>
      </c>
      <c r="G32" s="48" t="s">
        <v>290</v>
      </c>
      <c r="H32" s="124">
        <v>8</v>
      </c>
      <c r="I32" s="49">
        <f t="shared" si="1"/>
        <v>1.3333333333333333</v>
      </c>
      <c r="J32" s="30" t="str">
        <f t="shared" si="0"/>
        <v>MUY ALTO</v>
      </c>
      <c r="K32" s="32">
        <v>3000000</v>
      </c>
      <c r="L32" s="136">
        <v>6000000</v>
      </c>
      <c r="M32" s="153">
        <v>2</v>
      </c>
      <c r="N32" s="136">
        <v>0</v>
      </c>
      <c r="O32" s="136">
        <v>1181889</v>
      </c>
      <c r="P32" s="104">
        <f t="shared" si="5"/>
        <v>0.1969815</v>
      </c>
      <c r="Q32" s="30" t="str">
        <f t="shared" si="2"/>
        <v>MUY BAJO</v>
      </c>
      <c r="R32" s="99"/>
      <c r="S32" s="31">
        <f t="shared" si="3"/>
        <v>0.26264199999999999</v>
      </c>
      <c r="T32" s="30" t="str">
        <f t="shared" si="4"/>
        <v>BAJO</v>
      </c>
    </row>
    <row r="33" spans="1:20" ht="38.25" x14ac:dyDescent="0.25">
      <c r="A33" s="207"/>
      <c r="B33" s="9" t="s">
        <v>26</v>
      </c>
      <c r="C33" s="1" t="s">
        <v>31</v>
      </c>
      <c r="D33" s="1" t="s">
        <v>28</v>
      </c>
      <c r="E33" s="48">
        <v>13</v>
      </c>
      <c r="F33" s="48">
        <v>13</v>
      </c>
      <c r="G33" s="48" t="s">
        <v>290</v>
      </c>
      <c r="H33" s="124">
        <v>18</v>
      </c>
      <c r="I33" s="49">
        <f t="shared" si="1"/>
        <v>1.3846153846153846</v>
      </c>
      <c r="J33" s="30" t="str">
        <f t="shared" si="0"/>
        <v>MUY ALTO</v>
      </c>
      <c r="K33" s="32">
        <v>6500000</v>
      </c>
      <c r="L33" s="136">
        <v>9500000</v>
      </c>
      <c r="M33" s="153">
        <v>1.4615384615384615</v>
      </c>
      <c r="N33" s="136">
        <v>2524585</v>
      </c>
      <c r="O33" s="136">
        <v>4727962</v>
      </c>
      <c r="P33" s="104">
        <f t="shared" si="5"/>
        <v>0.49768021052631578</v>
      </c>
      <c r="Q33" s="30" t="str">
        <f t="shared" si="2"/>
        <v>MEDIO</v>
      </c>
      <c r="R33" s="99"/>
      <c r="S33" s="31">
        <f t="shared" si="3"/>
        <v>0.68909567611336031</v>
      </c>
      <c r="T33" s="30" t="str">
        <f t="shared" si="4"/>
        <v>ALTO</v>
      </c>
    </row>
    <row r="34" spans="1:20" ht="38.25" x14ac:dyDescent="0.25">
      <c r="A34" s="207"/>
      <c r="B34" s="9" t="s">
        <v>26</v>
      </c>
      <c r="C34" s="1" t="s">
        <v>27</v>
      </c>
      <c r="D34" s="1" t="s">
        <v>32</v>
      </c>
      <c r="E34" s="53">
        <v>1096</v>
      </c>
      <c r="F34" s="53">
        <v>1096</v>
      </c>
      <c r="G34" s="48" t="s">
        <v>290</v>
      </c>
      <c r="H34" s="124">
        <v>66</v>
      </c>
      <c r="I34" s="54">
        <f t="shared" si="1"/>
        <v>6.0218978102189784E-2</v>
      </c>
      <c r="J34" s="30" t="str">
        <f t="shared" si="0"/>
        <v>MUY BAJO</v>
      </c>
      <c r="K34" s="32">
        <v>50000000</v>
      </c>
      <c r="L34" s="136">
        <v>30000000</v>
      </c>
      <c r="M34" s="153">
        <v>0.6</v>
      </c>
      <c r="N34" s="136">
        <v>9986000</v>
      </c>
      <c r="O34" s="136">
        <v>23424030</v>
      </c>
      <c r="P34" s="104">
        <f t="shared" si="5"/>
        <v>0.78080099999999997</v>
      </c>
      <c r="Q34" s="30" t="str">
        <f t="shared" si="2"/>
        <v>ALTO</v>
      </c>
      <c r="R34" s="99"/>
      <c r="S34" s="31">
        <f t="shared" si="3"/>
        <v>4.7019038321167883E-2</v>
      </c>
      <c r="T34" s="30" t="str">
        <f t="shared" si="4"/>
        <v>MUY BAJO</v>
      </c>
    </row>
    <row r="35" spans="1:20" ht="38.25" x14ac:dyDescent="0.25">
      <c r="A35" s="207"/>
      <c r="B35" s="9" t="s">
        <v>26</v>
      </c>
      <c r="C35" s="1" t="s">
        <v>29</v>
      </c>
      <c r="D35" s="1" t="s">
        <v>32</v>
      </c>
      <c r="E35" s="48">
        <v>13</v>
      </c>
      <c r="F35" s="53">
        <v>13</v>
      </c>
      <c r="G35" s="48" t="s">
        <v>290</v>
      </c>
      <c r="H35" s="124">
        <v>1</v>
      </c>
      <c r="I35" s="54">
        <f t="shared" si="1"/>
        <v>7.6923076923076927E-2</v>
      </c>
      <c r="J35" s="30" t="str">
        <f t="shared" si="0"/>
        <v>MUY BAJO</v>
      </c>
      <c r="K35" s="32">
        <v>2000000</v>
      </c>
      <c r="L35" s="136">
        <v>3000000</v>
      </c>
      <c r="M35" s="153">
        <v>1.5</v>
      </c>
      <c r="N35" s="136">
        <v>200000</v>
      </c>
      <c r="O35" s="136">
        <v>718000</v>
      </c>
      <c r="P35" s="104">
        <f t="shared" si="5"/>
        <v>0.23933333333333334</v>
      </c>
      <c r="Q35" s="30" t="str">
        <f t="shared" si="2"/>
        <v>BAJO</v>
      </c>
      <c r="R35" s="99"/>
      <c r="S35" s="31">
        <f t="shared" si="3"/>
        <v>1.8410256410256412E-2</v>
      </c>
      <c r="T35" s="30" t="str">
        <f t="shared" si="4"/>
        <v>MUY BAJO</v>
      </c>
    </row>
    <row r="36" spans="1:20" ht="38.25" x14ac:dyDescent="0.25">
      <c r="A36" s="207"/>
      <c r="B36" s="9" t="s">
        <v>26</v>
      </c>
      <c r="C36" s="1" t="s">
        <v>30</v>
      </c>
      <c r="D36" s="1" t="s">
        <v>32</v>
      </c>
      <c r="E36" s="53">
        <v>8</v>
      </c>
      <c r="F36" s="53">
        <v>8</v>
      </c>
      <c r="G36" s="48" t="s">
        <v>290</v>
      </c>
      <c r="H36" s="124">
        <v>0</v>
      </c>
      <c r="I36" s="54">
        <f t="shared" si="1"/>
        <v>0</v>
      </c>
      <c r="J36" s="30" t="str">
        <f t="shared" si="0"/>
        <v>MUY BAJO</v>
      </c>
      <c r="K36" s="32">
        <v>2000000</v>
      </c>
      <c r="L36" s="136">
        <v>3000000</v>
      </c>
      <c r="M36" s="153">
        <v>1.5</v>
      </c>
      <c r="N36" s="136">
        <v>141000</v>
      </c>
      <c r="O36" s="136">
        <v>400000</v>
      </c>
      <c r="P36" s="104">
        <f t="shared" si="5"/>
        <v>0.13333333333333333</v>
      </c>
      <c r="Q36" s="30" t="str">
        <f t="shared" si="2"/>
        <v>MUY BAJO</v>
      </c>
      <c r="R36" s="99"/>
      <c r="S36" s="31">
        <f t="shared" si="3"/>
        <v>0</v>
      </c>
      <c r="T36" s="30" t="str">
        <f t="shared" si="4"/>
        <v>MUY BAJO</v>
      </c>
    </row>
    <row r="37" spans="1:20" ht="38.25" x14ac:dyDescent="0.25">
      <c r="A37" s="207"/>
      <c r="B37" s="9" t="s">
        <v>26</v>
      </c>
      <c r="C37" s="1" t="s">
        <v>31</v>
      </c>
      <c r="D37" s="1" t="s">
        <v>32</v>
      </c>
      <c r="E37" s="53">
        <v>19</v>
      </c>
      <c r="F37" s="53">
        <v>19</v>
      </c>
      <c r="G37" s="48" t="s">
        <v>290</v>
      </c>
      <c r="H37" s="124">
        <v>0</v>
      </c>
      <c r="I37" s="54">
        <f t="shared" si="1"/>
        <v>0</v>
      </c>
      <c r="J37" s="30" t="str">
        <f t="shared" si="0"/>
        <v>MUY BAJO</v>
      </c>
      <c r="K37" s="32">
        <v>2000000</v>
      </c>
      <c r="L37" s="136">
        <v>3000000</v>
      </c>
      <c r="M37" s="153">
        <v>1.5</v>
      </c>
      <c r="N37" s="136">
        <v>0</v>
      </c>
      <c r="O37" s="136"/>
      <c r="P37" s="104">
        <f t="shared" si="5"/>
        <v>0</v>
      </c>
      <c r="Q37" s="30" t="str">
        <f t="shared" si="2"/>
        <v>MUY BAJO</v>
      </c>
      <c r="R37" s="99"/>
      <c r="S37" s="31">
        <f t="shared" si="3"/>
        <v>0</v>
      </c>
      <c r="T37" s="30" t="str">
        <f t="shared" si="4"/>
        <v>MUY BAJO</v>
      </c>
    </row>
    <row r="38" spans="1:20" ht="38.25" x14ac:dyDescent="0.25">
      <c r="A38" s="207"/>
      <c r="B38" s="9" t="s">
        <v>26</v>
      </c>
      <c r="C38" s="3" t="s">
        <v>27</v>
      </c>
      <c r="D38" s="1" t="s">
        <v>33</v>
      </c>
      <c r="E38" s="53">
        <v>1096</v>
      </c>
      <c r="F38" s="53">
        <v>1096</v>
      </c>
      <c r="G38" s="48" t="s">
        <v>290</v>
      </c>
      <c r="H38" s="124">
        <v>148</v>
      </c>
      <c r="I38" s="54">
        <f t="shared" si="1"/>
        <v>0.13503649635036497</v>
      </c>
      <c r="J38" s="30" t="str">
        <f t="shared" si="0"/>
        <v>MUY BAJO</v>
      </c>
      <c r="K38" s="32">
        <v>50000000</v>
      </c>
      <c r="L38" s="136">
        <v>20000000</v>
      </c>
      <c r="M38" s="153">
        <v>0.4</v>
      </c>
      <c r="N38" s="136">
        <v>7569546</v>
      </c>
      <c r="O38" s="136">
        <v>12867546</v>
      </c>
      <c r="P38" s="104">
        <f t="shared" si="5"/>
        <v>0.64337730000000004</v>
      </c>
      <c r="Q38" s="30" t="str">
        <f t="shared" si="2"/>
        <v>ALTO</v>
      </c>
      <c r="R38" s="99"/>
      <c r="S38" s="31">
        <f t="shared" si="3"/>
        <v>8.6879416423357669E-2</v>
      </c>
      <c r="T38" s="30" t="str">
        <f t="shared" si="4"/>
        <v>MUY BAJO</v>
      </c>
    </row>
    <row r="39" spans="1:20" ht="38.25" x14ac:dyDescent="0.25">
      <c r="A39" s="207"/>
      <c r="B39" s="9" t="s">
        <v>26</v>
      </c>
      <c r="C39" s="3" t="s">
        <v>29</v>
      </c>
      <c r="D39" s="1" t="s">
        <v>33</v>
      </c>
      <c r="E39" s="48">
        <v>13</v>
      </c>
      <c r="F39" s="53">
        <v>13</v>
      </c>
      <c r="G39" s="48" t="s">
        <v>290</v>
      </c>
      <c r="H39" s="124">
        <v>1</v>
      </c>
      <c r="I39" s="54">
        <f t="shared" si="1"/>
        <v>7.6923076923076927E-2</v>
      </c>
      <c r="J39" s="30" t="str">
        <f t="shared" si="0"/>
        <v>MUY BAJO</v>
      </c>
      <c r="K39" s="32">
        <v>2000000</v>
      </c>
      <c r="L39" s="136">
        <v>3000000</v>
      </c>
      <c r="M39" s="153">
        <v>1.5</v>
      </c>
      <c r="N39" s="136">
        <v>0</v>
      </c>
      <c r="O39" s="136"/>
      <c r="P39" s="104">
        <f t="shared" si="5"/>
        <v>0</v>
      </c>
      <c r="Q39" s="30" t="str">
        <f t="shared" si="2"/>
        <v>MUY BAJO</v>
      </c>
      <c r="R39" s="99"/>
      <c r="S39" s="31">
        <f t="shared" si="3"/>
        <v>0</v>
      </c>
      <c r="T39" s="30" t="str">
        <f t="shared" si="4"/>
        <v>MUY BAJO</v>
      </c>
    </row>
    <row r="40" spans="1:20" ht="38.25" x14ac:dyDescent="0.25">
      <c r="A40" s="207"/>
      <c r="B40" s="9" t="s">
        <v>26</v>
      </c>
      <c r="C40" s="3" t="s">
        <v>30</v>
      </c>
      <c r="D40" s="1" t="s">
        <v>33</v>
      </c>
      <c r="E40" s="53">
        <v>8</v>
      </c>
      <c r="F40" s="53">
        <v>8</v>
      </c>
      <c r="G40" s="48" t="s">
        <v>290</v>
      </c>
      <c r="H40" s="124">
        <v>0</v>
      </c>
      <c r="I40" s="54">
        <f t="shared" si="1"/>
        <v>0</v>
      </c>
      <c r="J40" s="30" t="str">
        <f t="shared" si="0"/>
        <v>MUY BAJO</v>
      </c>
      <c r="K40" s="32">
        <v>2000000</v>
      </c>
      <c r="L40" s="136">
        <v>3000000</v>
      </c>
      <c r="M40" s="153">
        <v>1.5</v>
      </c>
      <c r="N40" s="136">
        <v>0</v>
      </c>
      <c r="O40" s="136"/>
      <c r="P40" s="104">
        <f t="shared" si="5"/>
        <v>0</v>
      </c>
      <c r="Q40" s="30" t="str">
        <f t="shared" si="2"/>
        <v>MUY BAJO</v>
      </c>
      <c r="R40" s="99"/>
      <c r="S40" s="31">
        <f t="shared" si="3"/>
        <v>0</v>
      </c>
      <c r="T40" s="30" t="str">
        <f t="shared" si="4"/>
        <v>MUY BAJO</v>
      </c>
    </row>
    <row r="41" spans="1:20" ht="38.25" x14ac:dyDescent="0.25">
      <c r="A41" s="207"/>
      <c r="B41" s="9" t="s">
        <v>26</v>
      </c>
      <c r="C41" s="3" t="s">
        <v>31</v>
      </c>
      <c r="D41" s="1" t="s">
        <v>33</v>
      </c>
      <c r="E41" s="53">
        <v>19</v>
      </c>
      <c r="F41" s="53">
        <v>19</v>
      </c>
      <c r="G41" s="48" t="s">
        <v>290</v>
      </c>
      <c r="H41" s="124">
        <v>0</v>
      </c>
      <c r="I41" s="54">
        <f t="shared" si="1"/>
        <v>0</v>
      </c>
      <c r="J41" s="30" t="str">
        <f t="shared" si="0"/>
        <v>MUY BAJO</v>
      </c>
      <c r="K41" s="32">
        <v>2000000</v>
      </c>
      <c r="L41" s="136">
        <v>3000000</v>
      </c>
      <c r="M41" s="153">
        <v>1.5</v>
      </c>
      <c r="N41" s="136">
        <v>0</v>
      </c>
      <c r="O41" s="136"/>
      <c r="P41" s="104">
        <f t="shared" si="5"/>
        <v>0</v>
      </c>
      <c r="Q41" s="30" t="str">
        <f t="shared" si="2"/>
        <v>MUY BAJO</v>
      </c>
      <c r="R41" s="99"/>
      <c r="S41" s="31">
        <f t="shared" si="3"/>
        <v>0</v>
      </c>
      <c r="T41" s="30" t="str">
        <f t="shared" si="4"/>
        <v>MUY BAJO</v>
      </c>
    </row>
    <row r="42" spans="1:20" ht="38.25" x14ac:dyDescent="0.25">
      <c r="A42" s="207"/>
      <c r="B42" s="9" t="s">
        <v>26</v>
      </c>
      <c r="C42" s="3" t="s">
        <v>27</v>
      </c>
      <c r="D42" s="1" t="s">
        <v>34</v>
      </c>
      <c r="E42" s="53">
        <v>0</v>
      </c>
      <c r="F42" s="53">
        <v>25</v>
      </c>
      <c r="G42" s="48" t="s">
        <v>289</v>
      </c>
      <c r="H42" s="124">
        <v>41</v>
      </c>
      <c r="I42" s="54">
        <f t="shared" si="1"/>
        <v>1.64</v>
      </c>
      <c r="J42" s="30" t="str">
        <f t="shared" si="0"/>
        <v>MUY ALTO</v>
      </c>
      <c r="K42" s="32">
        <v>52000000</v>
      </c>
      <c r="L42" s="136">
        <v>10000000</v>
      </c>
      <c r="M42" s="153">
        <v>0.19230769230769232</v>
      </c>
      <c r="N42" s="136">
        <v>0</v>
      </c>
      <c r="O42" s="136">
        <v>4292736</v>
      </c>
      <c r="P42" s="104">
        <f t="shared" si="5"/>
        <v>0.42927359999999998</v>
      </c>
      <c r="Q42" s="30" t="str">
        <f t="shared" si="2"/>
        <v>MEDIO</v>
      </c>
      <c r="R42" s="99"/>
      <c r="S42" s="31">
        <f t="shared" si="3"/>
        <v>0.70400870399999993</v>
      </c>
      <c r="T42" s="30" t="str">
        <f t="shared" si="4"/>
        <v>ALTO</v>
      </c>
    </row>
    <row r="43" spans="1:20" ht="38.25" x14ac:dyDescent="0.25">
      <c r="A43" s="207"/>
      <c r="B43" s="9" t="s">
        <v>26</v>
      </c>
      <c r="C43" s="3" t="s">
        <v>29</v>
      </c>
      <c r="D43" s="1" t="s">
        <v>34</v>
      </c>
      <c r="E43" s="53">
        <v>0</v>
      </c>
      <c r="F43" s="53"/>
      <c r="G43" s="48" t="s">
        <v>289</v>
      </c>
      <c r="H43" s="124">
        <v>4</v>
      </c>
      <c r="I43" s="54"/>
      <c r="J43" s="30" t="s">
        <v>293</v>
      </c>
      <c r="K43" s="32">
        <v>2000000</v>
      </c>
      <c r="L43" s="136">
        <v>1000000</v>
      </c>
      <c r="M43" s="153">
        <v>0.5</v>
      </c>
      <c r="N43" s="136">
        <v>0</v>
      </c>
      <c r="O43" s="136"/>
      <c r="P43" s="104">
        <f t="shared" si="5"/>
        <v>0</v>
      </c>
      <c r="Q43" s="30" t="str">
        <f t="shared" si="2"/>
        <v>MUY BAJO</v>
      </c>
      <c r="R43" s="99"/>
      <c r="S43" s="31">
        <f t="shared" si="3"/>
        <v>0</v>
      </c>
      <c r="T43" s="30" t="str">
        <f t="shared" si="4"/>
        <v>MUY BAJO</v>
      </c>
    </row>
    <row r="44" spans="1:20" ht="38.25" x14ac:dyDescent="0.25">
      <c r="A44" s="207"/>
      <c r="B44" s="9" t="s">
        <v>26</v>
      </c>
      <c r="C44" s="3" t="s">
        <v>30</v>
      </c>
      <c r="D44" s="1" t="s">
        <v>34</v>
      </c>
      <c r="E44" s="53">
        <v>0</v>
      </c>
      <c r="F44" s="53"/>
      <c r="G44" s="48" t="s">
        <v>289</v>
      </c>
      <c r="H44" s="124">
        <v>3</v>
      </c>
      <c r="I44" s="54"/>
      <c r="J44" s="30" t="s">
        <v>293</v>
      </c>
      <c r="K44" s="32">
        <v>2000000</v>
      </c>
      <c r="L44" s="136">
        <v>1000000</v>
      </c>
      <c r="M44" s="153">
        <v>0.5</v>
      </c>
      <c r="N44" s="136">
        <v>0</v>
      </c>
      <c r="O44" s="136"/>
      <c r="P44" s="104">
        <f t="shared" si="5"/>
        <v>0</v>
      </c>
      <c r="Q44" s="30" t="str">
        <f t="shared" si="2"/>
        <v>MUY BAJO</v>
      </c>
      <c r="R44" s="99"/>
      <c r="S44" s="31">
        <f t="shared" si="3"/>
        <v>0</v>
      </c>
      <c r="T44" s="30" t="str">
        <f t="shared" si="4"/>
        <v>MUY BAJO</v>
      </c>
    </row>
    <row r="45" spans="1:20" ht="38.25" x14ac:dyDescent="0.25">
      <c r="A45" s="207"/>
      <c r="B45" s="9" t="s">
        <v>26</v>
      </c>
      <c r="C45" s="3" t="s">
        <v>31</v>
      </c>
      <c r="D45" s="1" t="s">
        <v>34</v>
      </c>
      <c r="E45" s="53">
        <v>0</v>
      </c>
      <c r="F45" s="53">
        <v>1</v>
      </c>
      <c r="G45" s="48" t="s">
        <v>289</v>
      </c>
      <c r="H45" s="124">
        <v>10</v>
      </c>
      <c r="I45" s="54">
        <v>1</v>
      </c>
      <c r="J45" s="30" t="str">
        <f t="shared" ref="J45:J109" si="6">IF(I45&lt;=20%,"MUY BAJO",IF(AND(I45&gt;20%,I45&lt;=40%),"BAJO",IF(AND(I45&gt;40%,I45&lt;=60%),"MEDIO",IF(AND(I45&gt;60%,I45&lt;=80%),"ALTO","MUY ALTO"))))</f>
        <v>MUY ALTO</v>
      </c>
      <c r="K45" s="32">
        <v>2000000</v>
      </c>
      <c r="L45" s="136">
        <v>1000000</v>
      </c>
      <c r="M45" s="153">
        <v>0.5</v>
      </c>
      <c r="N45" s="136">
        <v>0</v>
      </c>
      <c r="O45" s="136"/>
      <c r="P45" s="104">
        <f t="shared" si="5"/>
        <v>0</v>
      </c>
      <c r="Q45" s="30" t="str">
        <f t="shared" si="2"/>
        <v>MUY BAJO</v>
      </c>
      <c r="R45" s="99"/>
      <c r="S45" s="31">
        <f t="shared" si="3"/>
        <v>0</v>
      </c>
      <c r="T45" s="30" t="str">
        <f t="shared" si="4"/>
        <v>MUY BAJO</v>
      </c>
    </row>
    <row r="46" spans="1:20" ht="25.5" x14ac:dyDescent="0.25">
      <c r="A46" s="207"/>
      <c r="B46" s="9" t="s">
        <v>35</v>
      </c>
      <c r="C46" s="3" t="s">
        <v>1</v>
      </c>
      <c r="D46" s="1" t="s">
        <v>36</v>
      </c>
      <c r="E46" s="64">
        <v>88</v>
      </c>
      <c r="F46" s="53">
        <v>1</v>
      </c>
      <c r="G46" s="48" t="s">
        <v>289</v>
      </c>
      <c r="H46" s="124">
        <v>1</v>
      </c>
      <c r="I46" s="54">
        <f t="shared" si="1"/>
        <v>1</v>
      </c>
      <c r="J46" s="30" t="str">
        <f t="shared" si="6"/>
        <v>MUY ALTO</v>
      </c>
      <c r="K46" s="32">
        <v>2500000000</v>
      </c>
      <c r="L46" s="136">
        <v>951377149</v>
      </c>
      <c r="M46" s="153">
        <v>0.38055085960000001</v>
      </c>
      <c r="N46" s="136">
        <v>143933599</v>
      </c>
      <c r="O46" s="136">
        <v>901385959</v>
      </c>
      <c r="P46" s="104">
        <f t="shared" si="5"/>
        <v>0.94745386721496716</v>
      </c>
      <c r="Q46" s="30" t="str">
        <f t="shared" si="2"/>
        <v>MUY ALTO</v>
      </c>
      <c r="R46" s="99"/>
      <c r="S46" s="31">
        <f t="shared" si="3"/>
        <v>0.94745386721496716</v>
      </c>
      <c r="T46" s="30" t="str">
        <f t="shared" si="4"/>
        <v>MUY ALTO</v>
      </c>
    </row>
    <row r="47" spans="1:20" ht="25.5" x14ac:dyDescent="0.25">
      <c r="A47" s="207"/>
      <c r="B47" s="9" t="s">
        <v>35</v>
      </c>
      <c r="C47" s="3" t="s">
        <v>1</v>
      </c>
      <c r="D47" s="1" t="s">
        <v>37</v>
      </c>
      <c r="E47" s="64">
        <v>3</v>
      </c>
      <c r="F47" s="53">
        <v>1</v>
      </c>
      <c r="G47" s="48" t="s">
        <v>289</v>
      </c>
      <c r="H47" s="124">
        <v>0</v>
      </c>
      <c r="I47" s="54">
        <f t="shared" si="1"/>
        <v>0</v>
      </c>
      <c r="J47" s="30" t="str">
        <f t="shared" si="6"/>
        <v>MUY BAJO</v>
      </c>
      <c r="K47" s="32">
        <v>120000000</v>
      </c>
      <c r="L47" s="136">
        <v>15000000</v>
      </c>
      <c r="M47" s="153">
        <v>0.125</v>
      </c>
      <c r="N47" s="136"/>
      <c r="O47" s="136">
        <v>2612350</v>
      </c>
      <c r="P47" s="104">
        <f t="shared" si="5"/>
        <v>0.17415666666666665</v>
      </c>
      <c r="Q47" s="30" t="str">
        <f>IF(P47&lt;=20%,"MUY BAJO",IF(AND(P47&gt;20%,P47&lt;=40%),"BAJO",IF(AND(P47&gt;40%,P47&lt;=60%),"MEDIO",IF(AND(P47&gt;60%,P47&lt;=80%),"ALTO","MUY ALTO"))))</f>
        <v>MUY BAJO</v>
      </c>
      <c r="R47" s="99"/>
      <c r="S47" s="31">
        <f t="shared" si="3"/>
        <v>0</v>
      </c>
      <c r="T47" s="30" t="str">
        <f t="shared" si="4"/>
        <v>MUY BAJO</v>
      </c>
    </row>
    <row r="48" spans="1:20" ht="51" x14ac:dyDescent="0.25">
      <c r="A48" s="207"/>
      <c r="B48" s="9" t="s">
        <v>38</v>
      </c>
      <c r="C48" s="3" t="s">
        <v>27</v>
      </c>
      <c r="D48" s="1" t="s">
        <v>39</v>
      </c>
      <c r="E48" s="48">
        <v>256</v>
      </c>
      <c r="F48" s="53">
        <v>110</v>
      </c>
      <c r="G48" s="48" t="s">
        <v>291</v>
      </c>
      <c r="H48" s="126">
        <v>73</v>
      </c>
      <c r="I48" s="54">
        <f t="shared" si="1"/>
        <v>0.66363636363636369</v>
      </c>
      <c r="J48" s="30" t="str">
        <f t="shared" si="6"/>
        <v>ALTO</v>
      </c>
      <c r="K48" s="32">
        <v>20000000</v>
      </c>
      <c r="L48" s="136">
        <v>20000000</v>
      </c>
      <c r="M48" s="153">
        <v>1</v>
      </c>
      <c r="N48" s="136">
        <v>9159990</v>
      </c>
      <c r="O48" s="136">
        <v>12509990</v>
      </c>
      <c r="P48" s="104">
        <f t="shared" si="5"/>
        <v>0.62549949999999999</v>
      </c>
      <c r="Q48" s="30" t="str">
        <f t="shared" si="2"/>
        <v>ALTO</v>
      </c>
      <c r="R48" s="99"/>
      <c r="S48" s="31">
        <f t="shared" si="3"/>
        <v>0.41510421363636368</v>
      </c>
      <c r="T48" s="30" t="str">
        <f t="shared" si="4"/>
        <v>MEDIO</v>
      </c>
    </row>
    <row r="49" spans="1:20" ht="51" x14ac:dyDescent="0.25">
      <c r="A49" s="207"/>
      <c r="B49" s="9" t="s">
        <v>38</v>
      </c>
      <c r="C49" s="3" t="s">
        <v>29</v>
      </c>
      <c r="D49" s="1" t="s">
        <v>39</v>
      </c>
      <c r="E49" s="48">
        <v>0</v>
      </c>
      <c r="F49" s="53">
        <v>13</v>
      </c>
      <c r="G49" s="48" t="s">
        <v>291</v>
      </c>
      <c r="H49" s="124">
        <v>13</v>
      </c>
      <c r="I49" s="54">
        <f t="shared" si="1"/>
        <v>1</v>
      </c>
      <c r="J49" s="30" t="str">
        <f t="shared" si="6"/>
        <v>MUY ALTO</v>
      </c>
      <c r="K49" s="32">
        <v>5000000</v>
      </c>
      <c r="L49" s="136">
        <v>5000000</v>
      </c>
      <c r="M49" s="153">
        <v>1</v>
      </c>
      <c r="N49" s="136">
        <v>4999980</v>
      </c>
      <c r="O49" s="136">
        <v>4999980</v>
      </c>
      <c r="P49" s="104">
        <f t="shared" si="5"/>
        <v>0.999996</v>
      </c>
      <c r="Q49" s="30" t="str">
        <f t="shared" si="2"/>
        <v>MUY ALTO</v>
      </c>
      <c r="R49" s="99"/>
      <c r="S49" s="31">
        <f t="shared" si="3"/>
        <v>0.999996</v>
      </c>
      <c r="T49" s="30" t="str">
        <f t="shared" si="4"/>
        <v>MUY ALTO</v>
      </c>
    </row>
    <row r="50" spans="1:20" ht="51" x14ac:dyDescent="0.25">
      <c r="A50" s="207"/>
      <c r="B50" s="9" t="s">
        <v>38</v>
      </c>
      <c r="C50" s="3" t="s">
        <v>30</v>
      </c>
      <c r="D50" s="1" t="s">
        <v>39</v>
      </c>
      <c r="E50" s="48">
        <v>0</v>
      </c>
      <c r="F50" s="53">
        <v>8</v>
      </c>
      <c r="G50" s="48" t="s">
        <v>291</v>
      </c>
      <c r="H50" s="124">
        <v>13</v>
      </c>
      <c r="I50" s="54">
        <f t="shared" si="1"/>
        <v>1.625</v>
      </c>
      <c r="J50" s="30" t="str">
        <f t="shared" si="6"/>
        <v>MUY ALTO</v>
      </c>
      <c r="K50" s="32">
        <v>5000000</v>
      </c>
      <c r="L50" s="136">
        <v>5000000</v>
      </c>
      <c r="M50" s="153">
        <v>1</v>
      </c>
      <c r="N50" s="136">
        <v>4999980</v>
      </c>
      <c r="O50" s="136">
        <v>4999980</v>
      </c>
      <c r="P50" s="104">
        <f t="shared" si="5"/>
        <v>0.999996</v>
      </c>
      <c r="Q50" s="30" t="str">
        <f t="shared" si="2"/>
        <v>MUY ALTO</v>
      </c>
      <c r="R50" s="99"/>
      <c r="S50" s="31">
        <f t="shared" si="3"/>
        <v>1.6249935</v>
      </c>
      <c r="T50" s="30" t="str">
        <f t="shared" si="4"/>
        <v>MUY ALTO</v>
      </c>
    </row>
    <row r="51" spans="1:20" ht="51" x14ac:dyDescent="0.25">
      <c r="A51" s="207"/>
      <c r="B51" s="9" t="s">
        <v>38</v>
      </c>
      <c r="C51" s="3" t="s">
        <v>31</v>
      </c>
      <c r="D51" s="1" t="s">
        <v>39</v>
      </c>
      <c r="E51" s="48">
        <v>0</v>
      </c>
      <c r="F51" s="53">
        <v>19</v>
      </c>
      <c r="G51" s="48" t="s">
        <v>291</v>
      </c>
      <c r="H51" s="124">
        <v>19</v>
      </c>
      <c r="I51" s="54">
        <f t="shared" si="1"/>
        <v>1</v>
      </c>
      <c r="J51" s="30" t="str">
        <f t="shared" si="6"/>
        <v>MUY ALTO</v>
      </c>
      <c r="K51" s="32">
        <v>6000000</v>
      </c>
      <c r="L51" s="136">
        <v>6000000</v>
      </c>
      <c r="M51" s="153">
        <v>1</v>
      </c>
      <c r="N51" s="136">
        <v>6000000</v>
      </c>
      <c r="O51" s="136">
        <v>6000000</v>
      </c>
      <c r="P51" s="104">
        <f t="shared" si="5"/>
        <v>1</v>
      </c>
      <c r="Q51" s="30" t="str">
        <f t="shared" si="2"/>
        <v>MUY ALTO</v>
      </c>
      <c r="R51" s="99"/>
      <c r="S51" s="31">
        <f t="shared" si="3"/>
        <v>1</v>
      </c>
      <c r="T51" s="30" t="str">
        <f t="shared" si="4"/>
        <v>MUY ALTO</v>
      </c>
    </row>
    <row r="52" spans="1:20" ht="38.25" x14ac:dyDescent="0.25">
      <c r="A52" s="207"/>
      <c r="B52" s="9" t="s">
        <v>40</v>
      </c>
      <c r="C52" s="3" t="s">
        <v>27</v>
      </c>
      <c r="D52" s="1" t="s">
        <v>41</v>
      </c>
      <c r="E52" s="65">
        <v>1123</v>
      </c>
      <c r="F52" s="66">
        <v>150</v>
      </c>
      <c r="G52" s="65" t="s">
        <v>289</v>
      </c>
      <c r="H52" s="124">
        <v>123</v>
      </c>
      <c r="I52" s="67">
        <f t="shared" si="1"/>
        <v>0.82</v>
      </c>
      <c r="J52" s="30" t="str">
        <f t="shared" si="6"/>
        <v>MUY ALTO</v>
      </c>
      <c r="K52" s="32">
        <v>400000000</v>
      </c>
      <c r="L52" s="136">
        <v>51500000</v>
      </c>
      <c r="M52" s="153">
        <v>0.12875</v>
      </c>
      <c r="N52" s="136">
        <v>6709628</v>
      </c>
      <c r="O52" s="136">
        <v>49664427</v>
      </c>
      <c r="P52" s="104">
        <f t="shared" si="5"/>
        <v>0.96435780582524266</v>
      </c>
      <c r="Q52" s="30" t="str">
        <f t="shared" si="2"/>
        <v>MUY ALTO</v>
      </c>
      <c r="R52" s="99"/>
      <c r="S52" s="31">
        <f t="shared" si="3"/>
        <v>0.79077340077669889</v>
      </c>
      <c r="T52" s="30" t="str">
        <f t="shared" si="4"/>
        <v>ALTO</v>
      </c>
    </row>
    <row r="53" spans="1:20" ht="38.25" x14ac:dyDescent="0.25">
      <c r="A53" s="207"/>
      <c r="B53" s="9" t="s">
        <v>40</v>
      </c>
      <c r="C53" s="3" t="s">
        <v>29</v>
      </c>
      <c r="D53" s="1" t="s">
        <v>41</v>
      </c>
      <c r="E53" s="48">
        <v>3</v>
      </c>
      <c r="F53" s="53">
        <v>1</v>
      </c>
      <c r="G53" s="48" t="s">
        <v>289</v>
      </c>
      <c r="H53" s="124">
        <v>3</v>
      </c>
      <c r="I53" s="127">
        <v>1</v>
      </c>
      <c r="J53" s="30" t="str">
        <f t="shared" si="6"/>
        <v>MUY ALTO</v>
      </c>
      <c r="K53" s="32">
        <v>5000000</v>
      </c>
      <c r="L53" s="136">
        <v>6000000</v>
      </c>
      <c r="M53" s="153">
        <v>1.2</v>
      </c>
      <c r="N53" s="136"/>
      <c r="O53" s="136"/>
      <c r="P53" s="104">
        <f t="shared" si="5"/>
        <v>0</v>
      </c>
      <c r="Q53" s="30" t="str">
        <f t="shared" si="2"/>
        <v>MUY BAJO</v>
      </c>
      <c r="R53" s="99"/>
      <c r="S53" s="31">
        <f t="shared" si="3"/>
        <v>0</v>
      </c>
      <c r="T53" s="30" t="str">
        <f t="shared" si="4"/>
        <v>MUY BAJO</v>
      </c>
    </row>
    <row r="54" spans="1:20" ht="38.25" x14ac:dyDescent="0.25">
      <c r="A54" s="207"/>
      <c r="B54" s="9" t="s">
        <v>40</v>
      </c>
      <c r="C54" s="3" t="s">
        <v>30</v>
      </c>
      <c r="D54" s="1" t="s">
        <v>41</v>
      </c>
      <c r="E54" s="48">
        <v>4</v>
      </c>
      <c r="F54" s="53">
        <v>1</v>
      </c>
      <c r="G54" s="48" t="s">
        <v>289</v>
      </c>
      <c r="H54" s="124">
        <v>1</v>
      </c>
      <c r="I54" s="54">
        <f t="shared" si="1"/>
        <v>1</v>
      </c>
      <c r="J54" s="30" t="str">
        <f t="shared" si="6"/>
        <v>MUY ALTO</v>
      </c>
      <c r="K54" s="32">
        <v>5000000</v>
      </c>
      <c r="L54" s="136">
        <v>6000000</v>
      </c>
      <c r="M54" s="153">
        <v>1.2</v>
      </c>
      <c r="N54" s="136">
        <v>2000000</v>
      </c>
      <c r="O54" s="136">
        <v>2000000</v>
      </c>
      <c r="P54" s="104">
        <f t="shared" si="5"/>
        <v>0.33333333333333331</v>
      </c>
      <c r="Q54" s="30" t="str">
        <f t="shared" si="2"/>
        <v>BAJO</v>
      </c>
      <c r="R54" s="99"/>
      <c r="S54" s="31">
        <f t="shared" si="3"/>
        <v>0.33333333333333331</v>
      </c>
      <c r="T54" s="30" t="str">
        <f t="shared" si="4"/>
        <v>BAJO</v>
      </c>
    </row>
    <row r="55" spans="1:20" ht="38.25" x14ac:dyDescent="0.25">
      <c r="A55" s="207"/>
      <c r="B55" s="9" t="s">
        <v>40</v>
      </c>
      <c r="C55" s="3" t="s">
        <v>31</v>
      </c>
      <c r="D55" s="1" t="s">
        <v>41</v>
      </c>
      <c r="E55" s="48">
        <v>12</v>
      </c>
      <c r="F55" s="53">
        <v>1</v>
      </c>
      <c r="G55" s="48" t="s">
        <v>289</v>
      </c>
      <c r="H55" s="124">
        <v>3</v>
      </c>
      <c r="I55" s="127">
        <v>1</v>
      </c>
      <c r="J55" s="30" t="str">
        <f t="shared" si="6"/>
        <v>MUY ALTO</v>
      </c>
      <c r="K55" s="32">
        <v>5000000</v>
      </c>
      <c r="L55" s="136">
        <v>6000000</v>
      </c>
      <c r="M55" s="153">
        <v>1.2</v>
      </c>
      <c r="N55" s="136"/>
      <c r="O55" s="136"/>
      <c r="P55" s="104">
        <f t="shared" si="5"/>
        <v>0</v>
      </c>
      <c r="Q55" s="30" t="str">
        <f t="shared" si="2"/>
        <v>MUY BAJO</v>
      </c>
      <c r="R55" s="99"/>
      <c r="S55" s="31">
        <f t="shared" si="3"/>
        <v>0</v>
      </c>
      <c r="T55" s="30" t="str">
        <f t="shared" si="4"/>
        <v>MUY BAJO</v>
      </c>
    </row>
    <row r="56" spans="1:20" ht="38.25" x14ac:dyDescent="0.25">
      <c r="A56" s="207"/>
      <c r="B56" s="9" t="s">
        <v>40</v>
      </c>
      <c r="C56" s="3" t="s">
        <v>27</v>
      </c>
      <c r="D56" s="1" t="s">
        <v>42</v>
      </c>
      <c r="E56" s="48">
        <v>2087</v>
      </c>
      <c r="F56" s="53">
        <v>200</v>
      </c>
      <c r="G56" s="48" t="s">
        <v>289</v>
      </c>
      <c r="H56" s="124">
        <v>281</v>
      </c>
      <c r="I56" s="54">
        <f t="shared" si="1"/>
        <v>1.405</v>
      </c>
      <c r="J56" s="30" t="str">
        <f t="shared" si="6"/>
        <v>MUY ALTO</v>
      </c>
      <c r="K56" s="32">
        <v>300000000</v>
      </c>
      <c r="L56" s="136">
        <v>25000000</v>
      </c>
      <c r="M56" s="153">
        <v>8.3333333333333329E-2</v>
      </c>
      <c r="N56" s="136">
        <v>2846638</v>
      </c>
      <c r="O56" s="136">
        <v>14146638</v>
      </c>
      <c r="P56" s="104">
        <f t="shared" si="5"/>
        <v>0.56586552000000001</v>
      </c>
      <c r="Q56" s="30" t="str">
        <f t="shared" si="2"/>
        <v>MEDIO</v>
      </c>
      <c r="R56" s="99"/>
      <c r="S56" s="31">
        <f t="shared" si="3"/>
        <v>0.79504105560000005</v>
      </c>
      <c r="T56" s="30" t="str">
        <f t="shared" si="4"/>
        <v>ALTO</v>
      </c>
    </row>
    <row r="57" spans="1:20" ht="38.25" x14ac:dyDescent="0.25">
      <c r="A57" s="207"/>
      <c r="B57" s="9" t="s">
        <v>40</v>
      </c>
      <c r="C57" s="3" t="s">
        <v>29</v>
      </c>
      <c r="D57" s="1" t="s">
        <v>42</v>
      </c>
      <c r="E57" s="48">
        <v>8</v>
      </c>
      <c r="F57" s="53">
        <v>2</v>
      </c>
      <c r="G57" s="48" t="s">
        <v>289</v>
      </c>
      <c r="H57" s="124">
        <v>10</v>
      </c>
      <c r="I57" s="128">
        <v>1</v>
      </c>
      <c r="J57" s="30" t="str">
        <f t="shared" si="6"/>
        <v>MUY ALTO</v>
      </c>
      <c r="K57" s="32">
        <v>10000000</v>
      </c>
      <c r="L57" s="136">
        <v>6000000</v>
      </c>
      <c r="M57" s="153">
        <v>0.6</v>
      </c>
      <c r="N57" s="136"/>
      <c r="O57" s="136"/>
      <c r="P57" s="104">
        <f t="shared" si="5"/>
        <v>0</v>
      </c>
      <c r="Q57" s="30" t="str">
        <f t="shared" si="2"/>
        <v>MUY BAJO</v>
      </c>
      <c r="R57" s="99"/>
      <c r="S57" s="31">
        <f t="shared" si="3"/>
        <v>0</v>
      </c>
      <c r="T57" s="30" t="str">
        <f t="shared" si="4"/>
        <v>MUY BAJO</v>
      </c>
    </row>
    <row r="58" spans="1:20" ht="38.25" x14ac:dyDescent="0.25">
      <c r="A58" s="207"/>
      <c r="B58" s="9" t="s">
        <v>40</v>
      </c>
      <c r="C58" s="3" t="s">
        <v>30</v>
      </c>
      <c r="D58" s="1" t="s">
        <v>42</v>
      </c>
      <c r="E58" s="48">
        <v>6</v>
      </c>
      <c r="F58" s="53">
        <v>2</v>
      </c>
      <c r="G58" s="48" t="s">
        <v>289</v>
      </c>
      <c r="H58" s="124">
        <v>9</v>
      </c>
      <c r="I58" s="127">
        <v>1</v>
      </c>
      <c r="J58" s="30" t="str">
        <f t="shared" si="6"/>
        <v>MUY ALTO</v>
      </c>
      <c r="K58" s="32">
        <v>10000000</v>
      </c>
      <c r="L58" s="136">
        <v>6000000</v>
      </c>
      <c r="M58" s="153">
        <v>0.6</v>
      </c>
      <c r="N58" s="136">
        <v>3500000</v>
      </c>
      <c r="O58" s="136">
        <v>3500000</v>
      </c>
      <c r="P58" s="104">
        <f t="shared" si="5"/>
        <v>0.58333333333333337</v>
      </c>
      <c r="Q58" s="30" t="str">
        <f t="shared" si="2"/>
        <v>MEDIO</v>
      </c>
      <c r="R58" s="99"/>
      <c r="S58" s="31">
        <f t="shared" si="3"/>
        <v>0.58333333333333337</v>
      </c>
      <c r="T58" s="30" t="str">
        <f t="shared" si="4"/>
        <v>MEDIO</v>
      </c>
    </row>
    <row r="59" spans="1:20" ht="38.25" x14ac:dyDescent="0.25">
      <c r="A59" s="207"/>
      <c r="B59" s="9" t="s">
        <v>40</v>
      </c>
      <c r="C59" s="3" t="s">
        <v>31</v>
      </c>
      <c r="D59" s="1" t="s">
        <v>42</v>
      </c>
      <c r="E59" s="48">
        <v>26</v>
      </c>
      <c r="F59" s="53">
        <v>3</v>
      </c>
      <c r="G59" s="48" t="s">
        <v>289</v>
      </c>
      <c r="H59" s="124">
        <v>17</v>
      </c>
      <c r="I59" s="127">
        <v>1</v>
      </c>
      <c r="J59" s="30" t="str">
        <f t="shared" si="6"/>
        <v>MUY ALTO</v>
      </c>
      <c r="K59" s="32">
        <v>15000000</v>
      </c>
      <c r="L59" s="136">
        <v>6000000</v>
      </c>
      <c r="M59" s="153">
        <v>0.4</v>
      </c>
      <c r="N59" s="136">
        <v>1500000</v>
      </c>
      <c r="O59" s="136">
        <v>2500000</v>
      </c>
      <c r="P59" s="104">
        <f t="shared" si="5"/>
        <v>0.41666666666666669</v>
      </c>
      <c r="Q59" s="30" t="str">
        <f t="shared" si="2"/>
        <v>MEDIO</v>
      </c>
      <c r="R59" s="99"/>
      <c r="S59" s="31">
        <f t="shared" si="3"/>
        <v>0.41666666666666669</v>
      </c>
      <c r="T59" s="30" t="str">
        <f t="shared" si="4"/>
        <v>MEDIO</v>
      </c>
    </row>
    <row r="60" spans="1:20" ht="38.25" x14ac:dyDescent="0.25">
      <c r="A60" s="207"/>
      <c r="B60" s="9" t="s">
        <v>40</v>
      </c>
      <c r="C60" s="3" t="s">
        <v>27</v>
      </c>
      <c r="D60" s="1" t="s">
        <v>43</v>
      </c>
      <c r="E60" s="48">
        <v>1360</v>
      </c>
      <c r="F60" s="53">
        <v>150</v>
      </c>
      <c r="G60" s="48" t="s">
        <v>289</v>
      </c>
      <c r="H60" s="124">
        <v>131</v>
      </c>
      <c r="I60" s="54">
        <f t="shared" si="1"/>
        <v>0.87333333333333329</v>
      </c>
      <c r="J60" s="30" t="str">
        <f t="shared" si="6"/>
        <v>MUY ALTO</v>
      </c>
      <c r="K60" s="32">
        <v>750000000</v>
      </c>
      <c r="L60" s="136">
        <v>42971850</v>
      </c>
      <c r="M60" s="153">
        <v>5.7295800000000001E-2</v>
      </c>
      <c r="N60" s="136">
        <v>10454570</v>
      </c>
      <c r="O60" s="136">
        <v>35446420</v>
      </c>
      <c r="P60" s="104">
        <f t="shared" si="5"/>
        <v>0.82487535444715554</v>
      </c>
      <c r="Q60" s="30" t="str">
        <f t="shared" si="2"/>
        <v>MUY ALTO</v>
      </c>
      <c r="R60" s="99"/>
      <c r="S60" s="31">
        <f t="shared" si="3"/>
        <v>0.72039114288384909</v>
      </c>
      <c r="T60" s="30" t="str">
        <f t="shared" si="4"/>
        <v>ALTO</v>
      </c>
    </row>
    <row r="61" spans="1:20" ht="38.25" x14ac:dyDescent="0.25">
      <c r="A61" s="207"/>
      <c r="B61" s="9" t="s">
        <v>40</v>
      </c>
      <c r="C61" s="3" t="s">
        <v>29</v>
      </c>
      <c r="D61" s="1" t="s">
        <v>43</v>
      </c>
      <c r="E61" s="48">
        <v>2</v>
      </c>
      <c r="F61" s="53">
        <v>1</v>
      </c>
      <c r="G61" s="48" t="s">
        <v>289</v>
      </c>
      <c r="H61" s="124">
        <v>2</v>
      </c>
      <c r="I61" s="54">
        <f t="shared" si="1"/>
        <v>2</v>
      </c>
      <c r="J61" s="30" t="str">
        <f t="shared" si="6"/>
        <v>MUY ALTO</v>
      </c>
      <c r="K61" s="32">
        <v>5000000</v>
      </c>
      <c r="L61" s="136">
        <v>7000000</v>
      </c>
      <c r="M61" s="153">
        <v>1.4</v>
      </c>
      <c r="N61" s="136">
        <v>4785783</v>
      </c>
      <c r="O61" s="136">
        <v>4785783</v>
      </c>
      <c r="P61" s="104">
        <f t="shared" si="5"/>
        <v>0.68368328571428572</v>
      </c>
      <c r="Q61" s="30" t="str">
        <f t="shared" si="2"/>
        <v>ALTO</v>
      </c>
      <c r="R61" s="99"/>
      <c r="S61" s="31">
        <f t="shared" si="3"/>
        <v>1.3673665714285714</v>
      </c>
      <c r="T61" s="30" t="str">
        <f t="shared" si="4"/>
        <v>MUY ALTO</v>
      </c>
    </row>
    <row r="62" spans="1:20" ht="38.25" x14ac:dyDescent="0.25">
      <c r="A62" s="207"/>
      <c r="B62" s="9" t="s">
        <v>40</v>
      </c>
      <c r="C62" s="3" t="s">
        <v>30</v>
      </c>
      <c r="D62" s="1" t="s">
        <v>43</v>
      </c>
      <c r="E62" s="48">
        <v>6</v>
      </c>
      <c r="F62" s="53">
        <v>1</v>
      </c>
      <c r="G62" s="48" t="s">
        <v>289</v>
      </c>
      <c r="H62" s="124">
        <v>75</v>
      </c>
      <c r="I62" s="127">
        <v>1</v>
      </c>
      <c r="J62" s="30" t="str">
        <f t="shared" si="6"/>
        <v>MUY ALTO</v>
      </c>
      <c r="K62" s="32">
        <v>5000000</v>
      </c>
      <c r="L62" s="136">
        <v>7000000</v>
      </c>
      <c r="M62" s="153">
        <v>1.4</v>
      </c>
      <c r="N62" s="136">
        <v>1999990</v>
      </c>
      <c r="O62" s="136">
        <v>1999990</v>
      </c>
      <c r="P62" s="104">
        <f t="shared" si="5"/>
        <v>0.28571285714285716</v>
      </c>
      <c r="Q62" s="30" t="str">
        <f t="shared" si="2"/>
        <v>BAJO</v>
      </c>
      <c r="R62" s="99"/>
      <c r="S62" s="31">
        <f t="shared" si="3"/>
        <v>0.28571285714285716</v>
      </c>
      <c r="T62" s="30" t="str">
        <f t="shared" si="4"/>
        <v>BAJO</v>
      </c>
    </row>
    <row r="63" spans="1:20" ht="38.25" x14ac:dyDescent="0.25">
      <c r="A63" s="207"/>
      <c r="B63" s="9" t="s">
        <v>40</v>
      </c>
      <c r="C63" s="3" t="s">
        <v>31</v>
      </c>
      <c r="D63" s="1" t="s">
        <v>43</v>
      </c>
      <c r="E63" s="48">
        <v>22</v>
      </c>
      <c r="F63" s="53">
        <v>2</v>
      </c>
      <c r="G63" s="48" t="s">
        <v>289</v>
      </c>
      <c r="H63" s="124">
        <v>10</v>
      </c>
      <c r="I63" s="127">
        <v>1</v>
      </c>
      <c r="J63" s="30" t="str">
        <f t="shared" si="6"/>
        <v>MUY ALTO</v>
      </c>
      <c r="K63" s="32">
        <v>10000000</v>
      </c>
      <c r="L63" s="136">
        <v>13000000</v>
      </c>
      <c r="M63" s="153">
        <v>1.3</v>
      </c>
      <c r="N63" s="136"/>
      <c r="O63" s="136">
        <v>9000000</v>
      </c>
      <c r="P63" s="104">
        <f t="shared" si="5"/>
        <v>0.69230769230769229</v>
      </c>
      <c r="Q63" s="30" t="str">
        <f t="shared" si="2"/>
        <v>ALTO</v>
      </c>
      <c r="R63" s="99"/>
      <c r="S63" s="31">
        <f t="shared" si="3"/>
        <v>0.69230769230769229</v>
      </c>
      <c r="T63" s="30" t="str">
        <f t="shared" si="4"/>
        <v>ALTO</v>
      </c>
    </row>
    <row r="64" spans="1:20" ht="38.25" x14ac:dyDescent="0.25">
      <c r="A64" s="207"/>
      <c r="B64" s="9" t="s">
        <v>40</v>
      </c>
      <c r="C64" s="3" t="s">
        <v>27</v>
      </c>
      <c r="D64" s="1" t="s">
        <v>44</v>
      </c>
      <c r="E64" s="48">
        <v>1940</v>
      </c>
      <c r="F64" s="53">
        <v>250</v>
      </c>
      <c r="G64" s="48" t="s">
        <v>289</v>
      </c>
      <c r="H64" s="124">
        <v>225</v>
      </c>
      <c r="I64" s="54">
        <f t="shared" si="1"/>
        <v>0.9</v>
      </c>
      <c r="J64" s="30" t="str">
        <f t="shared" si="6"/>
        <v>MUY ALTO</v>
      </c>
      <c r="K64" s="32">
        <v>350000000</v>
      </c>
      <c r="L64" s="136">
        <v>25000000</v>
      </c>
      <c r="M64" s="153">
        <v>7.1428571428571425E-2</v>
      </c>
      <c r="N64" s="136">
        <v>3797499</v>
      </c>
      <c r="O64" s="136">
        <v>9116999</v>
      </c>
      <c r="P64" s="104">
        <f t="shared" si="5"/>
        <v>0.36467996000000003</v>
      </c>
      <c r="Q64" s="30" t="str">
        <f t="shared" si="2"/>
        <v>BAJO</v>
      </c>
      <c r="R64" s="99"/>
      <c r="S64" s="31">
        <f t="shared" si="3"/>
        <v>0.32821196400000002</v>
      </c>
      <c r="T64" s="30" t="str">
        <f t="shared" si="4"/>
        <v>BAJO</v>
      </c>
    </row>
    <row r="65" spans="1:20" ht="38.25" x14ac:dyDescent="0.25">
      <c r="A65" s="207"/>
      <c r="B65" s="9" t="s">
        <v>40</v>
      </c>
      <c r="C65" s="3" t="s">
        <v>29</v>
      </c>
      <c r="D65" s="1" t="s">
        <v>44</v>
      </c>
      <c r="E65" s="48">
        <v>4</v>
      </c>
      <c r="F65" s="53">
        <v>3</v>
      </c>
      <c r="G65" s="48" t="s">
        <v>289</v>
      </c>
      <c r="H65" s="124">
        <v>1</v>
      </c>
      <c r="I65" s="54">
        <f t="shared" si="1"/>
        <v>0.33333333333333331</v>
      </c>
      <c r="J65" s="30" t="str">
        <f t="shared" si="6"/>
        <v>BAJO</v>
      </c>
      <c r="K65" s="32">
        <v>4500000</v>
      </c>
      <c r="L65" s="136">
        <v>5500000</v>
      </c>
      <c r="M65" s="153">
        <v>1.2222222222222223</v>
      </c>
      <c r="N65" s="136"/>
      <c r="O65" s="136"/>
      <c r="P65" s="104">
        <f t="shared" si="5"/>
        <v>0</v>
      </c>
      <c r="Q65" s="30" t="str">
        <f t="shared" si="2"/>
        <v>MUY BAJO</v>
      </c>
      <c r="R65" s="99"/>
      <c r="S65" s="31">
        <f t="shared" si="3"/>
        <v>0</v>
      </c>
      <c r="T65" s="30" t="str">
        <f t="shared" si="4"/>
        <v>MUY BAJO</v>
      </c>
    </row>
    <row r="66" spans="1:20" ht="38.25" x14ac:dyDescent="0.25">
      <c r="A66" s="207"/>
      <c r="B66" s="9" t="s">
        <v>40</v>
      </c>
      <c r="C66" s="3" t="s">
        <v>30</v>
      </c>
      <c r="D66" s="1" t="s">
        <v>44</v>
      </c>
      <c r="E66" s="48">
        <v>3</v>
      </c>
      <c r="F66" s="53">
        <v>3</v>
      </c>
      <c r="G66" s="48" t="s">
        <v>289</v>
      </c>
      <c r="H66" s="124">
        <v>12</v>
      </c>
      <c r="I66" s="127">
        <v>1</v>
      </c>
      <c r="J66" s="30" t="str">
        <f t="shared" si="6"/>
        <v>MUY ALTO</v>
      </c>
      <c r="K66" s="32">
        <v>4500000</v>
      </c>
      <c r="L66" s="136">
        <v>5500000</v>
      </c>
      <c r="M66" s="153">
        <v>1.2222222222222223</v>
      </c>
      <c r="N66" s="136">
        <v>1310000</v>
      </c>
      <c r="O66" s="136">
        <v>1310000</v>
      </c>
      <c r="P66" s="104">
        <f t="shared" si="5"/>
        <v>0.23818181818181819</v>
      </c>
      <c r="Q66" s="30" t="str">
        <f t="shared" si="2"/>
        <v>BAJO</v>
      </c>
      <c r="R66" s="99"/>
      <c r="S66" s="31">
        <f t="shared" si="3"/>
        <v>0.23818181818181819</v>
      </c>
      <c r="T66" s="30" t="str">
        <f t="shared" si="4"/>
        <v>BAJO</v>
      </c>
    </row>
    <row r="67" spans="1:20" ht="38.25" x14ac:dyDescent="0.25">
      <c r="A67" s="207"/>
      <c r="B67" s="9" t="s">
        <v>40</v>
      </c>
      <c r="C67" s="3" t="s">
        <v>31</v>
      </c>
      <c r="D67" s="1" t="s">
        <v>44</v>
      </c>
      <c r="E67" s="48">
        <v>26</v>
      </c>
      <c r="F67" s="53">
        <v>4</v>
      </c>
      <c r="G67" s="48" t="s">
        <v>289</v>
      </c>
      <c r="H67" s="124">
        <v>12</v>
      </c>
      <c r="I67" s="127">
        <v>1</v>
      </c>
      <c r="J67" s="30" t="str">
        <f t="shared" si="6"/>
        <v>MUY ALTO</v>
      </c>
      <c r="K67" s="32">
        <v>6000000</v>
      </c>
      <c r="L67" s="136">
        <v>6000000</v>
      </c>
      <c r="M67" s="153">
        <v>1</v>
      </c>
      <c r="N67" s="136">
        <v>1500000</v>
      </c>
      <c r="O67" s="136">
        <v>1500000</v>
      </c>
      <c r="P67" s="104">
        <f t="shared" si="5"/>
        <v>0.25</v>
      </c>
      <c r="Q67" s="30" t="str">
        <f t="shared" si="2"/>
        <v>BAJO</v>
      </c>
      <c r="R67" s="99"/>
      <c r="S67" s="31">
        <f t="shared" si="3"/>
        <v>0.25</v>
      </c>
      <c r="T67" s="30" t="str">
        <f t="shared" si="4"/>
        <v>BAJO</v>
      </c>
    </row>
    <row r="68" spans="1:20" ht="38.25" x14ac:dyDescent="0.25">
      <c r="A68" s="207"/>
      <c r="B68" s="9" t="s">
        <v>40</v>
      </c>
      <c r="C68" s="3" t="s">
        <v>27</v>
      </c>
      <c r="D68" s="1" t="s">
        <v>45</v>
      </c>
      <c r="E68" s="48">
        <v>0</v>
      </c>
      <c r="F68" s="53">
        <v>8</v>
      </c>
      <c r="G68" s="48" t="s">
        <v>289</v>
      </c>
      <c r="H68" s="124">
        <v>0</v>
      </c>
      <c r="I68" s="54">
        <f t="shared" si="1"/>
        <v>0</v>
      </c>
      <c r="J68" s="30" t="str">
        <f t="shared" si="6"/>
        <v>MUY BAJO</v>
      </c>
      <c r="K68" s="32">
        <v>100000000</v>
      </c>
      <c r="L68" s="136">
        <v>10000000</v>
      </c>
      <c r="M68" s="153">
        <v>0.1</v>
      </c>
      <c r="N68" s="136">
        <v>4292736</v>
      </c>
      <c r="O68" s="136">
        <v>4292736</v>
      </c>
      <c r="P68" s="104">
        <f t="shared" si="5"/>
        <v>0.42927359999999998</v>
      </c>
      <c r="Q68" s="30" t="str">
        <f t="shared" si="2"/>
        <v>MEDIO</v>
      </c>
      <c r="R68" s="99"/>
      <c r="S68" s="31">
        <f t="shared" si="3"/>
        <v>0</v>
      </c>
      <c r="T68" s="30" t="str">
        <f t="shared" si="4"/>
        <v>MUY BAJO</v>
      </c>
    </row>
    <row r="69" spans="1:20" ht="38.25" x14ac:dyDescent="0.25">
      <c r="A69" s="207"/>
      <c r="B69" s="9" t="s">
        <v>40</v>
      </c>
      <c r="C69" s="3" t="s">
        <v>29</v>
      </c>
      <c r="D69" s="1" t="s">
        <v>45</v>
      </c>
      <c r="E69" s="48">
        <v>0</v>
      </c>
      <c r="F69" s="53">
        <v>1</v>
      </c>
      <c r="G69" s="48" t="s">
        <v>289</v>
      </c>
      <c r="H69" s="124">
        <v>0</v>
      </c>
      <c r="I69" s="54">
        <f t="shared" si="1"/>
        <v>0</v>
      </c>
      <c r="J69" s="30" t="str">
        <f t="shared" si="6"/>
        <v>MUY BAJO</v>
      </c>
      <c r="K69" s="32">
        <v>7000000</v>
      </c>
      <c r="L69" s="136">
        <v>2000000</v>
      </c>
      <c r="M69" s="153">
        <v>0.2857142857142857</v>
      </c>
      <c r="N69" s="136"/>
      <c r="O69" s="136"/>
      <c r="P69" s="104">
        <f t="shared" si="5"/>
        <v>0</v>
      </c>
      <c r="Q69" s="30" t="str">
        <f t="shared" si="2"/>
        <v>MUY BAJO</v>
      </c>
      <c r="R69" s="99"/>
      <c r="S69" s="31">
        <f t="shared" si="3"/>
        <v>0</v>
      </c>
      <c r="T69" s="30" t="str">
        <f t="shared" si="4"/>
        <v>MUY BAJO</v>
      </c>
    </row>
    <row r="70" spans="1:20" ht="38.25" x14ac:dyDescent="0.25">
      <c r="A70" s="207"/>
      <c r="B70" s="9" t="s">
        <v>40</v>
      </c>
      <c r="C70" s="3" t="s">
        <v>30</v>
      </c>
      <c r="D70" s="1" t="s">
        <v>45</v>
      </c>
      <c r="E70" s="48">
        <v>0</v>
      </c>
      <c r="F70" s="53">
        <v>1</v>
      </c>
      <c r="G70" s="48" t="s">
        <v>289</v>
      </c>
      <c r="H70" s="124">
        <v>0</v>
      </c>
      <c r="I70" s="54">
        <f t="shared" si="1"/>
        <v>0</v>
      </c>
      <c r="J70" s="30" t="str">
        <f t="shared" si="6"/>
        <v>MUY BAJO</v>
      </c>
      <c r="K70" s="32">
        <v>7000000</v>
      </c>
      <c r="L70" s="136">
        <v>2000000</v>
      </c>
      <c r="M70" s="153">
        <v>0.2857142857142857</v>
      </c>
      <c r="N70" s="136"/>
      <c r="O70" s="136"/>
      <c r="P70" s="104">
        <f t="shared" si="5"/>
        <v>0</v>
      </c>
      <c r="Q70" s="30" t="str">
        <f t="shared" si="2"/>
        <v>MUY BAJO</v>
      </c>
      <c r="R70" s="99"/>
      <c r="S70" s="31">
        <f t="shared" si="3"/>
        <v>0</v>
      </c>
      <c r="T70" s="30" t="str">
        <f t="shared" si="4"/>
        <v>MUY BAJO</v>
      </c>
    </row>
    <row r="71" spans="1:20" ht="38.25" x14ac:dyDescent="0.25">
      <c r="A71" s="207"/>
      <c r="B71" s="9" t="s">
        <v>40</v>
      </c>
      <c r="C71" s="3" t="s">
        <v>31</v>
      </c>
      <c r="D71" s="1" t="s">
        <v>45</v>
      </c>
      <c r="E71" s="48">
        <v>0</v>
      </c>
      <c r="F71" s="53">
        <v>1</v>
      </c>
      <c r="G71" s="48" t="s">
        <v>289</v>
      </c>
      <c r="H71" s="124">
        <v>0</v>
      </c>
      <c r="I71" s="54">
        <f t="shared" si="1"/>
        <v>0</v>
      </c>
      <c r="J71" s="30" t="str">
        <f t="shared" si="6"/>
        <v>MUY BAJO</v>
      </c>
      <c r="K71" s="32">
        <v>7000000</v>
      </c>
      <c r="L71" s="136">
        <v>2000000</v>
      </c>
      <c r="M71" s="153">
        <v>0.2857142857142857</v>
      </c>
      <c r="N71" s="136"/>
      <c r="O71" s="136"/>
      <c r="P71" s="104">
        <f t="shared" si="5"/>
        <v>0</v>
      </c>
      <c r="Q71" s="30" t="str">
        <f t="shared" si="2"/>
        <v>MUY BAJO</v>
      </c>
      <c r="R71" s="99"/>
      <c r="S71" s="31">
        <f t="shared" si="3"/>
        <v>0</v>
      </c>
      <c r="T71" s="30" t="str">
        <f t="shared" si="4"/>
        <v>MUY BAJO</v>
      </c>
    </row>
    <row r="72" spans="1:20" ht="25.5" x14ac:dyDescent="0.25">
      <c r="A72" s="207"/>
      <c r="B72" s="9" t="s">
        <v>46</v>
      </c>
      <c r="C72" s="3" t="s">
        <v>1</v>
      </c>
      <c r="D72" s="1" t="s">
        <v>47</v>
      </c>
      <c r="E72" s="64">
        <v>1</v>
      </c>
      <c r="F72" s="68">
        <v>0.3</v>
      </c>
      <c r="G72" s="48" t="s">
        <v>290</v>
      </c>
      <c r="H72" s="124">
        <v>0</v>
      </c>
      <c r="I72" s="54">
        <f t="shared" ref="I72:I131" si="7">+H72/F72</f>
        <v>0</v>
      </c>
      <c r="J72" s="30" t="str">
        <f t="shared" si="6"/>
        <v>MUY BAJO</v>
      </c>
      <c r="K72" s="32">
        <v>0</v>
      </c>
      <c r="L72" s="136">
        <v>0</v>
      </c>
      <c r="M72" s="153"/>
      <c r="N72" s="136"/>
      <c r="O72" s="136"/>
      <c r="P72" s="104"/>
      <c r="Q72" s="30" t="s">
        <v>293</v>
      </c>
      <c r="R72" s="99"/>
      <c r="S72" s="31"/>
      <c r="T72" s="30" t="s">
        <v>293</v>
      </c>
    </row>
    <row r="73" spans="1:20" ht="38.25" x14ac:dyDescent="0.25">
      <c r="A73" s="207"/>
      <c r="B73" s="9" t="s">
        <v>46</v>
      </c>
      <c r="C73" s="3" t="s">
        <v>1</v>
      </c>
      <c r="D73" s="1" t="s">
        <v>48</v>
      </c>
      <c r="E73" s="64">
        <v>0</v>
      </c>
      <c r="F73" s="53"/>
      <c r="G73" s="48" t="s">
        <v>290</v>
      </c>
      <c r="H73" s="124">
        <v>0</v>
      </c>
      <c r="I73" s="54"/>
      <c r="J73" s="30" t="s">
        <v>293</v>
      </c>
      <c r="K73" s="32">
        <v>0</v>
      </c>
      <c r="L73" s="136">
        <v>0</v>
      </c>
      <c r="M73" s="153"/>
      <c r="N73" s="136"/>
      <c r="O73" s="136"/>
      <c r="P73" s="104"/>
      <c r="Q73" s="30" t="s">
        <v>293</v>
      </c>
      <c r="R73" s="99"/>
      <c r="S73" s="31"/>
      <c r="T73" s="30" t="s">
        <v>293</v>
      </c>
    </row>
    <row r="74" spans="1:20" ht="25.5" x14ac:dyDescent="0.25">
      <c r="A74" s="207"/>
      <c r="B74" s="9" t="s">
        <v>49</v>
      </c>
      <c r="C74" s="3" t="s">
        <v>1</v>
      </c>
      <c r="D74" s="1" t="s">
        <v>50</v>
      </c>
      <c r="E74" s="64">
        <v>0</v>
      </c>
      <c r="F74" s="68"/>
      <c r="G74" s="48" t="s">
        <v>290</v>
      </c>
      <c r="H74" s="124">
        <v>0</v>
      </c>
      <c r="I74" s="54"/>
      <c r="J74" s="30" t="s">
        <v>293</v>
      </c>
      <c r="K74" s="32">
        <v>0</v>
      </c>
      <c r="L74" s="136">
        <v>0</v>
      </c>
      <c r="M74" s="153"/>
      <c r="N74" s="136"/>
      <c r="O74" s="136"/>
      <c r="P74" s="104"/>
      <c r="Q74" s="30" t="s">
        <v>293</v>
      </c>
      <c r="R74" s="99"/>
      <c r="S74" s="31"/>
      <c r="T74" s="30" t="s">
        <v>293</v>
      </c>
    </row>
    <row r="75" spans="1:20" ht="25.5" x14ac:dyDescent="0.25">
      <c r="A75" s="207"/>
      <c r="B75" s="9" t="s">
        <v>49</v>
      </c>
      <c r="C75" s="3" t="s">
        <v>27</v>
      </c>
      <c r="D75" s="1" t="s">
        <v>51</v>
      </c>
      <c r="E75" s="64">
        <v>0</v>
      </c>
      <c r="F75" s="53"/>
      <c r="G75" s="48" t="s">
        <v>290</v>
      </c>
      <c r="H75" s="124">
        <v>0</v>
      </c>
      <c r="I75" s="54"/>
      <c r="J75" s="30" t="s">
        <v>293</v>
      </c>
      <c r="K75" s="32">
        <v>0</v>
      </c>
      <c r="L75" s="136">
        <v>0</v>
      </c>
      <c r="M75" s="153"/>
      <c r="N75" s="136"/>
      <c r="O75" s="136"/>
      <c r="P75" s="104"/>
      <c r="Q75" s="30" t="s">
        <v>293</v>
      </c>
      <c r="R75" s="99"/>
      <c r="S75" s="31"/>
      <c r="T75" s="30" t="s">
        <v>293</v>
      </c>
    </row>
    <row r="76" spans="1:20" ht="25.5" x14ac:dyDescent="0.25">
      <c r="A76" s="207"/>
      <c r="B76" s="9" t="s">
        <v>49</v>
      </c>
      <c r="C76" s="3" t="s">
        <v>29</v>
      </c>
      <c r="D76" s="1" t="s">
        <v>51</v>
      </c>
      <c r="E76" s="64">
        <v>0</v>
      </c>
      <c r="F76" s="53"/>
      <c r="G76" s="48" t="s">
        <v>290</v>
      </c>
      <c r="H76" s="124">
        <v>0</v>
      </c>
      <c r="I76" s="54"/>
      <c r="J76" s="30" t="s">
        <v>293</v>
      </c>
      <c r="K76" s="32">
        <v>0</v>
      </c>
      <c r="L76" s="136">
        <v>0</v>
      </c>
      <c r="M76" s="153"/>
      <c r="N76" s="136"/>
      <c r="O76" s="136"/>
      <c r="P76" s="104"/>
      <c r="Q76" s="30" t="s">
        <v>293</v>
      </c>
      <c r="R76" s="99"/>
      <c r="S76" s="31"/>
      <c r="T76" s="30" t="s">
        <v>293</v>
      </c>
    </row>
    <row r="77" spans="1:20" ht="25.5" x14ac:dyDescent="0.25">
      <c r="A77" s="207"/>
      <c r="B77" s="9" t="s">
        <v>49</v>
      </c>
      <c r="C77" s="3" t="s">
        <v>30</v>
      </c>
      <c r="D77" s="1" t="s">
        <v>51</v>
      </c>
      <c r="E77" s="64">
        <v>0</v>
      </c>
      <c r="F77" s="53"/>
      <c r="G77" s="48" t="s">
        <v>290</v>
      </c>
      <c r="H77" s="124">
        <v>0</v>
      </c>
      <c r="I77" s="54"/>
      <c r="J77" s="30" t="s">
        <v>293</v>
      </c>
      <c r="K77" s="32">
        <v>0</v>
      </c>
      <c r="L77" s="136">
        <v>0</v>
      </c>
      <c r="M77" s="153"/>
      <c r="N77" s="136"/>
      <c r="O77" s="136"/>
      <c r="P77" s="104"/>
      <c r="Q77" s="30" t="s">
        <v>293</v>
      </c>
      <c r="R77" s="99"/>
      <c r="S77" s="31"/>
      <c r="T77" s="30" t="s">
        <v>293</v>
      </c>
    </row>
    <row r="78" spans="1:20" ht="25.5" x14ac:dyDescent="0.25">
      <c r="A78" s="207"/>
      <c r="B78" s="13" t="s">
        <v>49</v>
      </c>
      <c r="C78" s="14" t="s">
        <v>31</v>
      </c>
      <c r="D78" s="15" t="s">
        <v>51</v>
      </c>
      <c r="E78" s="69">
        <v>0</v>
      </c>
      <c r="F78" s="70"/>
      <c r="G78" s="71" t="s">
        <v>290</v>
      </c>
      <c r="H78" s="124">
        <v>0</v>
      </c>
      <c r="I78" s="72"/>
      <c r="J78" s="30" t="s">
        <v>293</v>
      </c>
      <c r="K78" s="32">
        <v>0</v>
      </c>
      <c r="L78" s="136">
        <v>0</v>
      </c>
      <c r="M78" s="153"/>
      <c r="N78" s="136"/>
      <c r="O78" s="136"/>
      <c r="P78" s="104"/>
      <c r="Q78" s="30" t="s">
        <v>293</v>
      </c>
      <c r="R78" s="99"/>
      <c r="S78" s="31"/>
      <c r="T78" s="39" t="s">
        <v>293</v>
      </c>
    </row>
    <row r="79" spans="1:20" ht="25.5" x14ac:dyDescent="0.25">
      <c r="A79" s="207"/>
      <c r="B79" s="5" t="s">
        <v>302</v>
      </c>
      <c r="C79" s="6"/>
      <c r="D79" s="6"/>
      <c r="E79" s="73"/>
      <c r="F79" s="73"/>
      <c r="G79" s="19"/>
      <c r="H79" s="19"/>
      <c r="I79" s="74">
        <f>+AVERAGE(I29:I78)</f>
        <v>0.68469033559793646</v>
      </c>
      <c r="J79" s="30" t="str">
        <f>IF(I79&lt;=20%,"MUY BAJO",IF(AND(I79&gt;20%,I79&lt;=40%),"BAJO",IF(AND(I79&gt;40%,I79&lt;=60%),"MEDIO",IF(AND(I79&gt;60%,I79&lt;=80%),"ALTO","MUY ALTO"))))</f>
        <v>ALTO</v>
      </c>
      <c r="K79" s="35">
        <f>SUM(K29:K78)</f>
        <v>5346500000</v>
      </c>
      <c r="L79" s="137">
        <v>1615848999</v>
      </c>
      <c r="M79" s="140">
        <v>0.30222556794164407</v>
      </c>
      <c r="N79" s="137">
        <v>299985635</v>
      </c>
      <c r="O79" s="137">
        <v>1360555501</v>
      </c>
      <c r="P79" s="108">
        <f t="shared" ref="P79:P96" si="8">+O79/L79</f>
        <v>0.84200658715140253</v>
      </c>
      <c r="Q79" s="30" t="str">
        <f t="shared" ref="Q79" si="9">IF(P79&lt;=20%,"MUY BAJO",IF(AND(P79&gt;20%,P79&lt;=40%),"BAJO",IF(AND(P79&gt;40%,P79&lt;=60%),"MEDIO",IF(AND(P79&gt;60%,P79&lt;=80%),"ALTO","MUY ALTO"))))</f>
        <v>MUY ALTO</v>
      </c>
      <c r="R79" s="99"/>
      <c r="S79" s="73">
        <f t="shared" ref="S79:S121" si="10">+I79*P79</f>
        <v>0.57651377273236692</v>
      </c>
      <c r="T79" s="30" t="str">
        <f t="shared" ref="T79" si="11">IF(S79&lt;=20%,"MUY BAJO",IF(AND(S79&gt;20%,S79&lt;=40%),"BAJO",IF(AND(S79&gt;40%,S79&lt;=60%),"MEDIO",IF(AND(S79&gt;60%,S79&lt;=80%),"ALTO","MUY ALTO"))))</f>
        <v>MEDIO</v>
      </c>
    </row>
    <row r="80" spans="1:20" ht="63.75" x14ac:dyDescent="0.25">
      <c r="A80" s="207"/>
      <c r="B80" s="16" t="s">
        <v>52</v>
      </c>
      <c r="C80" s="17" t="s">
        <v>1</v>
      </c>
      <c r="D80" s="18" t="s">
        <v>53</v>
      </c>
      <c r="E80" s="65">
        <v>0</v>
      </c>
      <c r="F80" s="66">
        <v>9</v>
      </c>
      <c r="G80" s="65" t="s">
        <v>289</v>
      </c>
      <c r="H80" s="124">
        <v>13</v>
      </c>
      <c r="I80" s="129">
        <f t="shared" si="7"/>
        <v>1.4444444444444444</v>
      </c>
      <c r="J80" s="40" t="str">
        <f t="shared" si="6"/>
        <v>MUY ALTO</v>
      </c>
      <c r="K80" s="32">
        <v>50000000</v>
      </c>
      <c r="L80" s="136">
        <v>68194093</v>
      </c>
      <c r="M80" s="153">
        <v>1.36388186</v>
      </c>
      <c r="N80" s="136">
        <v>626734</v>
      </c>
      <c r="O80" s="136">
        <v>54999800</v>
      </c>
      <c r="P80" s="109">
        <f t="shared" si="8"/>
        <v>0.80651853526375072</v>
      </c>
      <c r="Q80" s="30" t="str">
        <f t="shared" ref="Q80:Q142" si="12">IF(P80&lt;=20%,"MUY BAJO",IF(AND(P80&gt;20%,P80&lt;=40%),"BAJO",IF(AND(P80&gt;40%,P80&lt;=60%),"MEDIO",IF(AND(P80&gt;60%,P80&lt;=80%),"ALTO","MUY ALTO"))))</f>
        <v>MUY ALTO</v>
      </c>
      <c r="R80" s="99"/>
      <c r="S80" s="31">
        <f t="shared" si="10"/>
        <v>1.1649712176031954</v>
      </c>
      <c r="T80" s="40" t="str">
        <f t="shared" ref="T80:T142" si="13">IF(S80&lt;=20%,"MUY BAJO",IF(AND(S80&gt;20%,S80&lt;=40%),"BAJO",IF(AND(S80&gt;40%,S80&lt;=60%),"MEDIO",IF(AND(S80&gt;60%,S80&lt;=80%),"ALTO","MUY ALTO"))))</f>
        <v>MUY ALTO</v>
      </c>
    </row>
    <row r="81" spans="1:20" ht="38.25" x14ac:dyDescent="0.25">
      <c r="A81" s="207"/>
      <c r="B81" s="9" t="s">
        <v>54</v>
      </c>
      <c r="C81" s="3" t="s">
        <v>27</v>
      </c>
      <c r="D81" s="1" t="s">
        <v>55</v>
      </c>
      <c r="E81" s="48">
        <v>1362</v>
      </c>
      <c r="F81" s="53">
        <v>150</v>
      </c>
      <c r="G81" s="48" t="s">
        <v>289</v>
      </c>
      <c r="H81" s="124">
        <v>43</v>
      </c>
      <c r="I81" s="54">
        <f t="shared" si="7"/>
        <v>0.28666666666666668</v>
      </c>
      <c r="J81" s="30" t="str">
        <f t="shared" si="6"/>
        <v>BAJO</v>
      </c>
      <c r="K81" s="32">
        <v>250000000</v>
      </c>
      <c r="L81" s="136">
        <v>36500000</v>
      </c>
      <c r="M81" s="153">
        <v>0.14599999999999999</v>
      </c>
      <c r="N81" s="136">
        <v>2699000</v>
      </c>
      <c r="O81" s="136">
        <v>25324214</v>
      </c>
      <c r="P81" s="109">
        <f t="shared" si="8"/>
        <v>0.69381408219178087</v>
      </c>
      <c r="Q81" s="30" t="str">
        <f t="shared" si="12"/>
        <v>ALTO</v>
      </c>
      <c r="R81" s="99"/>
      <c r="S81" s="31">
        <f t="shared" si="10"/>
        <v>0.19889337022831052</v>
      </c>
      <c r="T81" s="30" t="str">
        <f t="shared" si="13"/>
        <v>MUY BAJO</v>
      </c>
    </row>
    <row r="82" spans="1:20" ht="38.25" x14ac:dyDescent="0.25">
      <c r="A82" s="207"/>
      <c r="B82" s="9" t="s">
        <v>54</v>
      </c>
      <c r="C82" s="3" t="s">
        <v>29</v>
      </c>
      <c r="D82" s="1" t="s">
        <v>55</v>
      </c>
      <c r="E82" s="48">
        <v>46</v>
      </c>
      <c r="F82" s="53">
        <v>5</v>
      </c>
      <c r="G82" s="48" t="s">
        <v>289</v>
      </c>
      <c r="H82" s="124">
        <v>0</v>
      </c>
      <c r="I82" s="54">
        <f t="shared" si="7"/>
        <v>0</v>
      </c>
      <c r="J82" s="30" t="str">
        <f t="shared" si="6"/>
        <v>MUY BAJO</v>
      </c>
      <c r="K82" s="32">
        <v>10000000</v>
      </c>
      <c r="L82" s="136">
        <v>5000000</v>
      </c>
      <c r="M82" s="153">
        <v>0.5</v>
      </c>
      <c r="N82" s="136"/>
      <c r="O82" s="136"/>
      <c r="P82" s="109">
        <f t="shared" si="8"/>
        <v>0</v>
      </c>
      <c r="Q82" s="30" t="str">
        <f t="shared" si="12"/>
        <v>MUY BAJO</v>
      </c>
      <c r="R82" s="99"/>
      <c r="S82" s="31">
        <f t="shared" si="10"/>
        <v>0</v>
      </c>
      <c r="T82" s="30" t="str">
        <f t="shared" si="13"/>
        <v>MUY BAJO</v>
      </c>
    </row>
    <row r="83" spans="1:20" ht="38.25" x14ac:dyDescent="0.25">
      <c r="A83" s="207"/>
      <c r="B83" s="9" t="s">
        <v>54</v>
      </c>
      <c r="C83" s="3" t="s">
        <v>30</v>
      </c>
      <c r="D83" s="1" t="s">
        <v>55</v>
      </c>
      <c r="E83" s="48">
        <v>14</v>
      </c>
      <c r="F83" s="53">
        <v>3</v>
      </c>
      <c r="G83" s="48" t="s">
        <v>289</v>
      </c>
      <c r="H83" s="124">
        <v>0</v>
      </c>
      <c r="I83" s="54">
        <f t="shared" si="7"/>
        <v>0</v>
      </c>
      <c r="J83" s="30" t="str">
        <f t="shared" si="6"/>
        <v>MUY BAJO</v>
      </c>
      <c r="K83" s="32">
        <v>5000000</v>
      </c>
      <c r="L83" s="136">
        <v>5000000</v>
      </c>
      <c r="M83" s="153">
        <v>1</v>
      </c>
      <c r="N83" s="136"/>
      <c r="O83" s="136"/>
      <c r="P83" s="109">
        <f t="shared" si="8"/>
        <v>0</v>
      </c>
      <c r="Q83" s="30" t="str">
        <f t="shared" si="12"/>
        <v>MUY BAJO</v>
      </c>
      <c r="R83" s="99"/>
      <c r="S83" s="31">
        <f t="shared" si="10"/>
        <v>0</v>
      </c>
      <c r="T83" s="30" t="str">
        <f t="shared" si="13"/>
        <v>MUY BAJO</v>
      </c>
    </row>
    <row r="84" spans="1:20" ht="38.25" x14ac:dyDescent="0.25">
      <c r="A84" s="207"/>
      <c r="B84" s="9" t="s">
        <v>54</v>
      </c>
      <c r="C84" s="3" t="s">
        <v>31</v>
      </c>
      <c r="D84" s="1" t="s">
        <v>55</v>
      </c>
      <c r="E84" s="48">
        <v>54</v>
      </c>
      <c r="F84" s="53">
        <v>8</v>
      </c>
      <c r="G84" s="48" t="s">
        <v>289</v>
      </c>
      <c r="H84" s="124">
        <v>0</v>
      </c>
      <c r="I84" s="54">
        <f t="shared" si="7"/>
        <v>0</v>
      </c>
      <c r="J84" s="30" t="str">
        <f t="shared" si="6"/>
        <v>MUY BAJO</v>
      </c>
      <c r="K84" s="32">
        <v>13000000</v>
      </c>
      <c r="L84" s="136">
        <v>5000000</v>
      </c>
      <c r="M84" s="153">
        <v>0.38461538461538464</v>
      </c>
      <c r="N84" s="136"/>
      <c r="O84" s="136"/>
      <c r="P84" s="109">
        <f t="shared" si="8"/>
        <v>0</v>
      </c>
      <c r="Q84" s="30" t="str">
        <f t="shared" si="12"/>
        <v>MUY BAJO</v>
      </c>
      <c r="R84" s="99"/>
      <c r="S84" s="31">
        <f t="shared" si="10"/>
        <v>0</v>
      </c>
      <c r="T84" s="30" t="str">
        <f t="shared" si="13"/>
        <v>MUY BAJO</v>
      </c>
    </row>
    <row r="85" spans="1:20" ht="38.25" x14ac:dyDescent="0.25">
      <c r="A85" s="207"/>
      <c r="B85" s="9" t="s">
        <v>54</v>
      </c>
      <c r="C85" s="3" t="s">
        <v>27</v>
      </c>
      <c r="D85" s="1" t="s">
        <v>56</v>
      </c>
      <c r="E85" s="65">
        <v>1942</v>
      </c>
      <c r="F85" s="66">
        <v>20</v>
      </c>
      <c r="G85" s="65" t="s">
        <v>289</v>
      </c>
      <c r="H85" s="124">
        <v>404</v>
      </c>
      <c r="I85" s="129">
        <v>1</v>
      </c>
      <c r="J85" s="30" t="str">
        <f t="shared" si="6"/>
        <v>MUY ALTO</v>
      </c>
      <c r="K85" s="32">
        <v>20000000</v>
      </c>
      <c r="L85" s="136">
        <v>24500000</v>
      </c>
      <c r="M85" s="153">
        <v>1.2250000000000001</v>
      </c>
      <c r="N85" s="136">
        <v>13119096</v>
      </c>
      <c r="O85" s="136">
        <v>16556046</v>
      </c>
      <c r="P85" s="109">
        <f t="shared" si="8"/>
        <v>0.67575697959183678</v>
      </c>
      <c r="Q85" s="30" t="str">
        <f t="shared" si="12"/>
        <v>ALTO</v>
      </c>
      <c r="R85" s="99"/>
      <c r="S85" s="31">
        <f t="shared" si="10"/>
        <v>0.67575697959183678</v>
      </c>
      <c r="T85" s="30" t="str">
        <f t="shared" si="13"/>
        <v>ALTO</v>
      </c>
    </row>
    <row r="86" spans="1:20" ht="38.25" x14ac:dyDescent="0.25">
      <c r="A86" s="207"/>
      <c r="B86" s="9" t="s">
        <v>54</v>
      </c>
      <c r="C86" s="3" t="s">
        <v>29</v>
      </c>
      <c r="D86" s="1" t="s">
        <v>56</v>
      </c>
      <c r="E86" s="48">
        <v>46</v>
      </c>
      <c r="F86" s="53">
        <v>6</v>
      </c>
      <c r="G86" s="48" t="s">
        <v>289</v>
      </c>
      <c r="H86" s="124">
        <v>9</v>
      </c>
      <c r="I86" s="54">
        <f t="shared" si="7"/>
        <v>1.5</v>
      </c>
      <c r="J86" s="30" t="str">
        <f t="shared" si="6"/>
        <v>MUY ALTO</v>
      </c>
      <c r="K86" s="32">
        <v>6000000</v>
      </c>
      <c r="L86" s="136">
        <v>4000000</v>
      </c>
      <c r="M86" s="153">
        <v>0.66666666666666663</v>
      </c>
      <c r="N86" s="136"/>
      <c r="O86" s="136"/>
      <c r="P86" s="109">
        <f t="shared" si="8"/>
        <v>0</v>
      </c>
      <c r="Q86" s="30" t="str">
        <f t="shared" si="12"/>
        <v>MUY BAJO</v>
      </c>
      <c r="R86" s="99"/>
      <c r="S86" s="31">
        <f t="shared" si="10"/>
        <v>0</v>
      </c>
      <c r="T86" s="30" t="str">
        <f t="shared" si="13"/>
        <v>MUY BAJO</v>
      </c>
    </row>
    <row r="87" spans="1:20" ht="38.25" x14ac:dyDescent="0.25">
      <c r="A87" s="207"/>
      <c r="B87" s="9" t="s">
        <v>54</v>
      </c>
      <c r="C87" s="3" t="s">
        <v>30</v>
      </c>
      <c r="D87" s="1" t="s">
        <v>56</v>
      </c>
      <c r="E87" s="48">
        <v>14</v>
      </c>
      <c r="F87" s="53">
        <v>3</v>
      </c>
      <c r="G87" s="48" t="s">
        <v>289</v>
      </c>
      <c r="H87" s="124">
        <v>6</v>
      </c>
      <c r="I87" s="127">
        <v>1</v>
      </c>
      <c r="J87" s="30" t="str">
        <f t="shared" si="6"/>
        <v>MUY ALTO</v>
      </c>
      <c r="K87" s="32">
        <v>3000000</v>
      </c>
      <c r="L87" s="136">
        <v>2000000</v>
      </c>
      <c r="M87" s="153">
        <v>0.66666666666666663</v>
      </c>
      <c r="N87" s="136">
        <v>2000000</v>
      </c>
      <c r="O87" s="136">
        <v>2000000</v>
      </c>
      <c r="P87" s="109">
        <f t="shared" si="8"/>
        <v>1</v>
      </c>
      <c r="Q87" s="30" t="str">
        <f t="shared" si="12"/>
        <v>MUY ALTO</v>
      </c>
      <c r="R87" s="99"/>
      <c r="S87" s="31">
        <f t="shared" si="10"/>
        <v>1</v>
      </c>
      <c r="T87" s="30" t="str">
        <f t="shared" si="13"/>
        <v>MUY ALTO</v>
      </c>
    </row>
    <row r="88" spans="1:20" ht="38.25" x14ac:dyDescent="0.25">
      <c r="A88" s="207"/>
      <c r="B88" s="9" t="s">
        <v>54</v>
      </c>
      <c r="C88" s="3" t="s">
        <v>31</v>
      </c>
      <c r="D88" s="1" t="s">
        <v>56</v>
      </c>
      <c r="E88" s="48">
        <v>54</v>
      </c>
      <c r="F88" s="53">
        <v>6</v>
      </c>
      <c r="G88" s="48" t="s">
        <v>289</v>
      </c>
      <c r="H88" s="124">
        <v>49</v>
      </c>
      <c r="I88" s="127">
        <v>1</v>
      </c>
      <c r="J88" s="30" t="str">
        <f t="shared" si="6"/>
        <v>MUY ALTO</v>
      </c>
      <c r="K88" s="32">
        <v>6000000</v>
      </c>
      <c r="L88" s="136">
        <v>4000000</v>
      </c>
      <c r="M88" s="153">
        <v>0.66666666666666663</v>
      </c>
      <c r="N88" s="136">
        <v>480000</v>
      </c>
      <c r="O88" s="136">
        <v>1980000</v>
      </c>
      <c r="P88" s="109">
        <f t="shared" si="8"/>
        <v>0.495</v>
      </c>
      <c r="Q88" s="30" t="str">
        <f t="shared" si="12"/>
        <v>MEDIO</v>
      </c>
      <c r="R88" s="99"/>
      <c r="S88" s="31">
        <f t="shared" si="10"/>
        <v>0.495</v>
      </c>
      <c r="T88" s="30" t="str">
        <f t="shared" si="13"/>
        <v>MEDIO</v>
      </c>
    </row>
    <row r="89" spans="1:20" ht="38.25" x14ac:dyDescent="0.25">
      <c r="A89" s="207"/>
      <c r="B89" s="9" t="s">
        <v>54</v>
      </c>
      <c r="C89" s="3" t="s">
        <v>27</v>
      </c>
      <c r="D89" s="1" t="s">
        <v>57</v>
      </c>
      <c r="E89" s="48">
        <v>157</v>
      </c>
      <c r="F89" s="53">
        <v>20</v>
      </c>
      <c r="G89" s="48" t="s">
        <v>289</v>
      </c>
      <c r="H89" s="124">
        <v>35</v>
      </c>
      <c r="I89" s="54">
        <f t="shared" si="7"/>
        <v>1.75</v>
      </c>
      <c r="J89" s="30" t="str">
        <f t="shared" si="6"/>
        <v>MUY ALTO</v>
      </c>
      <c r="K89" s="32">
        <v>30000000</v>
      </c>
      <c r="L89" s="136">
        <v>24500000</v>
      </c>
      <c r="M89" s="153">
        <v>0.81666666666666665</v>
      </c>
      <c r="N89" s="136">
        <v>8647500</v>
      </c>
      <c r="O89" s="136">
        <v>21000000</v>
      </c>
      <c r="P89" s="109">
        <f t="shared" si="8"/>
        <v>0.8571428571428571</v>
      </c>
      <c r="Q89" s="30" t="str">
        <f t="shared" si="12"/>
        <v>MUY ALTO</v>
      </c>
      <c r="R89" s="99"/>
      <c r="S89" s="31">
        <f t="shared" si="10"/>
        <v>1.5</v>
      </c>
      <c r="T89" s="30" t="str">
        <f t="shared" si="13"/>
        <v>MUY ALTO</v>
      </c>
    </row>
    <row r="90" spans="1:20" ht="38.25" x14ac:dyDescent="0.25">
      <c r="A90" s="207"/>
      <c r="B90" s="9" t="s">
        <v>54</v>
      </c>
      <c r="C90" s="3" t="s">
        <v>29</v>
      </c>
      <c r="D90" s="1" t="s">
        <v>57</v>
      </c>
      <c r="E90" s="48">
        <v>46</v>
      </c>
      <c r="F90" s="53">
        <v>5</v>
      </c>
      <c r="G90" s="48" t="s">
        <v>289</v>
      </c>
      <c r="H90" s="124">
        <v>0</v>
      </c>
      <c r="I90" s="54">
        <f t="shared" si="7"/>
        <v>0</v>
      </c>
      <c r="J90" s="30" t="str">
        <f t="shared" si="6"/>
        <v>MUY BAJO</v>
      </c>
      <c r="K90" s="32">
        <v>7500000</v>
      </c>
      <c r="L90" s="136">
        <v>4000000</v>
      </c>
      <c r="M90" s="153">
        <v>0.53333333333333333</v>
      </c>
      <c r="N90" s="136"/>
      <c r="O90" s="136"/>
      <c r="P90" s="109">
        <f t="shared" si="8"/>
        <v>0</v>
      </c>
      <c r="Q90" s="30" t="str">
        <f t="shared" si="12"/>
        <v>MUY BAJO</v>
      </c>
      <c r="R90" s="99"/>
      <c r="S90" s="31">
        <f t="shared" si="10"/>
        <v>0</v>
      </c>
      <c r="T90" s="30" t="str">
        <f t="shared" si="13"/>
        <v>MUY BAJO</v>
      </c>
    </row>
    <row r="91" spans="1:20" ht="38.25" x14ac:dyDescent="0.25">
      <c r="A91" s="207"/>
      <c r="B91" s="9" t="s">
        <v>54</v>
      </c>
      <c r="C91" s="3" t="s">
        <v>30</v>
      </c>
      <c r="D91" s="1" t="s">
        <v>57</v>
      </c>
      <c r="E91" s="48">
        <v>14</v>
      </c>
      <c r="F91" s="53">
        <v>2</v>
      </c>
      <c r="G91" s="48" t="s">
        <v>289</v>
      </c>
      <c r="H91" s="124">
        <v>0</v>
      </c>
      <c r="I91" s="54">
        <f t="shared" si="7"/>
        <v>0</v>
      </c>
      <c r="J91" s="30" t="str">
        <f t="shared" si="6"/>
        <v>MUY BAJO</v>
      </c>
      <c r="K91" s="32">
        <v>3000000</v>
      </c>
      <c r="L91" s="136">
        <v>2000000</v>
      </c>
      <c r="M91" s="153">
        <v>0.66666666666666663</v>
      </c>
      <c r="N91" s="136"/>
      <c r="O91" s="136"/>
      <c r="P91" s="109">
        <f t="shared" si="8"/>
        <v>0</v>
      </c>
      <c r="Q91" s="30" t="str">
        <f t="shared" si="12"/>
        <v>MUY BAJO</v>
      </c>
      <c r="R91" s="99"/>
      <c r="S91" s="31">
        <f t="shared" si="10"/>
        <v>0</v>
      </c>
      <c r="T91" s="30" t="str">
        <f t="shared" si="13"/>
        <v>MUY BAJO</v>
      </c>
    </row>
    <row r="92" spans="1:20" ht="38.25" x14ac:dyDescent="0.25">
      <c r="A92" s="207"/>
      <c r="B92" s="9" t="s">
        <v>54</v>
      </c>
      <c r="C92" s="3" t="s">
        <v>31</v>
      </c>
      <c r="D92" s="1" t="s">
        <v>57</v>
      </c>
      <c r="E92" s="48">
        <v>54</v>
      </c>
      <c r="F92" s="53">
        <v>7</v>
      </c>
      <c r="G92" s="48" t="s">
        <v>289</v>
      </c>
      <c r="H92" s="124">
        <v>1</v>
      </c>
      <c r="I92" s="54">
        <f t="shared" si="7"/>
        <v>0.14285714285714285</v>
      </c>
      <c r="J92" s="30" t="str">
        <f t="shared" si="6"/>
        <v>MUY BAJO</v>
      </c>
      <c r="K92" s="32">
        <v>10500000</v>
      </c>
      <c r="L92" s="136">
        <v>5000000</v>
      </c>
      <c r="M92" s="153">
        <v>0.47619047619047616</v>
      </c>
      <c r="N92" s="136"/>
      <c r="O92" s="136"/>
      <c r="P92" s="109">
        <f t="shared" si="8"/>
        <v>0</v>
      </c>
      <c r="Q92" s="30" t="str">
        <f t="shared" si="12"/>
        <v>MUY BAJO</v>
      </c>
      <c r="R92" s="99"/>
      <c r="S92" s="31">
        <f t="shared" si="10"/>
        <v>0</v>
      </c>
      <c r="T92" s="30" t="str">
        <f t="shared" si="13"/>
        <v>MUY BAJO</v>
      </c>
    </row>
    <row r="93" spans="1:20" ht="38.25" x14ac:dyDescent="0.25">
      <c r="A93" s="207"/>
      <c r="B93" s="9" t="s">
        <v>54</v>
      </c>
      <c r="C93" s="3" t="s">
        <v>27</v>
      </c>
      <c r="D93" s="1" t="s">
        <v>58</v>
      </c>
      <c r="E93" s="48">
        <v>134</v>
      </c>
      <c r="F93" s="53">
        <v>20</v>
      </c>
      <c r="G93" s="48" t="s">
        <v>289</v>
      </c>
      <c r="H93" s="124">
        <v>99</v>
      </c>
      <c r="I93" s="127">
        <v>1</v>
      </c>
      <c r="J93" s="30" t="str">
        <f t="shared" si="6"/>
        <v>MUY ALTO</v>
      </c>
      <c r="K93" s="32">
        <v>20000000</v>
      </c>
      <c r="L93" s="136">
        <v>14500000</v>
      </c>
      <c r="M93" s="153">
        <v>0.72499999999999998</v>
      </c>
      <c r="N93" s="136"/>
      <c r="O93" s="136"/>
      <c r="P93" s="109">
        <f t="shared" si="8"/>
        <v>0</v>
      </c>
      <c r="Q93" s="30" t="str">
        <f t="shared" si="12"/>
        <v>MUY BAJO</v>
      </c>
      <c r="R93" s="99"/>
      <c r="S93" s="31">
        <f t="shared" si="10"/>
        <v>0</v>
      </c>
      <c r="T93" s="30" t="str">
        <f t="shared" si="13"/>
        <v>MUY BAJO</v>
      </c>
    </row>
    <row r="94" spans="1:20" ht="38.25" x14ac:dyDescent="0.25">
      <c r="A94" s="207"/>
      <c r="B94" s="9" t="s">
        <v>54</v>
      </c>
      <c r="C94" s="3" t="s">
        <v>29</v>
      </c>
      <c r="D94" s="1" t="s">
        <v>58</v>
      </c>
      <c r="E94" s="48">
        <v>0</v>
      </c>
      <c r="F94" s="53">
        <v>2</v>
      </c>
      <c r="G94" s="48" t="s">
        <v>289</v>
      </c>
      <c r="H94" s="124">
        <v>0</v>
      </c>
      <c r="I94" s="54">
        <f t="shared" si="7"/>
        <v>0</v>
      </c>
      <c r="J94" s="30" t="str">
        <f t="shared" si="6"/>
        <v>MUY BAJO</v>
      </c>
      <c r="K94" s="32">
        <v>2000000</v>
      </c>
      <c r="L94" s="136">
        <v>1000000</v>
      </c>
      <c r="M94" s="153">
        <v>0.5</v>
      </c>
      <c r="N94" s="136"/>
      <c r="O94" s="136"/>
      <c r="P94" s="109">
        <f t="shared" si="8"/>
        <v>0</v>
      </c>
      <c r="Q94" s="30" t="str">
        <f t="shared" si="12"/>
        <v>MUY BAJO</v>
      </c>
      <c r="R94" s="99"/>
      <c r="S94" s="31">
        <f t="shared" si="10"/>
        <v>0</v>
      </c>
      <c r="T94" s="30" t="str">
        <f t="shared" si="13"/>
        <v>MUY BAJO</v>
      </c>
    </row>
    <row r="95" spans="1:20" ht="38.25" x14ac:dyDescent="0.25">
      <c r="A95" s="207"/>
      <c r="B95" s="9" t="s">
        <v>54</v>
      </c>
      <c r="C95" s="3" t="s">
        <v>30</v>
      </c>
      <c r="D95" s="1" t="s">
        <v>58</v>
      </c>
      <c r="E95" s="48">
        <v>0</v>
      </c>
      <c r="F95" s="53">
        <v>2</v>
      </c>
      <c r="G95" s="48" t="s">
        <v>289</v>
      </c>
      <c r="H95" s="124">
        <v>0</v>
      </c>
      <c r="I95" s="54">
        <f t="shared" si="7"/>
        <v>0</v>
      </c>
      <c r="J95" s="30" t="str">
        <f t="shared" si="6"/>
        <v>MUY BAJO</v>
      </c>
      <c r="K95" s="32">
        <v>2000000</v>
      </c>
      <c r="L95" s="136">
        <v>1000000</v>
      </c>
      <c r="M95" s="153">
        <v>0.5</v>
      </c>
      <c r="N95" s="136"/>
      <c r="O95" s="136"/>
      <c r="P95" s="109">
        <f t="shared" si="8"/>
        <v>0</v>
      </c>
      <c r="Q95" s="30" t="str">
        <f t="shared" si="12"/>
        <v>MUY BAJO</v>
      </c>
      <c r="R95" s="99"/>
      <c r="S95" s="31">
        <f t="shared" si="10"/>
        <v>0</v>
      </c>
      <c r="T95" s="30" t="str">
        <f t="shared" si="13"/>
        <v>MUY BAJO</v>
      </c>
    </row>
    <row r="96" spans="1:20" ht="38.25" x14ac:dyDescent="0.25">
      <c r="A96" s="207"/>
      <c r="B96" s="9" t="s">
        <v>54</v>
      </c>
      <c r="C96" s="3" t="s">
        <v>31</v>
      </c>
      <c r="D96" s="1" t="s">
        <v>58</v>
      </c>
      <c r="E96" s="48">
        <v>0</v>
      </c>
      <c r="F96" s="53">
        <v>4</v>
      </c>
      <c r="G96" s="48" t="s">
        <v>289</v>
      </c>
      <c r="H96" s="124">
        <v>0</v>
      </c>
      <c r="I96" s="54">
        <f t="shared" si="7"/>
        <v>0</v>
      </c>
      <c r="J96" s="30" t="str">
        <f t="shared" si="6"/>
        <v>MUY BAJO</v>
      </c>
      <c r="K96" s="32">
        <v>4000000</v>
      </c>
      <c r="L96" s="136">
        <v>2000000</v>
      </c>
      <c r="M96" s="153">
        <v>0.5</v>
      </c>
      <c r="N96" s="136"/>
      <c r="O96" s="136"/>
      <c r="P96" s="109">
        <f t="shared" si="8"/>
        <v>0</v>
      </c>
      <c r="Q96" s="30" t="str">
        <f t="shared" si="12"/>
        <v>MUY BAJO</v>
      </c>
      <c r="R96" s="99"/>
      <c r="S96" s="31">
        <f t="shared" si="10"/>
        <v>0</v>
      </c>
      <c r="T96" s="30" t="str">
        <f t="shared" si="13"/>
        <v>MUY BAJO</v>
      </c>
    </row>
    <row r="97" spans="1:20" ht="38.25" x14ac:dyDescent="0.25">
      <c r="A97" s="207"/>
      <c r="B97" s="9" t="s">
        <v>54</v>
      </c>
      <c r="C97" s="3" t="s">
        <v>27</v>
      </c>
      <c r="D97" s="1" t="s">
        <v>59</v>
      </c>
      <c r="E97" s="48">
        <v>0</v>
      </c>
      <c r="F97" s="53">
        <v>8</v>
      </c>
      <c r="G97" s="48" t="s">
        <v>289</v>
      </c>
      <c r="H97" s="124">
        <v>3</v>
      </c>
      <c r="I97" s="54">
        <f t="shared" si="7"/>
        <v>0.375</v>
      </c>
      <c r="J97" s="30" t="str">
        <f t="shared" si="6"/>
        <v>BAJO</v>
      </c>
      <c r="K97" s="32">
        <v>0</v>
      </c>
      <c r="L97" s="136">
        <v>0</v>
      </c>
      <c r="M97" s="153"/>
      <c r="N97" s="136"/>
      <c r="O97" s="136"/>
      <c r="P97" s="109"/>
      <c r="Q97" s="30" t="s">
        <v>293</v>
      </c>
      <c r="R97" s="99"/>
      <c r="S97" s="31"/>
      <c r="T97" s="30" t="s">
        <v>293</v>
      </c>
    </row>
    <row r="98" spans="1:20" ht="38.25" x14ac:dyDescent="0.25">
      <c r="A98" s="207"/>
      <c r="B98" s="9" t="s">
        <v>54</v>
      </c>
      <c r="C98" s="3" t="s">
        <v>29</v>
      </c>
      <c r="D98" s="1" t="s">
        <v>59</v>
      </c>
      <c r="E98" s="48">
        <v>0</v>
      </c>
      <c r="F98" s="53"/>
      <c r="G98" s="48" t="s">
        <v>289</v>
      </c>
      <c r="H98" s="124">
        <v>0</v>
      </c>
      <c r="I98" s="54"/>
      <c r="J98" s="30" t="s">
        <v>293</v>
      </c>
      <c r="K98" s="32">
        <v>0</v>
      </c>
      <c r="L98" s="136">
        <v>0</v>
      </c>
      <c r="M98" s="153"/>
      <c r="N98" s="136"/>
      <c r="O98" s="136"/>
      <c r="P98" s="109"/>
      <c r="Q98" s="30" t="s">
        <v>293</v>
      </c>
      <c r="R98" s="99"/>
      <c r="S98" s="31"/>
      <c r="T98" s="30" t="s">
        <v>293</v>
      </c>
    </row>
    <row r="99" spans="1:20" ht="38.25" x14ac:dyDescent="0.25">
      <c r="A99" s="207"/>
      <c r="B99" s="9" t="s">
        <v>54</v>
      </c>
      <c r="C99" s="3" t="s">
        <v>30</v>
      </c>
      <c r="D99" s="1" t="s">
        <v>59</v>
      </c>
      <c r="E99" s="48">
        <v>0</v>
      </c>
      <c r="F99" s="53"/>
      <c r="G99" s="48" t="s">
        <v>289</v>
      </c>
      <c r="H99" s="124">
        <v>0</v>
      </c>
      <c r="I99" s="54"/>
      <c r="J99" s="30" t="s">
        <v>293</v>
      </c>
      <c r="K99" s="32">
        <v>0</v>
      </c>
      <c r="L99" s="136">
        <v>0</v>
      </c>
      <c r="M99" s="153"/>
      <c r="N99" s="136"/>
      <c r="O99" s="136"/>
      <c r="P99" s="109"/>
      <c r="Q99" s="30" t="s">
        <v>293</v>
      </c>
      <c r="R99" s="99"/>
      <c r="S99" s="31"/>
      <c r="T99" s="30" t="s">
        <v>293</v>
      </c>
    </row>
    <row r="100" spans="1:20" ht="38.25" x14ac:dyDescent="0.25">
      <c r="A100" s="207"/>
      <c r="B100" s="9" t="s">
        <v>54</v>
      </c>
      <c r="C100" s="3" t="s">
        <v>31</v>
      </c>
      <c r="D100" s="1" t="s">
        <v>59</v>
      </c>
      <c r="E100" s="48">
        <v>0</v>
      </c>
      <c r="F100" s="53">
        <v>1</v>
      </c>
      <c r="G100" s="48" t="s">
        <v>289</v>
      </c>
      <c r="H100" s="124">
        <v>0</v>
      </c>
      <c r="I100" s="54">
        <f t="shared" si="7"/>
        <v>0</v>
      </c>
      <c r="J100" s="30" t="str">
        <f t="shared" si="6"/>
        <v>MUY BAJO</v>
      </c>
      <c r="K100" s="32">
        <v>0</v>
      </c>
      <c r="L100" s="136">
        <v>0</v>
      </c>
      <c r="M100" s="153"/>
      <c r="N100" s="136"/>
      <c r="O100" s="136"/>
      <c r="P100" s="109"/>
      <c r="Q100" s="30" t="s">
        <v>293</v>
      </c>
      <c r="R100" s="99"/>
      <c r="S100" s="31"/>
      <c r="T100" s="30" t="s">
        <v>293</v>
      </c>
    </row>
    <row r="101" spans="1:20" ht="38.25" x14ac:dyDescent="0.25">
      <c r="A101" s="207"/>
      <c r="B101" s="9" t="s">
        <v>60</v>
      </c>
      <c r="C101" s="3" t="s">
        <v>1</v>
      </c>
      <c r="D101" s="1" t="s">
        <v>61</v>
      </c>
      <c r="E101" s="48">
        <v>1</v>
      </c>
      <c r="F101" s="53">
        <v>2</v>
      </c>
      <c r="G101" s="48" t="s">
        <v>289</v>
      </c>
      <c r="H101" s="124">
        <v>1</v>
      </c>
      <c r="I101" s="54">
        <f t="shared" si="7"/>
        <v>0.5</v>
      </c>
      <c r="J101" s="30" t="str">
        <f t="shared" si="6"/>
        <v>MEDIO</v>
      </c>
      <c r="K101" s="32">
        <v>0</v>
      </c>
      <c r="L101" s="136">
        <v>0</v>
      </c>
      <c r="M101" s="153"/>
      <c r="N101" s="136"/>
      <c r="O101" s="136"/>
      <c r="P101" s="109"/>
      <c r="Q101" s="30" t="s">
        <v>293</v>
      </c>
      <c r="R101" s="99"/>
      <c r="S101" s="31"/>
      <c r="T101" s="30" t="s">
        <v>293</v>
      </c>
    </row>
    <row r="102" spans="1:20" ht="63.75" x14ac:dyDescent="0.25">
      <c r="A102" s="207"/>
      <c r="B102" s="9" t="s">
        <v>60</v>
      </c>
      <c r="C102" s="3" t="s">
        <v>1</v>
      </c>
      <c r="D102" s="1" t="s">
        <v>62</v>
      </c>
      <c r="E102" s="47">
        <v>0.16</v>
      </c>
      <c r="F102" s="47">
        <v>0.1</v>
      </c>
      <c r="G102" s="48" t="s">
        <v>289</v>
      </c>
      <c r="H102" s="124">
        <v>0</v>
      </c>
      <c r="I102" s="49">
        <f t="shared" si="7"/>
        <v>0</v>
      </c>
      <c r="J102" s="30" t="str">
        <f t="shared" si="6"/>
        <v>MUY BAJO</v>
      </c>
      <c r="K102" s="32">
        <v>0</v>
      </c>
      <c r="L102" s="136">
        <v>0</v>
      </c>
      <c r="M102" s="153"/>
      <c r="N102" s="136"/>
      <c r="O102" s="136"/>
      <c r="P102" s="109"/>
      <c r="Q102" s="30" t="s">
        <v>293</v>
      </c>
      <c r="R102" s="99"/>
      <c r="S102" s="31"/>
      <c r="T102" s="30" t="s">
        <v>293</v>
      </c>
    </row>
    <row r="103" spans="1:20" ht="38.25" x14ac:dyDescent="0.25">
      <c r="A103" s="207"/>
      <c r="B103" s="5" t="s">
        <v>305</v>
      </c>
      <c r="C103" s="6"/>
      <c r="D103" s="6"/>
      <c r="E103" s="73"/>
      <c r="F103" s="73"/>
      <c r="G103" s="19"/>
      <c r="H103" s="19"/>
      <c r="I103" s="74">
        <f>+AVERAGE(I80:I102)</f>
        <v>0.47614134542705971</v>
      </c>
      <c r="J103" s="30" t="str">
        <f t="shared" si="6"/>
        <v>MEDIO</v>
      </c>
      <c r="K103" s="35">
        <f>SUM(K80:K102)</f>
        <v>442000000</v>
      </c>
      <c r="L103" s="137">
        <v>208194093</v>
      </c>
      <c r="M103" s="140">
        <v>0.47102735972850679</v>
      </c>
      <c r="N103" s="137">
        <v>27572330</v>
      </c>
      <c r="O103" s="137">
        <v>121860060</v>
      </c>
      <c r="P103" s="108">
        <f>+O103/L103</f>
        <v>0.5853194883872137</v>
      </c>
      <c r="Q103" s="30" t="str">
        <f t="shared" si="12"/>
        <v>MEDIO</v>
      </c>
      <c r="R103" s="99"/>
      <c r="S103" s="73">
        <f t="shared" si="10"/>
        <v>0.27869480870536617</v>
      </c>
      <c r="T103" s="30" t="str">
        <f t="shared" si="13"/>
        <v>BAJO</v>
      </c>
    </row>
    <row r="104" spans="1:20" ht="51" x14ac:dyDescent="0.25">
      <c r="A104" s="207"/>
      <c r="B104" s="9" t="s">
        <v>63</v>
      </c>
      <c r="C104" s="3" t="s">
        <v>27</v>
      </c>
      <c r="D104" s="1" t="s">
        <v>64</v>
      </c>
      <c r="E104" s="48">
        <v>0</v>
      </c>
      <c r="F104" s="53">
        <v>5</v>
      </c>
      <c r="G104" s="48" t="s">
        <v>289</v>
      </c>
      <c r="H104" s="124">
        <v>8</v>
      </c>
      <c r="I104" s="54">
        <f t="shared" si="7"/>
        <v>1.6</v>
      </c>
      <c r="J104" s="30" t="str">
        <f t="shared" si="6"/>
        <v>MUY ALTO</v>
      </c>
      <c r="K104" s="32">
        <v>0</v>
      </c>
      <c r="L104" s="136">
        <v>0</v>
      </c>
      <c r="M104" s="153"/>
      <c r="N104" s="136"/>
      <c r="O104" s="136"/>
      <c r="P104" s="103"/>
      <c r="Q104" s="30" t="s">
        <v>293</v>
      </c>
      <c r="R104" s="99"/>
      <c r="S104" s="31"/>
      <c r="T104" s="30" t="s">
        <v>293</v>
      </c>
    </row>
    <row r="105" spans="1:20" ht="51" x14ac:dyDescent="0.25">
      <c r="A105" s="207"/>
      <c r="B105" s="9" t="s">
        <v>63</v>
      </c>
      <c r="C105" s="3" t="s">
        <v>29</v>
      </c>
      <c r="D105" s="1" t="s">
        <v>64</v>
      </c>
      <c r="E105" s="48">
        <v>0</v>
      </c>
      <c r="F105" s="53">
        <v>1</v>
      </c>
      <c r="G105" s="48" t="s">
        <v>289</v>
      </c>
      <c r="H105" s="124">
        <v>3</v>
      </c>
      <c r="I105" s="127">
        <v>1</v>
      </c>
      <c r="J105" s="30" t="str">
        <f t="shared" si="6"/>
        <v>MUY ALTO</v>
      </c>
      <c r="K105" s="32">
        <v>0</v>
      </c>
      <c r="L105" s="136">
        <v>0</v>
      </c>
      <c r="M105" s="153"/>
      <c r="N105" s="136"/>
      <c r="O105" s="136"/>
      <c r="P105" s="103"/>
      <c r="Q105" s="30" t="s">
        <v>293</v>
      </c>
      <c r="R105" s="99"/>
      <c r="S105" s="31"/>
      <c r="T105" s="30" t="s">
        <v>293</v>
      </c>
    </row>
    <row r="106" spans="1:20" ht="51" x14ac:dyDescent="0.25">
      <c r="A106" s="207"/>
      <c r="B106" s="9" t="s">
        <v>63</v>
      </c>
      <c r="C106" s="3" t="s">
        <v>30</v>
      </c>
      <c r="D106" s="1" t="s">
        <v>64</v>
      </c>
      <c r="E106" s="48">
        <v>0</v>
      </c>
      <c r="F106" s="53">
        <v>1</v>
      </c>
      <c r="G106" s="48" t="s">
        <v>289</v>
      </c>
      <c r="H106" s="124">
        <v>3</v>
      </c>
      <c r="I106" s="127">
        <v>1</v>
      </c>
      <c r="J106" s="30" t="str">
        <f t="shared" si="6"/>
        <v>MUY ALTO</v>
      </c>
      <c r="K106" s="32">
        <v>0</v>
      </c>
      <c r="L106" s="136">
        <v>0</v>
      </c>
      <c r="M106" s="153"/>
      <c r="N106" s="136"/>
      <c r="O106" s="136"/>
      <c r="P106" s="103"/>
      <c r="Q106" s="30" t="s">
        <v>293</v>
      </c>
      <c r="R106" s="99"/>
      <c r="S106" s="31"/>
      <c r="T106" s="30" t="s">
        <v>293</v>
      </c>
    </row>
    <row r="107" spans="1:20" ht="51" x14ac:dyDescent="0.25">
      <c r="A107" s="207"/>
      <c r="B107" s="9" t="s">
        <v>63</v>
      </c>
      <c r="C107" s="3" t="s">
        <v>31</v>
      </c>
      <c r="D107" s="1" t="s">
        <v>64</v>
      </c>
      <c r="E107" s="48">
        <v>0</v>
      </c>
      <c r="F107" s="53">
        <v>1</v>
      </c>
      <c r="G107" s="48" t="s">
        <v>289</v>
      </c>
      <c r="H107" s="124">
        <v>5</v>
      </c>
      <c r="I107" s="127">
        <v>1</v>
      </c>
      <c r="J107" s="30" t="str">
        <f t="shared" si="6"/>
        <v>MUY ALTO</v>
      </c>
      <c r="K107" s="32">
        <v>0</v>
      </c>
      <c r="L107" s="136">
        <v>0</v>
      </c>
      <c r="M107" s="153"/>
      <c r="N107" s="136"/>
      <c r="O107" s="136"/>
      <c r="P107" s="103"/>
      <c r="Q107" s="30" t="s">
        <v>293</v>
      </c>
      <c r="R107" s="99"/>
      <c r="S107" s="31"/>
      <c r="T107" s="30" t="s">
        <v>293</v>
      </c>
    </row>
    <row r="108" spans="1:20" ht="51" x14ac:dyDescent="0.25">
      <c r="A108" s="207"/>
      <c r="B108" s="9" t="s">
        <v>63</v>
      </c>
      <c r="C108" s="3" t="s">
        <v>27</v>
      </c>
      <c r="D108" s="1" t="s">
        <v>65</v>
      </c>
      <c r="E108" s="48">
        <v>0</v>
      </c>
      <c r="F108" s="53">
        <v>50</v>
      </c>
      <c r="G108" s="48" t="s">
        <v>289</v>
      </c>
      <c r="H108" s="124">
        <v>151</v>
      </c>
      <c r="I108" s="127">
        <v>1</v>
      </c>
      <c r="J108" s="30" t="str">
        <f t="shared" si="6"/>
        <v>MUY ALTO</v>
      </c>
      <c r="K108" s="32">
        <v>320000000</v>
      </c>
      <c r="L108" s="136">
        <v>95000000</v>
      </c>
      <c r="M108" s="153">
        <v>0.296875</v>
      </c>
      <c r="N108" s="136">
        <v>37680730</v>
      </c>
      <c r="O108" s="136">
        <v>72610924</v>
      </c>
      <c r="P108" s="122">
        <f>+O108/L108</f>
        <v>0.76432551578947372</v>
      </c>
      <c r="Q108" s="30" t="str">
        <f t="shared" si="12"/>
        <v>ALTO</v>
      </c>
      <c r="R108" s="99"/>
      <c r="S108" s="31">
        <f t="shared" si="10"/>
        <v>0.76432551578947372</v>
      </c>
      <c r="T108" s="30" t="str">
        <f t="shared" si="13"/>
        <v>ALTO</v>
      </c>
    </row>
    <row r="109" spans="1:20" ht="51" x14ac:dyDescent="0.25">
      <c r="A109" s="207"/>
      <c r="B109" s="9" t="s">
        <v>63</v>
      </c>
      <c r="C109" s="3" t="s">
        <v>29</v>
      </c>
      <c r="D109" s="1" t="s">
        <v>65</v>
      </c>
      <c r="E109" s="48">
        <v>0</v>
      </c>
      <c r="F109" s="53">
        <v>5</v>
      </c>
      <c r="G109" s="48" t="s">
        <v>289</v>
      </c>
      <c r="H109" s="124">
        <v>1</v>
      </c>
      <c r="I109" s="54">
        <f t="shared" si="7"/>
        <v>0.2</v>
      </c>
      <c r="J109" s="30" t="str">
        <f t="shared" si="6"/>
        <v>MUY BAJO</v>
      </c>
      <c r="K109" s="32">
        <v>20000000</v>
      </c>
      <c r="L109" s="136">
        <v>22000000</v>
      </c>
      <c r="M109" s="153">
        <v>1.1000000000000001</v>
      </c>
      <c r="N109" s="136">
        <v>15843063</v>
      </c>
      <c r="O109" s="136">
        <v>23843063</v>
      </c>
      <c r="P109" s="122">
        <f>+O109/L109</f>
        <v>1.0837755909090909</v>
      </c>
      <c r="Q109" s="30" t="str">
        <f t="shared" si="12"/>
        <v>MUY ALTO</v>
      </c>
      <c r="R109" s="99"/>
      <c r="S109" s="31">
        <f t="shared" si="10"/>
        <v>0.2167551181818182</v>
      </c>
      <c r="T109" s="30" t="str">
        <f t="shared" si="13"/>
        <v>BAJO</v>
      </c>
    </row>
    <row r="110" spans="1:20" ht="51" x14ac:dyDescent="0.25">
      <c r="A110" s="207"/>
      <c r="B110" s="9" t="s">
        <v>63</v>
      </c>
      <c r="C110" s="3" t="s">
        <v>30</v>
      </c>
      <c r="D110" s="1" t="s">
        <v>65</v>
      </c>
      <c r="E110" s="48">
        <v>0</v>
      </c>
      <c r="F110" s="53">
        <v>5</v>
      </c>
      <c r="G110" s="48" t="s">
        <v>289</v>
      </c>
      <c r="H110" s="124">
        <v>4</v>
      </c>
      <c r="I110" s="54">
        <f t="shared" si="7"/>
        <v>0.8</v>
      </c>
      <c r="J110" s="30" t="str">
        <f t="shared" ref="J110:J175" si="14">IF(I110&lt;=20%,"MUY BAJO",IF(AND(I110&gt;20%,I110&lt;=40%),"BAJO",IF(AND(I110&gt;40%,I110&lt;=60%),"MEDIO",IF(AND(I110&gt;60%,I110&lt;=80%),"ALTO","MUY ALTO"))))</f>
        <v>ALTO</v>
      </c>
      <c r="K110" s="32">
        <v>20000000</v>
      </c>
      <c r="L110" s="136">
        <v>22000000</v>
      </c>
      <c r="M110" s="153">
        <v>1.1000000000000001</v>
      </c>
      <c r="N110" s="136">
        <v>12000000</v>
      </c>
      <c r="O110" s="136">
        <v>20000000</v>
      </c>
      <c r="P110" s="122">
        <f>+O110/L110</f>
        <v>0.90909090909090906</v>
      </c>
      <c r="Q110" s="30" t="str">
        <f t="shared" si="12"/>
        <v>MUY ALTO</v>
      </c>
      <c r="R110" s="99"/>
      <c r="S110" s="31">
        <f t="shared" si="10"/>
        <v>0.72727272727272729</v>
      </c>
      <c r="T110" s="30" t="str">
        <f t="shared" si="13"/>
        <v>ALTO</v>
      </c>
    </row>
    <row r="111" spans="1:20" ht="51" x14ac:dyDescent="0.25">
      <c r="A111" s="207"/>
      <c r="B111" s="9" t="s">
        <v>63</v>
      </c>
      <c r="C111" s="3" t="s">
        <v>31</v>
      </c>
      <c r="D111" s="1" t="s">
        <v>65</v>
      </c>
      <c r="E111" s="48">
        <v>0</v>
      </c>
      <c r="F111" s="53">
        <v>10</v>
      </c>
      <c r="G111" s="48" t="s">
        <v>289</v>
      </c>
      <c r="H111" s="124">
        <v>0</v>
      </c>
      <c r="I111" s="54">
        <f t="shared" si="7"/>
        <v>0</v>
      </c>
      <c r="J111" s="30" t="str">
        <f t="shared" si="14"/>
        <v>MUY BAJO</v>
      </c>
      <c r="K111" s="32">
        <v>30000000</v>
      </c>
      <c r="L111" s="136">
        <v>32000000</v>
      </c>
      <c r="M111" s="153">
        <v>1.0666666666666667</v>
      </c>
      <c r="N111" s="136">
        <v>23213396</v>
      </c>
      <c r="O111" s="136">
        <v>29801550</v>
      </c>
      <c r="P111" s="122">
        <f>+O111/L111</f>
        <v>0.93129843749999996</v>
      </c>
      <c r="Q111" s="30" t="str">
        <f t="shared" si="12"/>
        <v>MUY ALTO</v>
      </c>
      <c r="R111" s="99"/>
      <c r="S111" s="31">
        <f t="shared" si="10"/>
        <v>0</v>
      </c>
      <c r="T111" s="30" t="str">
        <f t="shared" si="13"/>
        <v>MUY BAJO</v>
      </c>
    </row>
    <row r="112" spans="1:20" ht="63.75" x14ac:dyDescent="0.25">
      <c r="A112" s="207"/>
      <c r="B112" s="9" t="s">
        <v>66</v>
      </c>
      <c r="C112" s="3" t="s">
        <v>27</v>
      </c>
      <c r="D112" s="1" t="s">
        <v>67</v>
      </c>
      <c r="E112" s="48">
        <v>10</v>
      </c>
      <c r="F112" s="53">
        <v>8</v>
      </c>
      <c r="G112" s="48" t="s">
        <v>289</v>
      </c>
      <c r="H112" s="124">
        <v>0</v>
      </c>
      <c r="I112" s="54">
        <f t="shared" si="7"/>
        <v>0</v>
      </c>
      <c r="J112" s="30" t="str">
        <f t="shared" si="14"/>
        <v>MUY BAJO</v>
      </c>
      <c r="K112" s="32">
        <v>0</v>
      </c>
      <c r="L112" s="136">
        <v>0</v>
      </c>
      <c r="M112" s="153"/>
      <c r="N112" s="136"/>
      <c r="O112" s="136"/>
      <c r="P112" s="103"/>
      <c r="Q112" s="30" t="s">
        <v>293</v>
      </c>
      <c r="R112" s="99"/>
      <c r="S112" s="31"/>
      <c r="T112" s="30" t="s">
        <v>293</v>
      </c>
    </row>
    <row r="113" spans="1:20" ht="38.25" x14ac:dyDescent="0.25">
      <c r="A113" s="207"/>
      <c r="B113" s="9" t="s">
        <v>68</v>
      </c>
      <c r="C113" s="3" t="s">
        <v>27</v>
      </c>
      <c r="D113" s="1" t="s">
        <v>69</v>
      </c>
      <c r="E113" s="64">
        <v>234</v>
      </c>
      <c r="F113" s="53">
        <v>245</v>
      </c>
      <c r="G113" s="48" t="s">
        <v>291</v>
      </c>
      <c r="H113" s="124">
        <v>59</v>
      </c>
      <c r="I113" s="54">
        <f t="shared" si="7"/>
        <v>0.24081632653061225</v>
      </c>
      <c r="J113" s="30" t="str">
        <f t="shared" si="14"/>
        <v>BAJO</v>
      </c>
      <c r="K113" s="32">
        <v>0</v>
      </c>
      <c r="L113" s="136">
        <v>0</v>
      </c>
      <c r="M113" s="153"/>
      <c r="N113" s="136"/>
      <c r="O113" s="136"/>
      <c r="P113" s="103"/>
      <c r="Q113" s="30" t="s">
        <v>293</v>
      </c>
      <c r="R113" s="99"/>
      <c r="S113" s="31"/>
      <c r="T113" s="30" t="s">
        <v>293</v>
      </c>
    </row>
    <row r="114" spans="1:20" ht="38.25" x14ac:dyDescent="0.25">
      <c r="A114" s="207"/>
      <c r="B114" s="9" t="s">
        <v>68</v>
      </c>
      <c r="C114" s="3" t="s">
        <v>29</v>
      </c>
      <c r="D114" s="1" t="s">
        <v>69</v>
      </c>
      <c r="E114" s="64">
        <v>0</v>
      </c>
      <c r="F114" s="53">
        <v>2</v>
      </c>
      <c r="G114" s="48" t="s">
        <v>289</v>
      </c>
      <c r="H114" s="124">
        <v>6</v>
      </c>
      <c r="I114" s="127">
        <v>1</v>
      </c>
      <c r="J114" s="30" t="str">
        <f t="shared" si="14"/>
        <v>MUY ALTO</v>
      </c>
      <c r="K114" s="32">
        <v>0</v>
      </c>
      <c r="L114" s="136">
        <v>0</v>
      </c>
      <c r="M114" s="153"/>
      <c r="N114" s="136"/>
      <c r="O114" s="136"/>
      <c r="P114" s="103"/>
      <c r="Q114" s="30" t="s">
        <v>293</v>
      </c>
      <c r="R114" s="99"/>
      <c r="S114" s="31"/>
      <c r="T114" s="30" t="s">
        <v>293</v>
      </c>
    </row>
    <row r="115" spans="1:20" ht="38.25" x14ac:dyDescent="0.25">
      <c r="A115" s="207"/>
      <c r="B115" s="9" t="s">
        <v>68</v>
      </c>
      <c r="C115" s="3" t="s">
        <v>30</v>
      </c>
      <c r="D115" s="1" t="s">
        <v>69</v>
      </c>
      <c r="E115" s="64">
        <v>0</v>
      </c>
      <c r="F115" s="53">
        <v>2</v>
      </c>
      <c r="G115" s="48" t="s">
        <v>289</v>
      </c>
      <c r="H115" s="124">
        <v>5</v>
      </c>
      <c r="I115" s="127">
        <v>1</v>
      </c>
      <c r="J115" s="30" t="str">
        <f t="shared" si="14"/>
        <v>MUY ALTO</v>
      </c>
      <c r="K115" s="32">
        <v>0</v>
      </c>
      <c r="L115" s="136">
        <v>0</v>
      </c>
      <c r="M115" s="153"/>
      <c r="N115" s="136"/>
      <c r="O115" s="136"/>
      <c r="P115" s="103"/>
      <c r="Q115" s="30" t="s">
        <v>293</v>
      </c>
      <c r="R115" s="99"/>
      <c r="S115" s="31"/>
      <c r="T115" s="30" t="s">
        <v>293</v>
      </c>
    </row>
    <row r="116" spans="1:20" ht="38.25" x14ac:dyDescent="0.25">
      <c r="A116" s="207"/>
      <c r="B116" s="9" t="s">
        <v>68</v>
      </c>
      <c r="C116" s="3" t="s">
        <v>31</v>
      </c>
      <c r="D116" s="1" t="s">
        <v>69</v>
      </c>
      <c r="E116" s="64">
        <v>0</v>
      </c>
      <c r="F116" s="53">
        <v>3</v>
      </c>
      <c r="G116" s="48" t="s">
        <v>289</v>
      </c>
      <c r="H116" s="124">
        <v>7</v>
      </c>
      <c r="I116" s="127">
        <v>1</v>
      </c>
      <c r="J116" s="30" t="str">
        <f t="shared" si="14"/>
        <v>MUY ALTO</v>
      </c>
      <c r="K116" s="32">
        <v>0</v>
      </c>
      <c r="L116" s="136">
        <v>0</v>
      </c>
      <c r="M116" s="153"/>
      <c r="N116" s="136"/>
      <c r="O116" s="136"/>
      <c r="P116" s="103"/>
      <c r="Q116" s="30" t="s">
        <v>293</v>
      </c>
      <c r="R116" s="99"/>
      <c r="S116" s="31"/>
      <c r="T116" s="30" t="s">
        <v>293</v>
      </c>
    </row>
    <row r="117" spans="1:20" ht="38.25" x14ac:dyDescent="0.25">
      <c r="A117" s="207"/>
      <c r="B117" s="9" t="s">
        <v>68</v>
      </c>
      <c r="C117" s="3" t="s">
        <v>27</v>
      </c>
      <c r="D117" s="1" t="s">
        <v>70</v>
      </c>
      <c r="E117" s="64">
        <v>3200</v>
      </c>
      <c r="F117" s="53">
        <v>350</v>
      </c>
      <c r="G117" s="48" t="s">
        <v>289</v>
      </c>
      <c r="H117" s="124">
        <v>485</v>
      </c>
      <c r="I117" s="54">
        <f t="shared" si="7"/>
        <v>1.3857142857142857</v>
      </c>
      <c r="J117" s="30" t="str">
        <f t="shared" si="14"/>
        <v>MUY ALTO</v>
      </c>
      <c r="K117" s="32">
        <v>0</v>
      </c>
      <c r="L117" s="136">
        <v>0</v>
      </c>
      <c r="M117" s="153"/>
      <c r="N117" s="136"/>
      <c r="O117" s="136"/>
      <c r="P117" s="103"/>
      <c r="Q117" s="30" t="s">
        <v>293</v>
      </c>
      <c r="R117" s="99"/>
      <c r="S117" s="31"/>
      <c r="T117" s="30" t="s">
        <v>293</v>
      </c>
    </row>
    <row r="118" spans="1:20" ht="38.25" x14ac:dyDescent="0.25">
      <c r="A118" s="207"/>
      <c r="B118" s="9" t="s">
        <v>68</v>
      </c>
      <c r="C118" s="3" t="s">
        <v>29</v>
      </c>
      <c r="D118" s="1" t="s">
        <v>70</v>
      </c>
      <c r="E118" s="64">
        <v>93</v>
      </c>
      <c r="F118" s="53">
        <v>10</v>
      </c>
      <c r="G118" s="48" t="s">
        <v>289</v>
      </c>
      <c r="H118" s="124">
        <v>42</v>
      </c>
      <c r="I118" s="127">
        <v>1</v>
      </c>
      <c r="J118" s="30" t="str">
        <f t="shared" si="14"/>
        <v>MUY ALTO</v>
      </c>
      <c r="K118" s="32">
        <v>0</v>
      </c>
      <c r="L118" s="136">
        <v>0</v>
      </c>
      <c r="M118" s="153"/>
      <c r="N118" s="136"/>
      <c r="O118" s="136"/>
      <c r="P118" s="103"/>
      <c r="Q118" s="30" t="s">
        <v>293</v>
      </c>
      <c r="R118" s="99"/>
      <c r="S118" s="31"/>
      <c r="T118" s="30" t="s">
        <v>293</v>
      </c>
    </row>
    <row r="119" spans="1:20" ht="38.25" x14ac:dyDescent="0.25">
      <c r="A119" s="207"/>
      <c r="B119" s="9" t="s">
        <v>68</v>
      </c>
      <c r="C119" s="3" t="s">
        <v>30</v>
      </c>
      <c r="D119" s="1" t="s">
        <v>70</v>
      </c>
      <c r="E119" s="64">
        <v>218</v>
      </c>
      <c r="F119" s="53">
        <v>10</v>
      </c>
      <c r="G119" s="48" t="s">
        <v>289</v>
      </c>
      <c r="H119" s="124">
        <v>69</v>
      </c>
      <c r="I119" s="127">
        <v>1</v>
      </c>
      <c r="J119" s="30" t="str">
        <f t="shared" si="14"/>
        <v>MUY ALTO</v>
      </c>
      <c r="K119" s="32">
        <v>0</v>
      </c>
      <c r="L119" s="136">
        <v>0</v>
      </c>
      <c r="M119" s="153"/>
      <c r="N119" s="136"/>
      <c r="O119" s="136"/>
      <c r="P119" s="103"/>
      <c r="Q119" s="30" t="s">
        <v>293</v>
      </c>
      <c r="R119" s="99"/>
      <c r="S119" s="31"/>
      <c r="T119" s="30" t="s">
        <v>293</v>
      </c>
    </row>
    <row r="120" spans="1:20" ht="38.25" x14ac:dyDescent="0.25">
      <c r="A120" s="207"/>
      <c r="B120" s="9" t="s">
        <v>68</v>
      </c>
      <c r="C120" s="3" t="s">
        <v>31</v>
      </c>
      <c r="D120" s="1" t="s">
        <v>70</v>
      </c>
      <c r="E120" s="64">
        <v>505</v>
      </c>
      <c r="F120" s="53">
        <v>15</v>
      </c>
      <c r="G120" s="48" t="s">
        <v>289</v>
      </c>
      <c r="H120" s="124">
        <v>55</v>
      </c>
      <c r="I120" s="127">
        <v>1</v>
      </c>
      <c r="J120" s="30" t="str">
        <f t="shared" si="14"/>
        <v>MUY ALTO</v>
      </c>
      <c r="K120" s="32">
        <v>0</v>
      </c>
      <c r="L120" s="136">
        <v>0</v>
      </c>
      <c r="M120" s="153"/>
      <c r="N120" s="136"/>
      <c r="O120" s="136"/>
      <c r="P120" s="103"/>
      <c r="Q120" s="30" t="s">
        <v>293</v>
      </c>
      <c r="R120" s="99"/>
      <c r="S120" s="31"/>
      <c r="T120" s="30" t="s">
        <v>293</v>
      </c>
    </row>
    <row r="121" spans="1:20" ht="25.5" x14ac:dyDescent="0.25">
      <c r="A121" s="207"/>
      <c r="B121" s="10" t="s">
        <v>306</v>
      </c>
      <c r="C121" s="19"/>
      <c r="D121" s="6"/>
      <c r="E121" s="75"/>
      <c r="F121" s="76"/>
      <c r="G121" s="51"/>
      <c r="H121" s="76"/>
      <c r="I121" s="77">
        <f>+AVERAGE(I104:I120)</f>
        <v>0.83685474189675868</v>
      </c>
      <c r="J121" s="34" t="str">
        <f t="shared" si="14"/>
        <v>MUY ALTO</v>
      </c>
      <c r="K121" s="35">
        <f>SUM(K104:K120)</f>
        <v>390000000</v>
      </c>
      <c r="L121" s="137">
        <v>171000000</v>
      </c>
      <c r="M121" s="140">
        <v>0.43846153846153846</v>
      </c>
      <c r="N121" s="137">
        <v>88737189</v>
      </c>
      <c r="O121" s="137">
        <v>146255537</v>
      </c>
      <c r="P121" s="106">
        <f>+O121/L121</f>
        <v>0.85529553801169589</v>
      </c>
      <c r="Q121" s="34" t="str">
        <f t="shared" ref="Q121" si="15">IF(P121&lt;=20%,"MUY BAJO",IF(AND(P121&gt;20%,P121&lt;=40%),"BAJO",IF(AND(P121&gt;40%,P121&lt;=60%),"MEDIO",IF(AND(P121&gt;60%,P121&lt;=80%),"ALTO","MUY ALTO"))))</f>
        <v>MUY ALTO</v>
      </c>
      <c r="R121" s="99"/>
      <c r="S121" s="73">
        <f t="shared" si="10"/>
        <v>0.71575812670822714</v>
      </c>
      <c r="T121" s="34" t="str">
        <f t="shared" ref="T121" si="16">IF(S121&lt;=20%,"MUY BAJO",IF(AND(S121&gt;20%,S121&lt;=40%),"BAJO",IF(AND(S121&gt;40%,S121&lt;=60%),"MEDIO",IF(AND(S121&gt;60%,S121&lt;=80%),"ALTO","MUY ALTO"))))</f>
        <v>ALTO</v>
      </c>
    </row>
    <row r="122" spans="1:20" ht="51" x14ac:dyDescent="0.25">
      <c r="A122" s="207"/>
      <c r="B122" s="9" t="s">
        <v>71</v>
      </c>
      <c r="C122" s="3" t="s">
        <v>1</v>
      </c>
      <c r="D122" s="1" t="s">
        <v>72</v>
      </c>
      <c r="E122" s="48">
        <v>22</v>
      </c>
      <c r="F122" s="53">
        <v>4</v>
      </c>
      <c r="G122" s="48" t="s">
        <v>289</v>
      </c>
      <c r="H122" s="124">
        <v>0</v>
      </c>
      <c r="I122" s="54">
        <f t="shared" si="7"/>
        <v>0</v>
      </c>
      <c r="J122" s="30" t="str">
        <f t="shared" si="14"/>
        <v>MUY BAJO</v>
      </c>
      <c r="K122" s="32">
        <v>0</v>
      </c>
      <c r="L122" s="136">
        <v>0</v>
      </c>
      <c r="M122" s="153"/>
      <c r="N122" s="136"/>
      <c r="O122" s="136"/>
      <c r="P122" s="122"/>
      <c r="Q122" s="30" t="s">
        <v>293</v>
      </c>
      <c r="R122" s="99"/>
      <c r="S122" s="31"/>
      <c r="T122" s="30" t="s">
        <v>293</v>
      </c>
    </row>
    <row r="123" spans="1:20" ht="38.25" x14ac:dyDescent="0.25">
      <c r="A123" s="207"/>
      <c r="B123" s="9" t="s">
        <v>73</v>
      </c>
      <c r="C123" s="3" t="s">
        <v>27</v>
      </c>
      <c r="D123" s="1" t="s">
        <v>74</v>
      </c>
      <c r="E123" s="48">
        <v>0</v>
      </c>
      <c r="F123" s="53">
        <v>2</v>
      </c>
      <c r="G123" s="48" t="s">
        <v>289</v>
      </c>
      <c r="H123" s="124">
        <v>1</v>
      </c>
      <c r="I123" s="54">
        <f t="shared" si="7"/>
        <v>0.5</v>
      </c>
      <c r="J123" s="30" t="str">
        <f t="shared" si="14"/>
        <v>MEDIO</v>
      </c>
      <c r="K123" s="32">
        <v>0</v>
      </c>
      <c r="L123" s="136">
        <v>27000000</v>
      </c>
      <c r="M123" s="153" t="e">
        <v>#DIV/0!</v>
      </c>
      <c r="N123" s="136">
        <v>655000</v>
      </c>
      <c r="O123" s="136">
        <v>24059500</v>
      </c>
      <c r="P123" s="122">
        <f>+O123/L123</f>
        <v>0.89109259259259255</v>
      </c>
      <c r="Q123" s="30" t="str">
        <f t="shared" si="12"/>
        <v>MUY ALTO</v>
      </c>
      <c r="R123" s="99"/>
      <c r="S123" s="31">
        <f t="shared" ref="S123" si="17">+I123*P123</f>
        <v>0.44554629629629627</v>
      </c>
      <c r="T123" s="30" t="str">
        <f t="shared" ref="T123" si="18">IF(S123&lt;=20%,"MUY BAJO",IF(AND(S123&gt;20%,S123&lt;=40%),"BAJO",IF(AND(S123&gt;40%,S123&lt;=60%),"MEDIO",IF(AND(S123&gt;60%,S123&lt;=80%),"ALTO","MUY ALTO"))))</f>
        <v>MEDIO</v>
      </c>
    </row>
    <row r="124" spans="1:20" ht="38.25" x14ac:dyDescent="0.25">
      <c r="A124" s="207"/>
      <c r="B124" s="9" t="s">
        <v>73</v>
      </c>
      <c r="C124" s="3" t="s">
        <v>29</v>
      </c>
      <c r="D124" s="1" t="s">
        <v>74</v>
      </c>
      <c r="E124" s="48">
        <v>0</v>
      </c>
      <c r="F124" s="53">
        <v>2</v>
      </c>
      <c r="G124" s="48" t="s">
        <v>289</v>
      </c>
      <c r="H124" s="124">
        <v>0</v>
      </c>
      <c r="I124" s="54">
        <f t="shared" si="7"/>
        <v>0</v>
      </c>
      <c r="J124" s="30" t="str">
        <f t="shared" si="14"/>
        <v>MUY BAJO</v>
      </c>
      <c r="K124" s="32">
        <v>0</v>
      </c>
      <c r="L124" s="136">
        <v>0</v>
      </c>
      <c r="M124" s="153"/>
      <c r="N124" s="136"/>
      <c r="O124" s="136"/>
      <c r="P124" s="122"/>
      <c r="Q124" s="30" t="s">
        <v>293</v>
      </c>
      <c r="R124" s="99"/>
      <c r="S124" s="31"/>
      <c r="T124" s="30" t="s">
        <v>293</v>
      </c>
    </row>
    <row r="125" spans="1:20" ht="38.25" x14ac:dyDescent="0.25">
      <c r="A125" s="207"/>
      <c r="B125" s="9" t="s">
        <v>73</v>
      </c>
      <c r="C125" s="3" t="s">
        <v>30</v>
      </c>
      <c r="D125" s="1" t="s">
        <v>74</v>
      </c>
      <c r="E125" s="48">
        <v>0</v>
      </c>
      <c r="F125" s="53">
        <v>2</v>
      </c>
      <c r="G125" s="48" t="s">
        <v>289</v>
      </c>
      <c r="H125" s="124">
        <v>0</v>
      </c>
      <c r="I125" s="54">
        <f t="shared" si="7"/>
        <v>0</v>
      </c>
      <c r="J125" s="30" t="str">
        <f t="shared" si="14"/>
        <v>MUY BAJO</v>
      </c>
      <c r="K125" s="32">
        <v>0</v>
      </c>
      <c r="L125" s="136">
        <v>0</v>
      </c>
      <c r="M125" s="153"/>
      <c r="N125" s="136"/>
      <c r="O125" s="136"/>
      <c r="P125" s="122"/>
      <c r="Q125" s="30" t="s">
        <v>293</v>
      </c>
      <c r="R125" s="99"/>
      <c r="S125" s="31"/>
      <c r="T125" s="30" t="s">
        <v>293</v>
      </c>
    </row>
    <row r="126" spans="1:20" ht="38.25" x14ac:dyDescent="0.25">
      <c r="A126" s="207"/>
      <c r="B126" s="9" t="s">
        <v>73</v>
      </c>
      <c r="C126" s="3" t="s">
        <v>31</v>
      </c>
      <c r="D126" s="1" t="s">
        <v>74</v>
      </c>
      <c r="E126" s="48">
        <v>0</v>
      </c>
      <c r="F126" s="53">
        <v>2</v>
      </c>
      <c r="G126" s="48" t="s">
        <v>289</v>
      </c>
      <c r="H126" s="124">
        <v>0</v>
      </c>
      <c r="I126" s="54">
        <f t="shared" si="7"/>
        <v>0</v>
      </c>
      <c r="J126" s="30" t="str">
        <f t="shared" si="14"/>
        <v>MUY BAJO</v>
      </c>
      <c r="K126" s="32">
        <v>0</v>
      </c>
      <c r="L126" s="136">
        <v>0</v>
      </c>
      <c r="M126" s="153"/>
      <c r="N126" s="136"/>
      <c r="O126" s="136"/>
      <c r="P126" s="122"/>
      <c r="Q126" s="30" t="s">
        <v>293</v>
      </c>
      <c r="R126" s="99"/>
      <c r="S126" s="31"/>
      <c r="T126" s="30" t="s">
        <v>293</v>
      </c>
    </row>
    <row r="127" spans="1:20" ht="38.25" x14ac:dyDescent="0.25">
      <c r="A127" s="207"/>
      <c r="B127" s="9" t="s">
        <v>75</v>
      </c>
      <c r="C127" s="3" t="s">
        <v>1</v>
      </c>
      <c r="D127" s="1" t="s">
        <v>76</v>
      </c>
      <c r="E127" s="48">
        <v>0</v>
      </c>
      <c r="F127" s="53">
        <v>1</v>
      </c>
      <c r="G127" s="48" t="s">
        <v>290</v>
      </c>
      <c r="H127" s="49">
        <v>0.5</v>
      </c>
      <c r="I127" s="54">
        <f t="shared" si="7"/>
        <v>0.5</v>
      </c>
      <c r="J127" s="30" t="str">
        <f t="shared" si="14"/>
        <v>MEDIO</v>
      </c>
      <c r="K127" s="32">
        <v>0</v>
      </c>
      <c r="L127" s="136">
        <v>0</v>
      </c>
      <c r="M127" s="153"/>
      <c r="N127" s="136"/>
      <c r="O127" s="136"/>
      <c r="P127" s="122"/>
      <c r="Q127" s="30" t="s">
        <v>293</v>
      </c>
      <c r="R127" s="99"/>
      <c r="S127" s="31"/>
      <c r="T127" s="30" t="s">
        <v>293</v>
      </c>
    </row>
    <row r="128" spans="1:20" ht="38.25" x14ac:dyDescent="0.25">
      <c r="A128" s="207"/>
      <c r="B128" s="9" t="s">
        <v>75</v>
      </c>
      <c r="C128" s="3" t="s">
        <v>1</v>
      </c>
      <c r="D128" s="1" t="s">
        <v>77</v>
      </c>
      <c r="E128" s="48">
        <v>0</v>
      </c>
      <c r="F128" s="53">
        <v>1</v>
      </c>
      <c r="G128" s="48" t="s">
        <v>290</v>
      </c>
      <c r="H128" s="124">
        <v>0</v>
      </c>
      <c r="I128" s="54">
        <f t="shared" si="7"/>
        <v>0</v>
      </c>
      <c r="J128" s="30" t="str">
        <f t="shared" si="14"/>
        <v>MUY BAJO</v>
      </c>
      <c r="K128" s="32">
        <v>0</v>
      </c>
      <c r="L128" s="136">
        <v>0</v>
      </c>
      <c r="M128" s="153"/>
      <c r="N128" s="136"/>
      <c r="O128" s="136"/>
      <c r="P128" s="122"/>
      <c r="Q128" s="30" t="s">
        <v>293</v>
      </c>
      <c r="R128" s="99"/>
      <c r="S128" s="31"/>
      <c r="T128" s="30" t="s">
        <v>293</v>
      </c>
    </row>
    <row r="129" spans="1:20" ht="38.25" x14ac:dyDescent="0.25">
      <c r="A129" s="207"/>
      <c r="B129" s="9" t="s">
        <v>78</v>
      </c>
      <c r="C129" s="3" t="s">
        <v>1</v>
      </c>
      <c r="D129" s="1" t="s">
        <v>79</v>
      </c>
      <c r="E129" s="48">
        <v>0</v>
      </c>
      <c r="F129" s="53">
        <v>1</v>
      </c>
      <c r="G129" s="48" t="s">
        <v>290</v>
      </c>
      <c r="H129" s="124">
        <v>0</v>
      </c>
      <c r="I129" s="54">
        <f t="shared" si="7"/>
        <v>0</v>
      </c>
      <c r="J129" s="30" t="str">
        <f t="shared" si="14"/>
        <v>MUY BAJO</v>
      </c>
      <c r="K129" s="32">
        <v>0</v>
      </c>
      <c r="L129" s="136">
        <v>0</v>
      </c>
      <c r="M129" s="153"/>
      <c r="N129" s="136"/>
      <c r="O129" s="136"/>
      <c r="P129" s="122"/>
      <c r="Q129" s="30" t="s">
        <v>293</v>
      </c>
      <c r="R129" s="99"/>
      <c r="S129" s="31"/>
      <c r="T129" s="30" t="s">
        <v>293</v>
      </c>
    </row>
    <row r="130" spans="1:20" ht="38.25" x14ac:dyDescent="0.25">
      <c r="A130" s="207"/>
      <c r="B130" s="9" t="s">
        <v>78</v>
      </c>
      <c r="C130" s="3" t="s">
        <v>1</v>
      </c>
      <c r="D130" s="1" t="s">
        <v>80</v>
      </c>
      <c r="E130" s="48">
        <v>0</v>
      </c>
      <c r="F130" s="53"/>
      <c r="G130" s="48" t="s">
        <v>290</v>
      </c>
      <c r="H130" s="124">
        <v>0</v>
      </c>
      <c r="I130" s="54"/>
      <c r="J130" s="30" t="s">
        <v>293</v>
      </c>
      <c r="K130" s="32">
        <v>0</v>
      </c>
      <c r="L130" s="136">
        <v>0</v>
      </c>
      <c r="M130" s="153"/>
      <c r="N130" s="136"/>
      <c r="O130" s="136"/>
      <c r="P130" s="122"/>
      <c r="Q130" s="30" t="s">
        <v>293</v>
      </c>
      <c r="R130" s="99"/>
      <c r="S130" s="31"/>
      <c r="T130" s="30" t="s">
        <v>293</v>
      </c>
    </row>
    <row r="131" spans="1:20" ht="25.5" x14ac:dyDescent="0.25">
      <c r="A131" s="207"/>
      <c r="B131" s="9" t="s">
        <v>81</v>
      </c>
      <c r="C131" s="3" t="s">
        <v>1</v>
      </c>
      <c r="D131" s="1" t="s">
        <v>82</v>
      </c>
      <c r="E131" s="48">
        <v>43</v>
      </c>
      <c r="F131" s="53">
        <v>43</v>
      </c>
      <c r="G131" s="48" t="s">
        <v>290</v>
      </c>
      <c r="H131" s="124">
        <v>32</v>
      </c>
      <c r="I131" s="54">
        <f t="shared" si="7"/>
        <v>0.7441860465116279</v>
      </c>
      <c r="J131" s="30" t="str">
        <f t="shared" si="14"/>
        <v>ALTO</v>
      </c>
      <c r="K131" s="32">
        <v>0</v>
      </c>
      <c r="L131" s="136">
        <v>0</v>
      </c>
      <c r="M131" s="153"/>
      <c r="N131" s="136"/>
      <c r="O131" s="136"/>
      <c r="P131" s="122"/>
      <c r="Q131" s="30" t="s">
        <v>293</v>
      </c>
      <c r="R131" s="99"/>
      <c r="S131" s="31"/>
      <c r="T131" s="30" t="s">
        <v>293</v>
      </c>
    </row>
    <row r="132" spans="1:20" ht="38.25" x14ac:dyDescent="0.25">
      <c r="A132" s="207"/>
      <c r="B132" s="9" t="s">
        <v>83</v>
      </c>
      <c r="C132" s="3" t="s">
        <v>27</v>
      </c>
      <c r="D132" s="1" t="s">
        <v>84</v>
      </c>
      <c r="E132" s="64">
        <v>43</v>
      </c>
      <c r="F132" s="53"/>
      <c r="G132" s="48" t="s">
        <v>289</v>
      </c>
      <c r="H132" s="124">
        <v>0</v>
      </c>
      <c r="I132" s="54"/>
      <c r="J132" s="30" t="s">
        <v>293</v>
      </c>
      <c r="K132" s="32">
        <v>0</v>
      </c>
      <c r="L132" s="136">
        <v>19000000</v>
      </c>
      <c r="M132" s="153"/>
      <c r="N132" s="136"/>
      <c r="O132" s="136">
        <v>10816666</v>
      </c>
      <c r="P132" s="122">
        <f>+O132/L132</f>
        <v>0.5692982105263158</v>
      </c>
      <c r="Q132" s="30" t="str">
        <f t="shared" si="12"/>
        <v>MEDIO</v>
      </c>
      <c r="R132" s="99"/>
      <c r="S132" s="31">
        <f t="shared" ref="S132" si="19">+I132*P132</f>
        <v>0</v>
      </c>
      <c r="T132" s="30" t="str">
        <f t="shared" ref="T132" si="20">IF(S132&lt;=20%,"MUY BAJO",IF(AND(S132&gt;20%,S132&lt;=40%),"BAJO",IF(AND(S132&gt;40%,S132&lt;=60%),"MEDIO",IF(AND(S132&gt;60%,S132&lt;=80%),"ALTO","MUY ALTO"))))</f>
        <v>MUY BAJO</v>
      </c>
    </row>
    <row r="133" spans="1:20" ht="38.25" x14ac:dyDescent="0.25">
      <c r="A133" s="207"/>
      <c r="B133" s="9" t="s">
        <v>83</v>
      </c>
      <c r="C133" s="3" t="s">
        <v>29</v>
      </c>
      <c r="D133" s="1" t="s">
        <v>84</v>
      </c>
      <c r="E133" s="64">
        <v>3</v>
      </c>
      <c r="F133" s="53"/>
      <c r="G133" s="48" t="s">
        <v>289</v>
      </c>
      <c r="H133" s="124">
        <v>0</v>
      </c>
      <c r="I133" s="54"/>
      <c r="J133" s="30" t="s">
        <v>293</v>
      </c>
      <c r="K133" s="32">
        <v>0</v>
      </c>
      <c r="L133" s="136">
        <v>0</v>
      </c>
      <c r="M133" s="153"/>
      <c r="N133" s="136"/>
      <c r="O133" s="136"/>
      <c r="P133" s="122"/>
      <c r="Q133" s="30" t="s">
        <v>293</v>
      </c>
      <c r="R133" s="99"/>
      <c r="S133" s="31"/>
      <c r="T133" s="30" t="s">
        <v>293</v>
      </c>
    </row>
    <row r="134" spans="1:20" ht="38.25" x14ac:dyDescent="0.25">
      <c r="A134" s="207"/>
      <c r="B134" s="9" t="s">
        <v>83</v>
      </c>
      <c r="C134" s="3" t="s">
        <v>30</v>
      </c>
      <c r="D134" s="1" t="s">
        <v>84</v>
      </c>
      <c r="E134" s="64">
        <v>3</v>
      </c>
      <c r="F134" s="53"/>
      <c r="G134" s="48" t="s">
        <v>289</v>
      </c>
      <c r="H134" s="124">
        <v>0</v>
      </c>
      <c r="I134" s="54"/>
      <c r="J134" s="30" t="s">
        <v>293</v>
      </c>
      <c r="K134" s="32">
        <v>0</v>
      </c>
      <c r="L134" s="136">
        <v>0</v>
      </c>
      <c r="M134" s="153"/>
      <c r="N134" s="136"/>
      <c r="O134" s="136"/>
      <c r="P134" s="122"/>
      <c r="Q134" s="30" t="s">
        <v>293</v>
      </c>
      <c r="R134" s="99"/>
      <c r="S134" s="31"/>
      <c r="T134" s="30" t="s">
        <v>293</v>
      </c>
    </row>
    <row r="135" spans="1:20" ht="38.25" x14ac:dyDescent="0.25">
      <c r="A135" s="207"/>
      <c r="B135" s="9" t="s">
        <v>83</v>
      </c>
      <c r="C135" s="3" t="s">
        <v>31</v>
      </c>
      <c r="D135" s="1" t="s">
        <v>84</v>
      </c>
      <c r="E135" s="64">
        <v>7</v>
      </c>
      <c r="F135" s="53"/>
      <c r="G135" s="48" t="s">
        <v>289</v>
      </c>
      <c r="H135" s="124">
        <v>0</v>
      </c>
      <c r="I135" s="54"/>
      <c r="J135" s="30" t="s">
        <v>293</v>
      </c>
      <c r="K135" s="32">
        <v>0</v>
      </c>
      <c r="L135" s="136">
        <v>0</v>
      </c>
      <c r="M135" s="153"/>
      <c r="N135" s="136"/>
      <c r="O135" s="136"/>
      <c r="P135" s="122"/>
      <c r="Q135" s="30" t="s">
        <v>293</v>
      </c>
      <c r="R135" s="99"/>
      <c r="S135" s="31"/>
      <c r="T135" s="30" t="s">
        <v>293</v>
      </c>
    </row>
    <row r="136" spans="1:20" ht="38.25" x14ac:dyDescent="0.25">
      <c r="A136" s="207"/>
      <c r="B136" s="9" t="s">
        <v>83</v>
      </c>
      <c r="C136" s="3" t="s">
        <v>27</v>
      </c>
      <c r="D136" s="1" t="s">
        <v>85</v>
      </c>
      <c r="E136" s="64">
        <v>38</v>
      </c>
      <c r="F136" s="53">
        <v>2</v>
      </c>
      <c r="G136" s="48" t="s">
        <v>289</v>
      </c>
      <c r="H136" s="124">
        <v>2</v>
      </c>
      <c r="I136" s="54">
        <f t="shared" ref="I136:I199" si="21">+H136/F136</f>
        <v>1</v>
      </c>
      <c r="J136" s="30" t="str">
        <f t="shared" si="14"/>
        <v>MUY ALTO</v>
      </c>
      <c r="K136" s="32">
        <v>0</v>
      </c>
      <c r="L136" s="136">
        <v>17000000</v>
      </c>
      <c r="M136" s="153"/>
      <c r="N136" s="136"/>
      <c r="O136" s="136">
        <v>7166666</v>
      </c>
      <c r="P136" s="122">
        <f>+O136/L136</f>
        <v>0.42156858823529414</v>
      </c>
      <c r="Q136" s="30" t="str">
        <f t="shared" si="12"/>
        <v>MEDIO</v>
      </c>
      <c r="R136" s="99"/>
      <c r="S136" s="31">
        <f t="shared" ref="S136" si="22">+I136*P136</f>
        <v>0.42156858823529414</v>
      </c>
      <c r="T136" s="30" t="str">
        <f t="shared" ref="T136" si="23">IF(S136&lt;=20%,"MUY BAJO",IF(AND(S136&gt;20%,S136&lt;=40%),"BAJO",IF(AND(S136&gt;40%,S136&lt;=60%),"MEDIO",IF(AND(S136&gt;60%,S136&lt;=80%),"ALTO","MUY ALTO"))))</f>
        <v>MEDIO</v>
      </c>
    </row>
    <row r="137" spans="1:20" ht="38.25" x14ac:dyDescent="0.25">
      <c r="A137" s="207"/>
      <c r="B137" s="9" t="s">
        <v>83</v>
      </c>
      <c r="C137" s="3" t="s">
        <v>29</v>
      </c>
      <c r="D137" s="1" t="s">
        <v>85</v>
      </c>
      <c r="E137" s="64">
        <v>0</v>
      </c>
      <c r="F137" s="53"/>
      <c r="G137" s="48" t="s">
        <v>289</v>
      </c>
      <c r="H137" s="124">
        <v>0</v>
      </c>
      <c r="I137" s="54"/>
      <c r="J137" s="30" t="s">
        <v>293</v>
      </c>
      <c r="K137" s="32">
        <v>0</v>
      </c>
      <c r="L137" s="136">
        <v>0</v>
      </c>
      <c r="M137" s="153"/>
      <c r="N137" s="136"/>
      <c r="O137" s="136"/>
      <c r="P137" s="122"/>
      <c r="Q137" s="30" t="s">
        <v>293</v>
      </c>
      <c r="R137" s="99"/>
      <c r="S137" s="31"/>
      <c r="T137" s="30" t="s">
        <v>293</v>
      </c>
    </row>
    <row r="138" spans="1:20" ht="38.25" x14ac:dyDescent="0.25">
      <c r="A138" s="207"/>
      <c r="B138" s="9" t="s">
        <v>83</v>
      </c>
      <c r="C138" s="3" t="s">
        <v>30</v>
      </c>
      <c r="D138" s="1" t="s">
        <v>85</v>
      </c>
      <c r="E138" s="64">
        <v>0</v>
      </c>
      <c r="F138" s="53"/>
      <c r="G138" s="48" t="s">
        <v>289</v>
      </c>
      <c r="H138" s="124">
        <v>0</v>
      </c>
      <c r="I138" s="54"/>
      <c r="J138" s="30" t="s">
        <v>293</v>
      </c>
      <c r="K138" s="32">
        <v>0</v>
      </c>
      <c r="L138" s="136">
        <v>0</v>
      </c>
      <c r="M138" s="153"/>
      <c r="N138" s="136"/>
      <c r="O138" s="136"/>
      <c r="P138" s="122"/>
      <c r="Q138" s="30" t="s">
        <v>293</v>
      </c>
      <c r="R138" s="99"/>
      <c r="S138" s="31"/>
      <c r="T138" s="30" t="s">
        <v>293</v>
      </c>
    </row>
    <row r="139" spans="1:20" ht="38.25" x14ac:dyDescent="0.25">
      <c r="A139" s="207"/>
      <c r="B139" s="9" t="s">
        <v>83</v>
      </c>
      <c r="C139" s="3" t="s">
        <v>31</v>
      </c>
      <c r="D139" s="1" t="s">
        <v>85</v>
      </c>
      <c r="E139" s="64">
        <v>1</v>
      </c>
      <c r="F139" s="53"/>
      <c r="G139" s="48" t="s">
        <v>289</v>
      </c>
      <c r="H139" s="124">
        <v>0</v>
      </c>
      <c r="I139" s="54"/>
      <c r="J139" s="30" t="s">
        <v>293</v>
      </c>
      <c r="K139" s="32">
        <v>0</v>
      </c>
      <c r="L139" s="136">
        <v>0</v>
      </c>
      <c r="M139" s="153"/>
      <c r="N139" s="136"/>
      <c r="O139" s="136"/>
      <c r="P139" s="122"/>
      <c r="Q139" s="30" t="s">
        <v>293</v>
      </c>
      <c r="R139" s="99"/>
      <c r="S139" s="31"/>
      <c r="T139" s="30" t="s">
        <v>293</v>
      </c>
    </row>
    <row r="140" spans="1:20" ht="38.25" x14ac:dyDescent="0.25">
      <c r="A140" s="207"/>
      <c r="B140" s="9" t="s">
        <v>83</v>
      </c>
      <c r="C140" s="3" t="s">
        <v>1</v>
      </c>
      <c r="D140" s="1" t="s">
        <v>86</v>
      </c>
      <c r="E140" s="64">
        <v>0</v>
      </c>
      <c r="F140" s="53"/>
      <c r="G140" s="48" t="s">
        <v>289</v>
      </c>
      <c r="H140" s="124">
        <v>0</v>
      </c>
      <c r="I140" s="54"/>
      <c r="J140" s="30" t="s">
        <v>293</v>
      </c>
      <c r="K140" s="32">
        <v>0</v>
      </c>
      <c r="L140" s="136">
        <v>10000000</v>
      </c>
      <c r="M140" s="153" t="e">
        <v>#DIV/0!</v>
      </c>
      <c r="N140" s="136"/>
      <c r="O140" s="136"/>
      <c r="P140" s="122">
        <f t="shared" ref="P140:P145" si="24">+O140/L140</f>
        <v>0</v>
      </c>
      <c r="Q140" s="30" t="str">
        <f t="shared" si="12"/>
        <v>MUY BAJO</v>
      </c>
      <c r="R140" s="99"/>
      <c r="S140" s="31"/>
      <c r="T140" s="30" t="s">
        <v>293</v>
      </c>
    </row>
    <row r="141" spans="1:20" ht="38.25" x14ac:dyDescent="0.25">
      <c r="A141" s="207"/>
      <c r="B141" s="9" t="s">
        <v>83</v>
      </c>
      <c r="C141" s="3" t="s">
        <v>27</v>
      </c>
      <c r="D141" s="1" t="s">
        <v>87</v>
      </c>
      <c r="E141" s="64">
        <v>2000</v>
      </c>
      <c r="F141" s="53">
        <v>1000</v>
      </c>
      <c r="G141" s="48" t="s">
        <v>289</v>
      </c>
      <c r="H141" s="124">
        <v>4715</v>
      </c>
      <c r="I141" s="127">
        <v>1</v>
      </c>
      <c r="J141" s="30" t="str">
        <f t="shared" si="14"/>
        <v>MUY ALTO</v>
      </c>
      <c r="K141" s="32">
        <v>40000000</v>
      </c>
      <c r="L141" s="136">
        <v>68752830</v>
      </c>
      <c r="M141" s="153">
        <v>1.7188207499999999</v>
      </c>
      <c r="N141" s="136">
        <v>32713091</v>
      </c>
      <c r="O141" s="136">
        <v>70647851</v>
      </c>
      <c r="P141" s="122">
        <f t="shared" si="24"/>
        <v>1.0275628072328078</v>
      </c>
      <c r="Q141" s="30" t="str">
        <f t="shared" si="12"/>
        <v>MUY ALTO</v>
      </c>
      <c r="R141" s="99"/>
      <c r="S141" s="31">
        <f t="shared" ref="S141:S199" si="25">+I141*P141</f>
        <v>1.0275628072328078</v>
      </c>
      <c r="T141" s="30" t="str">
        <f t="shared" si="13"/>
        <v>MUY ALTO</v>
      </c>
    </row>
    <row r="142" spans="1:20" ht="38.25" x14ac:dyDescent="0.25">
      <c r="A142" s="207"/>
      <c r="B142" s="9" t="s">
        <v>83</v>
      </c>
      <c r="C142" s="3" t="s">
        <v>29</v>
      </c>
      <c r="D142" s="1" t="s">
        <v>87</v>
      </c>
      <c r="E142" s="48">
        <v>1922</v>
      </c>
      <c r="F142" s="53">
        <v>300</v>
      </c>
      <c r="G142" s="48" t="s">
        <v>289</v>
      </c>
      <c r="H142" s="124">
        <v>1554</v>
      </c>
      <c r="I142" s="127">
        <v>1</v>
      </c>
      <c r="J142" s="30" t="str">
        <f t="shared" si="14"/>
        <v>MUY ALTO</v>
      </c>
      <c r="K142" s="32">
        <v>15000000</v>
      </c>
      <c r="L142" s="136">
        <v>19500000</v>
      </c>
      <c r="M142" s="153">
        <v>1.3</v>
      </c>
      <c r="N142" s="136">
        <v>6548500</v>
      </c>
      <c r="O142" s="136">
        <v>14508500</v>
      </c>
      <c r="P142" s="122">
        <f t="shared" si="24"/>
        <v>0.74402564102564106</v>
      </c>
      <c r="Q142" s="30" t="str">
        <f t="shared" si="12"/>
        <v>ALTO</v>
      </c>
      <c r="R142" s="99"/>
      <c r="S142" s="31">
        <f t="shared" si="25"/>
        <v>0.74402564102564106</v>
      </c>
      <c r="T142" s="30" t="str">
        <f t="shared" si="13"/>
        <v>ALTO</v>
      </c>
    </row>
    <row r="143" spans="1:20" ht="38.25" x14ac:dyDescent="0.25">
      <c r="A143" s="207"/>
      <c r="B143" s="9" t="s">
        <v>83</v>
      </c>
      <c r="C143" s="3" t="s">
        <v>30</v>
      </c>
      <c r="D143" s="1" t="s">
        <v>87</v>
      </c>
      <c r="E143" s="48">
        <v>1612</v>
      </c>
      <c r="F143" s="53">
        <v>300</v>
      </c>
      <c r="G143" s="48" t="s">
        <v>289</v>
      </c>
      <c r="H143" s="124">
        <v>3618</v>
      </c>
      <c r="I143" s="127">
        <v>1</v>
      </c>
      <c r="J143" s="30" t="str">
        <f t="shared" si="14"/>
        <v>MUY ALTO</v>
      </c>
      <c r="K143" s="32">
        <v>15000000</v>
      </c>
      <c r="L143" s="136">
        <v>19500000</v>
      </c>
      <c r="M143" s="153">
        <v>1.3</v>
      </c>
      <c r="N143" s="136">
        <v>5494500</v>
      </c>
      <c r="O143" s="136">
        <v>16994500</v>
      </c>
      <c r="P143" s="122">
        <f t="shared" si="24"/>
        <v>0.87151282051282053</v>
      </c>
      <c r="Q143" s="30" t="str">
        <f t="shared" ref="Q143:Q209" si="26">IF(P143&lt;=20%,"MUY BAJO",IF(AND(P143&gt;20%,P143&lt;=40%),"BAJO",IF(AND(P143&gt;40%,P143&lt;=60%),"MEDIO",IF(AND(P143&gt;60%,P143&lt;=80%),"ALTO","MUY ALTO"))))</f>
        <v>MUY ALTO</v>
      </c>
      <c r="R143" s="99"/>
      <c r="S143" s="31">
        <f t="shared" si="25"/>
        <v>0.87151282051282053</v>
      </c>
      <c r="T143" s="30" t="str">
        <f t="shared" ref="T143:T209" si="27">IF(S143&lt;=20%,"MUY BAJO",IF(AND(S143&gt;20%,S143&lt;=40%),"BAJO",IF(AND(S143&gt;40%,S143&lt;=60%),"MEDIO",IF(AND(S143&gt;60%,S143&lt;=80%),"ALTO","MUY ALTO"))))</f>
        <v>MUY ALTO</v>
      </c>
    </row>
    <row r="144" spans="1:20" ht="38.25" x14ac:dyDescent="0.25">
      <c r="A144" s="207"/>
      <c r="B144" s="9" t="s">
        <v>83</v>
      </c>
      <c r="C144" s="3" t="s">
        <v>31</v>
      </c>
      <c r="D144" s="1" t="s">
        <v>87</v>
      </c>
      <c r="E144" s="53">
        <v>1052</v>
      </c>
      <c r="F144" s="53">
        <v>500</v>
      </c>
      <c r="G144" s="48" t="s">
        <v>289</v>
      </c>
      <c r="H144" s="124">
        <v>1418</v>
      </c>
      <c r="I144" s="127">
        <v>1</v>
      </c>
      <c r="J144" s="30" t="str">
        <f t="shared" si="14"/>
        <v>MUY ALTO</v>
      </c>
      <c r="K144" s="32">
        <v>25000000</v>
      </c>
      <c r="L144" s="136">
        <v>30500000</v>
      </c>
      <c r="M144" s="153">
        <v>1.22</v>
      </c>
      <c r="N144" s="136">
        <v>8844500</v>
      </c>
      <c r="O144" s="136">
        <v>23344500</v>
      </c>
      <c r="P144" s="122">
        <f t="shared" si="24"/>
        <v>0.76539344262295084</v>
      </c>
      <c r="Q144" s="30" t="str">
        <f t="shared" si="26"/>
        <v>ALTO</v>
      </c>
      <c r="R144" s="99"/>
      <c r="S144" s="31">
        <f t="shared" si="25"/>
        <v>0.76539344262295084</v>
      </c>
      <c r="T144" s="30" t="str">
        <f t="shared" si="27"/>
        <v>ALTO</v>
      </c>
    </row>
    <row r="145" spans="1:20" ht="38.25" x14ac:dyDescent="0.25">
      <c r="A145" s="207"/>
      <c r="B145" s="9" t="s">
        <v>83</v>
      </c>
      <c r="C145" s="3" t="s">
        <v>27</v>
      </c>
      <c r="D145" s="1" t="s">
        <v>88</v>
      </c>
      <c r="E145" s="53">
        <v>0</v>
      </c>
      <c r="F145" s="53">
        <v>6</v>
      </c>
      <c r="G145" s="48" t="s">
        <v>289</v>
      </c>
      <c r="H145" s="124">
        <v>0</v>
      </c>
      <c r="I145" s="54">
        <f t="shared" si="21"/>
        <v>0</v>
      </c>
      <c r="J145" s="30" t="str">
        <f t="shared" si="14"/>
        <v>MUY BAJO</v>
      </c>
      <c r="K145" s="32">
        <v>0</v>
      </c>
      <c r="L145" s="136">
        <v>114108752</v>
      </c>
      <c r="M145" s="153"/>
      <c r="N145" s="136">
        <v>-116666</v>
      </c>
      <c r="O145" s="136">
        <v>67249999</v>
      </c>
      <c r="P145" s="122">
        <f t="shared" si="24"/>
        <v>0.58935005265853757</v>
      </c>
      <c r="Q145" s="30" t="s">
        <v>293</v>
      </c>
      <c r="R145" s="99"/>
      <c r="S145" s="31">
        <f t="shared" si="25"/>
        <v>0</v>
      </c>
      <c r="T145" s="30" t="str">
        <f t="shared" si="27"/>
        <v>MUY BAJO</v>
      </c>
    </row>
    <row r="146" spans="1:20" ht="38.25" x14ac:dyDescent="0.25">
      <c r="A146" s="207"/>
      <c r="B146" s="9" t="s">
        <v>83</v>
      </c>
      <c r="C146" s="3" t="s">
        <v>29</v>
      </c>
      <c r="D146" s="1" t="s">
        <v>88</v>
      </c>
      <c r="E146" s="53">
        <v>0</v>
      </c>
      <c r="F146" s="53"/>
      <c r="G146" s="48" t="s">
        <v>289</v>
      </c>
      <c r="H146" s="124">
        <v>0</v>
      </c>
      <c r="I146" s="54"/>
      <c r="J146" s="30" t="s">
        <v>293</v>
      </c>
      <c r="K146" s="32">
        <v>0</v>
      </c>
      <c r="L146" s="136">
        <v>0</v>
      </c>
      <c r="M146" s="153"/>
      <c r="N146" s="136"/>
      <c r="O146" s="136"/>
      <c r="P146" s="122"/>
      <c r="Q146" s="30" t="s">
        <v>293</v>
      </c>
      <c r="R146" s="99"/>
      <c r="S146" s="31"/>
      <c r="T146" s="30" t="s">
        <v>293</v>
      </c>
    </row>
    <row r="147" spans="1:20" ht="38.25" x14ac:dyDescent="0.25">
      <c r="A147" s="207"/>
      <c r="B147" s="9" t="s">
        <v>83</v>
      </c>
      <c r="C147" s="3" t="s">
        <v>30</v>
      </c>
      <c r="D147" s="1" t="s">
        <v>88</v>
      </c>
      <c r="E147" s="53">
        <v>0</v>
      </c>
      <c r="F147" s="53"/>
      <c r="G147" s="48" t="s">
        <v>289</v>
      </c>
      <c r="H147" s="124">
        <v>0</v>
      </c>
      <c r="I147" s="54"/>
      <c r="J147" s="30" t="s">
        <v>293</v>
      </c>
      <c r="K147" s="32">
        <v>0</v>
      </c>
      <c r="L147" s="136">
        <v>0</v>
      </c>
      <c r="M147" s="153"/>
      <c r="N147" s="136"/>
      <c r="O147" s="136"/>
      <c r="P147" s="122"/>
      <c r="Q147" s="30" t="s">
        <v>293</v>
      </c>
      <c r="R147" s="99"/>
      <c r="S147" s="31"/>
      <c r="T147" s="30" t="s">
        <v>293</v>
      </c>
    </row>
    <row r="148" spans="1:20" ht="38.25" x14ac:dyDescent="0.25">
      <c r="A148" s="207"/>
      <c r="B148" s="9" t="s">
        <v>83</v>
      </c>
      <c r="C148" s="3" t="s">
        <v>31</v>
      </c>
      <c r="D148" s="1" t="s">
        <v>88</v>
      </c>
      <c r="E148" s="53">
        <v>0</v>
      </c>
      <c r="F148" s="53"/>
      <c r="G148" s="48" t="s">
        <v>289</v>
      </c>
      <c r="H148" s="124">
        <v>0</v>
      </c>
      <c r="I148" s="54"/>
      <c r="J148" s="30" t="s">
        <v>293</v>
      </c>
      <c r="K148" s="32">
        <v>0</v>
      </c>
      <c r="L148" s="136">
        <v>0</v>
      </c>
      <c r="M148" s="153"/>
      <c r="N148" s="136"/>
      <c r="O148" s="136"/>
      <c r="P148" s="122"/>
      <c r="Q148" s="30" t="s">
        <v>293</v>
      </c>
      <c r="R148" s="99"/>
      <c r="S148" s="31"/>
      <c r="T148" s="30" t="s">
        <v>293</v>
      </c>
    </row>
    <row r="149" spans="1:20" ht="38.25" x14ac:dyDescent="0.25">
      <c r="A149" s="207"/>
      <c r="B149" s="10" t="s">
        <v>329</v>
      </c>
      <c r="C149" s="19"/>
      <c r="D149" s="6"/>
      <c r="E149" s="75"/>
      <c r="F149" s="76"/>
      <c r="G149" s="51"/>
      <c r="H149" s="76"/>
      <c r="I149" s="77">
        <f>+AVERAGE(I122:I148)</f>
        <v>0.44961240310077516</v>
      </c>
      <c r="J149" s="30" t="str">
        <f t="shared" si="14"/>
        <v>MEDIO</v>
      </c>
      <c r="K149" s="35">
        <f>SUM(K122:K148)</f>
        <v>95000000</v>
      </c>
      <c r="L149" s="137">
        <v>325361582</v>
      </c>
      <c r="M149" s="140">
        <v>3.4248587578947367</v>
      </c>
      <c r="N149" s="137">
        <v>54138925</v>
      </c>
      <c r="O149" s="137">
        <v>234788182</v>
      </c>
      <c r="P149" s="123">
        <f>+O149/L149</f>
        <v>0.72162232724821207</v>
      </c>
      <c r="Q149" s="30" t="str">
        <f t="shared" ref="Q149" si="28">IF(P149&lt;=20%,"MUY BAJO",IF(AND(P149&gt;20%,P149&lt;=40%),"BAJO",IF(AND(P149&gt;40%,P149&lt;=60%),"MEDIO",IF(AND(P149&gt;60%,P149&lt;=80%),"ALTO","MUY ALTO"))))</f>
        <v>ALTO</v>
      </c>
      <c r="R149" s="99"/>
      <c r="S149" s="73">
        <f t="shared" si="25"/>
        <v>0.32445034868524258</v>
      </c>
      <c r="T149" s="30" t="str">
        <f t="shared" ref="T149" si="29">IF(S149&lt;=20%,"MUY BAJO",IF(AND(S149&gt;20%,S149&lt;=40%),"BAJO",IF(AND(S149&gt;40%,S149&lt;=60%),"MEDIO",IF(AND(S149&gt;60%,S149&lt;=80%),"ALTO","MUY ALTO"))))</f>
        <v>BAJO</v>
      </c>
    </row>
    <row r="150" spans="1:20" ht="38.25" x14ac:dyDescent="0.25">
      <c r="A150" s="207"/>
      <c r="B150" s="9" t="s">
        <v>89</v>
      </c>
      <c r="C150" s="3" t="s">
        <v>1</v>
      </c>
      <c r="D150" s="1" t="s">
        <v>90</v>
      </c>
      <c r="E150" s="53">
        <v>0</v>
      </c>
      <c r="F150" s="53">
        <v>1</v>
      </c>
      <c r="G150" s="48" t="s">
        <v>290</v>
      </c>
      <c r="H150" s="124">
        <v>1</v>
      </c>
      <c r="I150" s="54">
        <f t="shared" si="21"/>
        <v>1</v>
      </c>
      <c r="J150" s="30" t="str">
        <f t="shared" si="14"/>
        <v>MUY ALTO</v>
      </c>
      <c r="K150" s="32">
        <v>0</v>
      </c>
      <c r="L150" s="136">
        <v>0</v>
      </c>
      <c r="M150" s="136"/>
      <c r="N150" s="136">
        <v>0</v>
      </c>
      <c r="O150" s="136">
        <v>0</v>
      </c>
      <c r="P150" s="122"/>
      <c r="Q150" s="30" t="s">
        <v>293</v>
      </c>
      <c r="R150" s="99"/>
      <c r="S150" s="31"/>
      <c r="T150" s="30" t="s">
        <v>293</v>
      </c>
    </row>
    <row r="151" spans="1:20" ht="38.25" x14ac:dyDescent="0.25">
      <c r="A151" s="207"/>
      <c r="B151" s="9" t="s">
        <v>91</v>
      </c>
      <c r="C151" s="3" t="s">
        <v>1</v>
      </c>
      <c r="D151" s="1" t="s">
        <v>92</v>
      </c>
      <c r="E151" s="53">
        <v>0</v>
      </c>
      <c r="F151" s="53">
        <v>2</v>
      </c>
      <c r="G151" s="48" t="s">
        <v>289</v>
      </c>
      <c r="H151" s="124">
        <v>1</v>
      </c>
      <c r="I151" s="127">
        <f t="shared" si="21"/>
        <v>0.5</v>
      </c>
      <c r="J151" s="30" t="str">
        <f t="shared" si="14"/>
        <v>MEDIO</v>
      </c>
      <c r="K151" s="32">
        <v>0</v>
      </c>
      <c r="L151" s="136">
        <v>0</v>
      </c>
      <c r="M151" s="136"/>
      <c r="N151" s="136">
        <v>0</v>
      </c>
      <c r="O151" s="136">
        <v>0</v>
      </c>
      <c r="P151" s="122"/>
      <c r="Q151" s="30" t="s">
        <v>293</v>
      </c>
      <c r="R151" s="99"/>
      <c r="S151" s="31"/>
      <c r="T151" s="30" t="s">
        <v>293</v>
      </c>
    </row>
    <row r="152" spans="1:20" ht="51" x14ac:dyDescent="0.25">
      <c r="A152" s="207"/>
      <c r="B152" s="10" t="s">
        <v>328</v>
      </c>
      <c r="C152" s="19"/>
      <c r="D152" s="6"/>
      <c r="E152" s="75"/>
      <c r="F152" s="76"/>
      <c r="G152" s="51"/>
      <c r="H152" s="76"/>
      <c r="I152" s="77">
        <f>+AVERAGE(I150:I151)</f>
        <v>0.75</v>
      </c>
      <c r="J152" s="30" t="str">
        <f t="shared" si="14"/>
        <v>ALTO</v>
      </c>
      <c r="K152" s="35"/>
      <c r="L152" s="137">
        <v>0</v>
      </c>
      <c r="M152" s="140"/>
      <c r="N152" s="137">
        <v>0</v>
      </c>
      <c r="O152" s="137">
        <v>0</v>
      </c>
      <c r="P152" s="123"/>
      <c r="Q152" s="112"/>
      <c r="R152" s="99"/>
      <c r="S152" s="73"/>
      <c r="T152" s="112"/>
    </row>
    <row r="153" spans="1:20" ht="38.25" x14ac:dyDescent="0.25">
      <c r="A153" s="207"/>
      <c r="B153" s="9" t="s">
        <v>93</v>
      </c>
      <c r="C153" s="3" t="s">
        <v>1</v>
      </c>
      <c r="D153" s="1" t="s">
        <v>94</v>
      </c>
      <c r="E153" s="68">
        <v>0.7</v>
      </c>
      <c r="F153" s="68">
        <v>0.3</v>
      </c>
      <c r="G153" s="48" t="s">
        <v>290</v>
      </c>
      <c r="H153" s="124">
        <v>0</v>
      </c>
      <c r="I153" s="54">
        <f t="shared" si="21"/>
        <v>0</v>
      </c>
      <c r="J153" s="30" t="str">
        <f t="shared" si="14"/>
        <v>MUY BAJO</v>
      </c>
      <c r="K153" s="32">
        <v>0</v>
      </c>
      <c r="L153" s="136">
        <v>0</v>
      </c>
      <c r="M153" s="149"/>
      <c r="N153" s="136"/>
      <c r="O153" s="136"/>
      <c r="P153" s="122"/>
      <c r="Q153" s="30" t="s">
        <v>293</v>
      </c>
      <c r="R153" s="99"/>
      <c r="S153" s="31"/>
      <c r="T153" s="30" t="s">
        <v>293</v>
      </c>
    </row>
    <row r="154" spans="1:20" ht="51" x14ac:dyDescent="0.25">
      <c r="A154" s="207"/>
      <c r="B154" s="9" t="s">
        <v>93</v>
      </c>
      <c r="C154" s="3" t="s">
        <v>1</v>
      </c>
      <c r="D154" s="1" t="s">
        <v>95</v>
      </c>
      <c r="E154" s="53">
        <v>43</v>
      </c>
      <c r="F154" s="53"/>
      <c r="G154" s="48" t="s">
        <v>290</v>
      </c>
      <c r="H154" s="124">
        <v>1</v>
      </c>
      <c r="I154" s="54"/>
      <c r="J154" s="30" t="s">
        <v>293</v>
      </c>
      <c r="K154" s="32">
        <v>0</v>
      </c>
      <c r="L154" s="136">
        <v>0</v>
      </c>
      <c r="M154" s="149"/>
      <c r="N154" s="136"/>
      <c r="O154" s="136"/>
      <c r="P154" s="122"/>
      <c r="Q154" s="30" t="s">
        <v>293</v>
      </c>
      <c r="R154" s="99"/>
      <c r="S154" s="31"/>
      <c r="T154" s="30" t="s">
        <v>293</v>
      </c>
    </row>
    <row r="155" spans="1:20" ht="51" x14ac:dyDescent="0.25">
      <c r="A155" s="207"/>
      <c r="B155" s="9" t="s">
        <v>93</v>
      </c>
      <c r="C155" s="3" t="s">
        <v>1</v>
      </c>
      <c r="D155" s="1" t="s">
        <v>96</v>
      </c>
      <c r="E155" s="53">
        <v>19</v>
      </c>
      <c r="F155" s="53">
        <v>2</v>
      </c>
      <c r="G155" s="48" t="s">
        <v>289</v>
      </c>
      <c r="H155" s="124">
        <v>0</v>
      </c>
      <c r="I155" s="54">
        <f t="shared" si="21"/>
        <v>0</v>
      </c>
      <c r="J155" s="30" t="str">
        <f t="shared" si="14"/>
        <v>MUY BAJO</v>
      </c>
      <c r="K155" s="32">
        <v>0</v>
      </c>
      <c r="L155" s="136">
        <v>0</v>
      </c>
      <c r="M155" s="149"/>
      <c r="N155" s="136"/>
      <c r="O155" s="136"/>
      <c r="P155" s="122"/>
      <c r="Q155" s="30" t="s">
        <v>293</v>
      </c>
      <c r="R155" s="99"/>
      <c r="S155" s="31"/>
      <c r="T155" s="30" t="s">
        <v>293</v>
      </c>
    </row>
    <row r="156" spans="1:20" ht="76.5" x14ac:dyDescent="0.25">
      <c r="A156" s="207"/>
      <c r="B156" s="9" t="s">
        <v>93</v>
      </c>
      <c r="C156" s="3" t="s">
        <v>1</v>
      </c>
      <c r="D156" s="1" t="s">
        <v>97</v>
      </c>
      <c r="E156" s="53">
        <v>1</v>
      </c>
      <c r="F156" s="53">
        <v>1</v>
      </c>
      <c r="G156" s="48" t="s">
        <v>290</v>
      </c>
      <c r="H156" s="124">
        <v>0</v>
      </c>
      <c r="I156" s="54">
        <f t="shared" si="21"/>
        <v>0</v>
      </c>
      <c r="J156" s="30" t="str">
        <f t="shared" si="14"/>
        <v>MUY BAJO</v>
      </c>
      <c r="K156" s="32">
        <v>0</v>
      </c>
      <c r="L156" s="136">
        <v>0</v>
      </c>
      <c r="M156" s="149"/>
      <c r="N156" s="136"/>
      <c r="O156" s="136"/>
      <c r="P156" s="122"/>
      <c r="Q156" s="30" t="s">
        <v>293</v>
      </c>
      <c r="R156" s="99"/>
      <c r="S156" s="31"/>
      <c r="T156" s="30" t="s">
        <v>293</v>
      </c>
    </row>
    <row r="157" spans="1:20" ht="38.25" x14ac:dyDescent="0.25">
      <c r="A157" s="207"/>
      <c r="B157" s="9" t="s">
        <v>98</v>
      </c>
      <c r="C157" s="3" t="s">
        <v>1</v>
      </c>
      <c r="D157" s="1" t="s">
        <v>99</v>
      </c>
      <c r="E157" s="53">
        <v>19</v>
      </c>
      <c r="F157" s="53">
        <v>2</v>
      </c>
      <c r="G157" s="48" t="s">
        <v>291</v>
      </c>
      <c r="H157" s="124">
        <v>2</v>
      </c>
      <c r="I157" s="127">
        <f t="shared" si="21"/>
        <v>1</v>
      </c>
      <c r="J157" s="30" t="str">
        <f t="shared" si="14"/>
        <v>MUY ALTO</v>
      </c>
      <c r="K157" s="32">
        <v>380000000</v>
      </c>
      <c r="L157" s="136">
        <v>434896500</v>
      </c>
      <c r="M157" s="149">
        <v>1.1444644736842104</v>
      </c>
      <c r="N157" s="136">
        <v>64552532</v>
      </c>
      <c r="O157" s="136">
        <v>439327052</v>
      </c>
      <c r="P157" s="122">
        <f>+O157/L157</f>
        <v>1.0101876009579291</v>
      </c>
      <c r="Q157" s="30" t="str">
        <f t="shared" si="26"/>
        <v>MUY ALTO</v>
      </c>
      <c r="R157" s="99"/>
      <c r="S157" s="31">
        <f t="shared" si="25"/>
        <v>1.0101876009579291</v>
      </c>
      <c r="T157" s="30" t="str">
        <f t="shared" si="27"/>
        <v>MUY ALTO</v>
      </c>
    </row>
    <row r="158" spans="1:20" ht="51" x14ac:dyDescent="0.25">
      <c r="A158" s="207"/>
      <c r="B158" s="9" t="s">
        <v>100</v>
      </c>
      <c r="C158" s="3" t="s">
        <v>1</v>
      </c>
      <c r="D158" s="1" t="s">
        <v>101</v>
      </c>
      <c r="E158" s="53">
        <v>1</v>
      </c>
      <c r="F158" s="53">
        <v>1</v>
      </c>
      <c r="G158" s="48" t="s">
        <v>289</v>
      </c>
      <c r="H158" s="124">
        <v>0</v>
      </c>
      <c r="I158" s="54">
        <f t="shared" si="21"/>
        <v>0</v>
      </c>
      <c r="J158" s="30" t="str">
        <f t="shared" si="14"/>
        <v>MUY BAJO</v>
      </c>
      <c r="K158" s="32">
        <v>0</v>
      </c>
      <c r="L158" s="136">
        <v>86000000</v>
      </c>
      <c r="M158" s="149" t="e">
        <v>#DIV/0!</v>
      </c>
      <c r="N158" s="136">
        <v>49839649</v>
      </c>
      <c r="O158" s="136">
        <v>51439649</v>
      </c>
      <c r="P158" s="122">
        <f>+O158/L158</f>
        <v>0.59813545348837205</v>
      </c>
      <c r="Q158" s="30" t="str">
        <f t="shared" si="26"/>
        <v>MEDIO</v>
      </c>
      <c r="R158" s="99"/>
      <c r="S158" s="31">
        <f t="shared" si="25"/>
        <v>0</v>
      </c>
      <c r="T158" s="30" t="str">
        <f t="shared" si="27"/>
        <v>MUY BAJO</v>
      </c>
    </row>
    <row r="159" spans="1:20" ht="51" x14ac:dyDescent="0.25">
      <c r="A159" s="207"/>
      <c r="B159" s="9" t="s">
        <v>102</v>
      </c>
      <c r="C159" s="3" t="s">
        <v>1</v>
      </c>
      <c r="D159" s="1" t="s">
        <v>103</v>
      </c>
      <c r="E159" s="53">
        <v>21</v>
      </c>
      <c r="F159" s="53">
        <v>3</v>
      </c>
      <c r="G159" s="48" t="s">
        <v>289</v>
      </c>
      <c r="H159" s="124">
        <v>5</v>
      </c>
      <c r="I159" s="54">
        <f t="shared" si="21"/>
        <v>1.6666666666666667</v>
      </c>
      <c r="J159" s="30" t="str">
        <f t="shared" si="14"/>
        <v>MUY ALTO</v>
      </c>
      <c r="K159" s="32">
        <v>0</v>
      </c>
      <c r="L159" s="136">
        <v>0</v>
      </c>
      <c r="M159" s="149"/>
      <c r="N159" s="136"/>
      <c r="O159" s="136"/>
      <c r="P159" s="103"/>
      <c r="Q159" s="30" t="s">
        <v>293</v>
      </c>
      <c r="R159" s="99"/>
      <c r="S159" s="31"/>
      <c r="T159" s="30" t="s">
        <v>293</v>
      </c>
    </row>
    <row r="160" spans="1:20" ht="38.25" x14ac:dyDescent="0.25">
      <c r="A160" s="207"/>
      <c r="B160" s="10" t="s">
        <v>327</v>
      </c>
      <c r="C160" s="19"/>
      <c r="D160" s="6"/>
      <c r="E160" s="75"/>
      <c r="F160" s="76"/>
      <c r="G160" s="51"/>
      <c r="H160" s="76"/>
      <c r="I160" s="77">
        <f>+AVERAGE(I153:I159)</f>
        <v>0.44444444444444448</v>
      </c>
      <c r="J160" s="34" t="str">
        <f t="shared" si="14"/>
        <v>MEDIO</v>
      </c>
      <c r="K160" s="35">
        <f>SUM(K153:K159)</f>
        <v>380000000</v>
      </c>
      <c r="L160" s="137">
        <v>520896500</v>
      </c>
      <c r="M160" s="140">
        <v>1.3707802631578947</v>
      </c>
      <c r="N160" s="137">
        <v>114392181</v>
      </c>
      <c r="O160" s="137">
        <v>490766701</v>
      </c>
      <c r="P160" s="106">
        <f>+O160/L160</f>
        <v>0.94215780102189206</v>
      </c>
      <c r="Q160" s="34" t="str">
        <f t="shared" ref="Q160" si="30">IF(P160&lt;=20%,"MUY BAJO",IF(AND(P160&gt;20%,P160&lt;=40%),"BAJO",IF(AND(P160&gt;40%,P160&lt;=60%),"MEDIO",IF(AND(P160&gt;60%,P160&lt;=80%),"ALTO","MUY ALTO"))))</f>
        <v>MUY ALTO</v>
      </c>
      <c r="R160" s="99"/>
      <c r="S160" s="73">
        <f>+I160*P160</f>
        <v>0.41873680045417427</v>
      </c>
      <c r="T160" s="34" t="str">
        <f t="shared" ref="T160" si="31">IF(S160&lt;=20%,"MUY BAJO",IF(AND(S160&gt;20%,S160&lt;=40%),"BAJO",IF(AND(S160&gt;40%,S160&lt;=60%),"MEDIO",IF(AND(S160&gt;60%,S160&lt;=80%),"ALTO","MUY ALTO"))))</f>
        <v>MEDIO</v>
      </c>
    </row>
    <row r="161" spans="1:20" ht="38.25" x14ac:dyDescent="0.25">
      <c r="A161" s="208"/>
      <c r="B161" s="11" t="s">
        <v>326</v>
      </c>
      <c r="C161" s="20"/>
      <c r="D161" s="8"/>
      <c r="E161" s="78"/>
      <c r="F161" s="78"/>
      <c r="G161" s="57"/>
      <c r="H161" s="78"/>
      <c r="I161" s="79">
        <f>+AVERAGE(I79,I103,I121,I149,I152,I160)</f>
        <v>0.60695721174449579</v>
      </c>
      <c r="J161" s="38" t="str">
        <f t="shared" si="14"/>
        <v>ALTO</v>
      </c>
      <c r="K161" s="37">
        <f>+K160+K152+K149+K121+K103+K79</f>
        <v>6653500000</v>
      </c>
      <c r="L161" s="138">
        <v>2841301174</v>
      </c>
      <c r="M161" s="145">
        <v>0.42703857729014805</v>
      </c>
      <c r="N161" s="138">
        <v>584826260</v>
      </c>
      <c r="O161" s="138">
        <v>2354225981</v>
      </c>
      <c r="P161" s="107">
        <f>+O161/L161</f>
        <v>0.82857319123467199</v>
      </c>
      <c r="Q161" s="30" t="str">
        <f>IF(P161&lt;=20%,"MUY BAJO",IF(AND(P161&gt;20%,P161&lt;=40%),"BAJO",IF(AND(P161&gt;40%,P161&lt;=60%),"MEDIO",IF(AND(P161&gt;60%,P161&lt;=80%),"ALTO","MUY ALTO"))))</f>
        <v>MUY ALTO</v>
      </c>
      <c r="R161" s="96"/>
      <c r="S161" s="43">
        <f t="shared" si="25"/>
        <v>0.50290847387803539</v>
      </c>
      <c r="T161" s="30" t="str">
        <f t="shared" ref="T161" si="32">IF(S161&lt;=20%,"MUY BAJO",IF(AND(S161&gt;20%,S161&lt;=40%),"BAJO",IF(AND(S161&gt;40%,S161&lt;=60%),"MEDIO",IF(AND(S161&gt;60%,S161&lt;=80%),"ALTO","MUY ALTO"))))</f>
        <v>MEDIO</v>
      </c>
    </row>
    <row r="162" spans="1:20" ht="25.5" customHeight="1" x14ac:dyDescent="0.25">
      <c r="A162" s="206" t="s">
        <v>318</v>
      </c>
      <c r="B162" s="9" t="s">
        <v>104</v>
      </c>
      <c r="C162" s="3" t="s">
        <v>1</v>
      </c>
      <c r="D162" s="1" t="s">
        <v>105</v>
      </c>
      <c r="E162" s="48">
        <v>0</v>
      </c>
      <c r="F162" s="53">
        <v>2</v>
      </c>
      <c r="G162" s="48" t="s">
        <v>289</v>
      </c>
      <c r="H162" s="124">
        <v>0</v>
      </c>
      <c r="I162" s="54">
        <f t="shared" si="21"/>
        <v>0</v>
      </c>
      <c r="J162" s="30" t="str">
        <f t="shared" si="14"/>
        <v>MUY BAJO</v>
      </c>
      <c r="K162" s="32">
        <v>20000000</v>
      </c>
      <c r="L162" s="136">
        <v>0</v>
      </c>
      <c r="M162" s="153">
        <v>0</v>
      </c>
      <c r="N162" s="136"/>
      <c r="O162" s="136"/>
      <c r="P162" s="122">
        <v>0</v>
      </c>
      <c r="Q162" s="30" t="str">
        <f t="shared" si="26"/>
        <v>MUY BAJO</v>
      </c>
      <c r="R162" s="99"/>
      <c r="S162" s="31">
        <f t="shared" si="25"/>
        <v>0</v>
      </c>
      <c r="T162" s="30" t="str">
        <f t="shared" si="27"/>
        <v>MUY BAJO</v>
      </c>
    </row>
    <row r="163" spans="1:20" ht="38.25" x14ac:dyDescent="0.25">
      <c r="A163" s="207"/>
      <c r="B163" s="9" t="s">
        <v>106</v>
      </c>
      <c r="C163" s="3" t="s">
        <v>1</v>
      </c>
      <c r="D163" s="1" t="s">
        <v>107</v>
      </c>
      <c r="E163" s="48">
        <v>0</v>
      </c>
      <c r="F163" s="53">
        <v>110</v>
      </c>
      <c r="G163" s="48" t="s">
        <v>289</v>
      </c>
      <c r="H163" s="124">
        <v>187</v>
      </c>
      <c r="I163" s="54">
        <f t="shared" si="21"/>
        <v>1.7</v>
      </c>
      <c r="J163" s="30" t="str">
        <f t="shared" si="14"/>
        <v>MUY ALTO</v>
      </c>
      <c r="K163" s="32">
        <v>20000000</v>
      </c>
      <c r="L163" s="136">
        <v>0</v>
      </c>
      <c r="M163" s="153">
        <v>0</v>
      </c>
      <c r="N163" s="136"/>
      <c r="O163" s="136"/>
      <c r="P163" s="122">
        <v>0</v>
      </c>
      <c r="Q163" s="30" t="str">
        <f t="shared" si="26"/>
        <v>MUY BAJO</v>
      </c>
      <c r="R163" s="99"/>
      <c r="S163" s="31">
        <f t="shared" si="25"/>
        <v>0</v>
      </c>
      <c r="T163" s="30" t="str">
        <f t="shared" si="27"/>
        <v>MUY BAJO</v>
      </c>
    </row>
    <row r="164" spans="1:20" ht="38.25" x14ac:dyDescent="0.25">
      <c r="A164" s="207"/>
      <c r="B164" s="9" t="s">
        <v>108</v>
      </c>
      <c r="C164" s="3" t="s">
        <v>1</v>
      </c>
      <c r="D164" s="1" t="s">
        <v>109</v>
      </c>
      <c r="E164" s="48">
        <v>0</v>
      </c>
      <c r="F164" s="53">
        <v>210</v>
      </c>
      <c r="G164" s="48" t="s">
        <v>289</v>
      </c>
      <c r="H164" s="126">
        <v>45</v>
      </c>
      <c r="I164" s="127">
        <f t="shared" si="21"/>
        <v>0.21428571428571427</v>
      </c>
      <c r="J164" s="30" t="str">
        <f t="shared" si="14"/>
        <v>BAJO</v>
      </c>
      <c r="K164" s="32">
        <v>630000000</v>
      </c>
      <c r="L164" s="136">
        <v>1277432003</v>
      </c>
      <c r="M164" s="153">
        <v>2.0276698460317459</v>
      </c>
      <c r="N164" s="136">
        <v>50272932</v>
      </c>
      <c r="O164" s="136">
        <v>421880104</v>
      </c>
      <c r="P164" s="122">
        <f>+O164/L164</f>
        <v>0.33025640739329432</v>
      </c>
      <c r="Q164" s="30" t="str">
        <f t="shared" si="26"/>
        <v>BAJO</v>
      </c>
      <c r="R164" s="99"/>
      <c r="S164" s="31">
        <f t="shared" si="25"/>
        <v>7.0769230155705923E-2</v>
      </c>
      <c r="T164" s="30" t="str">
        <f t="shared" si="27"/>
        <v>MUY BAJO</v>
      </c>
    </row>
    <row r="165" spans="1:20" ht="25.5" x14ac:dyDescent="0.25">
      <c r="A165" s="207"/>
      <c r="B165" s="9" t="s">
        <v>110</v>
      </c>
      <c r="C165" s="3" t="s">
        <v>1</v>
      </c>
      <c r="D165" s="1" t="s">
        <v>111</v>
      </c>
      <c r="E165" s="48">
        <v>1</v>
      </c>
      <c r="F165" s="53">
        <v>1</v>
      </c>
      <c r="G165" s="48" t="s">
        <v>289</v>
      </c>
      <c r="H165" s="124">
        <v>1</v>
      </c>
      <c r="I165" s="54">
        <f t="shared" si="21"/>
        <v>1</v>
      </c>
      <c r="J165" s="30" t="str">
        <f t="shared" si="14"/>
        <v>MUY ALTO</v>
      </c>
      <c r="K165" s="32">
        <v>1000000000</v>
      </c>
      <c r="L165" s="136">
        <v>200000000</v>
      </c>
      <c r="M165" s="153">
        <v>0.2</v>
      </c>
      <c r="N165" s="136">
        <v>-32000000</v>
      </c>
      <c r="O165" s="136">
        <v>19200000</v>
      </c>
      <c r="P165" s="122">
        <f>+O165/L165</f>
        <v>9.6000000000000002E-2</v>
      </c>
      <c r="Q165" s="30" t="str">
        <f t="shared" si="26"/>
        <v>MUY BAJO</v>
      </c>
      <c r="R165" s="99"/>
      <c r="S165" s="31">
        <f t="shared" si="25"/>
        <v>9.6000000000000002E-2</v>
      </c>
      <c r="T165" s="30" t="str">
        <f t="shared" si="27"/>
        <v>MUY BAJO</v>
      </c>
    </row>
    <row r="166" spans="1:20" ht="38.25" x14ac:dyDescent="0.25">
      <c r="A166" s="207"/>
      <c r="B166" s="10" t="s">
        <v>324</v>
      </c>
      <c r="C166" s="19"/>
      <c r="D166" s="6"/>
      <c r="E166" s="75"/>
      <c r="F166" s="76"/>
      <c r="G166" s="51"/>
      <c r="H166" s="76"/>
      <c r="I166" s="77">
        <f>+AVERAGE(I162:I165)</f>
        <v>0.72857142857142854</v>
      </c>
      <c r="J166" s="34" t="str">
        <f t="shared" si="14"/>
        <v>ALTO</v>
      </c>
      <c r="K166" s="35">
        <f>SUM(K162:K165)</f>
        <v>1670000000</v>
      </c>
      <c r="L166" s="137">
        <v>1477432003</v>
      </c>
      <c r="M166" s="140">
        <v>0.88468982215568859</v>
      </c>
      <c r="N166" s="137">
        <v>18272932</v>
      </c>
      <c r="O166" s="137">
        <v>441080104</v>
      </c>
      <c r="P166" s="106">
        <f>+O166/L166</f>
        <v>0.29854511280679225</v>
      </c>
      <c r="Q166" s="34" t="str">
        <f t="shared" si="26"/>
        <v>BAJO</v>
      </c>
      <c r="R166" s="99"/>
      <c r="S166" s="73">
        <f t="shared" si="25"/>
        <v>0.21751143933066291</v>
      </c>
      <c r="T166" s="34" t="str">
        <f t="shared" si="27"/>
        <v>BAJO</v>
      </c>
    </row>
    <row r="167" spans="1:20" ht="25.5" x14ac:dyDescent="0.25">
      <c r="A167" s="207"/>
      <c r="B167" s="9" t="s">
        <v>112</v>
      </c>
      <c r="C167" s="3" t="s">
        <v>27</v>
      </c>
      <c r="D167" s="1" t="s">
        <v>113</v>
      </c>
      <c r="E167" s="48">
        <v>0</v>
      </c>
      <c r="F167" s="53">
        <v>1</v>
      </c>
      <c r="G167" s="48" t="s">
        <v>289</v>
      </c>
      <c r="H167" s="124">
        <v>1</v>
      </c>
      <c r="I167" s="54">
        <f t="shared" si="21"/>
        <v>1</v>
      </c>
      <c r="J167" s="30" t="str">
        <f t="shared" si="14"/>
        <v>MUY ALTO</v>
      </c>
      <c r="K167" s="32">
        <v>600000000</v>
      </c>
      <c r="L167" s="136">
        <v>358219832</v>
      </c>
      <c r="M167" s="153">
        <v>0.59703305333333334</v>
      </c>
      <c r="N167" s="136">
        <v>140000000</v>
      </c>
      <c r="O167" s="136">
        <v>398219832</v>
      </c>
      <c r="P167" s="122">
        <f>+O167/L167</f>
        <v>1.1116632760857306</v>
      </c>
      <c r="Q167" s="30" t="str">
        <f t="shared" si="26"/>
        <v>MUY ALTO</v>
      </c>
      <c r="R167" s="99"/>
      <c r="S167" s="31">
        <f t="shared" si="25"/>
        <v>1.1116632760857306</v>
      </c>
      <c r="T167" s="30" t="str">
        <f t="shared" si="27"/>
        <v>MUY ALTO</v>
      </c>
    </row>
    <row r="168" spans="1:20" ht="25.5" x14ac:dyDescent="0.25">
      <c r="A168" s="207"/>
      <c r="B168" s="9" t="s">
        <v>112</v>
      </c>
      <c r="C168" s="3" t="s">
        <v>29</v>
      </c>
      <c r="D168" s="1" t="s">
        <v>113</v>
      </c>
      <c r="E168" s="48">
        <v>0</v>
      </c>
      <c r="F168" s="53">
        <v>1</v>
      </c>
      <c r="G168" s="48" t="s">
        <v>289</v>
      </c>
      <c r="H168" s="124">
        <v>1</v>
      </c>
      <c r="I168" s="54">
        <f t="shared" si="21"/>
        <v>1</v>
      </c>
      <c r="J168" s="30" t="str">
        <f t="shared" si="14"/>
        <v>MUY ALTO</v>
      </c>
      <c r="K168" s="32">
        <v>50000000</v>
      </c>
      <c r="L168" s="136">
        <v>20905524</v>
      </c>
      <c r="M168" s="153">
        <v>0.41811048000000001</v>
      </c>
      <c r="N168" s="136"/>
      <c r="O168" s="136">
        <v>20905524</v>
      </c>
      <c r="P168" s="122">
        <f>+O168/L168</f>
        <v>1</v>
      </c>
      <c r="Q168" s="30" t="str">
        <f t="shared" si="26"/>
        <v>MUY ALTO</v>
      </c>
      <c r="R168" s="99"/>
      <c r="S168" s="31">
        <f t="shared" si="25"/>
        <v>1</v>
      </c>
      <c r="T168" s="30" t="str">
        <f t="shared" si="27"/>
        <v>MUY ALTO</v>
      </c>
    </row>
    <row r="169" spans="1:20" ht="25.5" x14ac:dyDescent="0.25">
      <c r="A169" s="207"/>
      <c r="B169" s="9" t="s">
        <v>112</v>
      </c>
      <c r="C169" s="3" t="s">
        <v>30</v>
      </c>
      <c r="D169" s="1" t="s">
        <v>113</v>
      </c>
      <c r="E169" s="48">
        <v>0</v>
      </c>
      <c r="F169" s="53">
        <v>1</v>
      </c>
      <c r="G169" s="48" t="s">
        <v>289</v>
      </c>
      <c r="H169" s="124">
        <v>0</v>
      </c>
      <c r="I169" s="54">
        <f t="shared" si="21"/>
        <v>0</v>
      </c>
      <c r="J169" s="30" t="str">
        <f t="shared" si="14"/>
        <v>MUY BAJO</v>
      </c>
      <c r="K169" s="32">
        <v>50000000</v>
      </c>
      <c r="L169" s="136">
        <v>0</v>
      </c>
      <c r="M169" s="153">
        <v>0</v>
      </c>
      <c r="N169" s="136"/>
      <c r="O169" s="136"/>
      <c r="P169" s="122">
        <v>0</v>
      </c>
      <c r="Q169" s="30" t="str">
        <f t="shared" si="26"/>
        <v>MUY BAJO</v>
      </c>
      <c r="R169" s="99"/>
      <c r="S169" s="31">
        <f t="shared" si="25"/>
        <v>0</v>
      </c>
      <c r="T169" s="30" t="str">
        <f t="shared" si="27"/>
        <v>MUY BAJO</v>
      </c>
    </row>
    <row r="170" spans="1:20" ht="25.5" x14ac:dyDescent="0.25">
      <c r="A170" s="207"/>
      <c r="B170" s="9" t="s">
        <v>112</v>
      </c>
      <c r="C170" s="3" t="s">
        <v>31</v>
      </c>
      <c r="D170" s="1" t="s">
        <v>113</v>
      </c>
      <c r="E170" s="48">
        <v>0</v>
      </c>
      <c r="F170" s="53">
        <v>1</v>
      </c>
      <c r="G170" s="48" t="s">
        <v>289</v>
      </c>
      <c r="H170" s="124">
        <v>0</v>
      </c>
      <c r="I170" s="54">
        <f t="shared" si="21"/>
        <v>0</v>
      </c>
      <c r="J170" s="30" t="str">
        <f t="shared" si="14"/>
        <v>MUY BAJO</v>
      </c>
      <c r="K170" s="32">
        <v>100000000</v>
      </c>
      <c r="L170" s="136">
        <v>106981308</v>
      </c>
      <c r="M170" s="153">
        <v>1.0698130800000001</v>
      </c>
      <c r="N170" s="136"/>
      <c r="O170" s="136"/>
      <c r="P170" s="122">
        <f>+O170/L170</f>
        <v>0</v>
      </c>
      <c r="Q170" s="30" t="str">
        <f t="shared" si="26"/>
        <v>MUY BAJO</v>
      </c>
      <c r="R170" s="99"/>
      <c r="S170" s="31">
        <f t="shared" si="25"/>
        <v>0</v>
      </c>
      <c r="T170" s="30" t="str">
        <f t="shared" si="27"/>
        <v>MUY BAJO</v>
      </c>
    </row>
    <row r="171" spans="1:20" x14ac:dyDescent="0.25">
      <c r="A171" s="207"/>
      <c r="B171" s="9" t="s">
        <v>114</v>
      </c>
      <c r="C171" s="3" t="s">
        <v>27</v>
      </c>
      <c r="D171" s="1" t="s">
        <v>115</v>
      </c>
      <c r="E171" s="53">
        <v>48789</v>
      </c>
      <c r="F171" s="53"/>
      <c r="G171" s="48" t="s">
        <v>289</v>
      </c>
      <c r="H171" s="124">
        <v>110</v>
      </c>
      <c r="I171" s="54"/>
      <c r="J171" s="30" t="s">
        <v>293</v>
      </c>
      <c r="K171" s="32">
        <v>8626000000</v>
      </c>
      <c r="L171" s="136">
        <v>107000000</v>
      </c>
      <c r="M171" s="153">
        <v>1.2404358914908417E-2</v>
      </c>
      <c r="N171" s="136"/>
      <c r="O171" s="136">
        <v>106500000</v>
      </c>
      <c r="P171" s="122">
        <f>+O171/L171</f>
        <v>0.99532710280373837</v>
      </c>
      <c r="Q171" s="30" t="str">
        <f t="shared" si="26"/>
        <v>MUY ALTO</v>
      </c>
      <c r="R171" s="99"/>
      <c r="S171" s="31">
        <f t="shared" si="25"/>
        <v>0</v>
      </c>
      <c r="T171" s="30" t="str">
        <f t="shared" si="27"/>
        <v>MUY BAJO</v>
      </c>
    </row>
    <row r="172" spans="1:20" x14ac:dyDescent="0.25">
      <c r="A172" s="207"/>
      <c r="B172" s="9" t="s">
        <v>114</v>
      </c>
      <c r="C172" s="3" t="s">
        <v>29</v>
      </c>
      <c r="D172" s="1" t="s">
        <v>115</v>
      </c>
      <c r="E172" s="53">
        <v>2455</v>
      </c>
      <c r="F172" s="53">
        <v>600</v>
      </c>
      <c r="G172" s="48" t="s">
        <v>289</v>
      </c>
      <c r="H172" s="124">
        <v>0</v>
      </c>
      <c r="I172" s="54">
        <f t="shared" si="21"/>
        <v>0</v>
      </c>
      <c r="J172" s="30" t="str">
        <f t="shared" si="14"/>
        <v>MUY BAJO</v>
      </c>
      <c r="K172" s="32">
        <v>3630000000</v>
      </c>
      <c r="L172" s="136">
        <v>1025185428</v>
      </c>
      <c r="M172" s="153">
        <v>0.28242022809917355</v>
      </c>
      <c r="N172" s="136">
        <v>-609985</v>
      </c>
      <c r="O172" s="136">
        <v>933668556</v>
      </c>
      <c r="P172" s="122">
        <f>+O172/L172</f>
        <v>0.91073139599873443</v>
      </c>
      <c r="Q172" s="30" t="str">
        <f t="shared" si="26"/>
        <v>MUY ALTO</v>
      </c>
      <c r="R172" s="99"/>
      <c r="S172" s="31">
        <f t="shared" si="25"/>
        <v>0</v>
      </c>
      <c r="T172" s="30" t="str">
        <f t="shared" si="27"/>
        <v>MUY BAJO</v>
      </c>
    </row>
    <row r="173" spans="1:20" x14ac:dyDescent="0.25">
      <c r="A173" s="207"/>
      <c r="B173" s="9" t="s">
        <v>114</v>
      </c>
      <c r="C173" s="3" t="s">
        <v>30</v>
      </c>
      <c r="D173" s="1" t="s">
        <v>115</v>
      </c>
      <c r="E173" s="53">
        <v>3938</v>
      </c>
      <c r="F173" s="53"/>
      <c r="G173" s="48" t="s">
        <v>289</v>
      </c>
      <c r="H173" s="124">
        <v>0</v>
      </c>
      <c r="I173" s="54"/>
      <c r="J173" s="30" t="s">
        <v>293</v>
      </c>
      <c r="K173" s="32">
        <v>0</v>
      </c>
      <c r="L173" s="136">
        <v>0</v>
      </c>
      <c r="M173" s="153"/>
      <c r="N173" s="136"/>
      <c r="O173" s="136"/>
      <c r="P173" s="122"/>
      <c r="Q173" s="30" t="s">
        <v>293</v>
      </c>
      <c r="R173" s="99"/>
      <c r="S173" s="31"/>
      <c r="T173" s="30" t="s">
        <v>293</v>
      </c>
    </row>
    <row r="174" spans="1:20" x14ac:dyDescent="0.25">
      <c r="A174" s="207"/>
      <c r="B174" s="9" t="s">
        <v>114</v>
      </c>
      <c r="C174" s="3" t="s">
        <v>31</v>
      </c>
      <c r="D174" s="1" t="s">
        <v>115</v>
      </c>
      <c r="E174" s="53">
        <v>4197</v>
      </c>
      <c r="F174" s="53"/>
      <c r="G174" s="48" t="s">
        <v>289</v>
      </c>
      <c r="H174" s="124">
        <v>1200</v>
      </c>
      <c r="I174" s="54"/>
      <c r="J174" s="30" t="s">
        <v>293</v>
      </c>
      <c r="K174" s="32">
        <v>6500000000</v>
      </c>
      <c r="L174" s="136">
        <v>6459747740</v>
      </c>
      <c r="M174" s="153">
        <v>0.99380734461538467</v>
      </c>
      <c r="N174" s="136"/>
      <c r="O174" s="136">
        <v>6458980295</v>
      </c>
      <c r="P174" s="122">
        <f>+O174/L174</f>
        <v>0.99988119582514845</v>
      </c>
      <c r="Q174" s="30" t="str">
        <f t="shared" si="26"/>
        <v>MUY ALTO</v>
      </c>
      <c r="R174" s="99"/>
      <c r="S174" s="31">
        <f t="shared" si="25"/>
        <v>0</v>
      </c>
      <c r="T174" s="30" t="str">
        <f t="shared" si="27"/>
        <v>MUY BAJO</v>
      </c>
    </row>
    <row r="175" spans="1:20" ht="25.5" x14ac:dyDescent="0.25">
      <c r="A175" s="207"/>
      <c r="B175" s="9" t="s">
        <v>116</v>
      </c>
      <c r="C175" s="3" t="s">
        <v>27</v>
      </c>
      <c r="D175" s="1" t="s">
        <v>117</v>
      </c>
      <c r="E175" s="48">
        <v>0</v>
      </c>
      <c r="F175" s="53">
        <v>1</v>
      </c>
      <c r="G175" s="48" t="s">
        <v>290</v>
      </c>
      <c r="H175" s="124">
        <v>0</v>
      </c>
      <c r="I175" s="54">
        <f t="shared" si="21"/>
        <v>0</v>
      </c>
      <c r="J175" s="30" t="str">
        <f t="shared" si="14"/>
        <v>MUY BAJO</v>
      </c>
      <c r="K175" s="32">
        <v>300000000</v>
      </c>
      <c r="L175" s="136">
        <v>0</v>
      </c>
      <c r="M175" s="153">
        <v>0</v>
      </c>
      <c r="N175" s="136"/>
      <c r="O175" s="136"/>
      <c r="P175" s="122">
        <v>0</v>
      </c>
      <c r="Q175" s="30" t="str">
        <f t="shared" si="26"/>
        <v>MUY BAJO</v>
      </c>
      <c r="R175" s="99"/>
      <c r="S175" s="31">
        <f t="shared" si="25"/>
        <v>0</v>
      </c>
      <c r="T175" s="30" t="str">
        <f t="shared" si="27"/>
        <v>MUY BAJO</v>
      </c>
    </row>
    <row r="176" spans="1:20" ht="25.5" x14ac:dyDescent="0.25">
      <c r="A176" s="207"/>
      <c r="B176" s="9" t="s">
        <v>116</v>
      </c>
      <c r="C176" s="3" t="s">
        <v>29</v>
      </c>
      <c r="D176" s="1" t="s">
        <v>117</v>
      </c>
      <c r="E176" s="48">
        <v>0</v>
      </c>
      <c r="F176" s="53"/>
      <c r="G176" s="48" t="s">
        <v>290</v>
      </c>
      <c r="H176" s="124">
        <v>0</v>
      </c>
      <c r="I176" s="54"/>
      <c r="J176" s="30" t="s">
        <v>293</v>
      </c>
      <c r="K176" s="32">
        <v>0</v>
      </c>
      <c r="L176" s="136">
        <v>0</v>
      </c>
      <c r="M176" s="153"/>
      <c r="N176" s="136"/>
      <c r="O176" s="136"/>
      <c r="P176" s="122"/>
      <c r="Q176" s="30" t="s">
        <v>293</v>
      </c>
      <c r="R176" s="99"/>
      <c r="S176" s="31"/>
      <c r="T176" s="30" t="s">
        <v>293</v>
      </c>
    </row>
    <row r="177" spans="1:20" ht="25.5" x14ac:dyDescent="0.25">
      <c r="A177" s="207"/>
      <c r="B177" s="9" t="s">
        <v>116</v>
      </c>
      <c r="C177" s="3" t="s">
        <v>30</v>
      </c>
      <c r="D177" s="1" t="s">
        <v>117</v>
      </c>
      <c r="E177" s="48">
        <v>0</v>
      </c>
      <c r="F177" s="53"/>
      <c r="G177" s="48" t="s">
        <v>290</v>
      </c>
      <c r="H177" s="124">
        <v>0</v>
      </c>
      <c r="I177" s="54"/>
      <c r="J177" s="30" t="s">
        <v>293</v>
      </c>
      <c r="K177" s="32">
        <v>0</v>
      </c>
      <c r="L177" s="136">
        <v>0</v>
      </c>
      <c r="M177" s="153"/>
      <c r="N177" s="136"/>
      <c r="O177" s="136"/>
      <c r="P177" s="122"/>
      <c r="Q177" s="30" t="s">
        <v>293</v>
      </c>
      <c r="R177" s="99"/>
      <c r="S177" s="31"/>
      <c r="T177" s="30" t="s">
        <v>293</v>
      </c>
    </row>
    <row r="178" spans="1:20" ht="25.5" x14ac:dyDescent="0.25">
      <c r="A178" s="207"/>
      <c r="B178" s="9" t="s">
        <v>116</v>
      </c>
      <c r="C178" s="3" t="s">
        <v>31</v>
      </c>
      <c r="D178" s="1" t="s">
        <v>117</v>
      </c>
      <c r="E178" s="48">
        <v>0</v>
      </c>
      <c r="F178" s="53"/>
      <c r="G178" s="48" t="s">
        <v>290</v>
      </c>
      <c r="H178" s="124">
        <v>0</v>
      </c>
      <c r="I178" s="54"/>
      <c r="J178" s="30" t="s">
        <v>293</v>
      </c>
      <c r="K178" s="32">
        <v>0</v>
      </c>
      <c r="L178" s="136">
        <v>0</v>
      </c>
      <c r="M178" s="153"/>
      <c r="N178" s="136"/>
      <c r="O178" s="136"/>
      <c r="P178" s="122"/>
      <c r="Q178" s="30" t="s">
        <v>293</v>
      </c>
      <c r="R178" s="99"/>
      <c r="S178" s="31"/>
      <c r="T178" s="30" t="s">
        <v>293</v>
      </c>
    </row>
    <row r="179" spans="1:20" ht="25.5" x14ac:dyDescent="0.25">
      <c r="A179" s="207"/>
      <c r="B179" s="9" t="s">
        <v>116</v>
      </c>
      <c r="C179" s="3" t="s">
        <v>27</v>
      </c>
      <c r="D179" s="1" t="s">
        <v>118</v>
      </c>
      <c r="E179" s="48">
        <v>0</v>
      </c>
      <c r="F179" s="53"/>
      <c r="G179" s="48" t="s">
        <v>289</v>
      </c>
      <c r="H179" s="124">
        <v>0</v>
      </c>
      <c r="I179" s="54"/>
      <c r="J179" s="30" t="s">
        <v>293</v>
      </c>
      <c r="K179" s="32">
        <v>0</v>
      </c>
      <c r="L179" s="136">
        <v>0</v>
      </c>
      <c r="M179" s="153"/>
      <c r="N179" s="136"/>
      <c r="O179" s="136"/>
      <c r="P179" s="122"/>
      <c r="Q179" s="30" t="s">
        <v>293</v>
      </c>
      <c r="R179" s="99"/>
      <c r="S179" s="31"/>
      <c r="T179" s="30" t="s">
        <v>293</v>
      </c>
    </row>
    <row r="180" spans="1:20" ht="25.5" x14ac:dyDescent="0.25">
      <c r="A180" s="207"/>
      <c r="B180" s="9" t="s">
        <v>116</v>
      </c>
      <c r="C180" s="3" t="s">
        <v>29</v>
      </c>
      <c r="D180" s="1" t="s">
        <v>118</v>
      </c>
      <c r="E180" s="48">
        <v>0</v>
      </c>
      <c r="F180" s="53"/>
      <c r="G180" s="48" t="s">
        <v>289</v>
      </c>
      <c r="H180" s="124">
        <v>0</v>
      </c>
      <c r="I180" s="54"/>
      <c r="J180" s="30" t="s">
        <v>293</v>
      </c>
      <c r="K180" s="32">
        <v>0</v>
      </c>
      <c r="L180" s="136">
        <v>0</v>
      </c>
      <c r="M180" s="153"/>
      <c r="N180" s="136"/>
      <c r="O180" s="136"/>
      <c r="P180" s="122"/>
      <c r="Q180" s="30" t="s">
        <v>293</v>
      </c>
      <c r="R180" s="99"/>
      <c r="S180" s="31"/>
      <c r="T180" s="30" t="s">
        <v>293</v>
      </c>
    </row>
    <row r="181" spans="1:20" ht="25.5" x14ac:dyDescent="0.25">
      <c r="A181" s="207"/>
      <c r="B181" s="9" t="s">
        <v>116</v>
      </c>
      <c r="C181" s="3" t="s">
        <v>30</v>
      </c>
      <c r="D181" s="1" t="s">
        <v>118</v>
      </c>
      <c r="E181" s="48">
        <v>0</v>
      </c>
      <c r="F181" s="53"/>
      <c r="G181" s="48" t="s">
        <v>289</v>
      </c>
      <c r="H181" s="124">
        <v>0</v>
      </c>
      <c r="I181" s="54"/>
      <c r="J181" s="30" t="s">
        <v>293</v>
      </c>
      <c r="K181" s="32">
        <v>0</v>
      </c>
      <c r="L181" s="136">
        <v>0</v>
      </c>
      <c r="M181" s="153"/>
      <c r="N181" s="136"/>
      <c r="O181" s="136"/>
      <c r="P181" s="122"/>
      <c r="Q181" s="30" t="s">
        <v>293</v>
      </c>
      <c r="R181" s="99"/>
      <c r="S181" s="31"/>
      <c r="T181" s="30" t="s">
        <v>293</v>
      </c>
    </row>
    <row r="182" spans="1:20" ht="25.5" x14ac:dyDescent="0.25">
      <c r="A182" s="207"/>
      <c r="B182" s="9" t="s">
        <v>116</v>
      </c>
      <c r="C182" s="3" t="s">
        <v>31</v>
      </c>
      <c r="D182" s="1" t="s">
        <v>118</v>
      </c>
      <c r="E182" s="48">
        <v>0</v>
      </c>
      <c r="F182" s="53"/>
      <c r="G182" s="48" t="s">
        <v>289</v>
      </c>
      <c r="H182" s="124">
        <v>0</v>
      </c>
      <c r="I182" s="54"/>
      <c r="J182" s="30" t="s">
        <v>293</v>
      </c>
      <c r="K182" s="32">
        <v>0</v>
      </c>
      <c r="L182" s="136">
        <v>0</v>
      </c>
      <c r="M182" s="153"/>
      <c r="N182" s="136"/>
      <c r="O182" s="136"/>
      <c r="P182" s="122"/>
      <c r="Q182" s="30" t="s">
        <v>293</v>
      </c>
      <c r="R182" s="99"/>
      <c r="S182" s="31"/>
      <c r="T182" s="30" t="s">
        <v>293</v>
      </c>
    </row>
    <row r="183" spans="1:20" x14ac:dyDescent="0.25">
      <c r="A183" s="207"/>
      <c r="B183" s="9" t="s">
        <v>119</v>
      </c>
      <c r="C183" s="3" t="s">
        <v>27</v>
      </c>
      <c r="D183" s="1" t="s">
        <v>120</v>
      </c>
      <c r="E183" s="64">
        <v>48789</v>
      </c>
      <c r="F183" s="53">
        <v>4800</v>
      </c>
      <c r="G183" s="48" t="s">
        <v>290</v>
      </c>
      <c r="H183" s="124">
        <v>8846</v>
      </c>
      <c r="I183" s="54">
        <f t="shared" si="21"/>
        <v>1.8429166666666668</v>
      </c>
      <c r="J183" s="30" t="str">
        <f t="shared" ref="J183:J245" si="33">IF(I183&lt;=20%,"MUY BAJO",IF(AND(I183&gt;20%,I183&lt;=40%),"BAJO",IF(AND(I183&gt;40%,I183&lt;=60%),"MEDIO",IF(AND(I183&gt;60%,I183&lt;=80%),"ALTO","MUY ALTO"))))</f>
        <v>MUY ALTO</v>
      </c>
      <c r="K183" s="32">
        <v>244000000</v>
      </c>
      <c r="L183" s="136">
        <v>1312750892</v>
      </c>
      <c r="M183" s="153">
        <v>5.3801266065573774</v>
      </c>
      <c r="N183" s="136">
        <v>80398112</v>
      </c>
      <c r="O183" s="136">
        <v>1033851101</v>
      </c>
      <c r="P183" s="122">
        <f>+O183/L183</f>
        <v>0.78754553304847419</v>
      </c>
      <c r="Q183" s="30" t="str">
        <f t="shared" si="26"/>
        <v>ALTO</v>
      </c>
      <c r="R183" s="99"/>
      <c r="S183" s="31">
        <f t="shared" si="25"/>
        <v>1.4513807886139174</v>
      </c>
      <c r="T183" s="30" t="str">
        <f t="shared" si="27"/>
        <v>MUY ALTO</v>
      </c>
    </row>
    <row r="184" spans="1:20" x14ac:dyDescent="0.25">
      <c r="A184" s="207"/>
      <c r="B184" s="9" t="s">
        <v>119</v>
      </c>
      <c r="C184" s="3" t="s">
        <v>29</v>
      </c>
      <c r="D184" s="1" t="s">
        <v>120</v>
      </c>
      <c r="E184" s="64">
        <v>2455</v>
      </c>
      <c r="F184" s="53">
        <v>245</v>
      </c>
      <c r="G184" s="48" t="s">
        <v>289</v>
      </c>
      <c r="H184" s="124">
        <v>0</v>
      </c>
      <c r="I184" s="54">
        <f t="shared" si="21"/>
        <v>0</v>
      </c>
      <c r="J184" s="30" t="str">
        <f t="shared" si="33"/>
        <v>MUY BAJO</v>
      </c>
      <c r="K184" s="32">
        <v>12250000</v>
      </c>
      <c r="L184" s="136">
        <v>0</v>
      </c>
      <c r="M184" s="153">
        <v>0</v>
      </c>
      <c r="N184" s="136"/>
      <c r="O184" s="136"/>
      <c r="P184" s="122">
        <v>0</v>
      </c>
      <c r="Q184" s="30" t="str">
        <f t="shared" si="26"/>
        <v>MUY BAJO</v>
      </c>
      <c r="R184" s="99"/>
      <c r="S184" s="31">
        <f t="shared" si="25"/>
        <v>0</v>
      </c>
      <c r="T184" s="30" t="str">
        <f t="shared" si="27"/>
        <v>MUY BAJO</v>
      </c>
    </row>
    <row r="185" spans="1:20" x14ac:dyDescent="0.25">
      <c r="A185" s="207"/>
      <c r="B185" s="9" t="s">
        <v>119</v>
      </c>
      <c r="C185" s="3" t="s">
        <v>30</v>
      </c>
      <c r="D185" s="1" t="s">
        <v>120</v>
      </c>
      <c r="E185" s="64">
        <v>3938</v>
      </c>
      <c r="F185" s="53">
        <v>393</v>
      </c>
      <c r="G185" s="48" t="s">
        <v>289</v>
      </c>
      <c r="H185" s="124">
        <v>638</v>
      </c>
      <c r="I185" s="54">
        <f t="shared" si="21"/>
        <v>1.6234096692111959</v>
      </c>
      <c r="J185" s="30" t="str">
        <f t="shared" si="33"/>
        <v>MUY ALTO</v>
      </c>
      <c r="K185" s="32">
        <v>19650000</v>
      </c>
      <c r="L185" s="136">
        <v>352586590</v>
      </c>
      <c r="M185" s="153">
        <v>17.943337913486005</v>
      </c>
      <c r="N185" s="136"/>
      <c r="O185" s="136">
        <v>338770232</v>
      </c>
      <c r="P185" s="122">
        <f>+O185/L185</f>
        <v>0.96081428394653356</v>
      </c>
      <c r="Q185" s="30" t="str">
        <f t="shared" si="26"/>
        <v>MUY ALTO</v>
      </c>
      <c r="R185" s="99"/>
      <c r="S185" s="31">
        <f t="shared" si="25"/>
        <v>1.559795198875034</v>
      </c>
      <c r="T185" s="30" t="str">
        <f t="shared" si="27"/>
        <v>MUY ALTO</v>
      </c>
    </row>
    <row r="186" spans="1:20" x14ac:dyDescent="0.25">
      <c r="A186" s="207"/>
      <c r="B186" s="9" t="s">
        <v>119</v>
      </c>
      <c r="C186" s="3" t="s">
        <v>31</v>
      </c>
      <c r="D186" s="1" t="s">
        <v>120</v>
      </c>
      <c r="E186" s="64">
        <v>4197</v>
      </c>
      <c r="F186" s="53">
        <v>419</v>
      </c>
      <c r="G186" s="48" t="s">
        <v>289</v>
      </c>
      <c r="H186" s="124">
        <v>0</v>
      </c>
      <c r="I186" s="54">
        <f t="shared" si="21"/>
        <v>0</v>
      </c>
      <c r="J186" s="30" t="str">
        <f t="shared" si="33"/>
        <v>MUY BAJO</v>
      </c>
      <c r="K186" s="32">
        <v>20950000</v>
      </c>
      <c r="L186" s="136">
        <v>0</v>
      </c>
      <c r="M186" s="153">
        <v>0</v>
      </c>
      <c r="N186" s="136"/>
      <c r="O186" s="136"/>
      <c r="P186" s="122">
        <v>0</v>
      </c>
      <c r="Q186" s="30" t="str">
        <f t="shared" si="26"/>
        <v>MUY BAJO</v>
      </c>
      <c r="R186" s="99"/>
      <c r="S186" s="31">
        <f t="shared" si="25"/>
        <v>0</v>
      </c>
      <c r="T186" s="30" t="str">
        <f t="shared" si="27"/>
        <v>MUY BAJO</v>
      </c>
    </row>
    <row r="187" spans="1:20" ht="25.5" x14ac:dyDescent="0.25">
      <c r="A187" s="207"/>
      <c r="B187" s="10" t="s">
        <v>323</v>
      </c>
      <c r="C187" s="19"/>
      <c r="D187" s="6"/>
      <c r="E187" s="75"/>
      <c r="F187" s="76"/>
      <c r="G187" s="51"/>
      <c r="H187" s="76"/>
      <c r="I187" s="77">
        <f>+AVERAGE(I167:I186)</f>
        <v>0.54663263358778624</v>
      </c>
      <c r="J187" s="34" t="str">
        <f t="shared" si="33"/>
        <v>MEDIO</v>
      </c>
      <c r="K187" s="35">
        <f>SUM(K167:K186)</f>
        <v>20152850000</v>
      </c>
      <c r="L187" s="137">
        <v>9743377314</v>
      </c>
      <c r="M187" s="140">
        <v>0.48347391629471764</v>
      </c>
      <c r="N187" s="137">
        <v>219788127</v>
      </c>
      <c r="O187" s="137">
        <v>9290895540</v>
      </c>
      <c r="P187" s="106">
        <f>+O187/L187</f>
        <v>0.95356006860682274</v>
      </c>
      <c r="Q187" s="34" t="str">
        <f t="shared" si="26"/>
        <v>MUY ALTO</v>
      </c>
      <c r="R187" s="99"/>
      <c r="S187" s="73">
        <f t="shared" si="25"/>
        <v>0.5212470515866976</v>
      </c>
      <c r="T187" s="34" t="str">
        <f t="shared" si="27"/>
        <v>MEDIO</v>
      </c>
    </row>
    <row r="188" spans="1:20" ht="25.5" x14ac:dyDescent="0.25">
      <c r="A188" s="207"/>
      <c r="B188" s="9" t="s">
        <v>121</v>
      </c>
      <c r="C188" s="3" t="s">
        <v>27</v>
      </c>
      <c r="D188" s="1" t="s">
        <v>122</v>
      </c>
      <c r="E188" s="48">
        <v>1450</v>
      </c>
      <c r="F188" s="48">
        <v>1850</v>
      </c>
      <c r="G188" s="48" t="s">
        <v>291</v>
      </c>
      <c r="H188" s="124">
        <v>1450</v>
      </c>
      <c r="I188" s="49">
        <f t="shared" si="21"/>
        <v>0.78378378378378377</v>
      </c>
      <c r="J188" s="30" t="str">
        <f t="shared" si="33"/>
        <v>ALTO</v>
      </c>
      <c r="K188" s="32">
        <v>558197324</v>
      </c>
      <c r="L188" s="136">
        <v>0</v>
      </c>
      <c r="M188" s="153">
        <v>0</v>
      </c>
      <c r="N188" s="136">
        <v>0</v>
      </c>
      <c r="O188" s="136">
        <v>0</v>
      </c>
      <c r="P188" s="122">
        <v>0</v>
      </c>
      <c r="Q188" s="30" t="str">
        <f t="shared" si="26"/>
        <v>MUY BAJO</v>
      </c>
      <c r="R188" s="99"/>
      <c r="S188" s="31">
        <f t="shared" si="25"/>
        <v>0</v>
      </c>
      <c r="T188" s="30" t="str">
        <f t="shared" si="27"/>
        <v>MUY BAJO</v>
      </c>
    </row>
    <row r="189" spans="1:20" ht="25.5" x14ac:dyDescent="0.25">
      <c r="A189" s="207"/>
      <c r="B189" s="9" t="s">
        <v>121</v>
      </c>
      <c r="C189" s="3" t="s">
        <v>29</v>
      </c>
      <c r="D189" s="1" t="s">
        <v>122</v>
      </c>
      <c r="E189" s="48">
        <v>150</v>
      </c>
      <c r="F189" s="48">
        <v>410</v>
      </c>
      <c r="G189" s="48" t="s">
        <v>291</v>
      </c>
      <c r="H189" s="124">
        <v>250</v>
      </c>
      <c r="I189" s="131">
        <f t="shared" si="21"/>
        <v>0.6097560975609756</v>
      </c>
      <c r="J189" s="30" t="str">
        <f t="shared" si="33"/>
        <v>ALTO</v>
      </c>
      <c r="K189" s="32">
        <v>123708596</v>
      </c>
      <c r="L189" s="136">
        <v>0</v>
      </c>
      <c r="M189" s="153">
        <v>0</v>
      </c>
      <c r="N189" s="136">
        <v>0</v>
      </c>
      <c r="O189" s="136">
        <v>0</v>
      </c>
      <c r="P189" s="122">
        <v>0</v>
      </c>
      <c r="Q189" s="30" t="str">
        <f t="shared" si="26"/>
        <v>MUY BAJO</v>
      </c>
      <c r="R189" s="99"/>
      <c r="S189" s="31">
        <f t="shared" si="25"/>
        <v>0</v>
      </c>
      <c r="T189" s="30" t="str">
        <f t="shared" si="27"/>
        <v>MUY BAJO</v>
      </c>
    </row>
    <row r="190" spans="1:20" ht="25.5" x14ac:dyDescent="0.25">
      <c r="A190" s="207"/>
      <c r="B190" s="9" t="s">
        <v>121</v>
      </c>
      <c r="C190" s="3" t="s">
        <v>30</v>
      </c>
      <c r="D190" s="1" t="s">
        <v>122</v>
      </c>
      <c r="E190" s="48">
        <v>150</v>
      </c>
      <c r="F190" s="48">
        <v>220</v>
      </c>
      <c r="G190" s="48" t="s">
        <v>291</v>
      </c>
      <c r="H190" s="124">
        <v>250</v>
      </c>
      <c r="I190" s="131">
        <f t="shared" si="21"/>
        <v>1.1363636363636365</v>
      </c>
      <c r="J190" s="30" t="str">
        <f t="shared" si="33"/>
        <v>MUY ALTO</v>
      </c>
      <c r="K190" s="32">
        <v>66380222</v>
      </c>
      <c r="L190" s="136">
        <v>0</v>
      </c>
      <c r="M190" s="153">
        <v>0</v>
      </c>
      <c r="N190" s="136">
        <v>0</v>
      </c>
      <c r="O190" s="136">
        <v>0</v>
      </c>
      <c r="P190" s="122">
        <v>0</v>
      </c>
      <c r="Q190" s="30" t="str">
        <f t="shared" si="26"/>
        <v>MUY BAJO</v>
      </c>
      <c r="R190" s="99"/>
      <c r="S190" s="31">
        <f t="shared" si="25"/>
        <v>0</v>
      </c>
      <c r="T190" s="30" t="str">
        <f t="shared" si="27"/>
        <v>MUY BAJO</v>
      </c>
    </row>
    <row r="191" spans="1:20" ht="25.5" x14ac:dyDescent="0.25">
      <c r="A191" s="207"/>
      <c r="B191" s="9" t="s">
        <v>121</v>
      </c>
      <c r="C191" s="3" t="s">
        <v>31</v>
      </c>
      <c r="D191" s="1" t="s">
        <v>122</v>
      </c>
      <c r="E191" s="48">
        <v>330</v>
      </c>
      <c r="F191" s="48">
        <v>220</v>
      </c>
      <c r="G191" s="48" t="s">
        <v>291</v>
      </c>
      <c r="H191" s="124">
        <v>430</v>
      </c>
      <c r="I191" s="131">
        <f t="shared" si="21"/>
        <v>1.9545454545454546</v>
      </c>
      <c r="J191" s="30" t="str">
        <f t="shared" si="33"/>
        <v>MUY ALTO</v>
      </c>
      <c r="K191" s="32">
        <v>66380222</v>
      </c>
      <c r="L191" s="136">
        <v>0</v>
      </c>
      <c r="M191" s="153">
        <v>0</v>
      </c>
      <c r="N191" s="136">
        <v>0</v>
      </c>
      <c r="O191" s="136">
        <v>0</v>
      </c>
      <c r="P191" s="122">
        <v>0</v>
      </c>
      <c r="Q191" s="30" t="str">
        <f t="shared" si="26"/>
        <v>MUY BAJO</v>
      </c>
      <c r="R191" s="99"/>
      <c r="S191" s="31">
        <f t="shared" si="25"/>
        <v>0</v>
      </c>
      <c r="T191" s="30" t="str">
        <f t="shared" si="27"/>
        <v>MUY BAJO</v>
      </c>
    </row>
    <row r="192" spans="1:20" ht="38.25" x14ac:dyDescent="0.25">
      <c r="A192" s="207"/>
      <c r="B192" s="10" t="s">
        <v>322</v>
      </c>
      <c r="C192" s="19"/>
      <c r="D192" s="6"/>
      <c r="E192" s="75"/>
      <c r="F192" s="76"/>
      <c r="G192" s="51"/>
      <c r="H192" s="76"/>
      <c r="I192" s="77">
        <f>+AVERAGE(I188:I191)</f>
        <v>1.1211122430634628</v>
      </c>
      <c r="J192" s="34" t="str">
        <f t="shared" si="33"/>
        <v>MUY ALTO</v>
      </c>
      <c r="K192" s="35">
        <f>SUM(K188:K191)</f>
        <v>814666364</v>
      </c>
      <c r="L192" s="137">
        <v>0</v>
      </c>
      <c r="M192" s="140">
        <v>0</v>
      </c>
      <c r="N192" s="137">
        <v>0</v>
      </c>
      <c r="O192" s="137">
        <v>0</v>
      </c>
      <c r="P192" s="106">
        <v>0</v>
      </c>
      <c r="Q192" s="34" t="str">
        <f t="shared" si="26"/>
        <v>MUY BAJO</v>
      </c>
      <c r="R192" s="99"/>
      <c r="S192" s="73">
        <f t="shared" si="25"/>
        <v>0</v>
      </c>
      <c r="T192" s="34" t="str">
        <f t="shared" si="27"/>
        <v>MUY BAJO</v>
      </c>
    </row>
    <row r="193" spans="1:20" ht="25.5" x14ac:dyDescent="0.25">
      <c r="A193" s="207"/>
      <c r="B193" s="9" t="s">
        <v>123</v>
      </c>
      <c r="C193" s="3" t="s">
        <v>27</v>
      </c>
      <c r="D193" s="1" t="s">
        <v>124</v>
      </c>
      <c r="E193" s="48">
        <v>113</v>
      </c>
      <c r="F193" s="53"/>
      <c r="G193" s="48" t="s">
        <v>291</v>
      </c>
      <c r="H193" s="124">
        <v>43</v>
      </c>
      <c r="I193" s="54"/>
      <c r="J193" s="30" t="s">
        <v>293</v>
      </c>
      <c r="K193" s="32">
        <v>940000000</v>
      </c>
      <c r="L193" s="136">
        <v>2348435209</v>
      </c>
      <c r="M193" s="153">
        <v>2.4983353287234045</v>
      </c>
      <c r="N193" s="136">
        <v>1214613543</v>
      </c>
      <c r="O193" s="136">
        <v>1840685524</v>
      </c>
      <c r="P193" s="122">
        <f t="shared" ref="P193:P203" si="34">+O193/L193</f>
        <v>0.78379233838168882</v>
      </c>
      <c r="Q193" s="30" t="str">
        <f t="shared" si="26"/>
        <v>ALTO</v>
      </c>
      <c r="R193" s="99"/>
      <c r="S193" s="31">
        <f t="shared" si="25"/>
        <v>0</v>
      </c>
      <c r="T193" s="30" t="str">
        <f t="shared" si="27"/>
        <v>MUY BAJO</v>
      </c>
    </row>
    <row r="194" spans="1:20" ht="25.5" x14ac:dyDescent="0.25">
      <c r="A194" s="207"/>
      <c r="B194" s="9" t="s">
        <v>123</v>
      </c>
      <c r="C194" s="3" t="s">
        <v>29</v>
      </c>
      <c r="D194" s="1" t="s">
        <v>124</v>
      </c>
      <c r="E194" s="48">
        <v>3</v>
      </c>
      <c r="F194" s="53"/>
      <c r="G194" s="48" t="s">
        <v>291</v>
      </c>
      <c r="H194" s="124">
        <v>1</v>
      </c>
      <c r="I194" s="54"/>
      <c r="J194" s="30" t="s">
        <v>293</v>
      </c>
      <c r="K194" s="32">
        <v>417000000</v>
      </c>
      <c r="L194" s="136">
        <v>200000695</v>
      </c>
      <c r="M194" s="153">
        <v>0.47961797362110314</v>
      </c>
      <c r="N194" s="136">
        <v>199979726</v>
      </c>
      <c r="O194" s="136">
        <v>199979726</v>
      </c>
      <c r="P194" s="122">
        <f t="shared" si="34"/>
        <v>0.99989515536433515</v>
      </c>
      <c r="Q194" s="30" t="str">
        <f t="shared" si="26"/>
        <v>MUY ALTO</v>
      </c>
      <c r="R194" s="99"/>
      <c r="S194" s="31">
        <f t="shared" si="25"/>
        <v>0</v>
      </c>
      <c r="T194" s="30" t="str">
        <f t="shared" si="27"/>
        <v>MUY BAJO</v>
      </c>
    </row>
    <row r="195" spans="1:20" ht="25.5" x14ac:dyDescent="0.25">
      <c r="A195" s="207"/>
      <c r="B195" s="9" t="s">
        <v>123</v>
      </c>
      <c r="C195" s="3" t="s">
        <v>30</v>
      </c>
      <c r="D195" s="1" t="s">
        <v>124</v>
      </c>
      <c r="E195" s="48">
        <v>4</v>
      </c>
      <c r="F195" s="53"/>
      <c r="G195" s="48" t="s">
        <v>291</v>
      </c>
      <c r="H195" s="124">
        <v>1</v>
      </c>
      <c r="I195" s="54"/>
      <c r="J195" s="30" t="s">
        <v>293</v>
      </c>
      <c r="K195" s="32">
        <v>200000000</v>
      </c>
      <c r="L195" s="136">
        <v>281094705</v>
      </c>
      <c r="M195" s="153">
        <v>1.4054735249999999</v>
      </c>
      <c r="N195" s="136">
        <v>199917550</v>
      </c>
      <c r="O195" s="136">
        <v>199917550</v>
      </c>
      <c r="P195" s="122">
        <f t="shared" si="34"/>
        <v>0.71121065763227376</v>
      </c>
      <c r="Q195" s="30" t="str">
        <f t="shared" si="26"/>
        <v>ALTO</v>
      </c>
      <c r="R195" s="99"/>
      <c r="S195" s="31">
        <f t="shared" si="25"/>
        <v>0</v>
      </c>
      <c r="T195" s="30" t="str">
        <f t="shared" si="27"/>
        <v>MUY BAJO</v>
      </c>
    </row>
    <row r="196" spans="1:20" ht="25.5" x14ac:dyDescent="0.25">
      <c r="A196" s="207"/>
      <c r="B196" s="9" t="s">
        <v>123</v>
      </c>
      <c r="C196" s="3" t="s">
        <v>31</v>
      </c>
      <c r="D196" s="1" t="s">
        <v>124</v>
      </c>
      <c r="E196" s="48">
        <v>6</v>
      </c>
      <c r="F196" s="53"/>
      <c r="G196" s="48" t="s">
        <v>291</v>
      </c>
      <c r="H196" s="124">
        <v>2</v>
      </c>
      <c r="I196" s="54"/>
      <c r="J196" s="30" t="s">
        <v>293</v>
      </c>
      <c r="K196" s="32">
        <v>392000000</v>
      </c>
      <c r="L196" s="136">
        <v>897037240</v>
      </c>
      <c r="M196" s="153">
        <v>2.2883603061224491</v>
      </c>
      <c r="N196" s="136">
        <v>199268856</v>
      </c>
      <c r="O196" s="136">
        <v>400071955</v>
      </c>
      <c r="P196" s="122">
        <f t="shared" si="34"/>
        <v>0.44599258220316473</v>
      </c>
      <c r="Q196" s="30" t="str">
        <f t="shared" si="26"/>
        <v>MEDIO</v>
      </c>
      <c r="R196" s="99"/>
      <c r="S196" s="31">
        <f t="shared" si="25"/>
        <v>0</v>
      </c>
      <c r="T196" s="30" t="str">
        <f t="shared" si="27"/>
        <v>MUY BAJO</v>
      </c>
    </row>
    <row r="197" spans="1:20" ht="25.5" x14ac:dyDescent="0.25">
      <c r="A197" s="207"/>
      <c r="B197" s="9" t="s">
        <v>123</v>
      </c>
      <c r="C197" s="3" t="s">
        <v>27</v>
      </c>
      <c r="D197" s="1" t="s">
        <v>125</v>
      </c>
      <c r="E197" s="48">
        <v>110</v>
      </c>
      <c r="F197" s="48">
        <v>11</v>
      </c>
      <c r="G197" s="48" t="s">
        <v>291</v>
      </c>
      <c r="H197" s="124">
        <v>12</v>
      </c>
      <c r="I197" s="49">
        <f t="shared" si="21"/>
        <v>1.0909090909090908</v>
      </c>
      <c r="J197" s="30" t="str">
        <f t="shared" si="33"/>
        <v>MUY ALTO</v>
      </c>
      <c r="K197" s="32">
        <v>104500000</v>
      </c>
      <c r="L197" s="136">
        <v>468100924</v>
      </c>
      <c r="M197" s="153">
        <v>4.4794346794258377</v>
      </c>
      <c r="N197" s="136">
        <v>61085105</v>
      </c>
      <c r="O197" s="136">
        <v>455051146</v>
      </c>
      <c r="P197" s="122">
        <f t="shared" si="34"/>
        <v>0.97212187088098978</v>
      </c>
      <c r="Q197" s="30" t="str">
        <f t="shared" si="26"/>
        <v>MUY ALTO</v>
      </c>
      <c r="R197" s="99"/>
      <c r="S197" s="31">
        <f t="shared" si="25"/>
        <v>1.0604965864156251</v>
      </c>
      <c r="T197" s="30" t="str">
        <f t="shared" si="27"/>
        <v>MUY ALTO</v>
      </c>
    </row>
    <row r="198" spans="1:20" ht="25.5" x14ac:dyDescent="0.25">
      <c r="A198" s="207"/>
      <c r="B198" s="9" t="s">
        <v>123</v>
      </c>
      <c r="C198" s="3" t="s">
        <v>29</v>
      </c>
      <c r="D198" s="1" t="s">
        <v>125</v>
      </c>
      <c r="E198" s="48">
        <v>15</v>
      </c>
      <c r="F198" s="53">
        <v>8</v>
      </c>
      <c r="G198" s="48" t="s">
        <v>291</v>
      </c>
      <c r="H198" s="124">
        <v>2</v>
      </c>
      <c r="I198" s="54">
        <f t="shared" si="21"/>
        <v>0.25</v>
      </c>
      <c r="J198" s="30" t="str">
        <f t="shared" si="33"/>
        <v>BAJO</v>
      </c>
      <c r="K198" s="32">
        <v>76000000</v>
      </c>
      <c r="L198" s="136">
        <v>0</v>
      </c>
      <c r="M198" s="153">
        <v>0</v>
      </c>
      <c r="N198" s="136"/>
      <c r="O198" s="136"/>
      <c r="P198" s="122" t="e">
        <f t="shared" si="34"/>
        <v>#DIV/0!</v>
      </c>
      <c r="Q198" s="30" t="e">
        <f t="shared" si="26"/>
        <v>#DIV/0!</v>
      </c>
      <c r="R198" s="99"/>
      <c r="S198" s="31" t="e">
        <f t="shared" si="25"/>
        <v>#DIV/0!</v>
      </c>
      <c r="T198" s="30" t="e">
        <f t="shared" si="27"/>
        <v>#DIV/0!</v>
      </c>
    </row>
    <row r="199" spans="1:20" ht="25.5" x14ac:dyDescent="0.25">
      <c r="A199" s="207"/>
      <c r="B199" s="9" t="s">
        <v>123</v>
      </c>
      <c r="C199" s="3" t="s">
        <v>30</v>
      </c>
      <c r="D199" s="1" t="s">
        <v>125</v>
      </c>
      <c r="E199" s="48">
        <v>15</v>
      </c>
      <c r="F199" s="53">
        <v>4</v>
      </c>
      <c r="G199" s="48" t="s">
        <v>291</v>
      </c>
      <c r="H199" s="124">
        <v>5</v>
      </c>
      <c r="I199" s="54">
        <f t="shared" si="21"/>
        <v>1.25</v>
      </c>
      <c r="J199" s="30" t="str">
        <f t="shared" si="33"/>
        <v>MUY ALTO</v>
      </c>
      <c r="K199" s="32">
        <v>38000000</v>
      </c>
      <c r="L199" s="136">
        <v>225400426</v>
      </c>
      <c r="M199" s="153">
        <v>5.9315901578947372</v>
      </c>
      <c r="N199" s="136"/>
      <c r="O199" s="136">
        <v>225400423</v>
      </c>
      <c r="P199" s="122">
        <f t="shared" si="34"/>
        <v>0.9999999866903535</v>
      </c>
      <c r="Q199" s="30" t="str">
        <f t="shared" si="26"/>
        <v>MUY ALTO</v>
      </c>
      <c r="R199" s="99"/>
      <c r="S199" s="31">
        <f t="shared" si="25"/>
        <v>1.2499999833629418</v>
      </c>
      <c r="T199" s="30" t="str">
        <f t="shared" si="27"/>
        <v>MUY ALTO</v>
      </c>
    </row>
    <row r="200" spans="1:20" ht="25.5" x14ac:dyDescent="0.25">
      <c r="A200" s="207"/>
      <c r="B200" s="9" t="s">
        <v>123</v>
      </c>
      <c r="C200" s="3" t="s">
        <v>31</v>
      </c>
      <c r="D200" s="1" t="s">
        <v>125</v>
      </c>
      <c r="E200" s="48">
        <v>20</v>
      </c>
      <c r="F200" s="53">
        <v>16</v>
      </c>
      <c r="G200" s="48" t="s">
        <v>291</v>
      </c>
      <c r="H200" s="124">
        <v>1</v>
      </c>
      <c r="I200" s="54">
        <f t="shared" ref="I200:I263" si="35">+H200/F200</f>
        <v>6.25E-2</v>
      </c>
      <c r="J200" s="30" t="str">
        <f t="shared" si="33"/>
        <v>MUY BAJO</v>
      </c>
      <c r="K200" s="32">
        <v>152000000</v>
      </c>
      <c r="L200" s="136">
        <v>0</v>
      </c>
      <c r="M200" s="153">
        <v>0</v>
      </c>
      <c r="N200" s="136"/>
      <c r="O200" s="136"/>
      <c r="P200" s="122" t="e">
        <f t="shared" si="34"/>
        <v>#DIV/0!</v>
      </c>
      <c r="Q200" s="30" t="e">
        <f t="shared" si="26"/>
        <v>#DIV/0!</v>
      </c>
      <c r="R200" s="99"/>
      <c r="S200" s="31" t="e">
        <f t="shared" ref="S200:S263" si="36">+I200*P200</f>
        <v>#DIV/0!</v>
      </c>
      <c r="T200" s="30" t="e">
        <f t="shared" si="27"/>
        <v>#DIV/0!</v>
      </c>
    </row>
    <row r="201" spans="1:20" ht="25.5" x14ac:dyDescent="0.25">
      <c r="A201" s="207"/>
      <c r="B201" s="9" t="s">
        <v>123</v>
      </c>
      <c r="C201" s="3" t="s">
        <v>27</v>
      </c>
      <c r="D201" s="1" t="s">
        <v>126</v>
      </c>
      <c r="E201" s="48">
        <v>1</v>
      </c>
      <c r="F201" s="53">
        <v>2</v>
      </c>
      <c r="G201" s="48" t="s">
        <v>289</v>
      </c>
      <c r="H201" s="124">
        <v>1</v>
      </c>
      <c r="I201" s="54">
        <f t="shared" si="35"/>
        <v>0.5</v>
      </c>
      <c r="J201" s="30" t="str">
        <f t="shared" si="33"/>
        <v>MEDIO</v>
      </c>
      <c r="K201" s="32">
        <v>1000000000</v>
      </c>
      <c r="L201" s="136">
        <v>466000000</v>
      </c>
      <c r="M201" s="153">
        <v>0.46600000000000003</v>
      </c>
      <c r="N201" s="136">
        <v>465897513</v>
      </c>
      <c r="O201" s="136">
        <v>465897513</v>
      </c>
      <c r="P201" s="122">
        <f t="shared" si="34"/>
        <v>0.99978007081545062</v>
      </c>
      <c r="Q201" s="30" t="str">
        <f t="shared" si="26"/>
        <v>MUY ALTO</v>
      </c>
      <c r="R201" s="99"/>
      <c r="S201" s="31">
        <f t="shared" si="36"/>
        <v>0.49989003540772531</v>
      </c>
      <c r="T201" s="30" t="str">
        <f t="shared" si="27"/>
        <v>MEDIO</v>
      </c>
    </row>
    <row r="202" spans="1:20" ht="25.5" x14ac:dyDescent="0.25">
      <c r="A202" s="207"/>
      <c r="B202" s="9" t="s">
        <v>123</v>
      </c>
      <c r="C202" s="3" t="s">
        <v>29</v>
      </c>
      <c r="D202" s="1" t="s">
        <v>126</v>
      </c>
      <c r="E202" s="48">
        <v>0</v>
      </c>
      <c r="F202" s="53"/>
      <c r="G202" s="48" t="s">
        <v>289</v>
      </c>
      <c r="H202" s="124">
        <v>1</v>
      </c>
      <c r="I202" s="54"/>
      <c r="J202" s="30" t="s">
        <v>293</v>
      </c>
      <c r="K202" s="32">
        <v>0</v>
      </c>
      <c r="L202" s="136">
        <v>466000000</v>
      </c>
      <c r="M202" s="153" t="e">
        <v>#DIV/0!</v>
      </c>
      <c r="N202" s="136">
        <v>465230642</v>
      </c>
      <c r="O202" s="136">
        <v>465230642</v>
      </c>
      <c r="P202" s="122">
        <f t="shared" si="34"/>
        <v>0.998349017167382</v>
      </c>
      <c r="Q202" s="30" t="str">
        <f t="shared" si="26"/>
        <v>MUY ALTO</v>
      </c>
      <c r="R202" s="99"/>
      <c r="S202" s="31"/>
      <c r="T202" s="30" t="s">
        <v>293</v>
      </c>
    </row>
    <row r="203" spans="1:20" ht="25.5" x14ac:dyDescent="0.25">
      <c r="A203" s="207"/>
      <c r="B203" s="9" t="s">
        <v>123</v>
      </c>
      <c r="C203" s="3" t="s">
        <v>30</v>
      </c>
      <c r="D203" s="1" t="s">
        <v>126</v>
      </c>
      <c r="E203" s="48">
        <v>0</v>
      </c>
      <c r="F203" s="53"/>
      <c r="G203" s="48" t="s">
        <v>289</v>
      </c>
      <c r="H203" s="124">
        <v>1</v>
      </c>
      <c r="I203" s="54"/>
      <c r="J203" s="30" t="s">
        <v>293</v>
      </c>
      <c r="K203" s="32">
        <v>0</v>
      </c>
      <c r="L203" s="136">
        <v>466000000</v>
      </c>
      <c r="M203" s="153" t="e">
        <v>#DIV/0!</v>
      </c>
      <c r="N203" s="136">
        <v>465636350</v>
      </c>
      <c r="O203" s="136">
        <v>465636350</v>
      </c>
      <c r="P203" s="122">
        <f t="shared" si="34"/>
        <v>0.99921963519313306</v>
      </c>
      <c r="Q203" s="30" t="str">
        <f t="shared" si="26"/>
        <v>MUY ALTO</v>
      </c>
      <c r="R203" s="99"/>
      <c r="S203" s="31"/>
      <c r="T203" s="30" t="s">
        <v>293</v>
      </c>
    </row>
    <row r="204" spans="1:20" ht="25.5" x14ac:dyDescent="0.25">
      <c r="A204" s="207"/>
      <c r="B204" s="9" t="s">
        <v>123</v>
      </c>
      <c r="C204" s="3" t="s">
        <v>31</v>
      </c>
      <c r="D204" s="1" t="s">
        <v>126</v>
      </c>
      <c r="E204" s="48">
        <v>0</v>
      </c>
      <c r="F204" s="53"/>
      <c r="G204" s="48" t="s">
        <v>289</v>
      </c>
      <c r="H204" s="124">
        <v>0</v>
      </c>
      <c r="I204" s="54"/>
      <c r="J204" s="30" t="s">
        <v>293</v>
      </c>
      <c r="K204" s="32">
        <v>0</v>
      </c>
      <c r="L204" s="136">
        <v>0</v>
      </c>
      <c r="M204" s="153"/>
      <c r="N204" s="136"/>
      <c r="O204" s="136"/>
      <c r="P204" s="122"/>
      <c r="Q204" s="30" t="s">
        <v>293</v>
      </c>
      <c r="R204" s="99"/>
      <c r="S204" s="31"/>
      <c r="T204" s="30" t="s">
        <v>293</v>
      </c>
    </row>
    <row r="205" spans="1:20" ht="38.25" x14ac:dyDescent="0.25">
      <c r="A205" s="207"/>
      <c r="B205" s="9" t="s">
        <v>123</v>
      </c>
      <c r="C205" s="3" t="s">
        <v>27</v>
      </c>
      <c r="D205" s="1" t="s">
        <v>127</v>
      </c>
      <c r="E205" s="48">
        <v>1</v>
      </c>
      <c r="F205" s="53">
        <v>1</v>
      </c>
      <c r="G205" s="48" t="s">
        <v>289</v>
      </c>
      <c r="H205" s="124">
        <v>1</v>
      </c>
      <c r="I205" s="54">
        <f t="shared" si="35"/>
        <v>1</v>
      </c>
      <c r="J205" s="30" t="str">
        <f t="shared" si="33"/>
        <v>MUY ALTO</v>
      </c>
      <c r="K205" s="32">
        <v>750000000</v>
      </c>
      <c r="L205" s="136">
        <v>0</v>
      </c>
      <c r="M205" s="153">
        <v>0</v>
      </c>
      <c r="N205" s="136"/>
      <c r="O205" s="136"/>
      <c r="P205" s="122" t="e">
        <f>+O205/L205</f>
        <v>#DIV/0!</v>
      </c>
      <c r="Q205" s="30" t="e">
        <f t="shared" si="26"/>
        <v>#DIV/0!</v>
      </c>
      <c r="R205" s="99"/>
      <c r="S205" s="31" t="e">
        <f t="shared" si="36"/>
        <v>#DIV/0!</v>
      </c>
      <c r="T205" s="30" t="e">
        <f t="shared" si="27"/>
        <v>#DIV/0!</v>
      </c>
    </row>
    <row r="206" spans="1:20" ht="38.25" x14ac:dyDescent="0.25">
      <c r="A206" s="207"/>
      <c r="B206" s="9" t="s">
        <v>123</v>
      </c>
      <c r="C206" s="3" t="s">
        <v>29</v>
      </c>
      <c r="D206" s="4" t="s">
        <v>127</v>
      </c>
      <c r="E206" s="48">
        <v>1</v>
      </c>
      <c r="F206" s="53">
        <v>1</v>
      </c>
      <c r="G206" s="48" t="s">
        <v>289</v>
      </c>
      <c r="H206" s="124">
        <v>0</v>
      </c>
      <c r="I206" s="54">
        <f t="shared" si="35"/>
        <v>0</v>
      </c>
      <c r="J206" s="30" t="str">
        <f t="shared" si="33"/>
        <v>MUY BAJO</v>
      </c>
      <c r="K206" s="32">
        <v>750000000</v>
      </c>
      <c r="L206" s="136">
        <v>0</v>
      </c>
      <c r="M206" s="153">
        <v>0</v>
      </c>
      <c r="N206" s="136"/>
      <c r="O206" s="136"/>
      <c r="P206" s="122" t="e">
        <f>+O206/L206</f>
        <v>#DIV/0!</v>
      </c>
      <c r="Q206" s="30" t="e">
        <f t="shared" si="26"/>
        <v>#DIV/0!</v>
      </c>
      <c r="R206" s="99"/>
      <c r="S206" s="31" t="e">
        <f t="shared" si="36"/>
        <v>#DIV/0!</v>
      </c>
      <c r="T206" s="30" t="e">
        <f t="shared" si="27"/>
        <v>#DIV/0!</v>
      </c>
    </row>
    <row r="207" spans="1:20" ht="38.25" x14ac:dyDescent="0.25">
      <c r="A207" s="207"/>
      <c r="B207" s="9" t="s">
        <v>123</v>
      </c>
      <c r="C207" s="3" t="s">
        <v>30</v>
      </c>
      <c r="D207" s="1" t="s">
        <v>127</v>
      </c>
      <c r="E207" s="48">
        <v>1</v>
      </c>
      <c r="F207" s="53">
        <v>1</v>
      </c>
      <c r="G207" s="48" t="s">
        <v>289</v>
      </c>
      <c r="H207" s="124">
        <v>0</v>
      </c>
      <c r="I207" s="54">
        <f t="shared" si="35"/>
        <v>0</v>
      </c>
      <c r="J207" s="30" t="str">
        <f t="shared" si="33"/>
        <v>MUY BAJO</v>
      </c>
      <c r="K207" s="32">
        <v>750000000</v>
      </c>
      <c r="L207" s="136">
        <v>0</v>
      </c>
      <c r="M207" s="153">
        <v>0</v>
      </c>
      <c r="N207" s="136"/>
      <c r="O207" s="136"/>
      <c r="P207" s="122" t="e">
        <f>+O207/L207</f>
        <v>#DIV/0!</v>
      </c>
      <c r="Q207" s="30" t="e">
        <f t="shared" si="26"/>
        <v>#DIV/0!</v>
      </c>
      <c r="R207" s="99"/>
      <c r="S207" s="31" t="e">
        <f t="shared" si="36"/>
        <v>#DIV/0!</v>
      </c>
      <c r="T207" s="30" t="e">
        <f t="shared" si="27"/>
        <v>#DIV/0!</v>
      </c>
    </row>
    <row r="208" spans="1:20" ht="38.25" x14ac:dyDescent="0.25">
      <c r="A208" s="207"/>
      <c r="B208" s="9" t="s">
        <v>123</v>
      </c>
      <c r="C208" s="3" t="s">
        <v>31</v>
      </c>
      <c r="D208" s="1" t="s">
        <v>127</v>
      </c>
      <c r="E208" s="48">
        <v>1</v>
      </c>
      <c r="F208" s="53">
        <v>1</v>
      </c>
      <c r="G208" s="48" t="s">
        <v>289</v>
      </c>
      <c r="H208" s="124">
        <v>0</v>
      </c>
      <c r="I208" s="54">
        <f t="shared" si="35"/>
        <v>0</v>
      </c>
      <c r="J208" s="30" t="str">
        <f t="shared" si="33"/>
        <v>MUY BAJO</v>
      </c>
      <c r="K208" s="32">
        <v>750000000</v>
      </c>
      <c r="L208" s="136">
        <v>0</v>
      </c>
      <c r="M208" s="153">
        <v>0</v>
      </c>
      <c r="N208" s="136"/>
      <c r="O208" s="136"/>
      <c r="P208" s="122" t="e">
        <f>+O208/L208</f>
        <v>#DIV/0!</v>
      </c>
      <c r="Q208" s="30" t="e">
        <f t="shared" si="26"/>
        <v>#DIV/0!</v>
      </c>
      <c r="R208" s="99"/>
      <c r="S208" s="31" t="e">
        <f t="shared" si="36"/>
        <v>#DIV/0!</v>
      </c>
      <c r="T208" s="30" t="e">
        <f t="shared" si="27"/>
        <v>#DIV/0!</v>
      </c>
    </row>
    <row r="209" spans="1:20" ht="25.5" x14ac:dyDescent="0.25">
      <c r="A209" s="207"/>
      <c r="B209" s="9" t="s">
        <v>123</v>
      </c>
      <c r="C209" s="3" t="s">
        <v>27</v>
      </c>
      <c r="D209" s="1" t="s">
        <v>128</v>
      </c>
      <c r="E209" s="48">
        <v>5</v>
      </c>
      <c r="F209" s="53">
        <v>1</v>
      </c>
      <c r="G209" s="48" t="s">
        <v>289</v>
      </c>
      <c r="H209" s="124">
        <v>1</v>
      </c>
      <c r="I209" s="54">
        <f t="shared" si="35"/>
        <v>1</v>
      </c>
      <c r="J209" s="30" t="str">
        <f t="shared" si="33"/>
        <v>MUY ALTO</v>
      </c>
      <c r="K209" s="32">
        <v>300000000</v>
      </c>
      <c r="L209" s="136">
        <v>893000</v>
      </c>
      <c r="M209" s="153">
        <v>2.9766666666666665E-3</v>
      </c>
      <c r="N209" s="136"/>
      <c r="O209" s="136"/>
      <c r="P209" s="122">
        <f>+O209/L209</f>
        <v>0</v>
      </c>
      <c r="Q209" s="30" t="str">
        <f t="shared" si="26"/>
        <v>MUY BAJO</v>
      </c>
      <c r="R209" s="99"/>
      <c r="S209" s="31">
        <f t="shared" si="36"/>
        <v>0</v>
      </c>
      <c r="T209" s="30" t="str">
        <f t="shared" si="27"/>
        <v>MUY BAJO</v>
      </c>
    </row>
    <row r="210" spans="1:20" ht="25.5" x14ac:dyDescent="0.25">
      <c r="A210" s="207"/>
      <c r="B210" s="9" t="s">
        <v>123</v>
      </c>
      <c r="C210" s="3" t="s">
        <v>29</v>
      </c>
      <c r="D210" s="1" t="s">
        <v>128</v>
      </c>
      <c r="E210" s="48">
        <v>1</v>
      </c>
      <c r="F210" s="53"/>
      <c r="G210" s="48" t="s">
        <v>290</v>
      </c>
      <c r="H210" s="124">
        <v>0</v>
      </c>
      <c r="I210" s="54"/>
      <c r="J210" s="30" t="s">
        <v>293</v>
      </c>
      <c r="K210" s="32">
        <v>0</v>
      </c>
      <c r="L210" s="136">
        <v>0</v>
      </c>
      <c r="M210" s="153"/>
      <c r="N210" s="136"/>
      <c r="O210" s="136"/>
      <c r="P210" s="122"/>
      <c r="Q210" s="30" t="s">
        <v>293</v>
      </c>
      <c r="R210" s="99"/>
      <c r="S210" s="31"/>
      <c r="T210" s="30" t="s">
        <v>293</v>
      </c>
    </row>
    <row r="211" spans="1:20" ht="25.5" x14ac:dyDescent="0.25">
      <c r="A211" s="207"/>
      <c r="B211" s="9" t="s">
        <v>123</v>
      </c>
      <c r="C211" s="3" t="s">
        <v>30</v>
      </c>
      <c r="D211" s="1" t="s">
        <v>128</v>
      </c>
      <c r="E211" s="48">
        <v>1</v>
      </c>
      <c r="F211" s="53"/>
      <c r="G211" s="48" t="s">
        <v>290</v>
      </c>
      <c r="H211" s="124">
        <v>0</v>
      </c>
      <c r="I211" s="54"/>
      <c r="J211" s="30" t="s">
        <v>293</v>
      </c>
      <c r="K211" s="32">
        <v>0</v>
      </c>
      <c r="L211" s="136">
        <v>0</v>
      </c>
      <c r="M211" s="153"/>
      <c r="N211" s="136"/>
      <c r="O211" s="136"/>
      <c r="P211" s="122"/>
      <c r="Q211" s="30" t="s">
        <v>293</v>
      </c>
      <c r="R211" s="99"/>
      <c r="S211" s="31"/>
      <c r="T211" s="30" t="s">
        <v>293</v>
      </c>
    </row>
    <row r="212" spans="1:20" ht="25.5" x14ac:dyDescent="0.25">
      <c r="A212" s="207"/>
      <c r="B212" s="9" t="s">
        <v>123</v>
      </c>
      <c r="C212" s="3" t="s">
        <v>31</v>
      </c>
      <c r="D212" s="1" t="s">
        <v>128</v>
      </c>
      <c r="E212" s="48">
        <v>1</v>
      </c>
      <c r="F212" s="53"/>
      <c r="G212" s="48" t="s">
        <v>290</v>
      </c>
      <c r="H212" s="124">
        <v>0</v>
      </c>
      <c r="I212" s="54"/>
      <c r="J212" s="30" t="s">
        <v>293</v>
      </c>
      <c r="K212" s="32">
        <v>0</v>
      </c>
      <c r="L212" s="136">
        <v>0</v>
      </c>
      <c r="M212" s="153"/>
      <c r="N212" s="136"/>
      <c r="O212" s="136"/>
      <c r="P212" s="122"/>
      <c r="Q212" s="30" t="s">
        <v>293</v>
      </c>
      <c r="R212" s="99"/>
      <c r="S212" s="31"/>
      <c r="T212" s="30" t="s">
        <v>293</v>
      </c>
    </row>
    <row r="213" spans="1:20" ht="25.5" x14ac:dyDescent="0.25">
      <c r="A213" s="207"/>
      <c r="B213" s="9" t="s">
        <v>123</v>
      </c>
      <c r="C213" s="3" t="s">
        <v>27</v>
      </c>
      <c r="D213" s="1" t="s">
        <v>129</v>
      </c>
      <c r="E213" s="48">
        <v>3</v>
      </c>
      <c r="F213" s="53"/>
      <c r="G213" s="48" t="s">
        <v>289</v>
      </c>
      <c r="H213" s="124">
        <v>0</v>
      </c>
      <c r="I213" s="54"/>
      <c r="J213" s="30" t="s">
        <v>293</v>
      </c>
      <c r="K213" s="32">
        <v>0</v>
      </c>
      <c r="L213" s="136">
        <v>0</v>
      </c>
      <c r="M213" s="153"/>
      <c r="N213" s="136"/>
      <c r="O213" s="136"/>
      <c r="P213" s="122"/>
      <c r="Q213" s="30" t="s">
        <v>293</v>
      </c>
      <c r="R213" s="99"/>
      <c r="S213" s="31"/>
      <c r="T213" s="30" t="s">
        <v>293</v>
      </c>
    </row>
    <row r="214" spans="1:20" ht="25.5" x14ac:dyDescent="0.25">
      <c r="A214" s="207"/>
      <c r="B214" s="9" t="s">
        <v>123</v>
      </c>
      <c r="C214" s="3" t="s">
        <v>29</v>
      </c>
      <c r="D214" s="1" t="s">
        <v>129</v>
      </c>
      <c r="E214" s="48">
        <v>0</v>
      </c>
      <c r="F214" s="53"/>
      <c r="G214" s="48" t="s">
        <v>289</v>
      </c>
      <c r="H214" s="124">
        <v>0</v>
      </c>
      <c r="I214" s="54"/>
      <c r="J214" s="30" t="s">
        <v>293</v>
      </c>
      <c r="K214" s="32">
        <v>0</v>
      </c>
      <c r="L214" s="136">
        <v>0</v>
      </c>
      <c r="M214" s="153"/>
      <c r="N214" s="136"/>
      <c r="O214" s="136"/>
      <c r="P214" s="122"/>
      <c r="Q214" s="30" t="s">
        <v>293</v>
      </c>
      <c r="R214" s="99"/>
      <c r="S214" s="31"/>
      <c r="T214" s="30" t="s">
        <v>293</v>
      </c>
    </row>
    <row r="215" spans="1:20" ht="25.5" x14ac:dyDescent="0.25">
      <c r="A215" s="207"/>
      <c r="B215" s="9" t="s">
        <v>123</v>
      </c>
      <c r="C215" s="3" t="s">
        <v>30</v>
      </c>
      <c r="D215" s="1" t="s">
        <v>129</v>
      </c>
      <c r="E215" s="48">
        <v>0</v>
      </c>
      <c r="F215" s="53"/>
      <c r="G215" s="48" t="s">
        <v>289</v>
      </c>
      <c r="H215" s="124">
        <v>0</v>
      </c>
      <c r="I215" s="54"/>
      <c r="J215" s="30" t="s">
        <v>293</v>
      </c>
      <c r="K215" s="32">
        <v>0</v>
      </c>
      <c r="L215" s="136">
        <v>0</v>
      </c>
      <c r="M215" s="153"/>
      <c r="N215" s="136"/>
      <c r="O215" s="136"/>
      <c r="P215" s="122"/>
      <c r="Q215" s="30" t="s">
        <v>293</v>
      </c>
      <c r="R215" s="99"/>
      <c r="S215" s="31"/>
      <c r="T215" s="30" t="s">
        <v>293</v>
      </c>
    </row>
    <row r="216" spans="1:20" ht="25.5" x14ac:dyDescent="0.25">
      <c r="A216" s="207"/>
      <c r="B216" s="9" t="s">
        <v>123</v>
      </c>
      <c r="C216" s="3" t="s">
        <v>31</v>
      </c>
      <c r="D216" s="1" t="s">
        <v>129</v>
      </c>
      <c r="E216" s="48">
        <v>1</v>
      </c>
      <c r="F216" s="53">
        <v>1</v>
      </c>
      <c r="G216" s="48" t="s">
        <v>291</v>
      </c>
      <c r="H216" s="124">
        <v>1</v>
      </c>
      <c r="I216" s="54">
        <f t="shared" si="35"/>
        <v>1</v>
      </c>
      <c r="J216" s="30" t="str">
        <f t="shared" si="33"/>
        <v>MUY ALTO</v>
      </c>
      <c r="K216" s="32">
        <v>400000000</v>
      </c>
      <c r="L216" s="136">
        <v>383749928</v>
      </c>
      <c r="M216" s="153">
        <v>0.95937481999999996</v>
      </c>
      <c r="N216" s="136"/>
      <c r="O216" s="136">
        <v>379999679</v>
      </c>
      <c r="P216" s="122">
        <f t="shared" ref="P216:P247" si="37">+O216/L216</f>
        <v>0.99022736233581787</v>
      </c>
      <c r="Q216" s="30" t="str">
        <f t="shared" ref="Q216:Q280" si="38">IF(P216&lt;=20%,"MUY BAJO",IF(AND(P216&gt;20%,P216&lt;=40%),"BAJO",IF(AND(P216&gt;40%,P216&lt;=60%),"MEDIO",IF(AND(P216&gt;60%,P216&lt;=80%),"ALTO","MUY ALTO"))))</f>
        <v>MUY ALTO</v>
      </c>
      <c r="R216" s="99"/>
      <c r="S216" s="31">
        <f t="shared" si="36"/>
        <v>0.99022736233581787</v>
      </c>
      <c r="T216" s="30" t="str">
        <f t="shared" ref="T216:T280" si="39">IF(S216&lt;=20%,"MUY BAJO",IF(AND(S216&gt;20%,S216&lt;=40%),"BAJO",IF(AND(S216&gt;40%,S216&lt;=60%),"MEDIO",IF(AND(S216&gt;60%,S216&lt;=80%),"ALTO","MUY ALTO"))))</f>
        <v>MUY ALTO</v>
      </c>
    </row>
    <row r="217" spans="1:20" ht="25.5" x14ac:dyDescent="0.25">
      <c r="A217" s="207"/>
      <c r="B217" s="9" t="s">
        <v>123</v>
      </c>
      <c r="C217" s="3" t="s">
        <v>27</v>
      </c>
      <c r="D217" s="1" t="s">
        <v>130</v>
      </c>
      <c r="E217" s="48">
        <v>184</v>
      </c>
      <c r="F217" s="53">
        <v>6</v>
      </c>
      <c r="G217" s="48" t="s">
        <v>291</v>
      </c>
      <c r="H217" s="124">
        <v>85</v>
      </c>
      <c r="I217" s="54">
        <f t="shared" si="35"/>
        <v>14.166666666666666</v>
      </c>
      <c r="J217" s="30" t="str">
        <f t="shared" si="33"/>
        <v>MUY ALTO</v>
      </c>
      <c r="K217" s="32">
        <v>500000000</v>
      </c>
      <c r="L217" s="136">
        <v>734809572</v>
      </c>
      <c r="M217" s="153">
        <v>1.4696191439999999</v>
      </c>
      <c r="N217" s="136">
        <v>395235991</v>
      </c>
      <c r="O217" s="136">
        <v>720383318</v>
      </c>
      <c r="P217" s="122">
        <f t="shared" si="37"/>
        <v>0.98036735700008004</v>
      </c>
      <c r="Q217" s="30" t="str">
        <f t="shared" si="38"/>
        <v>MUY ALTO</v>
      </c>
      <c r="R217" s="99"/>
      <c r="S217" s="31">
        <f t="shared" si="36"/>
        <v>13.888537557501133</v>
      </c>
      <c r="T217" s="30" t="str">
        <f t="shared" si="39"/>
        <v>MUY ALTO</v>
      </c>
    </row>
    <row r="218" spans="1:20" ht="25.5" x14ac:dyDescent="0.25">
      <c r="A218" s="207"/>
      <c r="B218" s="9" t="s">
        <v>123</v>
      </c>
      <c r="C218" s="3" t="s">
        <v>29</v>
      </c>
      <c r="D218" s="1" t="s">
        <v>130</v>
      </c>
      <c r="E218" s="48">
        <v>7</v>
      </c>
      <c r="F218" s="53">
        <v>3</v>
      </c>
      <c r="G218" s="48" t="s">
        <v>291</v>
      </c>
      <c r="H218" s="124">
        <v>0</v>
      </c>
      <c r="I218" s="54">
        <f t="shared" si="35"/>
        <v>0</v>
      </c>
      <c r="J218" s="30" t="str">
        <f t="shared" si="33"/>
        <v>MUY BAJO</v>
      </c>
      <c r="K218" s="32">
        <v>80000000</v>
      </c>
      <c r="L218" s="136">
        <v>0</v>
      </c>
      <c r="M218" s="153">
        <v>0</v>
      </c>
      <c r="N218" s="136"/>
      <c r="O218" s="136"/>
      <c r="P218" s="122" t="e">
        <f t="shared" si="37"/>
        <v>#DIV/0!</v>
      </c>
      <c r="Q218" s="30" t="e">
        <f t="shared" si="38"/>
        <v>#DIV/0!</v>
      </c>
      <c r="R218" s="99"/>
      <c r="S218" s="31" t="e">
        <f t="shared" si="36"/>
        <v>#DIV/0!</v>
      </c>
      <c r="T218" s="30" t="e">
        <f t="shared" si="39"/>
        <v>#DIV/0!</v>
      </c>
    </row>
    <row r="219" spans="1:20" ht="25.5" x14ac:dyDescent="0.25">
      <c r="A219" s="207"/>
      <c r="B219" s="9" t="s">
        <v>123</v>
      </c>
      <c r="C219" s="3" t="s">
        <v>30</v>
      </c>
      <c r="D219" s="1" t="s">
        <v>130</v>
      </c>
      <c r="E219" s="48">
        <v>13</v>
      </c>
      <c r="F219" s="53">
        <v>3</v>
      </c>
      <c r="G219" s="48" t="s">
        <v>291</v>
      </c>
      <c r="H219" s="124">
        <v>1</v>
      </c>
      <c r="I219" s="54">
        <f t="shared" si="35"/>
        <v>0.33333333333333331</v>
      </c>
      <c r="J219" s="30" t="str">
        <f t="shared" si="33"/>
        <v>BAJO</v>
      </c>
      <c r="K219" s="32">
        <v>80000000</v>
      </c>
      <c r="L219" s="136">
        <v>0</v>
      </c>
      <c r="M219" s="153">
        <v>0</v>
      </c>
      <c r="N219" s="136"/>
      <c r="O219" s="136"/>
      <c r="P219" s="122" t="e">
        <f t="shared" si="37"/>
        <v>#DIV/0!</v>
      </c>
      <c r="Q219" s="30" t="e">
        <f t="shared" si="38"/>
        <v>#DIV/0!</v>
      </c>
      <c r="R219" s="99"/>
      <c r="S219" s="31" t="e">
        <f t="shared" si="36"/>
        <v>#DIV/0!</v>
      </c>
      <c r="T219" s="30" t="e">
        <f t="shared" si="39"/>
        <v>#DIV/0!</v>
      </c>
    </row>
    <row r="220" spans="1:20" ht="25.5" x14ac:dyDescent="0.25">
      <c r="A220" s="207"/>
      <c r="B220" s="9" t="s">
        <v>123</v>
      </c>
      <c r="C220" s="3" t="s">
        <v>31</v>
      </c>
      <c r="D220" s="1" t="s">
        <v>130</v>
      </c>
      <c r="E220" s="48">
        <v>8</v>
      </c>
      <c r="F220" s="53">
        <v>3</v>
      </c>
      <c r="G220" s="48" t="s">
        <v>291</v>
      </c>
      <c r="H220" s="124">
        <v>0</v>
      </c>
      <c r="I220" s="54">
        <f t="shared" si="35"/>
        <v>0</v>
      </c>
      <c r="J220" s="30" t="str">
        <f t="shared" si="33"/>
        <v>MUY BAJO</v>
      </c>
      <c r="K220" s="32">
        <v>80000000</v>
      </c>
      <c r="L220" s="136">
        <v>0</v>
      </c>
      <c r="M220" s="153">
        <v>0</v>
      </c>
      <c r="N220" s="136"/>
      <c r="O220" s="136"/>
      <c r="P220" s="122" t="e">
        <f t="shared" si="37"/>
        <v>#DIV/0!</v>
      </c>
      <c r="Q220" s="30" t="e">
        <f t="shared" si="38"/>
        <v>#DIV/0!</v>
      </c>
      <c r="R220" s="99"/>
      <c r="S220" s="31" t="e">
        <f t="shared" si="36"/>
        <v>#DIV/0!</v>
      </c>
      <c r="T220" s="30" t="e">
        <f t="shared" si="39"/>
        <v>#DIV/0!</v>
      </c>
    </row>
    <row r="221" spans="1:20" ht="25.5" x14ac:dyDescent="0.25">
      <c r="A221" s="207"/>
      <c r="B221" s="9" t="s">
        <v>123</v>
      </c>
      <c r="C221" s="3" t="s">
        <v>1</v>
      </c>
      <c r="D221" s="1" t="s">
        <v>131</v>
      </c>
      <c r="E221" s="48">
        <v>1</v>
      </c>
      <c r="F221" s="53">
        <v>1</v>
      </c>
      <c r="G221" s="48" t="s">
        <v>290</v>
      </c>
      <c r="H221" s="124">
        <v>0</v>
      </c>
      <c r="I221" s="54">
        <f t="shared" si="35"/>
        <v>0</v>
      </c>
      <c r="J221" s="30" t="str">
        <f t="shared" si="33"/>
        <v>MUY BAJO</v>
      </c>
      <c r="K221" s="32">
        <v>145000000</v>
      </c>
      <c r="L221" s="136">
        <v>0</v>
      </c>
      <c r="M221" s="153">
        <v>0</v>
      </c>
      <c r="N221" s="136"/>
      <c r="O221" s="136"/>
      <c r="P221" s="122" t="e">
        <f t="shared" si="37"/>
        <v>#DIV/0!</v>
      </c>
      <c r="Q221" s="30" t="e">
        <f t="shared" si="38"/>
        <v>#DIV/0!</v>
      </c>
      <c r="R221" s="99"/>
      <c r="S221" s="31" t="e">
        <f t="shared" si="36"/>
        <v>#DIV/0!</v>
      </c>
      <c r="T221" s="30" t="e">
        <f t="shared" si="39"/>
        <v>#DIV/0!</v>
      </c>
    </row>
    <row r="222" spans="1:20" ht="38.25" x14ac:dyDescent="0.25">
      <c r="A222" s="207"/>
      <c r="B222" s="9" t="s">
        <v>123</v>
      </c>
      <c r="C222" s="3" t="s">
        <v>27</v>
      </c>
      <c r="D222" s="1" t="s">
        <v>132</v>
      </c>
      <c r="E222" s="48">
        <v>113</v>
      </c>
      <c r="F222" s="53">
        <v>113</v>
      </c>
      <c r="G222" s="48" t="s">
        <v>291</v>
      </c>
      <c r="H222" s="124">
        <v>10</v>
      </c>
      <c r="I222" s="54">
        <f t="shared" si="35"/>
        <v>8.8495575221238937E-2</v>
      </c>
      <c r="J222" s="30" t="str">
        <f t="shared" si="33"/>
        <v>MUY BAJO</v>
      </c>
      <c r="K222" s="32">
        <v>430000000</v>
      </c>
      <c r="L222" s="136">
        <v>177721597</v>
      </c>
      <c r="M222" s="153">
        <v>0.41330603953488371</v>
      </c>
      <c r="N222" s="136"/>
      <c r="O222" s="136">
        <v>175692675</v>
      </c>
      <c r="P222" s="122">
        <f t="shared" si="37"/>
        <v>0.98858370600844869</v>
      </c>
      <c r="Q222" s="30" t="str">
        <f t="shared" si="38"/>
        <v>MUY ALTO</v>
      </c>
      <c r="R222" s="99"/>
      <c r="S222" s="31">
        <f t="shared" si="36"/>
        <v>8.7485283717561826E-2</v>
      </c>
      <c r="T222" s="30" t="str">
        <f t="shared" si="39"/>
        <v>MUY BAJO</v>
      </c>
    </row>
    <row r="223" spans="1:20" ht="38.25" x14ac:dyDescent="0.25">
      <c r="A223" s="207"/>
      <c r="B223" s="9" t="s">
        <v>123</v>
      </c>
      <c r="C223" s="3" t="s">
        <v>29</v>
      </c>
      <c r="D223" s="1" t="s">
        <v>132</v>
      </c>
      <c r="E223" s="48">
        <v>3</v>
      </c>
      <c r="F223" s="53">
        <v>3</v>
      </c>
      <c r="G223" s="48" t="s">
        <v>290</v>
      </c>
      <c r="H223" s="124">
        <v>0</v>
      </c>
      <c r="I223" s="54">
        <f t="shared" si="35"/>
        <v>0</v>
      </c>
      <c r="J223" s="30" t="str">
        <f t="shared" si="33"/>
        <v>MUY BAJO</v>
      </c>
      <c r="K223" s="32">
        <v>80000000</v>
      </c>
      <c r="L223" s="136">
        <v>0</v>
      </c>
      <c r="M223" s="153">
        <v>0</v>
      </c>
      <c r="N223" s="136"/>
      <c r="O223" s="136"/>
      <c r="P223" s="122" t="e">
        <f t="shared" si="37"/>
        <v>#DIV/0!</v>
      </c>
      <c r="Q223" s="30" t="e">
        <f t="shared" si="38"/>
        <v>#DIV/0!</v>
      </c>
      <c r="R223" s="99"/>
      <c r="S223" s="31" t="e">
        <f t="shared" si="36"/>
        <v>#DIV/0!</v>
      </c>
      <c r="T223" s="30" t="e">
        <f t="shared" si="39"/>
        <v>#DIV/0!</v>
      </c>
    </row>
    <row r="224" spans="1:20" ht="38.25" x14ac:dyDescent="0.25">
      <c r="A224" s="207"/>
      <c r="B224" s="9" t="s">
        <v>123</v>
      </c>
      <c r="C224" s="3" t="s">
        <v>30</v>
      </c>
      <c r="D224" s="1" t="s">
        <v>132</v>
      </c>
      <c r="E224" s="48">
        <v>4</v>
      </c>
      <c r="F224" s="53">
        <v>4</v>
      </c>
      <c r="G224" s="48" t="s">
        <v>291</v>
      </c>
      <c r="H224" s="124">
        <v>0</v>
      </c>
      <c r="I224" s="54">
        <f t="shared" si="35"/>
        <v>0</v>
      </c>
      <c r="J224" s="30" t="str">
        <f t="shared" si="33"/>
        <v>MUY BAJO</v>
      </c>
      <c r="K224" s="32">
        <v>90000000</v>
      </c>
      <c r="L224" s="136">
        <v>0</v>
      </c>
      <c r="M224" s="153">
        <v>0</v>
      </c>
      <c r="N224" s="136"/>
      <c r="O224" s="136"/>
      <c r="P224" s="122" t="e">
        <f t="shared" si="37"/>
        <v>#DIV/0!</v>
      </c>
      <c r="Q224" s="30" t="e">
        <f t="shared" si="38"/>
        <v>#DIV/0!</v>
      </c>
      <c r="R224" s="99"/>
      <c r="S224" s="31" t="e">
        <f t="shared" si="36"/>
        <v>#DIV/0!</v>
      </c>
      <c r="T224" s="30" t="e">
        <f t="shared" si="39"/>
        <v>#DIV/0!</v>
      </c>
    </row>
    <row r="225" spans="1:20" ht="38.25" x14ac:dyDescent="0.25">
      <c r="A225" s="207"/>
      <c r="B225" s="9" t="s">
        <v>123</v>
      </c>
      <c r="C225" s="3" t="s">
        <v>31</v>
      </c>
      <c r="D225" s="1" t="s">
        <v>132</v>
      </c>
      <c r="E225" s="48">
        <v>6</v>
      </c>
      <c r="F225" s="53">
        <v>6</v>
      </c>
      <c r="G225" s="48" t="s">
        <v>291</v>
      </c>
      <c r="H225" s="124">
        <v>0</v>
      </c>
      <c r="I225" s="54">
        <f t="shared" si="35"/>
        <v>0</v>
      </c>
      <c r="J225" s="30" t="str">
        <f t="shared" si="33"/>
        <v>MUY BAJO</v>
      </c>
      <c r="K225" s="32">
        <v>70000000</v>
      </c>
      <c r="L225" s="136">
        <v>0</v>
      </c>
      <c r="M225" s="153">
        <v>0</v>
      </c>
      <c r="N225" s="136"/>
      <c r="O225" s="136"/>
      <c r="P225" s="122" t="e">
        <f t="shared" si="37"/>
        <v>#DIV/0!</v>
      </c>
      <c r="Q225" s="30" t="e">
        <f t="shared" si="38"/>
        <v>#DIV/0!</v>
      </c>
      <c r="R225" s="99"/>
      <c r="S225" s="31" t="e">
        <f t="shared" si="36"/>
        <v>#DIV/0!</v>
      </c>
      <c r="T225" s="30" t="e">
        <f t="shared" si="39"/>
        <v>#DIV/0!</v>
      </c>
    </row>
    <row r="226" spans="1:20" ht="25.5" x14ac:dyDescent="0.25">
      <c r="A226" s="207"/>
      <c r="B226" s="9" t="s">
        <v>123</v>
      </c>
      <c r="C226" s="3" t="s">
        <v>27</v>
      </c>
      <c r="D226" s="1" t="s">
        <v>133</v>
      </c>
      <c r="E226" s="48">
        <v>111</v>
      </c>
      <c r="F226" s="53">
        <v>121</v>
      </c>
      <c r="G226" s="48" t="s">
        <v>291</v>
      </c>
      <c r="H226" s="124">
        <v>4</v>
      </c>
      <c r="I226" s="54">
        <f t="shared" si="35"/>
        <v>3.3057851239669422E-2</v>
      </c>
      <c r="J226" s="30" t="str">
        <f t="shared" si="33"/>
        <v>MUY BAJO</v>
      </c>
      <c r="K226" s="32">
        <v>605000000</v>
      </c>
      <c r="L226" s="136">
        <v>30000000</v>
      </c>
      <c r="M226" s="153">
        <v>4.9586776859504134E-2</v>
      </c>
      <c r="N226" s="136">
        <v>11848830</v>
      </c>
      <c r="O226" s="136">
        <v>26825614</v>
      </c>
      <c r="P226" s="122">
        <f t="shared" si="37"/>
        <v>0.89418713333333333</v>
      </c>
      <c r="Q226" s="30" t="str">
        <f t="shared" si="38"/>
        <v>MUY ALTO</v>
      </c>
      <c r="R226" s="99"/>
      <c r="S226" s="31">
        <f t="shared" si="36"/>
        <v>2.9559905234159779E-2</v>
      </c>
      <c r="T226" s="30" t="str">
        <f t="shared" si="39"/>
        <v>MUY BAJO</v>
      </c>
    </row>
    <row r="227" spans="1:20" ht="25.5" x14ac:dyDescent="0.25">
      <c r="A227" s="207"/>
      <c r="B227" s="9" t="s">
        <v>123</v>
      </c>
      <c r="C227" s="3" t="s">
        <v>29</v>
      </c>
      <c r="D227" s="1" t="s">
        <v>133</v>
      </c>
      <c r="E227" s="48">
        <v>15</v>
      </c>
      <c r="F227" s="53">
        <v>23</v>
      </c>
      <c r="G227" s="48" t="s">
        <v>291</v>
      </c>
      <c r="H227" s="124">
        <v>0</v>
      </c>
      <c r="I227" s="54">
        <f t="shared" si="35"/>
        <v>0</v>
      </c>
      <c r="J227" s="30" t="str">
        <f t="shared" si="33"/>
        <v>MUY BAJO</v>
      </c>
      <c r="K227" s="32">
        <v>115000000</v>
      </c>
      <c r="L227" s="136">
        <v>0</v>
      </c>
      <c r="M227" s="153">
        <v>0</v>
      </c>
      <c r="N227" s="136"/>
      <c r="O227" s="136"/>
      <c r="P227" s="122" t="e">
        <f t="shared" si="37"/>
        <v>#DIV/0!</v>
      </c>
      <c r="Q227" s="30" t="e">
        <f t="shared" si="38"/>
        <v>#DIV/0!</v>
      </c>
      <c r="R227" s="99"/>
      <c r="S227" s="31" t="e">
        <f t="shared" si="36"/>
        <v>#DIV/0!</v>
      </c>
      <c r="T227" s="30" t="e">
        <f t="shared" si="39"/>
        <v>#DIV/0!</v>
      </c>
    </row>
    <row r="228" spans="1:20" ht="25.5" x14ac:dyDescent="0.25">
      <c r="A228" s="207"/>
      <c r="B228" s="9" t="s">
        <v>123</v>
      </c>
      <c r="C228" s="3" t="s">
        <v>30</v>
      </c>
      <c r="D228" s="1" t="s">
        <v>133</v>
      </c>
      <c r="E228" s="48">
        <v>15</v>
      </c>
      <c r="F228" s="53">
        <v>19</v>
      </c>
      <c r="G228" s="48" t="s">
        <v>291</v>
      </c>
      <c r="H228" s="124">
        <v>0</v>
      </c>
      <c r="I228" s="54">
        <f t="shared" si="35"/>
        <v>0</v>
      </c>
      <c r="J228" s="30" t="str">
        <f t="shared" si="33"/>
        <v>MUY BAJO</v>
      </c>
      <c r="K228" s="32">
        <v>95000000</v>
      </c>
      <c r="L228" s="136">
        <v>0</v>
      </c>
      <c r="M228" s="153">
        <v>0</v>
      </c>
      <c r="N228" s="136"/>
      <c r="O228" s="136"/>
      <c r="P228" s="122" t="e">
        <f t="shared" si="37"/>
        <v>#DIV/0!</v>
      </c>
      <c r="Q228" s="30" t="e">
        <f t="shared" si="38"/>
        <v>#DIV/0!</v>
      </c>
      <c r="R228" s="99"/>
      <c r="S228" s="31" t="e">
        <f t="shared" si="36"/>
        <v>#DIV/0!</v>
      </c>
      <c r="T228" s="30" t="e">
        <f t="shared" si="39"/>
        <v>#DIV/0!</v>
      </c>
    </row>
    <row r="229" spans="1:20" ht="25.5" x14ac:dyDescent="0.25">
      <c r="A229" s="207"/>
      <c r="B229" s="9" t="s">
        <v>123</v>
      </c>
      <c r="C229" s="3" t="s">
        <v>31</v>
      </c>
      <c r="D229" s="1" t="s">
        <v>133</v>
      </c>
      <c r="E229" s="48">
        <v>20</v>
      </c>
      <c r="F229" s="53">
        <v>36</v>
      </c>
      <c r="G229" s="48" t="s">
        <v>291</v>
      </c>
      <c r="H229" s="124">
        <v>0</v>
      </c>
      <c r="I229" s="54">
        <f t="shared" si="35"/>
        <v>0</v>
      </c>
      <c r="J229" s="30" t="str">
        <f t="shared" si="33"/>
        <v>MUY BAJO</v>
      </c>
      <c r="K229" s="32">
        <v>180000000</v>
      </c>
      <c r="L229" s="136">
        <v>0</v>
      </c>
      <c r="M229" s="153">
        <v>0</v>
      </c>
      <c r="N229" s="136"/>
      <c r="O229" s="136"/>
      <c r="P229" s="122" t="e">
        <f t="shared" si="37"/>
        <v>#DIV/0!</v>
      </c>
      <c r="Q229" s="30" t="e">
        <f t="shared" si="38"/>
        <v>#DIV/0!</v>
      </c>
      <c r="R229" s="99"/>
      <c r="S229" s="31" t="e">
        <f t="shared" si="36"/>
        <v>#DIV/0!</v>
      </c>
      <c r="T229" s="30" t="e">
        <f t="shared" si="39"/>
        <v>#DIV/0!</v>
      </c>
    </row>
    <row r="230" spans="1:20" ht="38.25" x14ac:dyDescent="0.25">
      <c r="A230" s="207"/>
      <c r="B230" s="9" t="s">
        <v>123</v>
      </c>
      <c r="C230" s="3" t="s">
        <v>27</v>
      </c>
      <c r="D230" s="1" t="s">
        <v>134</v>
      </c>
      <c r="E230" s="48">
        <v>5</v>
      </c>
      <c r="F230" s="48">
        <v>7</v>
      </c>
      <c r="G230" s="48" t="s">
        <v>291</v>
      </c>
      <c r="H230" s="124">
        <v>0</v>
      </c>
      <c r="I230" s="49">
        <f t="shared" si="35"/>
        <v>0</v>
      </c>
      <c r="J230" s="30" t="str">
        <f t="shared" si="33"/>
        <v>MUY BAJO</v>
      </c>
      <c r="K230" s="32">
        <v>70000000</v>
      </c>
      <c r="L230" s="136">
        <v>0</v>
      </c>
      <c r="M230" s="153">
        <v>0</v>
      </c>
      <c r="N230" s="136"/>
      <c r="O230" s="136"/>
      <c r="P230" s="122" t="e">
        <f t="shared" si="37"/>
        <v>#DIV/0!</v>
      </c>
      <c r="Q230" s="30" t="e">
        <f t="shared" si="38"/>
        <v>#DIV/0!</v>
      </c>
      <c r="R230" s="99"/>
      <c r="S230" s="31" t="e">
        <f t="shared" si="36"/>
        <v>#DIV/0!</v>
      </c>
      <c r="T230" s="30" t="e">
        <f t="shared" si="39"/>
        <v>#DIV/0!</v>
      </c>
    </row>
    <row r="231" spans="1:20" ht="38.25" x14ac:dyDescent="0.25">
      <c r="A231" s="207"/>
      <c r="B231" s="9" t="s">
        <v>123</v>
      </c>
      <c r="C231" s="3" t="s">
        <v>29</v>
      </c>
      <c r="D231" s="1" t="s">
        <v>134</v>
      </c>
      <c r="E231" s="48">
        <v>1</v>
      </c>
      <c r="F231" s="48">
        <v>1</v>
      </c>
      <c r="G231" s="48" t="s">
        <v>290</v>
      </c>
      <c r="H231" s="124">
        <v>0</v>
      </c>
      <c r="I231" s="49">
        <f t="shared" si="35"/>
        <v>0</v>
      </c>
      <c r="J231" s="30" t="str">
        <f t="shared" si="33"/>
        <v>MUY BAJO</v>
      </c>
      <c r="K231" s="32">
        <v>10000000</v>
      </c>
      <c r="L231" s="136">
        <v>0</v>
      </c>
      <c r="M231" s="153">
        <v>0</v>
      </c>
      <c r="N231" s="136"/>
      <c r="O231" s="136"/>
      <c r="P231" s="122" t="e">
        <f t="shared" si="37"/>
        <v>#DIV/0!</v>
      </c>
      <c r="Q231" s="30" t="e">
        <f t="shared" si="38"/>
        <v>#DIV/0!</v>
      </c>
      <c r="R231" s="99"/>
      <c r="S231" s="31" t="e">
        <f t="shared" si="36"/>
        <v>#DIV/0!</v>
      </c>
      <c r="T231" s="30" t="e">
        <f t="shared" si="39"/>
        <v>#DIV/0!</v>
      </c>
    </row>
    <row r="232" spans="1:20" ht="38.25" x14ac:dyDescent="0.25">
      <c r="A232" s="207"/>
      <c r="B232" s="9" t="s">
        <v>123</v>
      </c>
      <c r="C232" s="3" t="s">
        <v>30</v>
      </c>
      <c r="D232" s="1" t="s">
        <v>134</v>
      </c>
      <c r="E232" s="48">
        <v>1</v>
      </c>
      <c r="F232" s="48">
        <v>1</v>
      </c>
      <c r="G232" s="48" t="s">
        <v>290</v>
      </c>
      <c r="H232" s="124">
        <v>0</v>
      </c>
      <c r="I232" s="49">
        <f t="shared" si="35"/>
        <v>0</v>
      </c>
      <c r="J232" s="30" t="str">
        <f t="shared" si="33"/>
        <v>MUY BAJO</v>
      </c>
      <c r="K232" s="32">
        <v>10000000</v>
      </c>
      <c r="L232" s="136">
        <v>0</v>
      </c>
      <c r="M232" s="153">
        <v>0</v>
      </c>
      <c r="N232" s="136"/>
      <c r="O232" s="136"/>
      <c r="P232" s="122" t="e">
        <f t="shared" si="37"/>
        <v>#DIV/0!</v>
      </c>
      <c r="Q232" s="30" t="e">
        <f t="shared" si="38"/>
        <v>#DIV/0!</v>
      </c>
      <c r="R232" s="99"/>
      <c r="S232" s="31" t="e">
        <f t="shared" si="36"/>
        <v>#DIV/0!</v>
      </c>
      <c r="T232" s="30" t="e">
        <f t="shared" si="39"/>
        <v>#DIV/0!</v>
      </c>
    </row>
    <row r="233" spans="1:20" ht="38.25" x14ac:dyDescent="0.25">
      <c r="A233" s="207"/>
      <c r="B233" s="9" t="s">
        <v>123</v>
      </c>
      <c r="C233" s="3" t="s">
        <v>31</v>
      </c>
      <c r="D233" s="1" t="s">
        <v>134</v>
      </c>
      <c r="E233" s="48">
        <v>1</v>
      </c>
      <c r="F233" s="48">
        <v>1</v>
      </c>
      <c r="G233" s="48" t="s">
        <v>290</v>
      </c>
      <c r="H233" s="124">
        <v>0</v>
      </c>
      <c r="I233" s="49">
        <f t="shared" si="35"/>
        <v>0</v>
      </c>
      <c r="J233" s="30" t="str">
        <f t="shared" si="33"/>
        <v>MUY BAJO</v>
      </c>
      <c r="K233" s="32">
        <v>10000000</v>
      </c>
      <c r="L233" s="136">
        <v>0</v>
      </c>
      <c r="M233" s="153">
        <v>0</v>
      </c>
      <c r="N233" s="136"/>
      <c r="O233" s="136"/>
      <c r="P233" s="122" t="e">
        <f t="shared" si="37"/>
        <v>#DIV/0!</v>
      </c>
      <c r="Q233" s="30" t="e">
        <f t="shared" si="38"/>
        <v>#DIV/0!</v>
      </c>
      <c r="R233" s="99"/>
      <c r="S233" s="31" t="e">
        <f t="shared" si="36"/>
        <v>#DIV/0!</v>
      </c>
      <c r="T233" s="30" t="e">
        <f t="shared" si="39"/>
        <v>#DIV/0!</v>
      </c>
    </row>
    <row r="234" spans="1:20" ht="38.25" x14ac:dyDescent="0.25">
      <c r="A234" s="207"/>
      <c r="B234" s="9" t="s">
        <v>123</v>
      </c>
      <c r="C234" s="3" t="s">
        <v>27</v>
      </c>
      <c r="D234" s="1" t="s">
        <v>135</v>
      </c>
      <c r="E234" s="48">
        <v>3</v>
      </c>
      <c r="F234" s="53">
        <v>3</v>
      </c>
      <c r="G234" s="48" t="s">
        <v>291</v>
      </c>
      <c r="H234" s="124">
        <v>0</v>
      </c>
      <c r="I234" s="54">
        <f t="shared" si="35"/>
        <v>0</v>
      </c>
      <c r="J234" s="30" t="str">
        <f t="shared" si="33"/>
        <v>MUY BAJO</v>
      </c>
      <c r="K234" s="32">
        <v>30000000</v>
      </c>
      <c r="L234" s="136">
        <v>0</v>
      </c>
      <c r="M234" s="153">
        <v>0</v>
      </c>
      <c r="N234" s="136"/>
      <c r="O234" s="136"/>
      <c r="P234" s="122" t="e">
        <f t="shared" si="37"/>
        <v>#DIV/0!</v>
      </c>
      <c r="Q234" s="30" t="e">
        <f t="shared" si="38"/>
        <v>#DIV/0!</v>
      </c>
      <c r="R234" s="99"/>
      <c r="S234" s="31" t="e">
        <f t="shared" si="36"/>
        <v>#DIV/0!</v>
      </c>
      <c r="T234" s="30" t="e">
        <f t="shared" si="39"/>
        <v>#DIV/0!</v>
      </c>
    </row>
    <row r="235" spans="1:20" ht="38.25" x14ac:dyDescent="0.25">
      <c r="A235" s="207"/>
      <c r="B235" s="9" t="s">
        <v>123</v>
      </c>
      <c r="C235" s="3" t="s">
        <v>29</v>
      </c>
      <c r="D235" s="1" t="s">
        <v>135</v>
      </c>
      <c r="E235" s="48">
        <v>0</v>
      </c>
      <c r="F235" s="53">
        <v>1</v>
      </c>
      <c r="G235" s="48" t="s">
        <v>291</v>
      </c>
      <c r="H235" s="124">
        <v>0</v>
      </c>
      <c r="I235" s="54">
        <f t="shared" si="35"/>
        <v>0</v>
      </c>
      <c r="J235" s="30" t="str">
        <f t="shared" si="33"/>
        <v>MUY BAJO</v>
      </c>
      <c r="K235" s="32">
        <v>10000000</v>
      </c>
      <c r="L235" s="136">
        <v>0</v>
      </c>
      <c r="M235" s="153">
        <v>0</v>
      </c>
      <c r="N235" s="136"/>
      <c r="O235" s="136"/>
      <c r="P235" s="122" t="e">
        <f t="shared" si="37"/>
        <v>#DIV/0!</v>
      </c>
      <c r="Q235" s="30" t="e">
        <f t="shared" si="38"/>
        <v>#DIV/0!</v>
      </c>
      <c r="R235" s="99"/>
      <c r="S235" s="31" t="e">
        <f t="shared" si="36"/>
        <v>#DIV/0!</v>
      </c>
      <c r="T235" s="30" t="e">
        <f t="shared" si="39"/>
        <v>#DIV/0!</v>
      </c>
    </row>
    <row r="236" spans="1:20" ht="38.25" x14ac:dyDescent="0.25">
      <c r="A236" s="207"/>
      <c r="B236" s="9" t="s">
        <v>123</v>
      </c>
      <c r="C236" s="3" t="s">
        <v>30</v>
      </c>
      <c r="D236" s="1" t="s">
        <v>135</v>
      </c>
      <c r="E236" s="48">
        <v>0</v>
      </c>
      <c r="F236" s="53">
        <v>1</v>
      </c>
      <c r="G236" s="48" t="s">
        <v>291</v>
      </c>
      <c r="H236" s="124">
        <v>0</v>
      </c>
      <c r="I236" s="54">
        <f t="shared" si="35"/>
        <v>0</v>
      </c>
      <c r="J236" s="30" t="str">
        <f t="shared" si="33"/>
        <v>MUY BAJO</v>
      </c>
      <c r="K236" s="32">
        <v>10000000</v>
      </c>
      <c r="L236" s="136">
        <v>0</v>
      </c>
      <c r="M236" s="153">
        <v>0</v>
      </c>
      <c r="N236" s="136"/>
      <c r="O236" s="136"/>
      <c r="P236" s="122" t="e">
        <f t="shared" si="37"/>
        <v>#DIV/0!</v>
      </c>
      <c r="Q236" s="30" t="e">
        <f t="shared" si="38"/>
        <v>#DIV/0!</v>
      </c>
      <c r="R236" s="99"/>
      <c r="S236" s="31" t="e">
        <f t="shared" si="36"/>
        <v>#DIV/0!</v>
      </c>
      <c r="T236" s="30" t="e">
        <f t="shared" si="39"/>
        <v>#DIV/0!</v>
      </c>
    </row>
    <row r="237" spans="1:20" ht="38.25" x14ac:dyDescent="0.25">
      <c r="A237" s="207"/>
      <c r="B237" s="9" t="s">
        <v>123</v>
      </c>
      <c r="C237" s="3" t="s">
        <v>31</v>
      </c>
      <c r="D237" s="1" t="s">
        <v>135</v>
      </c>
      <c r="E237" s="48">
        <v>1</v>
      </c>
      <c r="F237" s="53">
        <v>1</v>
      </c>
      <c r="G237" s="48" t="s">
        <v>291</v>
      </c>
      <c r="H237" s="124">
        <v>0</v>
      </c>
      <c r="I237" s="54">
        <f t="shared" si="35"/>
        <v>0</v>
      </c>
      <c r="J237" s="30" t="str">
        <f t="shared" si="33"/>
        <v>MUY BAJO</v>
      </c>
      <c r="K237" s="32">
        <v>10000000</v>
      </c>
      <c r="L237" s="136">
        <v>0</v>
      </c>
      <c r="M237" s="153">
        <v>0</v>
      </c>
      <c r="N237" s="136"/>
      <c r="O237" s="136"/>
      <c r="P237" s="122" t="e">
        <f t="shared" si="37"/>
        <v>#DIV/0!</v>
      </c>
      <c r="Q237" s="30" t="e">
        <f t="shared" si="38"/>
        <v>#DIV/0!</v>
      </c>
      <c r="R237" s="99"/>
      <c r="S237" s="31" t="e">
        <f t="shared" si="36"/>
        <v>#DIV/0!</v>
      </c>
      <c r="T237" s="30" t="e">
        <f t="shared" si="39"/>
        <v>#DIV/0!</v>
      </c>
    </row>
    <row r="238" spans="1:20" ht="25.5" x14ac:dyDescent="0.25">
      <c r="A238" s="207"/>
      <c r="B238" s="9" t="s">
        <v>123</v>
      </c>
      <c r="C238" s="3" t="s">
        <v>27</v>
      </c>
      <c r="D238" s="1" t="s">
        <v>136</v>
      </c>
      <c r="E238" s="48">
        <v>184</v>
      </c>
      <c r="F238" s="53">
        <v>184</v>
      </c>
      <c r="G238" s="48" t="s">
        <v>291</v>
      </c>
      <c r="H238" s="124">
        <v>0</v>
      </c>
      <c r="I238" s="54">
        <f t="shared" si="35"/>
        <v>0</v>
      </c>
      <c r="J238" s="30" t="str">
        <f t="shared" si="33"/>
        <v>MUY BAJO</v>
      </c>
      <c r="K238" s="32">
        <v>92000000</v>
      </c>
      <c r="L238" s="136">
        <v>0</v>
      </c>
      <c r="M238" s="153">
        <v>0</v>
      </c>
      <c r="N238" s="136"/>
      <c r="O238" s="136"/>
      <c r="P238" s="122" t="e">
        <f t="shared" si="37"/>
        <v>#DIV/0!</v>
      </c>
      <c r="Q238" s="30" t="e">
        <f t="shared" si="38"/>
        <v>#DIV/0!</v>
      </c>
      <c r="R238" s="99"/>
      <c r="S238" s="31" t="e">
        <f t="shared" si="36"/>
        <v>#DIV/0!</v>
      </c>
      <c r="T238" s="30" t="e">
        <f t="shared" si="39"/>
        <v>#DIV/0!</v>
      </c>
    </row>
    <row r="239" spans="1:20" ht="25.5" x14ac:dyDescent="0.25">
      <c r="A239" s="207"/>
      <c r="B239" s="9" t="s">
        <v>123</v>
      </c>
      <c r="C239" s="3" t="s">
        <v>29</v>
      </c>
      <c r="D239" s="1" t="s">
        <v>136</v>
      </c>
      <c r="E239" s="48">
        <v>7</v>
      </c>
      <c r="F239" s="53">
        <v>7</v>
      </c>
      <c r="G239" s="48" t="s">
        <v>291</v>
      </c>
      <c r="H239" s="124">
        <v>0</v>
      </c>
      <c r="I239" s="54">
        <f t="shared" si="35"/>
        <v>0</v>
      </c>
      <c r="J239" s="30" t="str">
        <f t="shared" si="33"/>
        <v>MUY BAJO</v>
      </c>
      <c r="K239" s="32">
        <v>3500000</v>
      </c>
      <c r="L239" s="136">
        <v>0</v>
      </c>
      <c r="M239" s="153">
        <v>0</v>
      </c>
      <c r="N239" s="136"/>
      <c r="O239" s="136"/>
      <c r="P239" s="122" t="e">
        <f t="shared" si="37"/>
        <v>#DIV/0!</v>
      </c>
      <c r="Q239" s="30" t="e">
        <f t="shared" si="38"/>
        <v>#DIV/0!</v>
      </c>
      <c r="R239" s="99"/>
      <c r="S239" s="31" t="e">
        <f t="shared" si="36"/>
        <v>#DIV/0!</v>
      </c>
      <c r="T239" s="30" t="e">
        <f t="shared" si="39"/>
        <v>#DIV/0!</v>
      </c>
    </row>
    <row r="240" spans="1:20" ht="25.5" x14ac:dyDescent="0.25">
      <c r="A240" s="207"/>
      <c r="B240" s="9" t="s">
        <v>123</v>
      </c>
      <c r="C240" s="3" t="s">
        <v>30</v>
      </c>
      <c r="D240" s="1" t="s">
        <v>136</v>
      </c>
      <c r="E240" s="48">
        <v>13</v>
      </c>
      <c r="F240" s="53">
        <v>13</v>
      </c>
      <c r="G240" s="48" t="s">
        <v>291</v>
      </c>
      <c r="H240" s="124">
        <v>0</v>
      </c>
      <c r="I240" s="54">
        <f t="shared" si="35"/>
        <v>0</v>
      </c>
      <c r="J240" s="30" t="str">
        <f t="shared" si="33"/>
        <v>MUY BAJO</v>
      </c>
      <c r="K240" s="32">
        <v>6500000</v>
      </c>
      <c r="L240" s="136">
        <v>0</v>
      </c>
      <c r="M240" s="153">
        <v>0</v>
      </c>
      <c r="N240" s="136"/>
      <c r="O240" s="136"/>
      <c r="P240" s="122" t="e">
        <f t="shared" si="37"/>
        <v>#DIV/0!</v>
      </c>
      <c r="Q240" s="30" t="e">
        <f t="shared" si="38"/>
        <v>#DIV/0!</v>
      </c>
      <c r="R240" s="99"/>
      <c r="S240" s="31" t="e">
        <f t="shared" si="36"/>
        <v>#DIV/0!</v>
      </c>
      <c r="T240" s="30" t="e">
        <f t="shared" si="39"/>
        <v>#DIV/0!</v>
      </c>
    </row>
    <row r="241" spans="1:20" ht="25.5" x14ac:dyDescent="0.25">
      <c r="A241" s="207"/>
      <c r="B241" s="9" t="s">
        <v>123</v>
      </c>
      <c r="C241" s="3" t="s">
        <v>31</v>
      </c>
      <c r="D241" s="1" t="s">
        <v>136</v>
      </c>
      <c r="E241" s="48">
        <v>8</v>
      </c>
      <c r="F241" s="53">
        <v>8</v>
      </c>
      <c r="G241" s="48" t="s">
        <v>291</v>
      </c>
      <c r="H241" s="124">
        <v>0</v>
      </c>
      <c r="I241" s="54">
        <f t="shared" si="35"/>
        <v>0</v>
      </c>
      <c r="J241" s="30" t="str">
        <f t="shared" si="33"/>
        <v>MUY BAJO</v>
      </c>
      <c r="K241" s="32">
        <v>4000000</v>
      </c>
      <c r="L241" s="136">
        <v>0</v>
      </c>
      <c r="M241" s="153">
        <v>0</v>
      </c>
      <c r="N241" s="136"/>
      <c r="O241" s="136"/>
      <c r="P241" s="122" t="e">
        <f t="shared" si="37"/>
        <v>#DIV/0!</v>
      </c>
      <c r="Q241" s="30" t="e">
        <f t="shared" si="38"/>
        <v>#DIV/0!</v>
      </c>
      <c r="R241" s="99"/>
      <c r="S241" s="31" t="e">
        <f t="shared" si="36"/>
        <v>#DIV/0!</v>
      </c>
      <c r="T241" s="30" t="e">
        <f t="shared" si="39"/>
        <v>#DIV/0!</v>
      </c>
    </row>
    <row r="242" spans="1:20" ht="38.25" x14ac:dyDescent="0.25">
      <c r="A242" s="207"/>
      <c r="B242" s="9" t="s">
        <v>123</v>
      </c>
      <c r="C242" s="3" t="s">
        <v>1</v>
      </c>
      <c r="D242" s="1" t="s">
        <v>137</v>
      </c>
      <c r="E242" s="48">
        <v>1</v>
      </c>
      <c r="F242" s="53">
        <v>1</v>
      </c>
      <c r="G242" s="48" t="s">
        <v>290</v>
      </c>
      <c r="H242" s="124">
        <v>0</v>
      </c>
      <c r="I242" s="54">
        <f t="shared" si="35"/>
        <v>0</v>
      </c>
      <c r="J242" s="30" t="str">
        <f t="shared" si="33"/>
        <v>MUY BAJO</v>
      </c>
      <c r="K242" s="32">
        <v>55000000</v>
      </c>
      <c r="L242" s="136">
        <v>0</v>
      </c>
      <c r="M242" s="153">
        <v>0</v>
      </c>
      <c r="N242" s="136"/>
      <c r="O242" s="136"/>
      <c r="P242" s="122" t="e">
        <f t="shared" si="37"/>
        <v>#DIV/0!</v>
      </c>
      <c r="Q242" s="30" t="e">
        <f t="shared" si="38"/>
        <v>#DIV/0!</v>
      </c>
      <c r="R242" s="99"/>
      <c r="S242" s="31" t="e">
        <f t="shared" si="36"/>
        <v>#DIV/0!</v>
      </c>
      <c r="T242" s="30" t="e">
        <f t="shared" si="39"/>
        <v>#DIV/0!</v>
      </c>
    </row>
    <row r="243" spans="1:20" ht="25.5" x14ac:dyDescent="0.25">
      <c r="A243" s="207"/>
      <c r="B243" s="9" t="s">
        <v>123</v>
      </c>
      <c r="C243" s="3" t="s">
        <v>27</v>
      </c>
      <c r="D243" s="1" t="s">
        <v>138</v>
      </c>
      <c r="E243" s="48">
        <v>113</v>
      </c>
      <c r="F243" s="53">
        <v>113</v>
      </c>
      <c r="G243" s="48" t="s">
        <v>291</v>
      </c>
      <c r="H243" s="124">
        <v>19</v>
      </c>
      <c r="I243" s="54">
        <f t="shared" si="35"/>
        <v>0.16814159292035399</v>
      </c>
      <c r="J243" s="30" t="str">
        <f t="shared" si="33"/>
        <v>MUY BAJO</v>
      </c>
      <c r="K243" s="32">
        <v>1130000000</v>
      </c>
      <c r="L243" s="136">
        <v>181912680</v>
      </c>
      <c r="M243" s="153">
        <v>0.16098467256637169</v>
      </c>
      <c r="N243" s="136">
        <v>6189296</v>
      </c>
      <c r="O243" s="136">
        <v>177486791</v>
      </c>
      <c r="P243" s="122">
        <f t="shared" si="37"/>
        <v>0.97567025564133303</v>
      </c>
      <c r="Q243" s="30" t="str">
        <f t="shared" si="38"/>
        <v>MUY ALTO</v>
      </c>
      <c r="R243" s="99"/>
      <c r="S243" s="31">
        <f t="shared" si="36"/>
        <v>0.16405075094854274</v>
      </c>
      <c r="T243" s="30" t="str">
        <f t="shared" si="39"/>
        <v>MUY BAJO</v>
      </c>
    </row>
    <row r="244" spans="1:20" ht="25.5" x14ac:dyDescent="0.25">
      <c r="A244" s="207"/>
      <c r="B244" s="9" t="s">
        <v>123</v>
      </c>
      <c r="C244" s="3" t="s">
        <v>29</v>
      </c>
      <c r="D244" s="1" t="s">
        <v>138</v>
      </c>
      <c r="E244" s="48">
        <v>3</v>
      </c>
      <c r="F244" s="53">
        <v>3</v>
      </c>
      <c r="G244" s="48" t="s">
        <v>291</v>
      </c>
      <c r="H244" s="124">
        <v>0</v>
      </c>
      <c r="I244" s="54">
        <f t="shared" si="35"/>
        <v>0</v>
      </c>
      <c r="J244" s="30" t="str">
        <f t="shared" si="33"/>
        <v>MUY BAJO</v>
      </c>
      <c r="K244" s="32">
        <v>30000000</v>
      </c>
      <c r="L244" s="136">
        <v>0</v>
      </c>
      <c r="M244" s="153">
        <v>0</v>
      </c>
      <c r="N244" s="136"/>
      <c r="O244" s="136"/>
      <c r="P244" s="122" t="e">
        <f t="shared" si="37"/>
        <v>#DIV/0!</v>
      </c>
      <c r="Q244" s="30" t="e">
        <f t="shared" si="38"/>
        <v>#DIV/0!</v>
      </c>
      <c r="R244" s="99"/>
      <c r="S244" s="31" t="e">
        <f t="shared" si="36"/>
        <v>#DIV/0!</v>
      </c>
      <c r="T244" s="30" t="e">
        <f t="shared" si="39"/>
        <v>#DIV/0!</v>
      </c>
    </row>
    <row r="245" spans="1:20" ht="25.5" x14ac:dyDescent="0.25">
      <c r="A245" s="207"/>
      <c r="B245" s="9" t="s">
        <v>123</v>
      </c>
      <c r="C245" s="3" t="s">
        <v>30</v>
      </c>
      <c r="D245" s="1" t="s">
        <v>138</v>
      </c>
      <c r="E245" s="48">
        <v>4</v>
      </c>
      <c r="F245" s="53">
        <v>4</v>
      </c>
      <c r="G245" s="48" t="s">
        <v>291</v>
      </c>
      <c r="H245" s="124">
        <v>0</v>
      </c>
      <c r="I245" s="54">
        <f t="shared" si="35"/>
        <v>0</v>
      </c>
      <c r="J245" s="30" t="str">
        <f t="shared" si="33"/>
        <v>MUY BAJO</v>
      </c>
      <c r="K245" s="32">
        <v>40000000</v>
      </c>
      <c r="L245" s="136">
        <v>1500000</v>
      </c>
      <c r="M245" s="153">
        <v>3.7499999999999999E-2</v>
      </c>
      <c r="N245" s="136"/>
      <c r="O245" s="136"/>
      <c r="P245" s="122">
        <f t="shared" si="37"/>
        <v>0</v>
      </c>
      <c r="Q245" s="30" t="str">
        <f t="shared" si="38"/>
        <v>MUY BAJO</v>
      </c>
      <c r="R245" s="99"/>
      <c r="S245" s="31">
        <f t="shared" si="36"/>
        <v>0</v>
      </c>
      <c r="T245" s="30" t="str">
        <f t="shared" si="39"/>
        <v>MUY BAJO</v>
      </c>
    </row>
    <row r="246" spans="1:20" ht="25.5" x14ac:dyDescent="0.25">
      <c r="A246" s="207"/>
      <c r="B246" s="9" t="s">
        <v>123</v>
      </c>
      <c r="C246" s="3" t="s">
        <v>31</v>
      </c>
      <c r="D246" s="1" t="s">
        <v>138</v>
      </c>
      <c r="E246" s="48">
        <v>6</v>
      </c>
      <c r="F246" s="53">
        <v>6</v>
      </c>
      <c r="G246" s="48" t="s">
        <v>291</v>
      </c>
      <c r="H246" s="124">
        <v>0</v>
      </c>
      <c r="I246" s="54">
        <f t="shared" si="35"/>
        <v>0</v>
      </c>
      <c r="J246" s="30" t="str">
        <f t="shared" ref="J246:J314" si="40">IF(I246&lt;=20%,"MUY BAJO",IF(AND(I246&gt;20%,I246&lt;=40%),"BAJO",IF(AND(I246&gt;40%,I246&lt;=60%),"MEDIO",IF(AND(I246&gt;60%,I246&lt;=80%),"ALTO","MUY ALTO"))))</f>
        <v>MUY BAJO</v>
      </c>
      <c r="K246" s="32">
        <v>60000000</v>
      </c>
      <c r="L246" s="136">
        <v>0</v>
      </c>
      <c r="M246" s="153">
        <v>0</v>
      </c>
      <c r="N246" s="136"/>
      <c r="O246" s="136"/>
      <c r="P246" s="122" t="e">
        <f t="shared" si="37"/>
        <v>#DIV/0!</v>
      </c>
      <c r="Q246" s="30" t="e">
        <f t="shared" si="38"/>
        <v>#DIV/0!</v>
      </c>
      <c r="R246" s="99"/>
      <c r="S246" s="31" t="e">
        <f t="shared" si="36"/>
        <v>#DIV/0!</v>
      </c>
      <c r="T246" s="30" t="e">
        <f t="shared" si="39"/>
        <v>#DIV/0!</v>
      </c>
    </row>
    <row r="247" spans="1:20" ht="25.5" x14ac:dyDescent="0.25">
      <c r="A247" s="207"/>
      <c r="B247" s="9" t="s">
        <v>123</v>
      </c>
      <c r="C247" s="3" t="s">
        <v>27</v>
      </c>
      <c r="D247" s="1" t="s">
        <v>139</v>
      </c>
      <c r="E247" s="80">
        <v>30381</v>
      </c>
      <c r="F247" s="53">
        <v>3038</v>
      </c>
      <c r="G247" s="48" t="s">
        <v>289</v>
      </c>
      <c r="H247" s="124">
        <v>51</v>
      </c>
      <c r="I247" s="54">
        <f t="shared" si="35"/>
        <v>1.6787360105332456E-2</v>
      </c>
      <c r="J247" s="30" t="str">
        <f t="shared" si="40"/>
        <v>MUY BAJO</v>
      </c>
      <c r="K247" s="32">
        <v>50000000</v>
      </c>
      <c r="L247" s="136">
        <v>88410498</v>
      </c>
      <c r="M247" s="153">
        <v>1.7682099600000001</v>
      </c>
      <c r="N247" s="136">
        <v>25275400</v>
      </c>
      <c r="O247" s="136">
        <v>25275400</v>
      </c>
      <c r="P247" s="122">
        <f t="shared" si="37"/>
        <v>0.2858868637975549</v>
      </c>
      <c r="Q247" s="30" t="str">
        <f t="shared" si="38"/>
        <v>BAJO</v>
      </c>
      <c r="R247" s="99"/>
      <c r="S247" s="31">
        <f t="shared" si="36"/>
        <v>4.7992857319536864E-3</v>
      </c>
      <c r="T247" s="30" t="str">
        <f t="shared" si="39"/>
        <v>MUY BAJO</v>
      </c>
    </row>
    <row r="248" spans="1:20" ht="25.5" x14ac:dyDescent="0.25">
      <c r="A248" s="207"/>
      <c r="B248" s="9" t="s">
        <v>123</v>
      </c>
      <c r="C248" s="3" t="s">
        <v>29</v>
      </c>
      <c r="D248" s="1" t="s">
        <v>139</v>
      </c>
      <c r="E248" s="80">
        <v>2082</v>
      </c>
      <c r="F248" s="53">
        <v>208</v>
      </c>
      <c r="G248" s="48" t="s">
        <v>289</v>
      </c>
      <c r="H248" s="124">
        <v>0</v>
      </c>
      <c r="I248" s="54">
        <f t="shared" si="35"/>
        <v>0</v>
      </c>
      <c r="J248" s="30" t="str">
        <f t="shared" si="40"/>
        <v>MUY BAJO</v>
      </c>
      <c r="K248" s="32">
        <v>8000000</v>
      </c>
      <c r="L248" s="136">
        <v>0</v>
      </c>
      <c r="M248" s="153">
        <v>0</v>
      </c>
      <c r="N248" s="136"/>
      <c r="O248" s="136"/>
      <c r="P248" s="122" t="e">
        <f t="shared" ref="P248:P272" si="41">+O248/L248</f>
        <v>#DIV/0!</v>
      </c>
      <c r="Q248" s="30" t="e">
        <f t="shared" si="38"/>
        <v>#DIV/0!</v>
      </c>
      <c r="R248" s="99"/>
      <c r="S248" s="31" t="e">
        <f t="shared" si="36"/>
        <v>#DIV/0!</v>
      </c>
      <c r="T248" s="30" t="e">
        <f t="shared" si="39"/>
        <v>#DIV/0!</v>
      </c>
    </row>
    <row r="249" spans="1:20" ht="25.5" x14ac:dyDescent="0.25">
      <c r="A249" s="207"/>
      <c r="B249" s="9" t="s">
        <v>123</v>
      </c>
      <c r="C249" s="3" t="s">
        <v>30</v>
      </c>
      <c r="D249" s="1" t="s">
        <v>139</v>
      </c>
      <c r="E249" s="80">
        <v>1809</v>
      </c>
      <c r="F249" s="53">
        <v>181</v>
      </c>
      <c r="G249" s="48" t="s">
        <v>289</v>
      </c>
      <c r="H249" s="124">
        <v>0</v>
      </c>
      <c r="I249" s="54">
        <f t="shared" si="35"/>
        <v>0</v>
      </c>
      <c r="J249" s="30" t="str">
        <f t="shared" si="40"/>
        <v>MUY BAJO</v>
      </c>
      <c r="K249" s="32">
        <v>8000000</v>
      </c>
      <c r="L249" s="136">
        <v>0</v>
      </c>
      <c r="M249" s="153">
        <v>0</v>
      </c>
      <c r="N249" s="136"/>
      <c r="O249" s="136"/>
      <c r="P249" s="122" t="e">
        <f t="shared" si="41"/>
        <v>#DIV/0!</v>
      </c>
      <c r="Q249" s="30" t="e">
        <f t="shared" si="38"/>
        <v>#DIV/0!</v>
      </c>
      <c r="R249" s="99"/>
      <c r="S249" s="31" t="e">
        <f t="shared" si="36"/>
        <v>#DIV/0!</v>
      </c>
      <c r="T249" s="30" t="e">
        <f t="shared" si="39"/>
        <v>#DIV/0!</v>
      </c>
    </row>
    <row r="250" spans="1:20" ht="25.5" x14ac:dyDescent="0.25">
      <c r="A250" s="207"/>
      <c r="B250" s="9" t="s">
        <v>123</v>
      </c>
      <c r="C250" s="3" t="s">
        <v>31</v>
      </c>
      <c r="D250" s="1" t="s">
        <v>139</v>
      </c>
      <c r="E250" s="80">
        <v>2309</v>
      </c>
      <c r="F250" s="53">
        <v>231</v>
      </c>
      <c r="G250" s="48" t="s">
        <v>289</v>
      </c>
      <c r="H250" s="124">
        <v>0</v>
      </c>
      <c r="I250" s="54">
        <f t="shared" si="35"/>
        <v>0</v>
      </c>
      <c r="J250" s="30" t="str">
        <f t="shared" si="40"/>
        <v>MUY BAJO</v>
      </c>
      <c r="K250" s="32">
        <v>8000000</v>
      </c>
      <c r="L250" s="136">
        <v>0</v>
      </c>
      <c r="M250" s="153">
        <v>0</v>
      </c>
      <c r="N250" s="136"/>
      <c r="O250" s="136"/>
      <c r="P250" s="122" t="e">
        <f t="shared" si="41"/>
        <v>#DIV/0!</v>
      </c>
      <c r="Q250" s="30" t="e">
        <f t="shared" si="38"/>
        <v>#DIV/0!</v>
      </c>
      <c r="R250" s="99"/>
      <c r="S250" s="31" t="e">
        <f t="shared" si="36"/>
        <v>#DIV/0!</v>
      </c>
      <c r="T250" s="30" t="e">
        <f t="shared" si="39"/>
        <v>#DIV/0!</v>
      </c>
    </row>
    <row r="251" spans="1:20" ht="25.5" x14ac:dyDescent="0.25">
      <c r="A251" s="207"/>
      <c r="B251" s="9" t="s">
        <v>123</v>
      </c>
      <c r="C251" s="3" t="s">
        <v>1</v>
      </c>
      <c r="D251" s="1" t="s">
        <v>140</v>
      </c>
      <c r="E251" s="48">
        <v>25</v>
      </c>
      <c r="F251" s="53">
        <v>25</v>
      </c>
      <c r="G251" s="48" t="s">
        <v>291</v>
      </c>
      <c r="H251" s="124">
        <v>16</v>
      </c>
      <c r="I251" s="54">
        <f t="shared" si="35"/>
        <v>0.64</v>
      </c>
      <c r="J251" s="30" t="str">
        <f t="shared" si="40"/>
        <v>ALTO</v>
      </c>
      <c r="K251" s="32">
        <v>1200000000</v>
      </c>
      <c r="L251" s="136">
        <v>1078687387</v>
      </c>
      <c r="M251" s="153">
        <v>0.89890615583333333</v>
      </c>
      <c r="N251" s="136">
        <v>78068679</v>
      </c>
      <c r="O251" s="136">
        <v>933118481</v>
      </c>
      <c r="P251" s="122">
        <f t="shared" si="41"/>
        <v>0.86504996002145707</v>
      </c>
      <c r="Q251" s="30" t="str">
        <f t="shared" si="38"/>
        <v>MUY ALTO</v>
      </c>
      <c r="R251" s="99"/>
      <c r="S251" s="31">
        <f t="shared" si="36"/>
        <v>0.55363197441373257</v>
      </c>
      <c r="T251" s="30" t="str">
        <f t="shared" si="39"/>
        <v>MEDIO</v>
      </c>
    </row>
    <row r="252" spans="1:20" ht="38.25" x14ac:dyDescent="0.25">
      <c r="A252" s="207"/>
      <c r="B252" s="10" t="s">
        <v>321</v>
      </c>
      <c r="C252" s="19"/>
      <c r="D252" s="6"/>
      <c r="E252" s="51"/>
      <c r="F252" s="76"/>
      <c r="G252" s="51"/>
      <c r="H252" s="76"/>
      <c r="I252" s="77">
        <f>+AVERAGE(I193:I251)</f>
        <v>0.46956285805208003</v>
      </c>
      <c r="J252" s="34" t="str">
        <f t="shared" si="40"/>
        <v>MEDIO</v>
      </c>
      <c r="K252" s="35">
        <f>SUM(K193:K251)</f>
        <v>12424500000</v>
      </c>
      <c r="L252" s="137">
        <v>8495753861</v>
      </c>
      <c r="M252" s="140">
        <v>0.68379040291359816</v>
      </c>
      <c r="N252" s="137">
        <v>3788247481</v>
      </c>
      <c r="O252" s="137">
        <v>7156652787</v>
      </c>
      <c r="P252" s="106">
        <f t="shared" si="41"/>
        <v>0.84237995875243254</v>
      </c>
      <c r="Q252" s="30" t="str">
        <f t="shared" si="38"/>
        <v>MUY ALTO</v>
      </c>
      <c r="R252" s="99"/>
      <c r="S252" s="73">
        <f t="shared" si="36"/>
        <v>0.39555034099758551</v>
      </c>
      <c r="T252" s="30" t="str">
        <f t="shared" si="39"/>
        <v>BAJO</v>
      </c>
    </row>
    <row r="253" spans="1:20" ht="25.5" x14ac:dyDescent="0.25">
      <c r="A253" s="207"/>
      <c r="B253" s="9" t="s">
        <v>141</v>
      </c>
      <c r="C253" s="3" t="s">
        <v>1</v>
      </c>
      <c r="D253" s="1" t="s">
        <v>142</v>
      </c>
      <c r="E253" s="48">
        <v>87</v>
      </c>
      <c r="F253" s="53">
        <v>2</v>
      </c>
      <c r="G253" s="48" t="s">
        <v>289</v>
      </c>
      <c r="H253" s="124">
        <v>2</v>
      </c>
      <c r="I253" s="54">
        <f>+H253/F253</f>
        <v>1</v>
      </c>
      <c r="J253" s="30" t="str">
        <f t="shared" si="40"/>
        <v>MUY ALTO</v>
      </c>
      <c r="K253" s="32">
        <v>818000000</v>
      </c>
      <c r="L253" s="136">
        <v>658000000</v>
      </c>
      <c r="M253" s="153">
        <v>0.80440097799511001</v>
      </c>
      <c r="N253" s="136">
        <v>59590201</v>
      </c>
      <c r="O253" s="136">
        <v>646779997</v>
      </c>
      <c r="P253" s="122">
        <f t="shared" si="41"/>
        <v>0.98294832370820673</v>
      </c>
      <c r="Q253" s="30" t="str">
        <f t="shared" si="38"/>
        <v>MUY ALTO</v>
      </c>
      <c r="R253" s="99"/>
      <c r="S253" s="31">
        <f t="shared" si="36"/>
        <v>0.98294832370820673</v>
      </c>
      <c r="T253" s="30" t="str">
        <f t="shared" si="39"/>
        <v>MUY ALTO</v>
      </c>
    </row>
    <row r="254" spans="1:20" ht="38.25" x14ac:dyDescent="0.25">
      <c r="A254" s="207"/>
      <c r="B254" s="9" t="s">
        <v>143</v>
      </c>
      <c r="C254" s="3" t="s">
        <v>1</v>
      </c>
      <c r="D254" s="1" t="s">
        <v>144</v>
      </c>
      <c r="E254" s="48">
        <v>87</v>
      </c>
      <c r="F254" s="53">
        <v>87</v>
      </c>
      <c r="G254" s="48" t="s">
        <v>291</v>
      </c>
      <c r="H254" s="124">
        <v>0</v>
      </c>
      <c r="I254" s="54">
        <f t="shared" si="35"/>
        <v>0</v>
      </c>
      <c r="J254" s="30" t="str">
        <f t="shared" si="40"/>
        <v>MUY BAJO</v>
      </c>
      <c r="K254" s="32">
        <v>910000000</v>
      </c>
      <c r="L254" s="136">
        <v>680000000</v>
      </c>
      <c r="M254" s="153">
        <v>0.74725274725274726</v>
      </c>
      <c r="N254" s="136">
        <v>64136303</v>
      </c>
      <c r="O254" s="136">
        <v>677841195</v>
      </c>
      <c r="P254" s="122">
        <f t="shared" si="41"/>
        <v>0.99682528676470583</v>
      </c>
      <c r="Q254" s="30" t="str">
        <f t="shared" si="38"/>
        <v>MUY ALTO</v>
      </c>
      <c r="R254" s="99"/>
      <c r="S254" s="31">
        <f t="shared" si="36"/>
        <v>0</v>
      </c>
      <c r="T254" s="30" t="str">
        <f t="shared" si="39"/>
        <v>MUY BAJO</v>
      </c>
    </row>
    <row r="255" spans="1:20" ht="25.5" x14ac:dyDescent="0.25">
      <c r="A255" s="207"/>
      <c r="B255" s="9" t="s">
        <v>145</v>
      </c>
      <c r="C255" s="3" t="s">
        <v>1</v>
      </c>
      <c r="D255" s="1" t="s">
        <v>146</v>
      </c>
      <c r="E255" s="48">
        <v>3632</v>
      </c>
      <c r="F255" s="53">
        <v>4460</v>
      </c>
      <c r="G255" s="48" t="s">
        <v>290</v>
      </c>
      <c r="H255" s="124">
        <v>3900</v>
      </c>
      <c r="I255" s="54">
        <f t="shared" si="35"/>
        <v>0.87443946188340804</v>
      </c>
      <c r="J255" s="30" t="str">
        <f t="shared" si="40"/>
        <v>MUY ALTO</v>
      </c>
      <c r="K255" s="32">
        <v>1200000000</v>
      </c>
      <c r="L255" s="136">
        <v>907463400</v>
      </c>
      <c r="M255" s="153">
        <v>0.75621950000000004</v>
      </c>
      <c r="N255" s="136">
        <v>120673769</v>
      </c>
      <c r="O255" s="136">
        <v>898297045</v>
      </c>
      <c r="P255" s="122">
        <f t="shared" si="41"/>
        <v>0.98989892595117335</v>
      </c>
      <c r="Q255" s="30" t="str">
        <f t="shared" si="38"/>
        <v>MUY ALTO</v>
      </c>
      <c r="R255" s="99"/>
      <c r="S255" s="31">
        <f t="shared" si="36"/>
        <v>0.86560668412770758</v>
      </c>
      <c r="T255" s="30" t="str">
        <f t="shared" si="39"/>
        <v>MUY ALTO</v>
      </c>
    </row>
    <row r="256" spans="1:20" ht="38.25" x14ac:dyDescent="0.25">
      <c r="A256" s="207"/>
      <c r="B256" s="9" t="s">
        <v>147</v>
      </c>
      <c r="C256" s="3" t="s">
        <v>1</v>
      </c>
      <c r="D256" s="1" t="s">
        <v>148</v>
      </c>
      <c r="E256" s="48">
        <v>2666</v>
      </c>
      <c r="F256" s="53">
        <v>2666</v>
      </c>
      <c r="G256" s="48" t="s">
        <v>291</v>
      </c>
      <c r="H256" s="124">
        <v>0</v>
      </c>
      <c r="I256" s="54">
        <f t="shared" si="35"/>
        <v>0</v>
      </c>
      <c r="J256" s="30" t="str">
        <f t="shared" si="40"/>
        <v>MUY BAJO</v>
      </c>
      <c r="K256" s="32">
        <v>340000000</v>
      </c>
      <c r="L256" s="136">
        <v>376338002</v>
      </c>
      <c r="M256" s="153">
        <v>1.1068764764705883</v>
      </c>
      <c r="N256" s="136">
        <v>49390260</v>
      </c>
      <c r="O256" s="136">
        <v>355271719</v>
      </c>
      <c r="P256" s="122">
        <f t="shared" si="41"/>
        <v>0.94402297166896265</v>
      </c>
      <c r="Q256" s="30" t="str">
        <f t="shared" si="38"/>
        <v>MUY ALTO</v>
      </c>
      <c r="R256" s="99"/>
      <c r="S256" s="31">
        <f t="shared" si="36"/>
        <v>0</v>
      </c>
      <c r="T256" s="30" t="str">
        <f t="shared" si="39"/>
        <v>MUY BAJO</v>
      </c>
    </row>
    <row r="257" spans="1:20" ht="38.25" x14ac:dyDescent="0.25">
      <c r="A257" s="207"/>
      <c r="B257" s="9" t="s">
        <v>149</v>
      </c>
      <c r="C257" s="3" t="s">
        <v>1</v>
      </c>
      <c r="D257" s="1" t="s">
        <v>150</v>
      </c>
      <c r="E257" s="48">
        <v>100</v>
      </c>
      <c r="F257" s="53">
        <v>20</v>
      </c>
      <c r="G257" s="48" t="s">
        <v>289</v>
      </c>
      <c r="H257" s="126">
        <v>1</v>
      </c>
      <c r="I257" s="127">
        <f t="shared" si="35"/>
        <v>0.05</v>
      </c>
      <c r="J257" s="30" t="str">
        <f t="shared" si="40"/>
        <v>MUY BAJO</v>
      </c>
      <c r="K257" s="32">
        <v>1500000000</v>
      </c>
      <c r="L257" s="136">
        <v>947349884</v>
      </c>
      <c r="M257" s="153">
        <v>0.63156658933333332</v>
      </c>
      <c r="N257" s="136">
        <v>666892558</v>
      </c>
      <c r="O257" s="136">
        <v>814242439</v>
      </c>
      <c r="P257" s="122">
        <f t="shared" si="41"/>
        <v>0.85949494769769774</v>
      </c>
      <c r="Q257" s="30" t="str">
        <f t="shared" si="38"/>
        <v>MUY ALTO</v>
      </c>
      <c r="R257" s="99"/>
      <c r="S257" s="31">
        <f t="shared" si="36"/>
        <v>4.2974747384884888E-2</v>
      </c>
      <c r="T257" s="30" t="str">
        <f t="shared" si="39"/>
        <v>MUY BAJO</v>
      </c>
    </row>
    <row r="258" spans="1:20" ht="38.25" x14ac:dyDescent="0.25">
      <c r="A258" s="207"/>
      <c r="B258" s="9" t="s">
        <v>151</v>
      </c>
      <c r="C258" s="3" t="s">
        <v>1</v>
      </c>
      <c r="D258" s="1" t="s">
        <v>152</v>
      </c>
      <c r="E258" s="64">
        <v>1</v>
      </c>
      <c r="F258" s="53">
        <v>1</v>
      </c>
      <c r="G258" s="48" t="s">
        <v>290</v>
      </c>
      <c r="H258" s="124">
        <v>1</v>
      </c>
      <c r="I258" s="54">
        <f t="shared" si="35"/>
        <v>1</v>
      </c>
      <c r="J258" s="30" t="str">
        <f t="shared" si="40"/>
        <v>MUY ALTO</v>
      </c>
      <c r="K258" s="32">
        <v>300000000</v>
      </c>
      <c r="L258" s="136">
        <v>242000000</v>
      </c>
      <c r="M258" s="153">
        <v>0.80666666666666664</v>
      </c>
      <c r="N258" s="136">
        <v>10653636</v>
      </c>
      <c r="O258" s="136">
        <v>241214997</v>
      </c>
      <c r="P258" s="122">
        <f t="shared" si="41"/>
        <v>0.99675618595041326</v>
      </c>
      <c r="Q258" s="30" t="str">
        <f t="shared" si="38"/>
        <v>MUY ALTO</v>
      </c>
      <c r="R258" s="99"/>
      <c r="S258" s="31">
        <f t="shared" si="36"/>
        <v>0.99675618595041326</v>
      </c>
      <c r="T258" s="30" t="str">
        <f t="shared" si="39"/>
        <v>MUY ALTO</v>
      </c>
    </row>
    <row r="259" spans="1:20" ht="25.5" x14ac:dyDescent="0.25">
      <c r="A259" s="207"/>
      <c r="B259" s="9" t="s">
        <v>151</v>
      </c>
      <c r="C259" s="3" t="s">
        <v>1</v>
      </c>
      <c r="D259" s="1" t="s">
        <v>153</v>
      </c>
      <c r="E259" s="64">
        <v>1</v>
      </c>
      <c r="F259" s="53">
        <v>1</v>
      </c>
      <c r="G259" s="48" t="s">
        <v>290</v>
      </c>
      <c r="H259" s="124">
        <v>1</v>
      </c>
      <c r="I259" s="54">
        <f t="shared" si="35"/>
        <v>1</v>
      </c>
      <c r="J259" s="30" t="str">
        <f t="shared" si="40"/>
        <v>MUY ALTO</v>
      </c>
      <c r="K259" s="32">
        <v>350000000</v>
      </c>
      <c r="L259" s="136">
        <v>350000000</v>
      </c>
      <c r="M259" s="153">
        <v>1</v>
      </c>
      <c r="N259" s="136">
        <v>32587083</v>
      </c>
      <c r="O259" s="136">
        <v>343762457</v>
      </c>
      <c r="P259" s="122">
        <f t="shared" si="41"/>
        <v>0.98217844857142855</v>
      </c>
      <c r="Q259" s="30" t="str">
        <f t="shared" si="38"/>
        <v>MUY ALTO</v>
      </c>
      <c r="R259" s="99"/>
      <c r="S259" s="31">
        <f t="shared" si="36"/>
        <v>0.98217844857142855</v>
      </c>
      <c r="T259" s="30" t="str">
        <f t="shared" si="39"/>
        <v>MUY ALTO</v>
      </c>
    </row>
    <row r="260" spans="1:20" ht="25.5" x14ac:dyDescent="0.25">
      <c r="A260" s="207"/>
      <c r="B260" s="9" t="s">
        <v>151</v>
      </c>
      <c r="C260" s="3" t="s">
        <v>1</v>
      </c>
      <c r="D260" s="1" t="s">
        <v>154</v>
      </c>
      <c r="E260" s="64">
        <v>1</v>
      </c>
      <c r="F260" s="53">
        <v>1</v>
      </c>
      <c r="G260" s="48" t="s">
        <v>290</v>
      </c>
      <c r="H260" s="124">
        <v>1</v>
      </c>
      <c r="I260" s="54">
        <f t="shared" si="35"/>
        <v>1</v>
      </c>
      <c r="J260" s="30" t="str">
        <f t="shared" si="40"/>
        <v>MUY ALTO</v>
      </c>
      <c r="K260" s="32">
        <v>300000000</v>
      </c>
      <c r="L260" s="136">
        <v>412000000</v>
      </c>
      <c r="M260" s="153">
        <v>1.3733333333333333</v>
      </c>
      <c r="N260" s="136">
        <v>-15369617</v>
      </c>
      <c r="O260" s="136">
        <v>323573090</v>
      </c>
      <c r="P260" s="122">
        <f t="shared" si="41"/>
        <v>0.78537157766990295</v>
      </c>
      <c r="Q260" s="30" t="str">
        <f t="shared" si="38"/>
        <v>ALTO</v>
      </c>
      <c r="R260" s="99"/>
      <c r="S260" s="31">
        <f t="shared" si="36"/>
        <v>0.78537157766990295</v>
      </c>
      <c r="T260" s="30" t="str">
        <f t="shared" si="39"/>
        <v>ALTO</v>
      </c>
    </row>
    <row r="261" spans="1:20" ht="25.5" x14ac:dyDescent="0.25">
      <c r="A261" s="207"/>
      <c r="B261" s="9" t="s">
        <v>151</v>
      </c>
      <c r="C261" s="3" t="s">
        <v>1</v>
      </c>
      <c r="D261" s="1" t="s">
        <v>155</v>
      </c>
      <c r="E261" s="63">
        <v>0.5</v>
      </c>
      <c r="F261" s="47">
        <v>1</v>
      </c>
      <c r="G261" s="48" t="s">
        <v>290</v>
      </c>
      <c r="H261" s="130">
        <v>1</v>
      </c>
      <c r="I261" s="130">
        <f t="shared" si="35"/>
        <v>1</v>
      </c>
      <c r="J261" s="30" t="str">
        <f t="shared" si="40"/>
        <v>MUY ALTO</v>
      </c>
      <c r="K261" s="32">
        <v>150000000</v>
      </c>
      <c r="L261" s="136">
        <v>63000000</v>
      </c>
      <c r="M261" s="153">
        <v>0.42</v>
      </c>
      <c r="N261" s="136">
        <v>2335335</v>
      </c>
      <c r="O261" s="136">
        <v>60200000</v>
      </c>
      <c r="P261" s="122">
        <f t="shared" si="41"/>
        <v>0.9555555555555556</v>
      </c>
      <c r="Q261" s="30" t="str">
        <f t="shared" si="38"/>
        <v>MUY ALTO</v>
      </c>
      <c r="R261" s="99"/>
      <c r="S261" s="31">
        <f t="shared" si="36"/>
        <v>0.9555555555555556</v>
      </c>
      <c r="T261" s="30" t="str">
        <f t="shared" si="39"/>
        <v>MUY ALTO</v>
      </c>
    </row>
    <row r="262" spans="1:20" ht="25.5" x14ac:dyDescent="0.25">
      <c r="A262" s="207"/>
      <c r="B262" s="9" t="s">
        <v>151</v>
      </c>
      <c r="C262" s="3" t="s">
        <v>1</v>
      </c>
      <c r="D262" s="1" t="s">
        <v>156</v>
      </c>
      <c r="E262" s="63">
        <v>0.6</v>
      </c>
      <c r="F262" s="47">
        <v>1</v>
      </c>
      <c r="G262" s="48" t="s">
        <v>290</v>
      </c>
      <c r="H262" s="130">
        <v>1</v>
      </c>
      <c r="I262" s="130">
        <f t="shared" si="35"/>
        <v>1</v>
      </c>
      <c r="J262" s="30" t="str">
        <f t="shared" si="40"/>
        <v>MUY ALTO</v>
      </c>
      <c r="K262" s="32">
        <v>100000000</v>
      </c>
      <c r="L262" s="136">
        <v>0</v>
      </c>
      <c r="M262" s="153">
        <v>0</v>
      </c>
      <c r="N262" s="136"/>
      <c r="O262" s="136"/>
      <c r="P262" s="122" t="e">
        <f t="shared" si="41"/>
        <v>#DIV/0!</v>
      </c>
      <c r="Q262" s="30" t="e">
        <f t="shared" si="38"/>
        <v>#DIV/0!</v>
      </c>
      <c r="R262" s="99"/>
      <c r="S262" s="31" t="e">
        <f t="shared" si="36"/>
        <v>#DIV/0!</v>
      </c>
      <c r="T262" s="30" t="e">
        <f t="shared" si="39"/>
        <v>#DIV/0!</v>
      </c>
    </row>
    <row r="263" spans="1:20" ht="38.25" x14ac:dyDescent="0.25">
      <c r="A263" s="207"/>
      <c r="B263" s="9" t="s">
        <v>151</v>
      </c>
      <c r="C263" s="3" t="s">
        <v>1</v>
      </c>
      <c r="D263" s="1" t="s">
        <v>157</v>
      </c>
      <c r="E263" s="63">
        <v>0.33</v>
      </c>
      <c r="F263" s="47">
        <v>0.17</v>
      </c>
      <c r="G263" s="48" t="s">
        <v>291</v>
      </c>
      <c r="H263" s="124">
        <v>0.3</v>
      </c>
      <c r="I263" s="49">
        <f t="shared" si="35"/>
        <v>1.7647058823529409</v>
      </c>
      <c r="J263" s="30" t="str">
        <f t="shared" si="40"/>
        <v>MUY ALTO</v>
      </c>
      <c r="K263" s="32">
        <v>30000000</v>
      </c>
      <c r="L263" s="136">
        <v>50000000</v>
      </c>
      <c r="M263" s="153">
        <v>1.6666666666666667</v>
      </c>
      <c r="N263" s="136">
        <v>4118687</v>
      </c>
      <c r="O263" s="136">
        <v>46024129</v>
      </c>
      <c r="P263" s="122">
        <f t="shared" si="41"/>
        <v>0.92048258000000005</v>
      </c>
      <c r="Q263" s="30" t="str">
        <f t="shared" si="38"/>
        <v>MUY ALTO</v>
      </c>
      <c r="R263" s="99"/>
      <c r="S263" s="31">
        <f t="shared" si="36"/>
        <v>1.6243810235294116</v>
      </c>
      <c r="T263" s="30" t="str">
        <f t="shared" si="39"/>
        <v>MUY ALTO</v>
      </c>
    </row>
    <row r="264" spans="1:20" ht="25.5" x14ac:dyDescent="0.25">
      <c r="A264" s="207"/>
      <c r="B264" s="9" t="s">
        <v>151</v>
      </c>
      <c r="C264" s="3" t="s">
        <v>1</v>
      </c>
      <c r="D264" s="1" t="s">
        <v>158</v>
      </c>
      <c r="E264" s="64">
        <v>2</v>
      </c>
      <c r="F264" s="53">
        <v>2</v>
      </c>
      <c r="G264" s="48" t="s">
        <v>291</v>
      </c>
      <c r="H264" s="124">
        <v>2</v>
      </c>
      <c r="I264" s="54">
        <f t="shared" ref="I264:I326" si="42">+H264/F264</f>
        <v>1</v>
      </c>
      <c r="J264" s="30" t="str">
        <f t="shared" si="40"/>
        <v>MUY ALTO</v>
      </c>
      <c r="K264" s="32">
        <v>380000000</v>
      </c>
      <c r="L264" s="136">
        <v>362046669</v>
      </c>
      <c r="M264" s="153">
        <v>0.95275439210526314</v>
      </c>
      <c r="N264" s="136">
        <v>45002250</v>
      </c>
      <c r="O264" s="136">
        <v>298762332</v>
      </c>
      <c r="P264" s="122">
        <f t="shared" si="41"/>
        <v>0.82520392419354094</v>
      </c>
      <c r="Q264" s="30" t="str">
        <f t="shared" si="38"/>
        <v>MUY ALTO</v>
      </c>
      <c r="R264" s="99"/>
      <c r="S264" s="31">
        <f t="shared" ref="S264:S326" si="43">+I264*P264</f>
        <v>0.82520392419354094</v>
      </c>
      <c r="T264" s="30" t="str">
        <f t="shared" si="39"/>
        <v>MUY ALTO</v>
      </c>
    </row>
    <row r="265" spans="1:20" ht="38.25" x14ac:dyDescent="0.25">
      <c r="A265" s="207"/>
      <c r="B265" s="9" t="s">
        <v>151</v>
      </c>
      <c r="C265" s="3" t="s">
        <v>1</v>
      </c>
      <c r="D265" s="1" t="s">
        <v>159</v>
      </c>
      <c r="E265" s="63">
        <v>0.5</v>
      </c>
      <c r="F265" s="47">
        <v>1</v>
      </c>
      <c r="G265" s="48" t="s">
        <v>290</v>
      </c>
      <c r="H265" s="124">
        <v>0.70000000000000007</v>
      </c>
      <c r="I265" s="49">
        <f>+H265/F265</f>
        <v>0.70000000000000007</v>
      </c>
      <c r="J265" s="30" t="str">
        <f t="shared" si="40"/>
        <v>ALTO</v>
      </c>
      <c r="K265" s="32">
        <v>40000000</v>
      </c>
      <c r="L265" s="136">
        <v>290000000</v>
      </c>
      <c r="M265" s="153">
        <v>7.25</v>
      </c>
      <c r="N265" s="136"/>
      <c r="O265" s="136">
        <v>69524622</v>
      </c>
      <c r="P265" s="122">
        <f t="shared" si="41"/>
        <v>0.23974007586206897</v>
      </c>
      <c r="Q265" s="30" t="str">
        <f t="shared" si="38"/>
        <v>BAJO</v>
      </c>
      <c r="R265" s="99"/>
      <c r="S265" s="31">
        <f t="shared" si="43"/>
        <v>0.1678180531034483</v>
      </c>
      <c r="T265" s="30" t="str">
        <f t="shared" si="39"/>
        <v>MUY BAJO</v>
      </c>
    </row>
    <row r="266" spans="1:20" ht="38.25" x14ac:dyDescent="0.25">
      <c r="A266" s="207"/>
      <c r="B266" s="10" t="s">
        <v>320</v>
      </c>
      <c r="C266" s="19"/>
      <c r="D266" s="6"/>
      <c r="E266" s="81"/>
      <c r="F266" s="50"/>
      <c r="G266" s="51"/>
      <c r="H266" s="51"/>
      <c r="I266" s="52">
        <f>+AVERAGE(I253:I265)</f>
        <v>0.7991650264797191</v>
      </c>
      <c r="J266" s="34" t="str">
        <f t="shared" si="40"/>
        <v>ALTO</v>
      </c>
      <c r="K266" s="35">
        <f>SUM(K253:K265)</f>
        <v>6418000000</v>
      </c>
      <c r="L266" s="137">
        <v>5338197955</v>
      </c>
      <c r="M266" s="140">
        <v>0.83175412200062326</v>
      </c>
      <c r="N266" s="137">
        <v>1040010465</v>
      </c>
      <c r="O266" s="137">
        <v>4775494022</v>
      </c>
      <c r="P266" s="106">
        <f t="shared" si="41"/>
        <v>0.8945891595359543</v>
      </c>
      <c r="Q266" s="30" t="str">
        <f t="shared" si="38"/>
        <v>MUY ALTO</v>
      </c>
      <c r="R266" s="96"/>
      <c r="S266" s="73">
        <f t="shared" si="43"/>
        <v>0.7149243693690206</v>
      </c>
      <c r="T266" s="34" t="str">
        <f t="shared" si="39"/>
        <v>ALTO</v>
      </c>
    </row>
    <row r="267" spans="1:20" ht="38.25" x14ac:dyDescent="0.25">
      <c r="A267" s="208"/>
      <c r="B267" s="11" t="s">
        <v>319</v>
      </c>
      <c r="C267" s="20"/>
      <c r="D267" s="8"/>
      <c r="E267" s="56"/>
      <c r="F267" s="60"/>
      <c r="G267" s="57"/>
      <c r="H267" s="57"/>
      <c r="I267" s="82">
        <f>+AVERAGE(I166,I187,I192,I252,I266)</f>
        <v>0.73300883795089533</v>
      </c>
      <c r="J267" s="38" t="str">
        <f t="shared" si="40"/>
        <v>ALTO</v>
      </c>
      <c r="K267" s="37">
        <f>+K266+K252+K192+K187+K166</f>
        <v>41480016364</v>
      </c>
      <c r="L267" s="138">
        <v>25054761133</v>
      </c>
      <c r="M267" s="145">
        <v>2.8837082633646278</v>
      </c>
      <c r="N267" s="138">
        <v>5066319005</v>
      </c>
      <c r="O267" s="138">
        <v>21664122453</v>
      </c>
      <c r="P267" s="107">
        <f t="shared" si="41"/>
        <v>0.86467088382917612</v>
      </c>
      <c r="Q267" s="38" t="str">
        <f>IF(P267&lt;=20%,"MUY BAJO",IF(AND(P267&gt;20%,P267&lt;=40%),"BAJO",IF(AND(P267&gt;40%,P267&lt;=60%),"MEDIO",IF(AND(P267&gt;60%,P267&lt;=80%),"ALTO","MUY ALTO"))))</f>
        <v>MUY ALTO</v>
      </c>
      <c r="R267" s="96"/>
      <c r="S267" s="43">
        <f t="shared" si="43"/>
        <v>0.63381139976559797</v>
      </c>
      <c r="T267" s="38" t="str">
        <f t="shared" ref="T267" si="44">IF(S267&lt;=20%,"MUY BAJO",IF(AND(S267&gt;20%,S267&lt;=40%),"BAJO",IF(AND(S267&gt;40%,S267&lt;=60%),"MEDIO",IF(AND(S267&gt;60%,S267&lt;=80%),"ALTO","MUY ALTO"))))</f>
        <v>ALTO</v>
      </c>
    </row>
    <row r="268" spans="1:20" ht="38.25" customHeight="1" x14ac:dyDescent="0.25">
      <c r="A268" s="206" t="s">
        <v>311</v>
      </c>
      <c r="B268" s="9" t="s">
        <v>160</v>
      </c>
      <c r="C268" s="3" t="s">
        <v>27</v>
      </c>
      <c r="D268" s="1" t="s">
        <v>161</v>
      </c>
      <c r="E268" s="48">
        <v>178</v>
      </c>
      <c r="F268" s="53">
        <v>7</v>
      </c>
      <c r="G268" s="48" t="s">
        <v>289</v>
      </c>
      <c r="H268" s="124">
        <v>2</v>
      </c>
      <c r="I268" s="54">
        <f t="shared" si="42"/>
        <v>0.2857142857142857</v>
      </c>
      <c r="J268" s="30" t="str">
        <f t="shared" si="40"/>
        <v>BAJO</v>
      </c>
      <c r="K268" s="32">
        <v>323000000</v>
      </c>
      <c r="L268" s="136">
        <v>335614628</v>
      </c>
      <c r="M268" s="153">
        <v>1.0390545758513932</v>
      </c>
      <c r="N268" s="136">
        <v>34702692</v>
      </c>
      <c r="O268" s="136">
        <v>252165909</v>
      </c>
      <c r="P268" s="122">
        <f t="shared" si="41"/>
        <v>0.7513555368629522</v>
      </c>
      <c r="Q268" s="30" t="str">
        <f t="shared" si="38"/>
        <v>ALTO</v>
      </c>
      <c r="R268" s="99"/>
      <c r="S268" s="31">
        <f t="shared" si="43"/>
        <v>0.21467301053227206</v>
      </c>
      <c r="T268" s="30" t="str">
        <f t="shared" si="39"/>
        <v>BAJO</v>
      </c>
    </row>
    <row r="269" spans="1:20" ht="38.25" x14ac:dyDescent="0.25">
      <c r="A269" s="207"/>
      <c r="B269" s="9" t="s">
        <v>160</v>
      </c>
      <c r="C269" s="3" t="s">
        <v>29</v>
      </c>
      <c r="D269" s="1" t="s">
        <v>161</v>
      </c>
      <c r="E269" s="48">
        <v>1</v>
      </c>
      <c r="F269" s="53">
        <v>1</v>
      </c>
      <c r="G269" s="48" t="s">
        <v>289</v>
      </c>
      <c r="H269" s="124">
        <v>1</v>
      </c>
      <c r="I269" s="54">
        <f t="shared" si="42"/>
        <v>1</v>
      </c>
      <c r="J269" s="30" t="str">
        <f t="shared" si="40"/>
        <v>MUY ALTO</v>
      </c>
      <c r="K269" s="32">
        <v>39000000</v>
      </c>
      <c r="L269" s="136">
        <v>39000000</v>
      </c>
      <c r="M269" s="153">
        <v>1</v>
      </c>
      <c r="N269" s="136">
        <v>2520000</v>
      </c>
      <c r="O269" s="136">
        <v>23355029</v>
      </c>
      <c r="P269" s="122">
        <f t="shared" si="41"/>
        <v>0.59884689743589747</v>
      </c>
      <c r="Q269" s="30" t="str">
        <f t="shared" si="38"/>
        <v>MEDIO</v>
      </c>
      <c r="R269" s="99"/>
      <c r="S269" s="31">
        <f t="shared" si="43"/>
        <v>0.59884689743589747</v>
      </c>
      <c r="T269" s="30" t="str">
        <f t="shared" si="39"/>
        <v>MEDIO</v>
      </c>
    </row>
    <row r="270" spans="1:20" ht="38.25" x14ac:dyDescent="0.25">
      <c r="A270" s="207"/>
      <c r="B270" s="9" t="s">
        <v>160</v>
      </c>
      <c r="C270" s="3" t="s">
        <v>30</v>
      </c>
      <c r="D270" s="1" t="s">
        <v>161</v>
      </c>
      <c r="E270" s="48">
        <v>1</v>
      </c>
      <c r="F270" s="53">
        <v>1</v>
      </c>
      <c r="G270" s="48" t="s">
        <v>289</v>
      </c>
      <c r="H270" s="124">
        <v>0</v>
      </c>
      <c r="I270" s="54">
        <f t="shared" si="42"/>
        <v>0</v>
      </c>
      <c r="J270" s="30" t="str">
        <f t="shared" si="40"/>
        <v>MUY BAJO</v>
      </c>
      <c r="K270" s="32">
        <v>39000000</v>
      </c>
      <c r="L270" s="136">
        <v>39000000</v>
      </c>
      <c r="M270" s="153">
        <v>1</v>
      </c>
      <c r="N270" s="136"/>
      <c r="O270" s="136"/>
      <c r="P270" s="122">
        <f t="shared" si="41"/>
        <v>0</v>
      </c>
      <c r="Q270" s="30" t="str">
        <f t="shared" si="38"/>
        <v>MUY BAJO</v>
      </c>
      <c r="R270" s="99"/>
      <c r="S270" s="31">
        <f t="shared" si="43"/>
        <v>0</v>
      </c>
      <c r="T270" s="30" t="str">
        <f t="shared" si="39"/>
        <v>MUY BAJO</v>
      </c>
    </row>
    <row r="271" spans="1:20" ht="38.25" x14ac:dyDescent="0.25">
      <c r="A271" s="207"/>
      <c r="B271" s="9" t="s">
        <v>160</v>
      </c>
      <c r="C271" s="3" t="s">
        <v>31</v>
      </c>
      <c r="D271" s="1" t="s">
        <v>161</v>
      </c>
      <c r="E271" s="48">
        <v>1</v>
      </c>
      <c r="F271" s="53">
        <v>2</v>
      </c>
      <c r="G271" s="48" t="s">
        <v>289</v>
      </c>
      <c r="H271" s="124">
        <v>0</v>
      </c>
      <c r="I271" s="54">
        <f t="shared" si="42"/>
        <v>0</v>
      </c>
      <c r="J271" s="30" t="str">
        <f t="shared" si="40"/>
        <v>MUY BAJO</v>
      </c>
      <c r="K271" s="32">
        <v>78000000</v>
      </c>
      <c r="L271" s="136">
        <v>39000000</v>
      </c>
      <c r="M271" s="153">
        <v>0.5</v>
      </c>
      <c r="N271" s="136"/>
      <c r="O271" s="136"/>
      <c r="P271" s="122">
        <f t="shared" si="41"/>
        <v>0</v>
      </c>
      <c r="Q271" s="30" t="str">
        <f t="shared" si="38"/>
        <v>MUY BAJO</v>
      </c>
      <c r="R271" s="99"/>
      <c r="S271" s="31">
        <f t="shared" si="43"/>
        <v>0</v>
      </c>
      <c r="T271" s="30" t="str">
        <f t="shared" si="39"/>
        <v>MUY BAJO</v>
      </c>
    </row>
    <row r="272" spans="1:20" ht="38.25" x14ac:dyDescent="0.25">
      <c r="A272" s="207"/>
      <c r="B272" s="9" t="s">
        <v>160</v>
      </c>
      <c r="C272" s="3" t="s">
        <v>27</v>
      </c>
      <c r="D272" s="1" t="s">
        <v>162</v>
      </c>
      <c r="E272" s="48">
        <v>25</v>
      </c>
      <c r="F272" s="53">
        <v>7</v>
      </c>
      <c r="G272" s="48" t="s">
        <v>289</v>
      </c>
      <c r="H272" s="124">
        <v>1</v>
      </c>
      <c r="I272" s="54">
        <f t="shared" si="42"/>
        <v>0.14285714285714285</v>
      </c>
      <c r="J272" s="30" t="str">
        <f t="shared" si="40"/>
        <v>MUY BAJO</v>
      </c>
      <c r="K272" s="32">
        <v>600000000</v>
      </c>
      <c r="L272" s="136">
        <v>612671873</v>
      </c>
      <c r="M272" s="153">
        <v>1.0211197883333334</v>
      </c>
      <c r="N272" s="136">
        <v>46009366</v>
      </c>
      <c r="O272" s="136">
        <v>421258291</v>
      </c>
      <c r="P272" s="122">
        <f t="shared" si="41"/>
        <v>0.68757569845221211</v>
      </c>
      <c r="Q272" s="30" t="str">
        <f t="shared" si="38"/>
        <v>ALTO</v>
      </c>
      <c r="R272" s="99"/>
      <c r="S272" s="31">
        <f t="shared" si="43"/>
        <v>9.8225099778887437E-2</v>
      </c>
      <c r="T272" s="30" t="str">
        <f t="shared" si="39"/>
        <v>MUY BAJO</v>
      </c>
    </row>
    <row r="273" spans="1:20" ht="38.25" x14ac:dyDescent="0.25">
      <c r="A273" s="207"/>
      <c r="B273" s="9" t="s">
        <v>160</v>
      </c>
      <c r="C273" s="3" t="s">
        <v>29</v>
      </c>
      <c r="D273" s="1" t="s">
        <v>162</v>
      </c>
      <c r="E273" s="48">
        <v>0</v>
      </c>
      <c r="F273" s="53"/>
      <c r="G273" s="48" t="s">
        <v>289</v>
      </c>
      <c r="H273" s="124">
        <v>0</v>
      </c>
      <c r="I273" s="54"/>
      <c r="J273" s="30" t="s">
        <v>293</v>
      </c>
      <c r="K273" s="32">
        <v>0</v>
      </c>
      <c r="L273" s="136">
        <v>0</v>
      </c>
      <c r="M273" s="153"/>
      <c r="N273" s="136"/>
      <c r="O273" s="136"/>
      <c r="P273" s="122"/>
      <c r="Q273" s="30" t="s">
        <v>293</v>
      </c>
      <c r="R273" s="99"/>
      <c r="S273" s="31"/>
      <c r="T273" s="30" t="s">
        <v>293</v>
      </c>
    </row>
    <row r="274" spans="1:20" ht="38.25" x14ac:dyDescent="0.25">
      <c r="A274" s="207"/>
      <c r="B274" s="9" t="s">
        <v>160</v>
      </c>
      <c r="C274" s="3" t="s">
        <v>30</v>
      </c>
      <c r="D274" s="1" t="s">
        <v>162</v>
      </c>
      <c r="E274" s="48">
        <v>0</v>
      </c>
      <c r="F274" s="53"/>
      <c r="G274" s="48" t="s">
        <v>289</v>
      </c>
      <c r="H274" s="124">
        <v>0</v>
      </c>
      <c r="I274" s="54"/>
      <c r="J274" s="30" t="s">
        <v>293</v>
      </c>
      <c r="K274" s="32">
        <v>0</v>
      </c>
      <c r="L274" s="136">
        <v>0</v>
      </c>
      <c r="M274" s="153"/>
      <c r="N274" s="136"/>
      <c r="O274" s="136"/>
      <c r="P274" s="122"/>
      <c r="Q274" s="30" t="s">
        <v>293</v>
      </c>
      <c r="R274" s="99"/>
      <c r="S274" s="31"/>
      <c r="T274" s="30" t="s">
        <v>293</v>
      </c>
    </row>
    <row r="275" spans="1:20" ht="38.25" x14ac:dyDescent="0.25">
      <c r="A275" s="207"/>
      <c r="B275" s="9" t="s">
        <v>160</v>
      </c>
      <c r="C275" s="3" t="s">
        <v>31</v>
      </c>
      <c r="D275" s="1" t="s">
        <v>162</v>
      </c>
      <c r="E275" s="48">
        <v>0</v>
      </c>
      <c r="F275" s="53"/>
      <c r="G275" s="48" t="s">
        <v>289</v>
      </c>
      <c r="H275" s="124">
        <v>0</v>
      </c>
      <c r="I275" s="54"/>
      <c r="J275" s="30" t="s">
        <v>293</v>
      </c>
      <c r="K275" s="32">
        <v>0</v>
      </c>
      <c r="L275" s="136">
        <v>0</v>
      </c>
      <c r="M275" s="153"/>
      <c r="N275" s="136"/>
      <c r="O275" s="136"/>
      <c r="P275" s="122"/>
      <c r="Q275" s="30" t="s">
        <v>293</v>
      </c>
      <c r="R275" s="99"/>
      <c r="S275" s="31"/>
      <c r="T275" s="30" t="s">
        <v>293</v>
      </c>
    </row>
    <row r="276" spans="1:20" ht="38.25" x14ac:dyDescent="0.25">
      <c r="A276" s="207"/>
      <c r="B276" s="9" t="s">
        <v>160</v>
      </c>
      <c r="C276" s="3" t="s">
        <v>27</v>
      </c>
      <c r="D276" s="1" t="s">
        <v>163</v>
      </c>
      <c r="E276" s="48">
        <v>5</v>
      </c>
      <c r="F276" s="53">
        <v>9</v>
      </c>
      <c r="G276" s="48" t="s">
        <v>289</v>
      </c>
      <c r="H276" s="124">
        <v>0</v>
      </c>
      <c r="I276" s="54">
        <f t="shared" si="42"/>
        <v>0</v>
      </c>
      <c r="J276" s="30" t="str">
        <f t="shared" si="40"/>
        <v>MUY BAJO</v>
      </c>
      <c r="K276" s="32">
        <v>700000000</v>
      </c>
      <c r="L276" s="136">
        <v>700000000</v>
      </c>
      <c r="M276" s="153">
        <v>1</v>
      </c>
      <c r="N276" s="136">
        <v>99645561</v>
      </c>
      <c r="O276" s="136">
        <v>549607082</v>
      </c>
      <c r="P276" s="122">
        <f t="shared" ref="P276:P284" si="45">+O276/L276</f>
        <v>0.78515297428571429</v>
      </c>
      <c r="Q276" s="30" t="str">
        <f t="shared" si="38"/>
        <v>ALTO</v>
      </c>
      <c r="R276" s="99"/>
      <c r="S276" s="31">
        <f t="shared" si="43"/>
        <v>0</v>
      </c>
      <c r="T276" s="30" t="str">
        <f t="shared" si="39"/>
        <v>MUY BAJO</v>
      </c>
    </row>
    <row r="277" spans="1:20" ht="38.25" x14ac:dyDescent="0.25">
      <c r="A277" s="207"/>
      <c r="B277" s="9" t="s">
        <v>160</v>
      </c>
      <c r="C277" s="3" t="s">
        <v>27</v>
      </c>
      <c r="D277" s="1" t="s">
        <v>164</v>
      </c>
      <c r="E277" s="48">
        <v>3</v>
      </c>
      <c r="F277" s="53"/>
      <c r="G277" s="48" t="s">
        <v>289</v>
      </c>
      <c r="H277" s="124">
        <v>0</v>
      </c>
      <c r="I277" s="54"/>
      <c r="J277" s="30" t="s">
        <v>293</v>
      </c>
      <c r="K277" s="32">
        <v>0</v>
      </c>
      <c r="L277" s="136">
        <v>13939960</v>
      </c>
      <c r="M277" s="153" t="e">
        <v>#DIV/0!</v>
      </c>
      <c r="N277" s="136"/>
      <c r="O277" s="136">
        <v>13939960</v>
      </c>
      <c r="P277" s="122">
        <f t="shared" si="45"/>
        <v>1</v>
      </c>
      <c r="Q277" s="30" t="str">
        <f t="shared" si="38"/>
        <v>MUY ALTO</v>
      </c>
      <c r="R277" s="99"/>
      <c r="S277" s="31">
        <f t="shared" si="43"/>
        <v>0</v>
      </c>
      <c r="T277" s="30" t="str">
        <f t="shared" si="39"/>
        <v>MUY BAJO</v>
      </c>
    </row>
    <row r="278" spans="1:20" ht="51" x14ac:dyDescent="0.25">
      <c r="A278" s="207"/>
      <c r="B278" s="9" t="s">
        <v>165</v>
      </c>
      <c r="C278" s="3" t="s">
        <v>1</v>
      </c>
      <c r="D278" s="1" t="s">
        <v>166</v>
      </c>
      <c r="E278" s="48">
        <v>19</v>
      </c>
      <c r="F278" s="53">
        <v>3</v>
      </c>
      <c r="G278" s="48" t="s">
        <v>289</v>
      </c>
      <c r="H278" s="124">
        <v>12</v>
      </c>
      <c r="I278" s="127">
        <v>1</v>
      </c>
      <c r="J278" s="30" t="str">
        <f t="shared" si="40"/>
        <v>MUY ALTO</v>
      </c>
      <c r="K278" s="32">
        <v>45700000</v>
      </c>
      <c r="L278" s="136">
        <v>45700000</v>
      </c>
      <c r="M278" s="153">
        <v>1</v>
      </c>
      <c r="N278" s="136">
        <v>9995999</v>
      </c>
      <c r="O278" s="136">
        <v>36429864</v>
      </c>
      <c r="P278" s="122">
        <f t="shared" si="45"/>
        <v>0.79715238512035014</v>
      </c>
      <c r="Q278" s="30" t="str">
        <f t="shared" si="38"/>
        <v>ALTO</v>
      </c>
      <c r="R278" s="99"/>
      <c r="S278" s="31">
        <f t="shared" si="43"/>
        <v>0.79715238512035014</v>
      </c>
      <c r="T278" s="30" t="str">
        <f t="shared" si="39"/>
        <v>ALTO</v>
      </c>
    </row>
    <row r="279" spans="1:20" ht="63.75" x14ac:dyDescent="0.25">
      <c r="A279" s="207"/>
      <c r="B279" s="9" t="s">
        <v>165</v>
      </c>
      <c r="C279" s="3" t="s">
        <v>1</v>
      </c>
      <c r="D279" s="1" t="s">
        <v>167</v>
      </c>
      <c r="E279" s="48">
        <v>0</v>
      </c>
      <c r="F279" s="53">
        <v>1</v>
      </c>
      <c r="G279" s="48" t="s">
        <v>289</v>
      </c>
      <c r="H279" s="124">
        <v>0</v>
      </c>
      <c r="I279" s="54">
        <f t="shared" si="42"/>
        <v>0</v>
      </c>
      <c r="J279" s="30" t="str">
        <f t="shared" si="40"/>
        <v>MUY BAJO</v>
      </c>
      <c r="K279" s="32">
        <v>66700000</v>
      </c>
      <c r="L279" s="136">
        <v>60000000</v>
      </c>
      <c r="M279" s="153">
        <v>0.8995502248875562</v>
      </c>
      <c r="N279" s="136">
        <v>1213500</v>
      </c>
      <c r="O279" s="136">
        <v>3794550</v>
      </c>
      <c r="P279" s="122">
        <f t="shared" si="45"/>
        <v>6.3242499999999993E-2</v>
      </c>
      <c r="Q279" s="30" t="str">
        <f t="shared" si="38"/>
        <v>MUY BAJO</v>
      </c>
      <c r="R279" s="99"/>
      <c r="S279" s="31">
        <f t="shared" si="43"/>
        <v>0</v>
      </c>
      <c r="T279" s="30" t="str">
        <f t="shared" si="39"/>
        <v>MUY BAJO</v>
      </c>
    </row>
    <row r="280" spans="1:20" ht="25.5" x14ac:dyDescent="0.25">
      <c r="A280" s="207"/>
      <c r="B280" s="9" t="s">
        <v>165</v>
      </c>
      <c r="C280" s="3" t="s">
        <v>1</v>
      </c>
      <c r="D280" s="1" t="s">
        <v>168</v>
      </c>
      <c r="E280" s="48">
        <v>7</v>
      </c>
      <c r="F280" s="53">
        <v>2</v>
      </c>
      <c r="G280" s="48" t="s">
        <v>289</v>
      </c>
      <c r="H280" s="124">
        <v>2</v>
      </c>
      <c r="I280" s="54">
        <f t="shared" si="42"/>
        <v>1</v>
      </c>
      <c r="J280" s="30" t="str">
        <f t="shared" si="40"/>
        <v>MUY ALTO</v>
      </c>
      <c r="K280" s="32">
        <v>60000000</v>
      </c>
      <c r="L280" s="136">
        <v>20000000</v>
      </c>
      <c r="M280" s="153">
        <v>0.33333333333333331</v>
      </c>
      <c r="N280" s="136"/>
      <c r="O280" s="136">
        <v>10000000</v>
      </c>
      <c r="P280" s="122">
        <f t="shared" si="45"/>
        <v>0.5</v>
      </c>
      <c r="Q280" s="30" t="str">
        <f t="shared" si="38"/>
        <v>MEDIO</v>
      </c>
      <c r="R280" s="99"/>
      <c r="S280" s="31">
        <f t="shared" si="43"/>
        <v>0.5</v>
      </c>
      <c r="T280" s="30" t="str">
        <f t="shared" si="39"/>
        <v>MEDIO</v>
      </c>
    </row>
    <row r="281" spans="1:20" ht="38.25" x14ac:dyDescent="0.25">
      <c r="A281" s="207"/>
      <c r="B281" s="9" t="s">
        <v>165</v>
      </c>
      <c r="C281" s="3" t="s">
        <v>1</v>
      </c>
      <c r="D281" s="1" t="s">
        <v>169</v>
      </c>
      <c r="E281" s="48">
        <v>9</v>
      </c>
      <c r="F281" s="53">
        <v>10</v>
      </c>
      <c r="G281" s="48" t="s">
        <v>291</v>
      </c>
      <c r="H281" s="124">
        <v>29</v>
      </c>
      <c r="I281" s="127">
        <v>1</v>
      </c>
      <c r="J281" s="30" t="str">
        <f t="shared" si="40"/>
        <v>MUY ALTO</v>
      </c>
      <c r="K281" s="32">
        <v>66400000</v>
      </c>
      <c r="L281" s="136">
        <v>75560000</v>
      </c>
      <c r="M281" s="153">
        <v>1.1379518072289156</v>
      </c>
      <c r="N281" s="136">
        <v>10065812</v>
      </c>
      <c r="O281" s="136">
        <v>63524705</v>
      </c>
      <c r="P281" s="122">
        <f t="shared" si="45"/>
        <v>0.8407187003705664</v>
      </c>
      <c r="Q281" s="30" t="str">
        <f t="shared" ref="Q281:Q347" si="46">IF(P281&lt;=20%,"MUY BAJO",IF(AND(P281&gt;20%,P281&lt;=40%),"BAJO",IF(AND(P281&gt;40%,P281&lt;=60%),"MEDIO",IF(AND(P281&gt;60%,P281&lt;=80%),"ALTO","MUY ALTO"))))</f>
        <v>MUY ALTO</v>
      </c>
      <c r="R281" s="99"/>
      <c r="S281" s="31">
        <f t="shared" si="43"/>
        <v>0.8407187003705664</v>
      </c>
      <c r="T281" s="30" t="str">
        <f t="shared" ref="T281:T347" si="47">IF(S281&lt;=20%,"MUY BAJO",IF(AND(S281&gt;20%,S281&lt;=40%),"BAJO",IF(AND(S281&gt;40%,S281&lt;=60%),"MEDIO",IF(AND(S281&gt;60%,S281&lt;=80%),"ALTO","MUY ALTO"))))</f>
        <v>MUY ALTO</v>
      </c>
    </row>
    <row r="282" spans="1:20" ht="63.75" x14ac:dyDescent="0.25">
      <c r="A282" s="207"/>
      <c r="B282" s="9" t="s">
        <v>170</v>
      </c>
      <c r="C282" s="3" t="s">
        <v>1</v>
      </c>
      <c r="D282" s="1" t="s">
        <v>171</v>
      </c>
      <c r="E282" s="48">
        <v>29</v>
      </c>
      <c r="F282" s="53">
        <v>27</v>
      </c>
      <c r="G282" s="48" t="s">
        <v>292</v>
      </c>
      <c r="H282" s="124">
        <v>64</v>
      </c>
      <c r="I282" s="127">
        <v>1</v>
      </c>
      <c r="J282" s="30" t="str">
        <f t="shared" si="40"/>
        <v>MUY ALTO</v>
      </c>
      <c r="K282" s="32">
        <v>54000000</v>
      </c>
      <c r="L282" s="136">
        <v>40000000</v>
      </c>
      <c r="M282" s="153">
        <v>0.7407407407407407</v>
      </c>
      <c r="N282" s="136">
        <v>7680000</v>
      </c>
      <c r="O282" s="136">
        <v>7680000</v>
      </c>
      <c r="P282" s="122">
        <f t="shared" si="45"/>
        <v>0.192</v>
      </c>
      <c r="Q282" s="30" t="str">
        <f t="shared" si="46"/>
        <v>MUY BAJO</v>
      </c>
      <c r="R282" s="99"/>
      <c r="S282" s="31">
        <f t="shared" si="43"/>
        <v>0.192</v>
      </c>
      <c r="T282" s="30" t="str">
        <f t="shared" si="47"/>
        <v>MUY BAJO</v>
      </c>
    </row>
    <row r="283" spans="1:20" ht="63.75" x14ac:dyDescent="0.25">
      <c r="A283" s="207"/>
      <c r="B283" s="9" t="s">
        <v>170</v>
      </c>
      <c r="C283" s="3" t="s">
        <v>1</v>
      </c>
      <c r="D283" s="1" t="s">
        <v>172</v>
      </c>
      <c r="E283" s="48">
        <v>51</v>
      </c>
      <c r="F283" s="53">
        <v>53</v>
      </c>
      <c r="G283" s="48" t="s">
        <v>291</v>
      </c>
      <c r="H283" s="124">
        <v>51</v>
      </c>
      <c r="I283" s="54">
        <f t="shared" si="42"/>
        <v>0.96226415094339623</v>
      </c>
      <c r="J283" s="30" t="str">
        <f t="shared" si="40"/>
        <v>MUY ALTO</v>
      </c>
      <c r="K283" s="32">
        <v>419000000</v>
      </c>
      <c r="L283" s="136">
        <v>202280166</v>
      </c>
      <c r="M283" s="153">
        <v>0.48276889260143196</v>
      </c>
      <c r="N283" s="136">
        <v>15440000</v>
      </c>
      <c r="O283" s="136">
        <v>166118443</v>
      </c>
      <c r="P283" s="122">
        <f t="shared" si="45"/>
        <v>0.82122951688698931</v>
      </c>
      <c r="Q283" s="30" t="str">
        <f t="shared" si="46"/>
        <v>MUY ALTO</v>
      </c>
      <c r="R283" s="99"/>
      <c r="S283" s="31">
        <f t="shared" si="43"/>
        <v>0.79023972379691421</v>
      </c>
      <c r="T283" s="30" t="str">
        <f t="shared" si="47"/>
        <v>ALTO</v>
      </c>
    </row>
    <row r="284" spans="1:20" ht="63.75" x14ac:dyDescent="0.25">
      <c r="A284" s="207"/>
      <c r="B284" s="9" t="s">
        <v>170</v>
      </c>
      <c r="C284" s="3" t="s">
        <v>27</v>
      </c>
      <c r="D284" s="1" t="s">
        <v>173</v>
      </c>
      <c r="E284" s="48">
        <v>129</v>
      </c>
      <c r="F284" s="53">
        <v>149</v>
      </c>
      <c r="G284" s="48" t="s">
        <v>291</v>
      </c>
      <c r="H284" s="124">
        <v>129</v>
      </c>
      <c r="I284" s="54">
        <f t="shared" si="42"/>
        <v>0.86577181208053688</v>
      </c>
      <c r="J284" s="30" t="str">
        <f t="shared" si="40"/>
        <v>MUY ALTO</v>
      </c>
      <c r="K284" s="32">
        <v>298000000</v>
      </c>
      <c r="L284" s="136">
        <v>100000000</v>
      </c>
      <c r="M284" s="153">
        <v>0.33557046979865773</v>
      </c>
      <c r="N284" s="136">
        <v>16982500</v>
      </c>
      <c r="O284" s="136">
        <v>60526764</v>
      </c>
      <c r="P284" s="122">
        <f t="shared" si="45"/>
        <v>0.60526764</v>
      </c>
      <c r="Q284" s="30" t="str">
        <f t="shared" si="46"/>
        <v>ALTO</v>
      </c>
      <c r="R284" s="99"/>
      <c r="S284" s="31">
        <f t="shared" si="43"/>
        <v>0.52402366147651003</v>
      </c>
      <c r="T284" s="30" t="str">
        <f t="shared" si="47"/>
        <v>MEDIO</v>
      </c>
    </row>
    <row r="285" spans="1:20" ht="63.75" x14ac:dyDescent="0.25">
      <c r="A285" s="207"/>
      <c r="B285" s="9" t="s">
        <v>170</v>
      </c>
      <c r="C285" s="3" t="s">
        <v>29</v>
      </c>
      <c r="D285" s="1" t="s">
        <v>173</v>
      </c>
      <c r="E285" s="48">
        <v>0</v>
      </c>
      <c r="F285" s="53"/>
      <c r="G285" s="48" t="s">
        <v>291</v>
      </c>
      <c r="H285" s="124">
        <v>0</v>
      </c>
      <c r="I285" s="54"/>
      <c r="J285" s="30" t="s">
        <v>293</v>
      </c>
      <c r="K285" s="32">
        <v>0</v>
      </c>
      <c r="L285" s="136">
        <v>0</v>
      </c>
      <c r="M285" s="153"/>
      <c r="N285" s="136"/>
      <c r="O285" s="136"/>
      <c r="P285" s="122"/>
      <c r="Q285" s="30" t="s">
        <v>293</v>
      </c>
      <c r="R285" s="99"/>
      <c r="S285" s="31"/>
      <c r="T285" s="30" t="s">
        <v>293</v>
      </c>
    </row>
    <row r="286" spans="1:20" ht="63.75" x14ac:dyDescent="0.25">
      <c r="A286" s="207"/>
      <c r="B286" s="9" t="s">
        <v>170</v>
      </c>
      <c r="C286" s="3" t="s">
        <v>30</v>
      </c>
      <c r="D286" s="1" t="s">
        <v>173</v>
      </c>
      <c r="E286" s="48">
        <v>0</v>
      </c>
      <c r="F286" s="53"/>
      <c r="G286" s="48" t="s">
        <v>291</v>
      </c>
      <c r="H286" s="124">
        <v>0</v>
      </c>
      <c r="I286" s="54"/>
      <c r="J286" s="30" t="s">
        <v>293</v>
      </c>
      <c r="K286" s="32">
        <v>0</v>
      </c>
      <c r="L286" s="136">
        <v>0</v>
      </c>
      <c r="M286" s="153"/>
      <c r="N286" s="136"/>
      <c r="O286" s="136"/>
      <c r="P286" s="122"/>
      <c r="Q286" s="30" t="s">
        <v>293</v>
      </c>
      <c r="R286" s="99"/>
      <c r="S286" s="31"/>
      <c r="T286" s="30" t="s">
        <v>293</v>
      </c>
    </row>
    <row r="287" spans="1:20" ht="63.75" x14ac:dyDescent="0.25">
      <c r="A287" s="207"/>
      <c r="B287" s="9" t="s">
        <v>170</v>
      </c>
      <c r="C287" s="3" t="s">
        <v>31</v>
      </c>
      <c r="D287" s="1" t="s">
        <v>173</v>
      </c>
      <c r="E287" s="48">
        <v>1</v>
      </c>
      <c r="F287" s="53">
        <v>1</v>
      </c>
      <c r="G287" s="48" t="s">
        <v>291</v>
      </c>
      <c r="H287" s="124">
        <v>2</v>
      </c>
      <c r="I287" s="54">
        <f t="shared" si="42"/>
        <v>2</v>
      </c>
      <c r="J287" s="30" t="str">
        <f t="shared" si="40"/>
        <v>MUY ALTO</v>
      </c>
      <c r="K287" s="32">
        <v>2000000</v>
      </c>
      <c r="L287" s="136">
        <v>2000000</v>
      </c>
      <c r="M287" s="153">
        <v>1</v>
      </c>
      <c r="N287" s="136"/>
      <c r="O287" s="136"/>
      <c r="P287" s="122">
        <f t="shared" ref="P287:P308" si="48">+O287/L287</f>
        <v>0</v>
      </c>
      <c r="Q287" s="30" t="str">
        <f t="shared" si="46"/>
        <v>MUY BAJO</v>
      </c>
      <c r="R287" s="99"/>
      <c r="S287" s="31">
        <f t="shared" si="43"/>
        <v>0</v>
      </c>
      <c r="T287" s="30" t="str">
        <f t="shared" si="47"/>
        <v>MUY BAJO</v>
      </c>
    </row>
    <row r="288" spans="1:20" ht="63.75" x14ac:dyDescent="0.25">
      <c r="A288" s="207"/>
      <c r="B288" s="9" t="s">
        <v>170</v>
      </c>
      <c r="C288" s="3" t="s">
        <v>1</v>
      </c>
      <c r="D288" s="1" t="s">
        <v>174</v>
      </c>
      <c r="E288" s="48">
        <v>6</v>
      </c>
      <c r="F288" s="53">
        <v>6</v>
      </c>
      <c r="G288" s="48" t="s">
        <v>289</v>
      </c>
      <c r="H288" s="124">
        <v>17</v>
      </c>
      <c r="I288" s="54">
        <v>1.67</v>
      </c>
      <c r="J288" s="30" t="str">
        <f t="shared" si="40"/>
        <v>MUY ALTO</v>
      </c>
      <c r="K288" s="32">
        <v>300000000</v>
      </c>
      <c r="L288" s="136">
        <v>167600000</v>
      </c>
      <c r="M288" s="153">
        <v>0.55866666666666664</v>
      </c>
      <c r="N288" s="136">
        <v>23618276</v>
      </c>
      <c r="O288" s="136">
        <v>160192723</v>
      </c>
      <c r="P288" s="122">
        <f t="shared" si="48"/>
        <v>0.95580383651551315</v>
      </c>
      <c r="Q288" s="30" t="str">
        <f t="shared" si="46"/>
        <v>MUY ALTO</v>
      </c>
      <c r="R288" s="99"/>
      <c r="S288" s="31">
        <f t="shared" si="43"/>
        <v>1.5961924069809068</v>
      </c>
      <c r="T288" s="30" t="str">
        <f t="shared" si="47"/>
        <v>MUY ALTO</v>
      </c>
    </row>
    <row r="289" spans="1:20" ht="63.75" x14ac:dyDescent="0.25">
      <c r="A289" s="207"/>
      <c r="B289" s="9" t="s">
        <v>170</v>
      </c>
      <c r="C289" s="3" t="s">
        <v>1</v>
      </c>
      <c r="D289" s="1" t="s">
        <v>175</v>
      </c>
      <c r="E289" s="48">
        <v>1</v>
      </c>
      <c r="F289" s="53">
        <v>1</v>
      </c>
      <c r="G289" s="48" t="s">
        <v>291</v>
      </c>
      <c r="H289" s="124">
        <v>2</v>
      </c>
      <c r="I289" s="54">
        <f t="shared" si="42"/>
        <v>2</v>
      </c>
      <c r="J289" s="30" t="str">
        <f t="shared" si="40"/>
        <v>MUY ALTO</v>
      </c>
      <c r="K289" s="32">
        <v>0</v>
      </c>
      <c r="L289" s="136">
        <v>4000000</v>
      </c>
      <c r="M289" s="153" t="e">
        <v>#DIV/0!</v>
      </c>
      <c r="N289" s="136"/>
      <c r="O289" s="136"/>
      <c r="P289" s="122">
        <f t="shared" si="48"/>
        <v>0</v>
      </c>
      <c r="Q289" s="30" t="str">
        <f t="shared" si="46"/>
        <v>MUY BAJO</v>
      </c>
      <c r="R289" s="99"/>
      <c r="S289" s="31">
        <f>+I289*P289</f>
        <v>0</v>
      </c>
      <c r="T289" s="30" t="str">
        <f t="shared" si="47"/>
        <v>MUY BAJO</v>
      </c>
    </row>
    <row r="290" spans="1:20" ht="38.25" x14ac:dyDescent="0.25">
      <c r="A290" s="207"/>
      <c r="B290" s="9" t="s">
        <v>176</v>
      </c>
      <c r="C290" s="3" t="s">
        <v>1</v>
      </c>
      <c r="D290" s="1" t="s">
        <v>177</v>
      </c>
      <c r="E290" s="48">
        <v>2</v>
      </c>
      <c r="F290" s="53">
        <v>2</v>
      </c>
      <c r="G290" s="48" t="s">
        <v>291</v>
      </c>
      <c r="H290" s="124">
        <v>1.65</v>
      </c>
      <c r="I290" s="54">
        <f t="shared" si="42"/>
        <v>0.82499999999999996</v>
      </c>
      <c r="J290" s="30" t="str">
        <f t="shared" si="40"/>
        <v>MUY ALTO</v>
      </c>
      <c r="K290" s="32">
        <v>70000000</v>
      </c>
      <c r="L290" s="136">
        <v>43119364</v>
      </c>
      <c r="M290" s="153">
        <v>0.61599091428571429</v>
      </c>
      <c r="N290" s="136">
        <v>7300000</v>
      </c>
      <c r="O290" s="136">
        <v>34450000</v>
      </c>
      <c r="P290" s="122">
        <f t="shared" si="48"/>
        <v>0.79894499371558447</v>
      </c>
      <c r="Q290" s="30" t="str">
        <f t="shared" si="46"/>
        <v>ALTO</v>
      </c>
      <c r="R290" s="99"/>
      <c r="S290" s="31">
        <f t="shared" si="43"/>
        <v>0.65912961981535712</v>
      </c>
      <c r="T290" s="30" t="str">
        <f t="shared" si="47"/>
        <v>ALTO</v>
      </c>
    </row>
    <row r="291" spans="1:20" ht="51" x14ac:dyDescent="0.25">
      <c r="A291" s="207"/>
      <c r="B291" s="10" t="s">
        <v>317</v>
      </c>
      <c r="C291" s="19"/>
      <c r="D291" s="6"/>
      <c r="E291" s="51"/>
      <c r="F291" s="76"/>
      <c r="G291" s="51"/>
      <c r="H291" s="76"/>
      <c r="I291" s="77">
        <f>+AVERAGE(I268:I290)</f>
        <v>0.80891808185855063</v>
      </c>
      <c r="J291" s="34" t="str">
        <f t="shared" si="40"/>
        <v>MUY ALTO</v>
      </c>
      <c r="K291" s="35">
        <f>SUM(K268:K290)</f>
        <v>3160800000</v>
      </c>
      <c r="L291" s="137">
        <v>2539485991</v>
      </c>
      <c r="M291" s="140">
        <v>0.8034314069222982</v>
      </c>
      <c r="N291" s="137">
        <v>275173706</v>
      </c>
      <c r="O291" s="137">
        <v>1803043320</v>
      </c>
      <c r="P291" s="106">
        <f t="shared" si="48"/>
        <v>0.71000325514298146</v>
      </c>
      <c r="Q291" s="30" t="str">
        <f t="shared" si="46"/>
        <v>ALTO</v>
      </c>
      <c r="R291" s="99"/>
      <c r="S291" s="73">
        <f t="shared" si="43"/>
        <v>0.57433447126358772</v>
      </c>
      <c r="T291" s="30" t="str">
        <f t="shared" si="47"/>
        <v>MEDIO</v>
      </c>
    </row>
    <row r="292" spans="1:20" ht="25.5" x14ac:dyDescent="0.25">
      <c r="A292" s="207"/>
      <c r="B292" s="9" t="s">
        <v>178</v>
      </c>
      <c r="C292" s="3" t="s">
        <v>1</v>
      </c>
      <c r="D292" s="1" t="s">
        <v>179</v>
      </c>
      <c r="E292" s="53">
        <v>3</v>
      </c>
      <c r="F292" s="53">
        <v>1</v>
      </c>
      <c r="G292" s="48" t="s">
        <v>289</v>
      </c>
      <c r="H292" s="124">
        <v>0</v>
      </c>
      <c r="I292" s="54">
        <f t="shared" si="42"/>
        <v>0</v>
      </c>
      <c r="J292" s="30" t="str">
        <f t="shared" si="40"/>
        <v>MUY BAJO</v>
      </c>
      <c r="K292" s="32">
        <v>3000000000</v>
      </c>
      <c r="L292" s="136">
        <v>20000000</v>
      </c>
      <c r="M292" s="153">
        <v>6.6666666666666671E-3</v>
      </c>
      <c r="N292" s="136">
        <v>9000000</v>
      </c>
      <c r="O292" s="136">
        <v>14129000</v>
      </c>
      <c r="P292" s="122">
        <f t="shared" si="48"/>
        <v>0.70645000000000002</v>
      </c>
      <c r="Q292" s="30" t="str">
        <f t="shared" si="46"/>
        <v>ALTO</v>
      </c>
      <c r="R292" s="99"/>
      <c r="S292" s="31">
        <f t="shared" si="43"/>
        <v>0</v>
      </c>
      <c r="T292" s="30" t="str">
        <f t="shared" si="47"/>
        <v>MUY BAJO</v>
      </c>
    </row>
    <row r="293" spans="1:20" ht="51" x14ac:dyDescent="0.25">
      <c r="A293" s="207"/>
      <c r="B293" s="9" t="s">
        <v>178</v>
      </c>
      <c r="C293" s="3" t="s">
        <v>1</v>
      </c>
      <c r="D293" s="1" t="s">
        <v>180</v>
      </c>
      <c r="E293" s="53">
        <v>29</v>
      </c>
      <c r="F293" s="53">
        <v>4</v>
      </c>
      <c r="G293" s="48" t="s">
        <v>289</v>
      </c>
      <c r="H293" s="124">
        <v>4</v>
      </c>
      <c r="I293" s="54">
        <f t="shared" si="42"/>
        <v>1</v>
      </c>
      <c r="J293" s="30" t="str">
        <f t="shared" si="40"/>
        <v>MUY ALTO</v>
      </c>
      <c r="K293" s="32">
        <v>640000000</v>
      </c>
      <c r="L293" s="136">
        <v>5577971850</v>
      </c>
      <c r="M293" s="153">
        <v>8.7155810156250002</v>
      </c>
      <c r="N293" s="136">
        <v>104242598</v>
      </c>
      <c r="O293" s="136">
        <v>4856974950</v>
      </c>
      <c r="P293" s="122">
        <f t="shared" si="48"/>
        <v>0.87074210494626281</v>
      </c>
      <c r="Q293" s="30" t="str">
        <f t="shared" si="46"/>
        <v>MUY ALTO</v>
      </c>
      <c r="R293" s="99"/>
      <c r="S293" s="31">
        <f t="shared" si="43"/>
        <v>0.87074210494626281</v>
      </c>
      <c r="T293" s="30" t="str">
        <f t="shared" si="47"/>
        <v>MUY ALTO</v>
      </c>
    </row>
    <row r="294" spans="1:20" ht="38.25" x14ac:dyDescent="0.25">
      <c r="A294" s="207"/>
      <c r="B294" s="9" t="s">
        <v>178</v>
      </c>
      <c r="C294" s="3" t="s">
        <v>1</v>
      </c>
      <c r="D294" s="1" t="s">
        <v>181</v>
      </c>
      <c r="E294" s="48">
        <v>0</v>
      </c>
      <c r="F294" s="53">
        <v>1</v>
      </c>
      <c r="G294" s="48" t="s">
        <v>290</v>
      </c>
      <c r="H294" s="124">
        <v>1</v>
      </c>
      <c r="I294" s="54">
        <f t="shared" si="42"/>
        <v>1</v>
      </c>
      <c r="J294" s="30" t="str">
        <f t="shared" si="40"/>
        <v>MUY ALTO</v>
      </c>
      <c r="K294" s="32">
        <v>200000000</v>
      </c>
      <c r="L294" s="136">
        <v>20000000</v>
      </c>
      <c r="M294" s="153">
        <v>0.1</v>
      </c>
      <c r="N294" s="136">
        <v>-150000</v>
      </c>
      <c r="O294" s="136">
        <v>17420927</v>
      </c>
      <c r="P294" s="122">
        <f t="shared" si="48"/>
        <v>0.87104634999999997</v>
      </c>
      <c r="Q294" s="30" t="str">
        <f t="shared" si="46"/>
        <v>MUY ALTO</v>
      </c>
      <c r="R294" s="99"/>
      <c r="S294" s="31">
        <f t="shared" si="43"/>
        <v>0.87104634999999997</v>
      </c>
      <c r="T294" s="30" t="str">
        <f t="shared" si="47"/>
        <v>MUY ALTO</v>
      </c>
    </row>
    <row r="295" spans="1:20" ht="63.75" x14ac:dyDescent="0.25">
      <c r="A295" s="207"/>
      <c r="B295" s="9" t="s">
        <v>178</v>
      </c>
      <c r="C295" s="3" t="s">
        <v>1</v>
      </c>
      <c r="D295" s="1" t="s">
        <v>182</v>
      </c>
      <c r="E295" s="48">
        <v>4</v>
      </c>
      <c r="F295" s="53">
        <v>3</v>
      </c>
      <c r="G295" s="48" t="s">
        <v>289</v>
      </c>
      <c r="H295" s="124">
        <v>26</v>
      </c>
      <c r="I295" s="127">
        <v>2</v>
      </c>
      <c r="J295" s="30" t="str">
        <f t="shared" si="40"/>
        <v>MUY ALTO</v>
      </c>
      <c r="K295" s="32">
        <v>45000000</v>
      </c>
      <c r="L295" s="136">
        <v>119400000</v>
      </c>
      <c r="M295" s="153">
        <v>2.6533333333333333</v>
      </c>
      <c r="N295" s="136">
        <v>13131285</v>
      </c>
      <c r="O295" s="136">
        <v>83173827</v>
      </c>
      <c r="P295" s="122">
        <f t="shared" si="48"/>
        <v>0.69659821608040196</v>
      </c>
      <c r="Q295" s="30" t="str">
        <f t="shared" si="46"/>
        <v>ALTO</v>
      </c>
      <c r="R295" s="99"/>
      <c r="S295" s="31">
        <f t="shared" si="43"/>
        <v>1.3931964321608039</v>
      </c>
      <c r="T295" s="30" t="str">
        <f t="shared" si="47"/>
        <v>MUY ALTO</v>
      </c>
    </row>
    <row r="296" spans="1:20" ht="25.5" x14ac:dyDescent="0.25">
      <c r="A296" s="207"/>
      <c r="B296" s="9" t="s">
        <v>178</v>
      </c>
      <c r="C296" s="3" t="s">
        <v>1</v>
      </c>
      <c r="D296" s="1" t="s">
        <v>183</v>
      </c>
      <c r="E296" s="48">
        <v>274</v>
      </c>
      <c r="F296" s="53">
        <v>10</v>
      </c>
      <c r="G296" s="48" t="s">
        <v>289</v>
      </c>
      <c r="H296" s="124">
        <v>9</v>
      </c>
      <c r="I296" s="54">
        <f t="shared" si="42"/>
        <v>0.9</v>
      </c>
      <c r="J296" s="30" t="str">
        <f t="shared" si="40"/>
        <v>MUY ALTO</v>
      </c>
      <c r="K296" s="32">
        <v>16000000</v>
      </c>
      <c r="L296" s="136">
        <v>22000000</v>
      </c>
      <c r="M296" s="153">
        <v>1.375</v>
      </c>
      <c r="N296" s="136"/>
      <c r="O296" s="136">
        <v>9190592</v>
      </c>
      <c r="P296" s="122">
        <f t="shared" si="48"/>
        <v>0.4177541818181818</v>
      </c>
      <c r="Q296" s="30" t="str">
        <f t="shared" si="46"/>
        <v>MEDIO</v>
      </c>
      <c r="R296" s="99"/>
      <c r="S296" s="31">
        <f t="shared" si="43"/>
        <v>0.37597876363636362</v>
      </c>
      <c r="T296" s="30" t="str">
        <f t="shared" si="47"/>
        <v>BAJO</v>
      </c>
    </row>
    <row r="297" spans="1:20" ht="51" x14ac:dyDescent="0.25">
      <c r="A297" s="207"/>
      <c r="B297" s="9" t="s">
        <v>178</v>
      </c>
      <c r="C297" s="3" t="s">
        <v>1</v>
      </c>
      <c r="D297" s="1" t="s">
        <v>184</v>
      </c>
      <c r="E297" s="48">
        <v>2</v>
      </c>
      <c r="F297" s="53">
        <v>1</v>
      </c>
      <c r="G297" s="48" t="s">
        <v>289</v>
      </c>
      <c r="H297" s="124">
        <v>1</v>
      </c>
      <c r="I297" s="54">
        <f t="shared" si="42"/>
        <v>1</v>
      </c>
      <c r="J297" s="30" t="str">
        <f t="shared" si="40"/>
        <v>MUY ALTO</v>
      </c>
      <c r="K297" s="32">
        <v>200000000</v>
      </c>
      <c r="L297" s="136">
        <v>20000000</v>
      </c>
      <c r="M297" s="153">
        <v>0.1</v>
      </c>
      <c r="N297" s="136">
        <v>17225362</v>
      </c>
      <c r="O297" s="136">
        <v>17225362</v>
      </c>
      <c r="P297" s="122">
        <f t="shared" si="48"/>
        <v>0.86126809999999998</v>
      </c>
      <c r="Q297" s="30" t="str">
        <f t="shared" si="46"/>
        <v>MUY ALTO</v>
      </c>
      <c r="R297" s="99"/>
      <c r="S297" s="31">
        <f t="shared" si="43"/>
        <v>0.86126809999999998</v>
      </c>
      <c r="T297" s="30" t="str">
        <f t="shared" si="47"/>
        <v>MUY ALTO</v>
      </c>
    </row>
    <row r="298" spans="1:20" ht="38.25" x14ac:dyDescent="0.25">
      <c r="A298" s="207"/>
      <c r="B298" s="10" t="s">
        <v>316</v>
      </c>
      <c r="C298" s="19"/>
      <c r="D298" s="6"/>
      <c r="E298" s="51"/>
      <c r="F298" s="76"/>
      <c r="G298" s="51"/>
      <c r="H298" s="76"/>
      <c r="I298" s="77">
        <f>+AVERAGE(I292:I297)</f>
        <v>0.98333333333333339</v>
      </c>
      <c r="J298" s="34" t="str">
        <f t="shared" si="40"/>
        <v>MUY ALTO</v>
      </c>
      <c r="K298" s="35">
        <f>SUM(K292:K297)</f>
        <v>4101000000</v>
      </c>
      <c r="L298" s="137">
        <v>5779371850</v>
      </c>
      <c r="M298" s="140">
        <v>1.4092591684954889</v>
      </c>
      <c r="N298" s="137">
        <v>143449245</v>
      </c>
      <c r="O298" s="137">
        <v>4998114658</v>
      </c>
      <c r="P298" s="106">
        <f t="shared" si="48"/>
        <v>0.86481970493038962</v>
      </c>
      <c r="Q298" s="30" t="str">
        <f t="shared" si="46"/>
        <v>MUY ALTO</v>
      </c>
      <c r="R298" s="96"/>
      <c r="S298" s="73">
        <f t="shared" si="43"/>
        <v>0.85040604318154989</v>
      </c>
      <c r="T298" s="34" t="str">
        <f t="shared" si="47"/>
        <v>MUY ALTO</v>
      </c>
    </row>
    <row r="299" spans="1:20" ht="51" x14ac:dyDescent="0.25">
      <c r="A299" s="207"/>
      <c r="B299" s="9" t="s">
        <v>185</v>
      </c>
      <c r="C299" s="3" t="s">
        <v>1</v>
      </c>
      <c r="D299" s="1" t="s">
        <v>186</v>
      </c>
      <c r="E299" s="48">
        <v>3772</v>
      </c>
      <c r="F299" s="53">
        <v>1000</v>
      </c>
      <c r="G299" s="48" t="s">
        <v>289</v>
      </c>
      <c r="H299" s="124">
        <v>1172</v>
      </c>
      <c r="I299" s="54">
        <f t="shared" si="42"/>
        <v>1.1719999999999999</v>
      </c>
      <c r="J299" s="30" t="str">
        <f t="shared" si="40"/>
        <v>MUY ALTO</v>
      </c>
      <c r="K299" s="32">
        <v>80000000</v>
      </c>
      <c r="L299" s="136">
        <v>44105197</v>
      </c>
      <c r="M299" s="153">
        <v>0.55131496250000001</v>
      </c>
      <c r="N299" s="136">
        <v>6726936</v>
      </c>
      <c r="O299" s="136">
        <v>43688458</v>
      </c>
      <c r="P299" s="122">
        <f t="shared" si="48"/>
        <v>0.99055124955002471</v>
      </c>
      <c r="Q299" s="30" t="str">
        <f t="shared" si="46"/>
        <v>MUY ALTO</v>
      </c>
      <c r="R299" s="99"/>
      <c r="S299" s="31">
        <f t="shared" si="43"/>
        <v>1.1609260644726289</v>
      </c>
      <c r="T299" s="30" t="str">
        <f t="shared" si="47"/>
        <v>MUY ALTO</v>
      </c>
    </row>
    <row r="300" spans="1:20" ht="51" x14ac:dyDescent="0.25">
      <c r="A300" s="207"/>
      <c r="B300" s="9" t="s">
        <v>185</v>
      </c>
      <c r="C300" s="3" t="s">
        <v>27</v>
      </c>
      <c r="D300" s="1" t="s">
        <v>187</v>
      </c>
      <c r="E300" s="48">
        <v>281</v>
      </c>
      <c r="F300" s="53">
        <v>15</v>
      </c>
      <c r="G300" s="48" t="s">
        <v>289</v>
      </c>
      <c r="H300" s="124">
        <v>5</v>
      </c>
      <c r="I300" s="54">
        <f t="shared" si="42"/>
        <v>0.33333333333333331</v>
      </c>
      <c r="J300" s="30" t="str">
        <f t="shared" si="40"/>
        <v>BAJO</v>
      </c>
      <c r="K300" s="32">
        <v>89000000</v>
      </c>
      <c r="L300" s="136">
        <v>124000000</v>
      </c>
      <c r="M300" s="153">
        <v>1.3932584269662922</v>
      </c>
      <c r="N300" s="136">
        <v>8301362</v>
      </c>
      <c r="O300" s="136">
        <v>41965029</v>
      </c>
      <c r="P300" s="122">
        <f t="shared" si="48"/>
        <v>0.33842765322580642</v>
      </c>
      <c r="Q300" s="30" t="str">
        <f t="shared" si="46"/>
        <v>BAJO</v>
      </c>
      <c r="R300" s="99"/>
      <c r="S300" s="31">
        <f t="shared" si="43"/>
        <v>0.11280921774193547</v>
      </c>
      <c r="T300" s="30" t="str">
        <f t="shared" si="47"/>
        <v>MUY BAJO</v>
      </c>
    </row>
    <row r="301" spans="1:20" ht="51" x14ac:dyDescent="0.25">
      <c r="A301" s="207"/>
      <c r="B301" s="9" t="s">
        <v>185</v>
      </c>
      <c r="C301" s="3" t="s">
        <v>29</v>
      </c>
      <c r="D301" s="1" t="s">
        <v>187</v>
      </c>
      <c r="E301" s="48">
        <v>3</v>
      </c>
      <c r="F301" s="53">
        <v>2</v>
      </c>
      <c r="G301" s="48" t="s">
        <v>289</v>
      </c>
      <c r="H301" s="124">
        <v>0</v>
      </c>
      <c r="I301" s="54">
        <f t="shared" si="42"/>
        <v>0</v>
      </c>
      <c r="J301" s="30" t="str">
        <f t="shared" si="40"/>
        <v>MUY BAJO</v>
      </c>
      <c r="K301" s="32">
        <v>13000000</v>
      </c>
      <c r="L301" s="136">
        <v>13000000</v>
      </c>
      <c r="M301" s="153">
        <v>1</v>
      </c>
      <c r="N301" s="136"/>
      <c r="O301" s="136"/>
      <c r="P301" s="122">
        <f t="shared" si="48"/>
        <v>0</v>
      </c>
      <c r="Q301" s="30" t="str">
        <f t="shared" si="46"/>
        <v>MUY BAJO</v>
      </c>
      <c r="R301" s="99"/>
      <c r="S301" s="31">
        <f t="shared" si="43"/>
        <v>0</v>
      </c>
      <c r="T301" s="30" t="str">
        <f t="shared" si="47"/>
        <v>MUY BAJO</v>
      </c>
    </row>
    <row r="302" spans="1:20" ht="51" x14ac:dyDescent="0.25">
      <c r="A302" s="207"/>
      <c r="B302" s="9" t="s">
        <v>185</v>
      </c>
      <c r="C302" s="3" t="s">
        <v>30</v>
      </c>
      <c r="D302" s="1" t="s">
        <v>187</v>
      </c>
      <c r="E302" s="48">
        <v>2</v>
      </c>
      <c r="F302" s="53">
        <v>2</v>
      </c>
      <c r="G302" s="48" t="s">
        <v>289</v>
      </c>
      <c r="H302" s="124">
        <v>0</v>
      </c>
      <c r="I302" s="54">
        <f t="shared" si="42"/>
        <v>0</v>
      </c>
      <c r="J302" s="30" t="str">
        <f t="shared" si="40"/>
        <v>MUY BAJO</v>
      </c>
      <c r="K302" s="32">
        <v>13000000</v>
      </c>
      <c r="L302" s="136">
        <v>13000000</v>
      </c>
      <c r="M302" s="153">
        <v>1</v>
      </c>
      <c r="N302" s="136"/>
      <c r="O302" s="136"/>
      <c r="P302" s="122">
        <f t="shared" si="48"/>
        <v>0</v>
      </c>
      <c r="Q302" s="30" t="str">
        <f t="shared" si="46"/>
        <v>MUY BAJO</v>
      </c>
      <c r="R302" s="99"/>
      <c r="S302" s="31">
        <f t="shared" si="43"/>
        <v>0</v>
      </c>
      <c r="T302" s="30" t="str">
        <f t="shared" si="47"/>
        <v>MUY BAJO</v>
      </c>
    </row>
    <row r="303" spans="1:20" ht="51" x14ac:dyDescent="0.25">
      <c r="A303" s="207"/>
      <c r="B303" s="9" t="s">
        <v>185</v>
      </c>
      <c r="C303" s="3" t="s">
        <v>31</v>
      </c>
      <c r="D303" s="1" t="s">
        <v>187</v>
      </c>
      <c r="E303" s="48">
        <v>2</v>
      </c>
      <c r="F303" s="53">
        <v>3</v>
      </c>
      <c r="G303" s="48" t="s">
        <v>289</v>
      </c>
      <c r="H303" s="124">
        <v>1</v>
      </c>
      <c r="I303" s="54">
        <f t="shared" si="42"/>
        <v>0.33333333333333331</v>
      </c>
      <c r="J303" s="30" t="str">
        <f t="shared" si="40"/>
        <v>BAJO</v>
      </c>
      <c r="K303" s="32">
        <v>19500000</v>
      </c>
      <c r="L303" s="136">
        <v>12000000</v>
      </c>
      <c r="M303" s="153">
        <v>0.61538461538461542</v>
      </c>
      <c r="N303" s="136"/>
      <c r="O303" s="136"/>
      <c r="P303" s="122">
        <f t="shared" si="48"/>
        <v>0</v>
      </c>
      <c r="Q303" s="30" t="str">
        <f t="shared" si="46"/>
        <v>MUY BAJO</v>
      </c>
      <c r="R303" s="99"/>
      <c r="S303" s="31">
        <f t="shared" si="43"/>
        <v>0</v>
      </c>
      <c r="T303" s="30" t="str">
        <f t="shared" si="47"/>
        <v>MUY BAJO</v>
      </c>
    </row>
    <row r="304" spans="1:20" ht="51" x14ac:dyDescent="0.25">
      <c r="A304" s="207"/>
      <c r="B304" s="9" t="s">
        <v>185</v>
      </c>
      <c r="C304" s="3" t="s">
        <v>27</v>
      </c>
      <c r="D304" s="1" t="s">
        <v>188</v>
      </c>
      <c r="E304" s="48">
        <v>161</v>
      </c>
      <c r="F304" s="53">
        <v>4</v>
      </c>
      <c r="G304" s="48" t="s">
        <v>289</v>
      </c>
      <c r="H304" s="124">
        <v>1</v>
      </c>
      <c r="I304" s="54">
        <f t="shared" si="42"/>
        <v>0.25</v>
      </c>
      <c r="J304" s="30" t="str">
        <f t="shared" si="40"/>
        <v>BAJO</v>
      </c>
      <c r="K304" s="32">
        <v>46000000</v>
      </c>
      <c r="L304" s="136">
        <v>60600000</v>
      </c>
      <c r="M304" s="153">
        <v>1.317391304347826</v>
      </c>
      <c r="N304" s="136">
        <v>2223638</v>
      </c>
      <c r="O304" s="136">
        <v>34262236</v>
      </c>
      <c r="P304" s="122">
        <f t="shared" si="48"/>
        <v>0.56538343234323429</v>
      </c>
      <c r="Q304" s="30" t="str">
        <f t="shared" si="46"/>
        <v>MEDIO</v>
      </c>
      <c r="R304" s="99"/>
      <c r="S304" s="31">
        <f t="shared" si="43"/>
        <v>0.14134585808580857</v>
      </c>
      <c r="T304" s="30" t="str">
        <f t="shared" si="47"/>
        <v>MUY BAJO</v>
      </c>
    </row>
    <row r="305" spans="1:20" ht="51" x14ac:dyDescent="0.25">
      <c r="A305" s="207"/>
      <c r="B305" s="9" t="s">
        <v>185</v>
      </c>
      <c r="C305" s="3" t="s">
        <v>29</v>
      </c>
      <c r="D305" s="1" t="s">
        <v>188</v>
      </c>
      <c r="E305" s="48">
        <v>0</v>
      </c>
      <c r="F305" s="53">
        <v>2</v>
      </c>
      <c r="G305" s="48" t="s">
        <v>289</v>
      </c>
      <c r="H305" s="124">
        <v>0</v>
      </c>
      <c r="I305" s="54">
        <f t="shared" si="42"/>
        <v>0</v>
      </c>
      <c r="J305" s="30" t="str">
        <f t="shared" si="40"/>
        <v>MUY BAJO</v>
      </c>
      <c r="K305" s="32">
        <v>13000000</v>
      </c>
      <c r="L305" s="136">
        <v>13000000</v>
      </c>
      <c r="M305" s="153">
        <v>1</v>
      </c>
      <c r="N305" s="136"/>
      <c r="O305" s="136"/>
      <c r="P305" s="122">
        <f t="shared" si="48"/>
        <v>0</v>
      </c>
      <c r="Q305" s="30" t="str">
        <f t="shared" si="46"/>
        <v>MUY BAJO</v>
      </c>
      <c r="R305" s="99"/>
      <c r="S305" s="31">
        <f t="shared" si="43"/>
        <v>0</v>
      </c>
      <c r="T305" s="30" t="str">
        <f t="shared" si="47"/>
        <v>MUY BAJO</v>
      </c>
    </row>
    <row r="306" spans="1:20" ht="51" x14ac:dyDescent="0.25">
      <c r="A306" s="207"/>
      <c r="B306" s="9" t="s">
        <v>185</v>
      </c>
      <c r="C306" s="3" t="s">
        <v>30</v>
      </c>
      <c r="D306" s="1" t="s">
        <v>188</v>
      </c>
      <c r="E306" s="48">
        <v>0</v>
      </c>
      <c r="F306" s="53">
        <v>2</v>
      </c>
      <c r="G306" s="48" t="s">
        <v>289</v>
      </c>
      <c r="H306" s="124">
        <v>0</v>
      </c>
      <c r="I306" s="54">
        <f t="shared" si="42"/>
        <v>0</v>
      </c>
      <c r="J306" s="30" t="str">
        <f t="shared" si="40"/>
        <v>MUY BAJO</v>
      </c>
      <c r="K306" s="32">
        <v>13000000</v>
      </c>
      <c r="L306" s="136">
        <v>13000000</v>
      </c>
      <c r="M306" s="153">
        <v>1</v>
      </c>
      <c r="N306" s="136"/>
      <c r="O306" s="136"/>
      <c r="P306" s="122">
        <f t="shared" si="48"/>
        <v>0</v>
      </c>
      <c r="Q306" s="30" t="str">
        <f t="shared" si="46"/>
        <v>MUY BAJO</v>
      </c>
      <c r="R306" s="99"/>
      <c r="S306" s="31">
        <f t="shared" si="43"/>
        <v>0</v>
      </c>
      <c r="T306" s="30" t="str">
        <f t="shared" si="47"/>
        <v>MUY BAJO</v>
      </c>
    </row>
    <row r="307" spans="1:20" ht="51" x14ac:dyDescent="0.25">
      <c r="A307" s="207"/>
      <c r="B307" s="9" t="s">
        <v>185</v>
      </c>
      <c r="C307" s="3" t="s">
        <v>31</v>
      </c>
      <c r="D307" s="1" t="s">
        <v>188</v>
      </c>
      <c r="E307" s="48">
        <v>0</v>
      </c>
      <c r="F307" s="53">
        <v>2</v>
      </c>
      <c r="G307" s="48" t="s">
        <v>289</v>
      </c>
      <c r="H307" s="124">
        <v>0</v>
      </c>
      <c r="I307" s="54">
        <f t="shared" si="42"/>
        <v>0</v>
      </c>
      <c r="J307" s="30" t="str">
        <f t="shared" si="40"/>
        <v>MUY BAJO</v>
      </c>
      <c r="K307" s="32">
        <v>13000000</v>
      </c>
      <c r="L307" s="136">
        <v>13000000</v>
      </c>
      <c r="M307" s="153">
        <v>1</v>
      </c>
      <c r="N307" s="136">
        <v>2856000</v>
      </c>
      <c r="O307" s="136">
        <v>2856000</v>
      </c>
      <c r="P307" s="122">
        <f t="shared" si="48"/>
        <v>0.21969230769230769</v>
      </c>
      <c r="Q307" s="30" t="str">
        <f t="shared" si="46"/>
        <v>BAJO</v>
      </c>
      <c r="R307" s="99"/>
      <c r="S307" s="31">
        <f t="shared" si="43"/>
        <v>0</v>
      </c>
      <c r="T307" s="30" t="str">
        <f t="shared" si="47"/>
        <v>MUY BAJO</v>
      </c>
    </row>
    <row r="308" spans="1:20" ht="51" x14ac:dyDescent="0.25">
      <c r="A308" s="207"/>
      <c r="B308" s="9" t="s">
        <v>185</v>
      </c>
      <c r="C308" s="3" t="s">
        <v>27</v>
      </c>
      <c r="D308" s="1" t="s">
        <v>189</v>
      </c>
      <c r="E308" s="48">
        <v>0</v>
      </c>
      <c r="F308" s="53">
        <v>5</v>
      </c>
      <c r="G308" s="48" t="s">
        <v>289</v>
      </c>
      <c r="H308" s="124">
        <v>0</v>
      </c>
      <c r="I308" s="54">
        <f t="shared" si="42"/>
        <v>0</v>
      </c>
      <c r="J308" s="30" t="str">
        <f t="shared" si="40"/>
        <v>MUY BAJO</v>
      </c>
      <c r="K308" s="32">
        <v>65000000</v>
      </c>
      <c r="L308" s="136">
        <v>65000000</v>
      </c>
      <c r="M308" s="153">
        <v>1</v>
      </c>
      <c r="N308" s="136"/>
      <c r="O308" s="136">
        <v>10750000</v>
      </c>
      <c r="P308" s="122">
        <f t="shared" si="48"/>
        <v>0.16538461538461538</v>
      </c>
      <c r="Q308" s="30" t="str">
        <f t="shared" si="46"/>
        <v>MUY BAJO</v>
      </c>
      <c r="R308" s="99"/>
      <c r="S308" s="31">
        <f t="shared" si="43"/>
        <v>0</v>
      </c>
      <c r="T308" s="30" t="str">
        <f t="shared" si="47"/>
        <v>MUY BAJO</v>
      </c>
    </row>
    <row r="309" spans="1:20" ht="51" x14ac:dyDescent="0.25">
      <c r="A309" s="207"/>
      <c r="B309" s="9" t="s">
        <v>185</v>
      </c>
      <c r="C309" s="3" t="s">
        <v>27</v>
      </c>
      <c r="D309" s="1" t="s">
        <v>190</v>
      </c>
      <c r="E309" s="48">
        <v>3</v>
      </c>
      <c r="F309" s="53"/>
      <c r="G309" s="48" t="s">
        <v>289</v>
      </c>
      <c r="H309" s="124">
        <v>0</v>
      </c>
      <c r="I309" s="54"/>
      <c r="J309" s="30" t="s">
        <v>293</v>
      </c>
      <c r="K309" s="32">
        <v>0</v>
      </c>
      <c r="L309" s="136">
        <v>0</v>
      </c>
      <c r="M309" s="153"/>
      <c r="N309" s="136"/>
      <c r="O309" s="136"/>
      <c r="P309" s="122"/>
      <c r="Q309" s="30" t="s">
        <v>293</v>
      </c>
      <c r="R309" s="99"/>
      <c r="S309" s="31"/>
      <c r="T309" s="30" t="s">
        <v>293</v>
      </c>
    </row>
    <row r="310" spans="1:20" ht="51" x14ac:dyDescent="0.25">
      <c r="A310" s="207"/>
      <c r="B310" s="9" t="s">
        <v>185</v>
      </c>
      <c r="C310" s="3" t="s">
        <v>27</v>
      </c>
      <c r="D310" s="1" t="s">
        <v>191</v>
      </c>
      <c r="E310" s="83">
        <v>165</v>
      </c>
      <c r="F310" s="53">
        <v>16</v>
      </c>
      <c r="G310" s="83" t="s">
        <v>289</v>
      </c>
      <c r="H310" s="124">
        <v>5</v>
      </c>
      <c r="I310" s="54">
        <f t="shared" si="42"/>
        <v>0.3125</v>
      </c>
      <c r="J310" s="30" t="str">
        <f t="shared" si="40"/>
        <v>BAJO</v>
      </c>
      <c r="K310" s="32">
        <v>1137000000</v>
      </c>
      <c r="L310" s="136">
        <v>754366707</v>
      </c>
      <c r="M310" s="153">
        <v>0.66347115831134562</v>
      </c>
      <c r="N310" s="136">
        <v>114259364</v>
      </c>
      <c r="O310" s="136">
        <v>678849778</v>
      </c>
      <c r="P310" s="122">
        <f t="shared" ref="P310:P326" si="49">+O310/L310</f>
        <v>0.89989360837473964</v>
      </c>
      <c r="Q310" s="30" t="str">
        <f t="shared" si="46"/>
        <v>MUY ALTO</v>
      </c>
      <c r="R310" s="99"/>
      <c r="S310" s="31">
        <f t="shared" si="43"/>
        <v>0.28121675261710616</v>
      </c>
      <c r="T310" s="30" t="str">
        <f t="shared" si="47"/>
        <v>BAJO</v>
      </c>
    </row>
    <row r="311" spans="1:20" ht="51" x14ac:dyDescent="0.25">
      <c r="A311" s="207"/>
      <c r="B311" s="9" t="s">
        <v>185</v>
      </c>
      <c r="C311" s="3" t="s">
        <v>29</v>
      </c>
      <c r="D311" s="1" t="s">
        <v>191</v>
      </c>
      <c r="E311" s="48">
        <v>3</v>
      </c>
      <c r="F311" s="53">
        <v>1</v>
      </c>
      <c r="G311" s="48" t="s">
        <v>289</v>
      </c>
      <c r="H311" s="124">
        <v>0</v>
      </c>
      <c r="I311" s="54">
        <f t="shared" si="42"/>
        <v>0</v>
      </c>
      <c r="J311" s="30" t="str">
        <f t="shared" si="40"/>
        <v>MUY BAJO</v>
      </c>
      <c r="K311" s="32">
        <v>54000000</v>
      </c>
      <c r="L311" s="136">
        <v>36133334</v>
      </c>
      <c r="M311" s="153">
        <v>0.66913581481481477</v>
      </c>
      <c r="N311" s="136"/>
      <c r="O311" s="136">
        <v>32803333</v>
      </c>
      <c r="P311" s="122">
        <f t="shared" si="49"/>
        <v>0.90784130243835237</v>
      </c>
      <c r="Q311" s="30" t="str">
        <f t="shared" si="46"/>
        <v>MUY ALTO</v>
      </c>
      <c r="R311" s="99"/>
      <c r="S311" s="31">
        <f t="shared" si="43"/>
        <v>0</v>
      </c>
      <c r="T311" s="30" t="str">
        <f t="shared" si="47"/>
        <v>MUY BAJO</v>
      </c>
    </row>
    <row r="312" spans="1:20" ht="51" x14ac:dyDescent="0.25">
      <c r="A312" s="207"/>
      <c r="B312" s="9" t="s">
        <v>185</v>
      </c>
      <c r="C312" s="3" t="s">
        <v>30</v>
      </c>
      <c r="D312" s="1" t="s">
        <v>191</v>
      </c>
      <c r="E312" s="48">
        <v>1</v>
      </c>
      <c r="F312" s="53">
        <v>2</v>
      </c>
      <c r="G312" s="48" t="s">
        <v>289</v>
      </c>
      <c r="H312" s="124">
        <v>1</v>
      </c>
      <c r="I312" s="54">
        <f t="shared" si="42"/>
        <v>0.5</v>
      </c>
      <c r="J312" s="30" t="str">
        <f t="shared" si="40"/>
        <v>MEDIO</v>
      </c>
      <c r="K312" s="32">
        <v>108000000</v>
      </c>
      <c r="L312" s="136">
        <v>12000000</v>
      </c>
      <c r="M312" s="153">
        <v>0.1111111111111111</v>
      </c>
      <c r="N312" s="136"/>
      <c r="O312" s="136">
        <v>12000000</v>
      </c>
      <c r="P312" s="122">
        <f t="shared" si="49"/>
        <v>1</v>
      </c>
      <c r="Q312" s="30" t="str">
        <f t="shared" si="46"/>
        <v>MUY ALTO</v>
      </c>
      <c r="R312" s="99"/>
      <c r="S312" s="31">
        <f t="shared" si="43"/>
        <v>0.5</v>
      </c>
      <c r="T312" s="30" t="str">
        <f t="shared" si="47"/>
        <v>MEDIO</v>
      </c>
    </row>
    <row r="313" spans="1:20" ht="51" x14ac:dyDescent="0.25">
      <c r="A313" s="207"/>
      <c r="B313" s="9" t="s">
        <v>185</v>
      </c>
      <c r="C313" s="3" t="s">
        <v>31</v>
      </c>
      <c r="D313" s="1" t="s">
        <v>191</v>
      </c>
      <c r="E313" s="48">
        <v>4</v>
      </c>
      <c r="F313" s="53">
        <v>3</v>
      </c>
      <c r="G313" s="48" t="s">
        <v>289</v>
      </c>
      <c r="H313" s="124">
        <v>0</v>
      </c>
      <c r="I313" s="54">
        <f t="shared" si="42"/>
        <v>0</v>
      </c>
      <c r="J313" s="30" t="str">
        <f t="shared" si="40"/>
        <v>MUY BAJO</v>
      </c>
      <c r="K313" s="32">
        <v>162000000</v>
      </c>
      <c r="L313" s="136">
        <v>65000000.00000003</v>
      </c>
      <c r="M313" s="153">
        <v>0.40123456790123474</v>
      </c>
      <c r="N313" s="136">
        <v>1960000</v>
      </c>
      <c r="O313" s="136">
        <v>65073332</v>
      </c>
      <c r="P313" s="122">
        <f t="shared" si="49"/>
        <v>1.0011281846153841</v>
      </c>
      <c r="Q313" s="30" t="str">
        <f t="shared" si="46"/>
        <v>MUY ALTO</v>
      </c>
      <c r="R313" s="99"/>
      <c r="S313" s="31">
        <f t="shared" si="43"/>
        <v>0</v>
      </c>
      <c r="T313" s="30" t="str">
        <f t="shared" si="47"/>
        <v>MUY BAJO</v>
      </c>
    </row>
    <row r="314" spans="1:20" ht="51" x14ac:dyDescent="0.25">
      <c r="A314" s="207"/>
      <c r="B314" s="9" t="s">
        <v>185</v>
      </c>
      <c r="C314" s="3" t="s">
        <v>1</v>
      </c>
      <c r="D314" s="1" t="s">
        <v>192</v>
      </c>
      <c r="E314" s="48">
        <v>4</v>
      </c>
      <c r="F314" s="53">
        <v>4</v>
      </c>
      <c r="G314" s="48" t="s">
        <v>291</v>
      </c>
      <c r="H314" s="124">
        <v>4</v>
      </c>
      <c r="I314" s="54">
        <f t="shared" si="42"/>
        <v>1</v>
      </c>
      <c r="J314" s="30" t="str">
        <f t="shared" si="40"/>
        <v>MUY ALTO</v>
      </c>
      <c r="K314" s="32">
        <v>360000000</v>
      </c>
      <c r="L314" s="136">
        <v>2456453361</v>
      </c>
      <c r="M314" s="153">
        <v>6.8234815583333335</v>
      </c>
      <c r="N314" s="136">
        <v>233228826</v>
      </c>
      <c r="O314" s="136">
        <v>746481700</v>
      </c>
      <c r="P314" s="122">
        <f t="shared" si="49"/>
        <v>0.3038859649654061</v>
      </c>
      <c r="Q314" s="30" t="str">
        <f t="shared" si="46"/>
        <v>BAJO</v>
      </c>
      <c r="R314" s="99"/>
      <c r="S314" s="31">
        <f t="shared" si="43"/>
        <v>0.3038859649654061</v>
      </c>
      <c r="T314" s="30" t="str">
        <f t="shared" si="47"/>
        <v>BAJO</v>
      </c>
    </row>
    <row r="315" spans="1:20" ht="63.75" x14ac:dyDescent="0.25">
      <c r="A315" s="207"/>
      <c r="B315" s="9" t="s">
        <v>193</v>
      </c>
      <c r="C315" s="3" t="s">
        <v>1</v>
      </c>
      <c r="D315" s="1" t="s">
        <v>194</v>
      </c>
      <c r="E315" s="48">
        <v>65</v>
      </c>
      <c r="F315" s="53">
        <v>2</v>
      </c>
      <c r="G315" s="48" t="s">
        <v>289</v>
      </c>
      <c r="H315" s="124">
        <v>2</v>
      </c>
      <c r="I315" s="54">
        <f t="shared" si="42"/>
        <v>1</v>
      </c>
      <c r="J315" s="30" t="str">
        <f t="shared" ref="J315:J380" si="50">IF(I315&lt;=20%,"MUY BAJO",IF(AND(I315&gt;20%,I315&lt;=40%),"BAJO",IF(AND(I315&gt;40%,I315&lt;=60%),"MEDIO",IF(AND(I315&gt;60%,I315&lt;=80%),"ALTO","MUY ALTO"))))</f>
        <v>MUY ALTO</v>
      </c>
      <c r="K315" s="32">
        <v>123000000</v>
      </c>
      <c r="L315" s="136">
        <v>8201886755</v>
      </c>
      <c r="M315" s="153">
        <v>66.682006138211378</v>
      </c>
      <c r="N315" s="136">
        <v>2261677913</v>
      </c>
      <c r="O315" s="136">
        <v>6338607196</v>
      </c>
      <c r="P315" s="122">
        <f t="shared" si="49"/>
        <v>0.77282305710157295</v>
      </c>
      <c r="Q315" s="30" t="str">
        <f t="shared" si="46"/>
        <v>ALTO</v>
      </c>
      <c r="R315" s="99"/>
      <c r="S315" s="31">
        <f t="shared" si="43"/>
        <v>0.77282305710157295</v>
      </c>
      <c r="T315" s="30" t="str">
        <f t="shared" si="47"/>
        <v>ALTO</v>
      </c>
    </row>
    <row r="316" spans="1:20" ht="63.75" x14ac:dyDescent="0.25">
      <c r="A316" s="207"/>
      <c r="B316" s="9" t="s">
        <v>195</v>
      </c>
      <c r="C316" s="3" t="s">
        <v>1</v>
      </c>
      <c r="D316" s="1" t="s">
        <v>196</v>
      </c>
      <c r="E316" s="53">
        <v>10</v>
      </c>
      <c r="F316" s="53">
        <v>12</v>
      </c>
      <c r="G316" s="48" t="s">
        <v>289</v>
      </c>
      <c r="H316" s="124">
        <v>12</v>
      </c>
      <c r="I316" s="54">
        <f t="shared" si="42"/>
        <v>1</v>
      </c>
      <c r="J316" s="30" t="str">
        <f t="shared" si="50"/>
        <v>MUY ALTO</v>
      </c>
      <c r="K316" s="32">
        <v>24000000</v>
      </c>
      <c r="L316" s="136">
        <v>24000000</v>
      </c>
      <c r="M316" s="153">
        <v>1</v>
      </c>
      <c r="N316" s="136">
        <v>24000000</v>
      </c>
      <c r="O316" s="136">
        <v>24000000</v>
      </c>
      <c r="P316" s="122">
        <f t="shared" si="49"/>
        <v>1</v>
      </c>
      <c r="Q316" s="30" t="str">
        <f t="shared" si="46"/>
        <v>MUY ALTO</v>
      </c>
      <c r="R316" s="99"/>
      <c r="S316" s="31">
        <f t="shared" si="43"/>
        <v>1</v>
      </c>
      <c r="T316" s="30" t="str">
        <f t="shared" si="47"/>
        <v>MUY ALTO</v>
      </c>
    </row>
    <row r="317" spans="1:20" ht="51" x14ac:dyDescent="0.25">
      <c r="A317" s="207"/>
      <c r="B317" s="9" t="s">
        <v>195</v>
      </c>
      <c r="C317" s="3" t="s">
        <v>27</v>
      </c>
      <c r="D317" s="1" t="s">
        <v>197</v>
      </c>
      <c r="E317" s="53">
        <v>198</v>
      </c>
      <c r="F317" s="53">
        <v>51</v>
      </c>
      <c r="G317" s="48" t="s">
        <v>289</v>
      </c>
      <c r="H317" s="124">
        <v>55</v>
      </c>
      <c r="I317" s="54">
        <f t="shared" si="42"/>
        <v>1.0784313725490196</v>
      </c>
      <c r="J317" s="30" t="str">
        <f t="shared" si="50"/>
        <v>MUY ALTO</v>
      </c>
      <c r="K317" s="32">
        <v>200500000</v>
      </c>
      <c r="L317" s="136">
        <v>86800000</v>
      </c>
      <c r="M317" s="153">
        <v>0.43291770573566085</v>
      </c>
      <c r="N317" s="136">
        <v>25781153</v>
      </c>
      <c r="O317" s="136">
        <v>81511911</v>
      </c>
      <c r="P317" s="122">
        <f t="shared" si="49"/>
        <v>0.93907731566820274</v>
      </c>
      <c r="Q317" s="30" t="str">
        <f t="shared" si="46"/>
        <v>MUY ALTO</v>
      </c>
      <c r="R317" s="99"/>
      <c r="S317" s="31">
        <f t="shared" si="43"/>
        <v>1.0127304384657088</v>
      </c>
      <c r="T317" s="30" t="str">
        <f t="shared" si="47"/>
        <v>MUY ALTO</v>
      </c>
    </row>
    <row r="318" spans="1:20" ht="51" x14ac:dyDescent="0.25">
      <c r="A318" s="207"/>
      <c r="B318" s="9" t="s">
        <v>195</v>
      </c>
      <c r="C318" s="3" t="s">
        <v>29</v>
      </c>
      <c r="D318" s="1" t="s">
        <v>197</v>
      </c>
      <c r="E318" s="53">
        <v>13</v>
      </c>
      <c r="F318" s="53">
        <v>5</v>
      </c>
      <c r="G318" s="48" t="s">
        <v>289</v>
      </c>
      <c r="H318" s="124">
        <v>6</v>
      </c>
      <c r="I318" s="54">
        <f t="shared" si="42"/>
        <v>1.2</v>
      </c>
      <c r="J318" s="30" t="str">
        <f t="shared" si="50"/>
        <v>MUY ALTO</v>
      </c>
      <c r="K318" s="32">
        <v>33000000</v>
      </c>
      <c r="L318" s="136">
        <v>3164600</v>
      </c>
      <c r="M318" s="153">
        <v>9.5896969696969703E-2</v>
      </c>
      <c r="N318" s="136"/>
      <c r="O318" s="136">
        <v>3164600</v>
      </c>
      <c r="P318" s="122">
        <f t="shared" si="49"/>
        <v>1</v>
      </c>
      <c r="Q318" s="30" t="str">
        <f t="shared" si="46"/>
        <v>MUY ALTO</v>
      </c>
      <c r="R318" s="99"/>
      <c r="S318" s="31">
        <f t="shared" si="43"/>
        <v>1.2</v>
      </c>
      <c r="T318" s="30" t="str">
        <f t="shared" si="47"/>
        <v>MUY ALTO</v>
      </c>
    </row>
    <row r="319" spans="1:20" ht="51" x14ac:dyDescent="0.25">
      <c r="A319" s="207"/>
      <c r="B319" s="9" t="s">
        <v>195</v>
      </c>
      <c r="C319" s="3" t="s">
        <v>30</v>
      </c>
      <c r="D319" s="1" t="s">
        <v>197</v>
      </c>
      <c r="E319" s="53">
        <v>14</v>
      </c>
      <c r="F319" s="53">
        <v>5</v>
      </c>
      <c r="G319" s="48" t="s">
        <v>289</v>
      </c>
      <c r="H319" s="124">
        <v>7</v>
      </c>
      <c r="I319" s="54">
        <f t="shared" si="42"/>
        <v>1.4</v>
      </c>
      <c r="J319" s="30" t="str">
        <f t="shared" si="50"/>
        <v>MUY ALTO</v>
      </c>
      <c r="K319" s="32">
        <v>33000000</v>
      </c>
      <c r="L319" s="136">
        <v>3164600</v>
      </c>
      <c r="M319" s="153">
        <v>9.5896969696969703E-2</v>
      </c>
      <c r="N319" s="136"/>
      <c r="O319" s="136">
        <v>3164596</v>
      </c>
      <c r="P319" s="122">
        <f t="shared" si="49"/>
        <v>0.99999873601719014</v>
      </c>
      <c r="Q319" s="30" t="str">
        <f t="shared" si="46"/>
        <v>MUY ALTO</v>
      </c>
      <c r="R319" s="99"/>
      <c r="S319" s="31">
        <f t="shared" si="43"/>
        <v>1.3999982304240661</v>
      </c>
      <c r="T319" s="30" t="str">
        <f t="shared" si="47"/>
        <v>MUY ALTO</v>
      </c>
    </row>
    <row r="320" spans="1:20" ht="51" x14ac:dyDescent="0.25">
      <c r="A320" s="207"/>
      <c r="B320" s="9" t="s">
        <v>195</v>
      </c>
      <c r="C320" s="3" t="s">
        <v>31</v>
      </c>
      <c r="D320" s="1" t="s">
        <v>197</v>
      </c>
      <c r="E320" s="53">
        <v>15</v>
      </c>
      <c r="F320" s="53">
        <v>7</v>
      </c>
      <c r="G320" s="48" t="s">
        <v>289</v>
      </c>
      <c r="H320" s="124">
        <v>7</v>
      </c>
      <c r="I320" s="54">
        <f t="shared" si="42"/>
        <v>1</v>
      </c>
      <c r="J320" s="30" t="str">
        <f t="shared" si="50"/>
        <v>MUY ALTO</v>
      </c>
      <c r="K320" s="32">
        <v>40000000</v>
      </c>
      <c r="L320" s="136">
        <v>4164600</v>
      </c>
      <c r="M320" s="153">
        <v>0.104115</v>
      </c>
      <c r="N320" s="136">
        <v>3218368</v>
      </c>
      <c r="O320" s="136">
        <v>4164600</v>
      </c>
      <c r="P320" s="122">
        <f t="shared" si="49"/>
        <v>1</v>
      </c>
      <c r="Q320" s="30" t="str">
        <f t="shared" si="46"/>
        <v>MUY ALTO</v>
      </c>
      <c r="R320" s="99"/>
      <c r="S320" s="31">
        <f t="shared" si="43"/>
        <v>1</v>
      </c>
      <c r="T320" s="30" t="str">
        <f t="shared" si="47"/>
        <v>MUY ALTO</v>
      </c>
    </row>
    <row r="321" spans="1:20" ht="38.25" x14ac:dyDescent="0.25">
      <c r="A321" s="207"/>
      <c r="B321" s="10" t="s">
        <v>315</v>
      </c>
      <c r="C321" s="19"/>
      <c r="D321" s="6"/>
      <c r="E321" s="76"/>
      <c r="F321" s="76"/>
      <c r="G321" s="51"/>
      <c r="H321" s="76"/>
      <c r="I321" s="77">
        <f>+AVERAGE(I299:I320)</f>
        <v>0.5037903828197946</v>
      </c>
      <c r="J321" s="34" t="str">
        <f t="shared" si="50"/>
        <v>MEDIO</v>
      </c>
      <c r="K321" s="35">
        <f>SUM(K299:K320)</f>
        <v>2639000000</v>
      </c>
      <c r="L321" s="137">
        <v>12017839154</v>
      </c>
      <c r="M321" s="140">
        <v>4.5539367768093975</v>
      </c>
      <c r="N321" s="137">
        <v>2684233560</v>
      </c>
      <c r="O321" s="137">
        <v>8123342769</v>
      </c>
      <c r="P321" s="106">
        <f t="shared" si="49"/>
        <v>0.67594038037164428</v>
      </c>
      <c r="Q321" s="30" t="str">
        <f t="shared" si="46"/>
        <v>ALTO</v>
      </c>
      <c r="R321" s="99"/>
      <c r="S321" s="73">
        <f t="shared" si="43"/>
        <v>0.34053226299078826</v>
      </c>
      <c r="T321" s="30" t="str">
        <f t="shared" si="47"/>
        <v>BAJO</v>
      </c>
    </row>
    <row r="322" spans="1:20" ht="38.25" x14ac:dyDescent="0.25">
      <c r="A322" s="207"/>
      <c r="B322" s="9" t="s">
        <v>198</v>
      </c>
      <c r="C322" s="3" t="s">
        <v>27</v>
      </c>
      <c r="D322" s="1" t="s">
        <v>199</v>
      </c>
      <c r="E322" s="53">
        <v>119</v>
      </c>
      <c r="F322" s="53">
        <v>10</v>
      </c>
      <c r="G322" s="53" t="s">
        <v>289</v>
      </c>
      <c r="H322" s="124">
        <v>59</v>
      </c>
      <c r="I322" s="127">
        <v>1</v>
      </c>
      <c r="J322" s="30" t="str">
        <f t="shared" si="50"/>
        <v>MUY ALTO</v>
      </c>
      <c r="K322" s="32">
        <v>150000000</v>
      </c>
      <c r="L322" s="136">
        <v>257866887</v>
      </c>
      <c r="M322" s="153">
        <v>1.71911258</v>
      </c>
      <c r="N322" s="136">
        <v>44653520</v>
      </c>
      <c r="O322" s="136">
        <v>228870270</v>
      </c>
      <c r="P322" s="122">
        <f t="shared" si="49"/>
        <v>0.88755199499499915</v>
      </c>
      <c r="Q322" s="30" t="str">
        <f t="shared" si="46"/>
        <v>MUY ALTO</v>
      </c>
      <c r="R322" s="99"/>
      <c r="S322" s="31">
        <f t="shared" si="43"/>
        <v>0.88755199499499915</v>
      </c>
      <c r="T322" s="30" t="str">
        <f t="shared" si="47"/>
        <v>MUY ALTO</v>
      </c>
    </row>
    <row r="323" spans="1:20" ht="38.25" x14ac:dyDescent="0.25">
      <c r="A323" s="207"/>
      <c r="B323" s="9" t="s">
        <v>198</v>
      </c>
      <c r="C323" s="3" t="s">
        <v>29</v>
      </c>
      <c r="D323" s="1" t="s">
        <v>199</v>
      </c>
      <c r="E323" s="53">
        <v>29</v>
      </c>
      <c r="F323" s="53">
        <v>1</v>
      </c>
      <c r="G323" s="53" t="s">
        <v>289</v>
      </c>
      <c r="H323" s="124">
        <v>1</v>
      </c>
      <c r="I323" s="54">
        <f t="shared" si="42"/>
        <v>1</v>
      </c>
      <c r="J323" s="30" t="str">
        <f t="shared" si="50"/>
        <v>MUY ALTO</v>
      </c>
      <c r="K323" s="32">
        <v>20000000</v>
      </c>
      <c r="L323" s="136">
        <v>20000000</v>
      </c>
      <c r="M323" s="153">
        <v>1</v>
      </c>
      <c r="N323" s="136">
        <v>200000</v>
      </c>
      <c r="O323" s="136">
        <v>1901708</v>
      </c>
      <c r="P323" s="122">
        <f t="shared" si="49"/>
        <v>9.50854E-2</v>
      </c>
      <c r="Q323" s="30" t="str">
        <f t="shared" si="46"/>
        <v>MUY BAJO</v>
      </c>
      <c r="R323" s="99"/>
      <c r="S323" s="31">
        <f t="shared" si="43"/>
        <v>9.50854E-2</v>
      </c>
      <c r="T323" s="30" t="str">
        <f t="shared" si="47"/>
        <v>MUY BAJO</v>
      </c>
    </row>
    <row r="324" spans="1:20" ht="38.25" x14ac:dyDescent="0.25">
      <c r="A324" s="207"/>
      <c r="B324" s="9" t="s">
        <v>198</v>
      </c>
      <c r="C324" s="3" t="s">
        <v>30</v>
      </c>
      <c r="D324" s="1" t="s">
        <v>199</v>
      </c>
      <c r="E324" s="53">
        <v>5</v>
      </c>
      <c r="F324" s="53">
        <v>1</v>
      </c>
      <c r="G324" s="53" t="s">
        <v>289</v>
      </c>
      <c r="H324" s="124">
        <v>0</v>
      </c>
      <c r="I324" s="54">
        <f t="shared" si="42"/>
        <v>0</v>
      </c>
      <c r="J324" s="30" t="str">
        <f t="shared" si="50"/>
        <v>MUY BAJO</v>
      </c>
      <c r="K324" s="32">
        <v>25000000</v>
      </c>
      <c r="L324" s="136">
        <v>20000000</v>
      </c>
      <c r="M324" s="153">
        <v>0.8</v>
      </c>
      <c r="N324" s="136">
        <v>2998000</v>
      </c>
      <c r="O324" s="136">
        <v>3710704</v>
      </c>
      <c r="P324" s="122">
        <f t="shared" si="49"/>
        <v>0.18553520000000001</v>
      </c>
      <c r="Q324" s="30" t="str">
        <f t="shared" si="46"/>
        <v>MUY BAJO</v>
      </c>
      <c r="R324" s="99"/>
      <c r="S324" s="31">
        <f t="shared" si="43"/>
        <v>0</v>
      </c>
      <c r="T324" s="30" t="str">
        <f t="shared" si="47"/>
        <v>MUY BAJO</v>
      </c>
    </row>
    <row r="325" spans="1:20" ht="38.25" x14ac:dyDescent="0.25">
      <c r="A325" s="207"/>
      <c r="B325" s="9" t="s">
        <v>198</v>
      </c>
      <c r="C325" s="3" t="s">
        <v>31</v>
      </c>
      <c r="D325" s="1" t="s">
        <v>199</v>
      </c>
      <c r="E325" s="53">
        <v>12</v>
      </c>
      <c r="F325" s="53">
        <v>2</v>
      </c>
      <c r="G325" s="53" t="s">
        <v>289</v>
      </c>
      <c r="H325" s="124">
        <v>10</v>
      </c>
      <c r="I325" s="127">
        <v>1</v>
      </c>
      <c r="J325" s="30" t="str">
        <f t="shared" si="50"/>
        <v>MUY ALTO</v>
      </c>
      <c r="K325" s="32">
        <v>50000000</v>
      </c>
      <c r="L325" s="136">
        <v>22000000</v>
      </c>
      <c r="M325" s="153">
        <v>0.44</v>
      </c>
      <c r="N325" s="136">
        <v>9452904</v>
      </c>
      <c r="O325" s="136">
        <v>13061548</v>
      </c>
      <c r="P325" s="122">
        <f t="shared" si="49"/>
        <v>0.59370672727272722</v>
      </c>
      <c r="Q325" s="30" t="str">
        <f t="shared" si="46"/>
        <v>MEDIO</v>
      </c>
      <c r="R325" s="99"/>
      <c r="S325" s="31">
        <f t="shared" si="43"/>
        <v>0.59370672727272722</v>
      </c>
      <c r="T325" s="30" t="str">
        <f t="shared" si="47"/>
        <v>MEDIO</v>
      </c>
    </row>
    <row r="326" spans="1:20" ht="38.25" x14ac:dyDescent="0.25">
      <c r="A326" s="207"/>
      <c r="B326" s="9" t="s">
        <v>198</v>
      </c>
      <c r="C326" s="3" t="s">
        <v>27</v>
      </c>
      <c r="D326" s="1" t="s">
        <v>200</v>
      </c>
      <c r="E326" s="53">
        <v>0</v>
      </c>
      <c r="F326" s="53">
        <v>2</v>
      </c>
      <c r="G326" s="53" t="s">
        <v>289</v>
      </c>
      <c r="H326" s="124">
        <v>4</v>
      </c>
      <c r="I326" s="54">
        <f t="shared" si="42"/>
        <v>2</v>
      </c>
      <c r="J326" s="30" t="str">
        <f t="shared" si="50"/>
        <v>MUY ALTO</v>
      </c>
      <c r="K326" s="32">
        <v>30000000</v>
      </c>
      <c r="L326" s="136">
        <v>30000000</v>
      </c>
      <c r="M326" s="153">
        <v>1</v>
      </c>
      <c r="N326" s="136">
        <v>950000</v>
      </c>
      <c r="O326" s="136">
        <v>20730000</v>
      </c>
      <c r="P326" s="122">
        <f t="shared" si="49"/>
        <v>0.69099999999999995</v>
      </c>
      <c r="Q326" s="30" t="str">
        <f t="shared" si="46"/>
        <v>ALTO</v>
      </c>
      <c r="R326" s="99"/>
      <c r="S326" s="31">
        <f t="shared" si="43"/>
        <v>1.3819999999999999</v>
      </c>
      <c r="T326" s="30" t="str">
        <f t="shared" si="47"/>
        <v>MUY ALTO</v>
      </c>
    </row>
    <row r="327" spans="1:20" ht="38.25" x14ac:dyDescent="0.25">
      <c r="A327" s="207"/>
      <c r="B327" s="9" t="s">
        <v>198</v>
      </c>
      <c r="C327" s="3" t="s">
        <v>29</v>
      </c>
      <c r="D327" s="1" t="s">
        <v>200</v>
      </c>
      <c r="E327" s="53">
        <v>0</v>
      </c>
      <c r="F327" s="53"/>
      <c r="G327" s="53" t="s">
        <v>289</v>
      </c>
      <c r="H327" s="124">
        <v>0</v>
      </c>
      <c r="I327" s="54"/>
      <c r="J327" s="30" t="s">
        <v>293</v>
      </c>
      <c r="K327" s="32">
        <v>0</v>
      </c>
      <c r="L327" s="136">
        <v>0</v>
      </c>
      <c r="M327" s="153"/>
      <c r="N327" s="136"/>
      <c r="O327" s="136"/>
      <c r="P327" s="122"/>
      <c r="Q327" s="30" t="s">
        <v>293</v>
      </c>
      <c r="R327" s="99"/>
      <c r="S327" s="31"/>
      <c r="T327" s="30" t="s">
        <v>293</v>
      </c>
    </row>
    <row r="328" spans="1:20" ht="38.25" x14ac:dyDescent="0.25">
      <c r="A328" s="207"/>
      <c r="B328" s="9" t="s">
        <v>198</v>
      </c>
      <c r="C328" s="3" t="s">
        <v>30</v>
      </c>
      <c r="D328" s="1" t="s">
        <v>200</v>
      </c>
      <c r="E328" s="53">
        <v>0</v>
      </c>
      <c r="F328" s="53"/>
      <c r="G328" s="53" t="s">
        <v>289</v>
      </c>
      <c r="H328" s="124">
        <v>0</v>
      </c>
      <c r="I328" s="54"/>
      <c r="J328" s="30" t="s">
        <v>293</v>
      </c>
      <c r="K328" s="32">
        <v>0</v>
      </c>
      <c r="L328" s="136">
        <v>0</v>
      </c>
      <c r="M328" s="153"/>
      <c r="N328" s="136"/>
      <c r="O328" s="136"/>
      <c r="P328" s="122"/>
      <c r="Q328" s="30" t="s">
        <v>293</v>
      </c>
      <c r="R328" s="99"/>
      <c r="S328" s="31"/>
      <c r="T328" s="30" t="s">
        <v>293</v>
      </c>
    </row>
    <row r="329" spans="1:20" ht="38.25" x14ac:dyDescent="0.25">
      <c r="A329" s="207"/>
      <c r="B329" s="9" t="s">
        <v>198</v>
      </c>
      <c r="C329" s="3" t="s">
        <v>31</v>
      </c>
      <c r="D329" s="1" t="s">
        <v>200</v>
      </c>
      <c r="E329" s="53">
        <v>0</v>
      </c>
      <c r="F329" s="53">
        <v>1</v>
      </c>
      <c r="G329" s="53" t="s">
        <v>289</v>
      </c>
      <c r="H329" s="124">
        <v>1</v>
      </c>
      <c r="I329" s="54">
        <f t="shared" ref="I329:I389" si="51">+H329/F329</f>
        <v>1</v>
      </c>
      <c r="J329" s="30" t="str">
        <f t="shared" si="50"/>
        <v>MUY ALTO</v>
      </c>
      <c r="K329" s="32">
        <v>16000000</v>
      </c>
      <c r="L329" s="136">
        <v>10000000</v>
      </c>
      <c r="M329" s="153">
        <v>0.625</v>
      </c>
      <c r="N329" s="136"/>
      <c r="O329" s="136">
        <v>3000000</v>
      </c>
      <c r="P329" s="122">
        <f t="shared" ref="P329:P340" si="52">+O329/L329</f>
        <v>0.3</v>
      </c>
      <c r="Q329" s="30" t="str">
        <f t="shared" si="46"/>
        <v>BAJO</v>
      </c>
      <c r="R329" s="99"/>
      <c r="S329" s="31">
        <f t="shared" ref="S329:S391" si="53">+I329*P329</f>
        <v>0.3</v>
      </c>
      <c r="T329" s="30" t="str">
        <f t="shared" si="47"/>
        <v>BAJO</v>
      </c>
    </row>
    <row r="330" spans="1:20" ht="38.25" x14ac:dyDescent="0.25">
      <c r="A330" s="207"/>
      <c r="B330" s="9" t="s">
        <v>198</v>
      </c>
      <c r="C330" s="3" t="s">
        <v>27</v>
      </c>
      <c r="D330" s="1" t="s">
        <v>201</v>
      </c>
      <c r="E330" s="53">
        <v>0</v>
      </c>
      <c r="F330" s="53">
        <v>50</v>
      </c>
      <c r="G330" s="53" t="s">
        <v>289</v>
      </c>
      <c r="H330" s="124">
        <v>62</v>
      </c>
      <c r="I330" s="54">
        <f t="shared" si="51"/>
        <v>1.24</v>
      </c>
      <c r="J330" s="30" t="str">
        <f t="shared" si="50"/>
        <v>MUY ALTO</v>
      </c>
      <c r="K330" s="32">
        <v>250000000</v>
      </c>
      <c r="L330" s="136">
        <v>144500000</v>
      </c>
      <c r="M330" s="153">
        <v>0.57799999999999996</v>
      </c>
      <c r="N330" s="136">
        <v>6990000</v>
      </c>
      <c r="O330" s="136">
        <v>107527175</v>
      </c>
      <c r="P330" s="122">
        <f t="shared" si="52"/>
        <v>0.74413269896193768</v>
      </c>
      <c r="Q330" s="30" t="str">
        <f t="shared" si="46"/>
        <v>ALTO</v>
      </c>
      <c r="R330" s="99"/>
      <c r="S330" s="31">
        <f t="shared" si="53"/>
        <v>0.92272454671280268</v>
      </c>
      <c r="T330" s="30" t="str">
        <f t="shared" si="47"/>
        <v>MUY ALTO</v>
      </c>
    </row>
    <row r="331" spans="1:20" ht="38.25" x14ac:dyDescent="0.25">
      <c r="A331" s="207"/>
      <c r="B331" s="9" t="s">
        <v>198</v>
      </c>
      <c r="C331" s="3" t="s">
        <v>29</v>
      </c>
      <c r="D331" s="1" t="s">
        <v>201</v>
      </c>
      <c r="E331" s="53">
        <v>0</v>
      </c>
      <c r="F331" s="53">
        <v>1</v>
      </c>
      <c r="G331" s="53" t="s">
        <v>289</v>
      </c>
      <c r="H331" s="124">
        <v>0</v>
      </c>
      <c r="I331" s="54">
        <f t="shared" si="51"/>
        <v>0</v>
      </c>
      <c r="J331" s="30" t="str">
        <f t="shared" si="50"/>
        <v>MUY BAJO</v>
      </c>
      <c r="K331" s="32">
        <v>5000000</v>
      </c>
      <c r="L331" s="136">
        <v>5000000</v>
      </c>
      <c r="M331" s="153">
        <v>1</v>
      </c>
      <c r="N331" s="136"/>
      <c r="O331" s="136"/>
      <c r="P331" s="122">
        <f t="shared" si="52"/>
        <v>0</v>
      </c>
      <c r="Q331" s="30" t="str">
        <f t="shared" si="46"/>
        <v>MUY BAJO</v>
      </c>
      <c r="R331" s="99"/>
      <c r="S331" s="31">
        <f t="shared" si="53"/>
        <v>0</v>
      </c>
      <c r="T331" s="30" t="str">
        <f t="shared" si="47"/>
        <v>MUY BAJO</v>
      </c>
    </row>
    <row r="332" spans="1:20" ht="38.25" x14ac:dyDescent="0.25">
      <c r="A332" s="207"/>
      <c r="B332" s="9" t="s">
        <v>198</v>
      </c>
      <c r="C332" s="3" t="s">
        <v>30</v>
      </c>
      <c r="D332" s="1" t="s">
        <v>201</v>
      </c>
      <c r="E332" s="53">
        <v>0</v>
      </c>
      <c r="F332" s="53">
        <v>1</v>
      </c>
      <c r="G332" s="53" t="s">
        <v>289</v>
      </c>
      <c r="H332" s="124">
        <v>1</v>
      </c>
      <c r="I332" s="54">
        <f t="shared" si="51"/>
        <v>1</v>
      </c>
      <c r="J332" s="30" t="str">
        <f t="shared" si="50"/>
        <v>MUY ALTO</v>
      </c>
      <c r="K332" s="32">
        <v>5000000</v>
      </c>
      <c r="L332" s="136">
        <v>5000000</v>
      </c>
      <c r="M332" s="153">
        <v>1</v>
      </c>
      <c r="N332" s="136"/>
      <c r="O332" s="136"/>
      <c r="P332" s="122">
        <f t="shared" si="52"/>
        <v>0</v>
      </c>
      <c r="Q332" s="30" t="str">
        <f t="shared" si="46"/>
        <v>MUY BAJO</v>
      </c>
      <c r="R332" s="99"/>
      <c r="S332" s="31">
        <f t="shared" si="53"/>
        <v>0</v>
      </c>
      <c r="T332" s="30" t="str">
        <f t="shared" si="47"/>
        <v>MUY BAJO</v>
      </c>
    </row>
    <row r="333" spans="1:20" ht="38.25" x14ac:dyDescent="0.25">
      <c r="A333" s="207"/>
      <c r="B333" s="9" t="s">
        <v>198</v>
      </c>
      <c r="C333" s="3" t="s">
        <v>31</v>
      </c>
      <c r="D333" s="1" t="s">
        <v>201</v>
      </c>
      <c r="E333" s="53">
        <v>0</v>
      </c>
      <c r="F333" s="53">
        <v>10</v>
      </c>
      <c r="G333" s="53" t="s">
        <v>289</v>
      </c>
      <c r="H333" s="124">
        <v>10</v>
      </c>
      <c r="I333" s="54">
        <f t="shared" si="51"/>
        <v>1</v>
      </c>
      <c r="J333" s="30" t="str">
        <f t="shared" si="50"/>
        <v>MUY ALTO</v>
      </c>
      <c r="K333" s="32">
        <v>50000000</v>
      </c>
      <c r="L333" s="136">
        <v>10000000</v>
      </c>
      <c r="M333" s="153">
        <v>0.2</v>
      </c>
      <c r="N333" s="136">
        <v>1500000</v>
      </c>
      <c r="O333" s="136">
        <v>3000000</v>
      </c>
      <c r="P333" s="122">
        <f t="shared" si="52"/>
        <v>0.3</v>
      </c>
      <c r="Q333" s="30" t="str">
        <f t="shared" si="46"/>
        <v>BAJO</v>
      </c>
      <c r="R333" s="99"/>
      <c r="S333" s="31">
        <f t="shared" si="53"/>
        <v>0.3</v>
      </c>
      <c r="T333" s="30" t="str">
        <f t="shared" si="47"/>
        <v>BAJO</v>
      </c>
    </row>
    <row r="334" spans="1:20" ht="38.25" x14ac:dyDescent="0.25">
      <c r="A334" s="207"/>
      <c r="B334" s="9" t="s">
        <v>198</v>
      </c>
      <c r="C334" s="3" t="s">
        <v>27</v>
      </c>
      <c r="D334" s="1" t="s">
        <v>202</v>
      </c>
      <c r="E334" s="53">
        <v>304</v>
      </c>
      <c r="F334" s="53">
        <v>40</v>
      </c>
      <c r="G334" s="53" t="s">
        <v>289</v>
      </c>
      <c r="H334" s="124">
        <v>72</v>
      </c>
      <c r="I334" s="54">
        <f t="shared" si="51"/>
        <v>1.8</v>
      </c>
      <c r="J334" s="30" t="str">
        <f t="shared" si="50"/>
        <v>MUY ALTO</v>
      </c>
      <c r="K334" s="32">
        <v>120000000</v>
      </c>
      <c r="L334" s="136">
        <v>139500000</v>
      </c>
      <c r="M334" s="153">
        <v>1.1625000000000001</v>
      </c>
      <c r="N334" s="136">
        <v>38579724</v>
      </c>
      <c r="O334" s="136">
        <v>99955471</v>
      </c>
      <c r="P334" s="122">
        <f t="shared" si="52"/>
        <v>0.71652667383512547</v>
      </c>
      <c r="Q334" s="30" t="str">
        <f t="shared" si="46"/>
        <v>ALTO</v>
      </c>
      <c r="R334" s="99"/>
      <c r="S334" s="31">
        <f t="shared" si="53"/>
        <v>1.2897480129032259</v>
      </c>
      <c r="T334" s="30" t="str">
        <f t="shared" si="47"/>
        <v>MUY ALTO</v>
      </c>
    </row>
    <row r="335" spans="1:20" ht="38.25" x14ac:dyDescent="0.25">
      <c r="A335" s="207"/>
      <c r="B335" s="9" t="s">
        <v>198</v>
      </c>
      <c r="C335" s="3" t="s">
        <v>29</v>
      </c>
      <c r="D335" s="1" t="s">
        <v>202</v>
      </c>
      <c r="E335" s="53">
        <v>11</v>
      </c>
      <c r="F335" s="53">
        <v>5</v>
      </c>
      <c r="G335" s="53" t="s">
        <v>289</v>
      </c>
      <c r="H335" s="124">
        <v>6</v>
      </c>
      <c r="I335" s="54">
        <f t="shared" si="51"/>
        <v>1.2</v>
      </c>
      <c r="J335" s="30" t="str">
        <f t="shared" si="50"/>
        <v>MUY ALTO</v>
      </c>
      <c r="K335" s="32">
        <v>15000000</v>
      </c>
      <c r="L335" s="136">
        <v>16500000</v>
      </c>
      <c r="M335" s="153">
        <v>1.1000000000000001</v>
      </c>
      <c r="N335" s="136">
        <v>1270000</v>
      </c>
      <c r="O335" s="136">
        <v>1600000</v>
      </c>
      <c r="P335" s="122">
        <f t="shared" si="52"/>
        <v>9.696969696969697E-2</v>
      </c>
      <c r="Q335" s="30" t="str">
        <f t="shared" si="46"/>
        <v>MUY BAJO</v>
      </c>
      <c r="R335" s="99"/>
      <c r="S335" s="31">
        <f t="shared" si="53"/>
        <v>0.11636363636363636</v>
      </c>
      <c r="T335" s="30" t="str">
        <f t="shared" si="47"/>
        <v>MUY BAJO</v>
      </c>
    </row>
    <row r="336" spans="1:20" ht="38.25" x14ac:dyDescent="0.25">
      <c r="A336" s="207"/>
      <c r="B336" s="9" t="s">
        <v>198</v>
      </c>
      <c r="C336" s="3" t="s">
        <v>30</v>
      </c>
      <c r="D336" s="1" t="s">
        <v>202</v>
      </c>
      <c r="E336" s="53">
        <v>5</v>
      </c>
      <c r="F336" s="53">
        <v>5</v>
      </c>
      <c r="G336" s="53" t="s">
        <v>289</v>
      </c>
      <c r="H336" s="124">
        <v>11</v>
      </c>
      <c r="I336" s="54">
        <v>1</v>
      </c>
      <c r="J336" s="30" t="str">
        <f t="shared" si="50"/>
        <v>MUY ALTO</v>
      </c>
      <c r="K336" s="32">
        <v>15000000</v>
      </c>
      <c r="L336" s="136">
        <v>16500000</v>
      </c>
      <c r="M336" s="153">
        <v>1.1000000000000001</v>
      </c>
      <c r="N336" s="136">
        <v>1120000</v>
      </c>
      <c r="O336" s="136">
        <v>4981980</v>
      </c>
      <c r="P336" s="122">
        <f t="shared" si="52"/>
        <v>0.30193818181818183</v>
      </c>
      <c r="Q336" s="30" t="str">
        <f t="shared" si="46"/>
        <v>BAJO</v>
      </c>
      <c r="R336" s="99"/>
      <c r="S336" s="31">
        <f t="shared" si="53"/>
        <v>0.30193818181818183</v>
      </c>
      <c r="T336" s="30" t="str">
        <f t="shared" si="47"/>
        <v>BAJO</v>
      </c>
    </row>
    <row r="337" spans="1:20" ht="38.25" x14ac:dyDescent="0.25">
      <c r="A337" s="207"/>
      <c r="B337" s="9" t="s">
        <v>198</v>
      </c>
      <c r="C337" s="3" t="s">
        <v>31</v>
      </c>
      <c r="D337" s="1" t="s">
        <v>202</v>
      </c>
      <c r="E337" s="53">
        <v>17</v>
      </c>
      <c r="F337" s="53">
        <v>10</v>
      </c>
      <c r="G337" s="53" t="s">
        <v>289</v>
      </c>
      <c r="H337" s="124">
        <v>20</v>
      </c>
      <c r="I337" s="127">
        <v>1</v>
      </c>
      <c r="J337" s="30" t="str">
        <f t="shared" si="50"/>
        <v>MUY ALTO</v>
      </c>
      <c r="K337" s="32">
        <v>30000000</v>
      </c>
      <c r="L337" s="136">
        <v>11500000</v>
      </c>
      <c r="M337" s="153">
        <v>0.38333333333333336</v>
      </c>
      <c r="N337" s="136"/>
      <c r="O337" s="136">
        <v>6905000</v>
      </c>
      <c r="P337" s="122">
        <f t="shared" si="52"/>
        <v>0.60043478260869565</v>
      </c>
      <c r="Q337" s="30" t="str">
        <f t="shared" si="46"/>
        <v>ALTO</v>
      </c>
      <c r="R337" s="99"/>
      <c r="S337" s="31">
        <f t="shared" si="53"/>
        <v>0.60043478260869565</v>
      </c>
      <c r="T337" s="30" t="str">
        <f t="shared" si="47"/>
        <v>ALTO</v>
      </c>
    </row>
    <row r="338" spans="1:20" ht="38.25" x14ac:dyDescent="0.25">
      <c r="A338" s="207"/>
      <c r="B338" s="9" t="s">
        <v>198</v>
      </c>
      <c r="C338" s="3" t="s">
        <v>1</v>
      </c>
      <c r="D338" s="1" t="s">
        <v>203</v>
      </c>
      <c r="E338" s="53">
        <v>10</v>
      </c>
      <c r="F338" s="53">
        <v>6</v>
      </c>
      <c r="G338" s="53" t="s">
        <v>289</v>
      </c>
      <c r="H338" s="124">
        <v>10</v>
      </c>
      <c r="I338" s="127">
        <v>1</v>
      </c>
      <c r="J338" s="30" t="str">
        <f t="shared" si="50"/>
        <v>MUY ALTO</v>
      </c>
      <c r="K338" s="32">
        <v>140000000</v>
      </c>
      <c r="L338" s="136">
        <v>149888671</v>
      </c>
      <c r="M338" s="153">
        <v>1.0706333642857142</v>
      </c>
      <c r="N338" s="136">
        <v>17554320</v>
      </c>
      <c r="O338" s="136">
        <v>146698547</v>
      </c>
      <c r="P338" s="122">
        <f t="shared" si="52"/>
        <v>0.97871671035097774</v>
      </c>
      <c r="Q338" s="30" t="str">
        <f t="shared" si="46"/>
        <v>MUY ALTO</v>
      </c>
      <c r="R338" s="99"/>
      <c r="S338" s="31">
        <f t="shared" si="53"/>
        <v>0.97871671035097774</v>
      </c>
      <c r="T338" s="30" t="str">
        <f t="shared" si="47"/>
        <v>MUY ALTO</v>
      </c>
    </row>
    <row r="339" spans="1:20" ht="51" x14ac:dyDescent="0.25">
      <c r="A339" s="207"/>
      <c r="B339" s="9" t="s">
        <v>198</v>
      </c>
      <c r="C339" s="3" t="s">
        <v>1</v>
      </c>
      <c r="D339" s="1" t="s">
        <v>204</v>
      </c>
      <c r="E339" s="53">
        <v>26</v>
      </c>
      <c r="F339" s="53">
        <v>15</v>
      </c>
      <c r="G339" s="53" t="s">
        <v>291</v>
      </c>
      <c r="H339" s="124">
        <v>18</v>
      </c>
      <c r="I339" s="54">
        <f t="shared" si="51"/>
        <v>1.2</v>
      </c>
      <c r="J339" s="30" t="str">
        <f t="shared" si="50"/>
        <v>MUY ALTO</v>
      </c>
      <c r="K339" s="32">
        <v>90000000</v>
      </c>
      <c r="L339" s="136">
        <v>54000000</v>
      </c>
      <c r="M339" s="153">
        <v>0.6</v>
      </c>
      <c r="N339" s="136">
        <v>19039999</v>
      </c>
      <c r="O339" s="136">
        <v>35494569</v>
      </c>
      <c r="P339" s="122">
        <f t="shared" si="52"/>
        <v>0.65730683333333328</v>
      </c>
      <c r="Q339" s="30" t="str">
        <f t="shared" si="46"/>
        <v>ALTO</v>
      </c>
      <c r="R339" s="99"/>
      <c r="S339" s="31">
        <f t="shared" si="53"/>
        <v>0.78876819999999992</v>
      </c>
      <c r="T339" s="30" t="str">
        <f t="shared" si="47"/>
        <v>ALTO</v>
      </c>
    </row>
    <row r="340" spans="1:20" ht="38.25" x14ac:dyDescent="0.25">
      <c r="A340" s="207"/>
      <c r="B340" s="9" t="s">
        <v>198</v>
      </c>
      <c r="C340" s="3" t="s">
        <v>27</v>
      </c>
      <c r="D340" s="1" t="s">
        <v>205</v>
      </c>
      <c r="E340" s="53">
        <v>3</v>
      </c>
      <c r="F340" s="53">
        <v>1</v>
      </c>
      <c r="G340" s="53" t="s">
        <v>289</v>
      </c>
      <c r="H340" s="124">
        <v>1</v>
      </c>
      <c r="I340" s="54">
        <f t="shared" si="51"/>
        <v>1</v>
      </c>
      <c r="J340" s="30" t="str">
        <f t="shared" si="50"/>
        <v>MUY ALTO</v>
      </c>
      <c r="K340" s="32">
        <v>25000000</v>
      </c>
      <c r="L340" s="136">
        <v>20000000</v>
      </c>
      <c r="M340" s="153">
        <v>0.8</v>
      </c>
      <c r="N340" s="136">
        <v>2500000</v>
      </c>
      <c r="O340" s="136">
        <v>2500000</v>
      </c>
      <c r="P340" s="122">
        <f t="shared" si="52"/>
        <v>0.125</v>
      </c>
      <c r="Q340" s="30" t="str">
        <f t="shared" si="46"/>
        <v>MUY BAJO</v>
      </c>
      <c r="R340" s="99"/>
      <c r="S340" s="31">
        <f t="shared" si="53"/>
        <v>0.125</v>
      </c>
      <c r="T340" s="30" t="str">
        <f t="shared" si="47"/>
        <v>MUY BAJO</v>
      </c>
    </row>
    <row r="341" spans="1:20" ht="38.25" x14ac:dyDescent="0.25">
      <c r="A341" s="207"/>
      <c r="B341" s="9" t="s">
        <v>198</v>
      </c>
      <c r="C341" s="3" t="s">
        <v>29</v>
      </c>
      <c r="D341" s="1" t="s">
        <v>205</v>
      </c>
      <c r="E341" s="53">
        <v>0</v>
      </c>
      <c r="F341" s="53"/>
      <c r="G341" s="53" t="s">
        <v>289</v>
      </c>
      <c r="H341" s="124">
        <v>0</v>
      </c>
      <c r="I341" s="54"/>
      <c r="J341" s="30" t="s">
        <v>293</v>
      </c>
      <c r="K341" s="32">
        <v>0</v>
      </c>
      <c r="L341" s="136">
        <v>0</v>
      </c>
      <c r="M341" s="153"/>
      <c r="N341" s="136"/>
      <c r="O341" s="136"/>
      <c r="P341" s="122"/>
      <c r="Q341" s="30" t="s">
        <v>293</v>
      </c>
      <c r="R341" s="99"/>
      <c r="S341" s="31"/>
      <c r="T341" s="30" t="s">
        <v>293</v>
      </c>
    </row>
    <row r="342" spans="1:20" ht="38.25" x14ac:dyDescent="0.25">
      <c r="A342" s="207"/>
      <c r="B342" s="9" t="s">
        <v>198</v>
      </c>
      <c r="C342" s="3" t="s">
        <v>30</v>
      </c>
      <c r="D342" s="1" t="s">
        <v>205</v>
      </c>
      <c r="E342" s="53">
        <v>1</v>
      </c>
      <c r="F342" s="53"/>
      <c r="G342" s="53" t="s">
        <v>289</v>
      </c>
      <c r="H342" s="124">
        <v>0</v>
      </c>
      <c r="I342" s="54"/>
      <c r="J342" s="30" t="s">
        <v>293</v>
      </c>
      <c r="K342" s="32">
        <v>0</v>
      </c>
      <c r="L342" s="136">
        <v>0</v>
      </c>
      <c r="M342" s="153"/>
      <c r="N342" s="136"/>
      <c r="O342" s="136"/>
      <c r="P342" s="122"/>
      <c r="Q342" s="30" t="s">
        <v>293</v>
      </c>
      <c r="R342" s="99"/>
      <c r="S342" s="31"/>
      <c r="T342" s="30" t="s">
        <v>293</v>
      </c>
    </row>
    <row r="343" spans="1:20" ht="38.25" x14ac:dyDescent="0.25">
      <c r="A343" s="207"/>
      <c r="B343" s="9" t="s">
        <v>198</v>
      </c>
      <c r="C343" s="3" t="s">
        <v>31</v>
      </c>
      <c r="D343" s="1" t="s">
        <v>205</v>
      </c>
      <c r="E343" s="53">
        <v>0</v>
      </c>
      <c r="F343" s="53"/>
      <c r="G343" s="53" t="s">
        <v>289</v>
      </c>
      <c r="H343" s="124">
        <v>0</v>
      </c>
      <c r="I343" s="54"/>
      <c r="J343" s="30" t="s">
        <v>293</v>
      </c>
      <c r="K343" s="32">
        <v>0</v>
      </c>
      <c r="L343" s="136">
        <v>0</v>
      </c>
      <c r="M343" s="153"/>
      <c r="N343" s="136"/>
      <c r="O343" s="136"/>
      <c r="P343" s="122"/>
      <c r="Q343" s="30" t="s">
        <v>293</v>
      </c>
      <c r="R343" s="99"/>
      <c r="S343" s="31"/>
      <c r="T343" s="30" t="s">
        <v>293</v>
      </c>
    </row>
    <row r="344" spans="1:20" ht="38.25" x14ac:dyDescent="0.25">
      <c r="A344" s="207"/>
      <c r="B344" s="9" t="s">
        <v>198</v>
      </c>
      <c r="C344" s="3" t="s">
        <v>27</v>
      </c>
      <c r="D344" s="1" t="s">
        <v>206</v>
      </c>
      <c r="E344" s="53">
        <v>150</v>
      </c>
      <c r="F344" s="53">
        <v>14</v>
      </c>
      <c r="G344" s="53" t="s">
        <v>289</v>
      </c>
      <c r="H344" s="124">
        <v>13</v>
      </c>
      <c r="I344" s="54">
        <f t="shared" si="51"/>
        <v>0.9285714285714286</v>
      </c>
      <c r="J344" s="30" t="str">
        <f t="shared" si="50"/>
        <v>MUY ALTO</v>
      </c>
      <c r="K344" s="32">
        <v>51800000</v>
      </c>
      <c r="L344" s="136">
        <v>57775000</v>
      </c>
      <c r="M344" s="153">
        <v>1.1153474903474903</v>
      </c>
      <c r="N344" s="136">
        <v>1600001</v>
      </c>
      <c r="O344" s="136">
        <v>39308689</v>
      </c>
      <c r="P344" s="122">
        <f t="shared" ref="P344:P354" si="54">+O344/L344</f>
        <v>0.68037540458675894</v>
      </c>
      <c r="Q344" s="30" t="str">
        <f t="shared" si="46"/>
        <v>ALTO</v>
      </c>
      <c r="R344" s="99"/>
      <c r="S344" s="31">
        <f t="shared" si="53"/>
        <v>0.63177716140199047</v>
      </c>
      <c r="T344" s="30" t="str">
        <f t="shared" si="47"/>
        <v>ALTO</v>
      </c>
    </row>
    <row r="345" spans="1:20" ht="38.25" x14ac:dyDescent="0.25">
      <c r="A345" s="207"/>
      <c r="B345" s="9" t="s">
        <v>198</v>
      </c>
      <c r="C345" s="3" t="s">
        <v>29</v>
      </c>
      <c r="D345" s="1" t="s">
        <v>206</v>
      </c>
      <c r="E345" s="53">
        <v>0</v>
      </c>
      <c r="F345" s="53">
        <v>1</v>
      </c>
      <c r="G345" s="53" t="s">
        <v>289</v>
      </c>
      <c r="H345" s="124">
        <v>1</v>
      </c>
      <c r="I345" s="54">
        <f t="shared" si="51"/>
        <v>1</v>
      </c>
      <c r="J345" s="30" t="str">
        <f t="shared" si="50"/>
        <v>MUY ALTO</v>
      </c>
      <c r="K345" s="32">
        <v>3700000</v>
      </c>
      <c r="L345" s="136">
        <v>3700000</v>
      </c>
      <c r="M345" s="153">
        <v>1</v>
      </c>
      <c r="N345" s="136"/>
      <c r="O345" s="136">
        <v>3700000</v>
      </c>
      <c r="P345" s="122">
        <f t="shared" si="54"/>
        <v>1</v>
      </c>
      <c r="Q345" s="30" t="str">
        <f t="shared" si="46"/>
        <v>MUY ALTO</v>
      </c>
      <c r="R345" s="99"/>
      <c r="S345" s="31">
        <f t="shared" si="53"/>
        <v>1</v>
      </c>
      <c r="T345" s="30" t="str">
        <f t="shared" si="47"/>
        <v>MUY ALTO</v>
      </c>
    </row>
    <row r="346" spans="1:20" ht="38.25" x14ac:dyDescent="0.25">
      <c r="A346" s="207"/>
      <c r="B346" s="9" t="s">
        <v>198</v>
      </c>
      <c r="C346" s="3" t="s">
        <v>30</v>
      </c>
      <c r="D346" s="1" t="s">
        <v>206</v>
      </c>
      <c r="E346" s="53">
        <v>0</v>
      </c>
      <c r="F346" s="53">
        <v>1</v>
      </c>
      <c r="G346" s="53" t="s">
        <v>289</v>
      </c>
      <c r="H346" s="124">
        <v>0</v>
      </c>
      <c r="I346" s="54">
        <f t="shared" si="51"/>
        <v>0</v>
      </c>
      <c r="J346" s="30" t="str">
        <f t="shared" si="50"/>
        <v>MUY BAJO</v>
      </c>
      <c r="K346" s="32">
        <v>3700000</v>
      </c>
      <c r="L346" s="136">
        <v>3700000</v>
      </c>
      <c r="M346" s="153">
        <v>1</v>
      </c>
      <c r="N346" s="136"/>
      <c r="O346" s="136"/>
      <c r="P346" s="122">
        <f t="shared" si="54"/>
        <v>0</v>
      </c>
      <c r="Q346" s="30" t="str">
        <f t="shared" si="46"/>
        <v>MUY BAJO</v>
      </c>
      <c r="R346" s="99"/>
      <c r="S346" s="31">
        <f t="shared" si="53"/>
        <v>0</v>
      </c>
      <c r="T346" s="30" t="str">
        <f t="shared" si="47"/>
        <v>MUY BAJO</v>
      </c>
    </row>
    <row r="347" spans="1:20" ht="38.25" x14ac:dyDescent="0.25">
      <c r="A347" s="207"/>
      <c r="B347" s="9" t="s">
        <v>198</v>
      </c>
      <c r="C347" s="3" t="s">
        <v>31</v>
      </c>
      <c r="D347" s="1" t="s">
        <v>206</v>
      </c>
      <c r="E347" s="53">
        <v>0</v>
      </c>
      <c r="F347" s="53">
        <v>2</v>
      </c>
      <c r="G347" s="53" t="s">
        <v>289</v>
      </c>
      <c r="H347" s="124">
        <v>1</v>
      </c>
      <c r="I347" s="54">
        <f t="shared" si="51"/>
        <v>0.5</v>
      </c>
      <c r="J347" s="30" t="str">
        <f t="shared" si="50"/>
        <v>MEDIO</v>
      </c>
      <c r="K347" s="32">
        <v>7400000</v>
      </c>
      <c r="L347" s="136">
        <v>7400000</v>
      </c>
      <c r="M347" s="153">
        <v>1</v>
      </c>
      <c r="N347" s="136"/>
      <c r="O347" s="136">
        <v>3700000</v>
      </c>
      <c r="P347" s="122">
        <f t="shared" si="54"/>
        <v>0.5</v>
      </c>
      <c r="Q347" s="30" t="str">
        <f t="shared" si="46"/>
        <v>MEDIO</v>
      </c>
      <c r="R347" s="99"/>
      <c r="S347" s="31">
        <f t="shared" si="53"/>
        <v>0.25</v>
      </c>
      <c r="T347" s="30" t="str">
        <f t="shared" si="47"/>
        <v>BAJO</v>
      </c>
    </row>
    <row r="348" spans="1:20" ht="38.25" x14ac:dyDescent="0.25">
      <c r="A348" s="207"/>
      <c r="B348" s="9" t="s">
        <v>198</v>
      </c>
      <c r="C348" s="3" t="s">
        <v>27</v>
      </c>
      <c r="D348" s="1" t="s">
        <v>207</v>
      </c>
      <c r="E348" s="53">
        <v>12</v>
      </c>
      <c r="F348" s="53">
        <v>10</v>
      </c>
      <c r="G348" s="53" t="s">
        <v>289</v>
      </c>
      <c r="H348" s="124">
        <v>8</v>
      </c>
      <c r="I348" s="54">
        <f t="shared" si="51"/>
        <v>0.8</v>
      </c>
      <c r="J348" s="30" t="str">
        <f t="shared" si="50"/>
        <v>ALTO</v>
      </c>
      <c r="K348" s="32">
        <v>45000000</v>
      </c>
      <c r="L348" s="136">
        <v>45000000</v>
      </c>
      <c r="M348" s="153">
        <v>1</v>
      </c>
      <c r="N348" s="136"/>
      <c r="O348" s="136">
        <v>29549183</v>
      </c>
      <c r="P348" s="122">
        <f t="shared" si="54"/>
        <v>0.65664851111111111</v>
      </c>
      <c r="Q348" s="30" t="str">
        <f t="shared" ref="Q348:Q412" si="55">IF(P348&lt;=20%,"MUY BAJO",IF(AND(P348&gt;20%,P348&lt;=40%),"BAJO",IF(AND(P348&gt;40%,P348&lt;=60%),"MEDIO",IF(AND(P348&gt;60%,P348&lt;=80%),"ALTO","MUY ALTO"))))</f>
        <v>ALTO</v>
      </c>
      <c r="R348" s="99"/>
      <c r="S348" s="31">
        <f t="shared" si="53"/>
        <v>0.52531880888888893</v>
      </c>
      <c r="T348" s="30" t="str">
        <f t="shared" ref="T348:T412" si="56">IF(S348&lt;=20%,"MUY BAJO",IF(AND(S348&gt;20%,S348&lt;=40%),"BAJO",IF(AND(S348&gt;40%,S348&lt;=60%),"MEDIO",IF(AND(S348&gt;60%,S348&lt;=80%),"ALTO","MUY ALTO"))))</f>
        <v>MEDIO</v>
      </c>
    </row>
    <row r="349" spans="1:20" ht="38.25" x14ac:dyDescent="0.25">
      <c r="A349" s="207"/>
      <c r="B349" s="9" t="s">
        <v>198</v>
      </c>
      <c r="C349" s="3" t="s">
        <v>29</v>
      </c>
      <c r="D349" s="1" t="s">
        <v>207</v>
      </c>
      <c r="E349" s="53">
        <v>0</v>
      </c>
      <c r="F349" s="53">
        <v>2</v>
      </c>
      <c r="G349" s="53" t="s">
        <v>289</v>
      </c>
      <c r="H349" s="124">
        <v>1</v>
      </c>
      <c r="I349" s="54">
        <f t="shared" si="51"/>
        <v>0.5</v>
      </c>
      <c r="J349" s="30" t="str">
        <f t="shared" si="50"/>
        <v>MEDIO</v>
      </c>
      <c r="K349" s="32">
        <v>9000000</v>
      </c>
      <c r="L349" s="136">
        <v>9000000</v>
      </c>
      <c r="M349" s="153">
        <v>1</v>
      </c>
      <c r="N349" s="136"/>
      <c r="O349" s="136"/>
      <c r="P349" s="122">
        <f t="shared" si="54"/>
        <v>0</v>
      </c>
      <c r="Q349" s="30" t="str">
        <f t="shared" si="55"/>
        <v>MUY BAJO</v>
      </c>
      <c r="R349" s="99"/>
      <c r="S349" s="31">
        <f t="shared" si="53"/>
        <v>0</v>
      </c>
      <c r="T349" s="30" t="str">
        <f t="shared" si="56"/>
        <v>MUY BAJO</v>
      </c>
    </row>
    <row r="350" spans="1:20" ht="38.25" x14ac:dyDescent="0.25">
      <c r="A350" s="207"/>
      <c r="B350" s="9" t="s">
        <v>198</v>
      </c>
      <c r="C350" s="3" t="s">
        <v>30</v>
      </c>
      <c r="D350" s="1" t="s">
        <v>207</v>
      </c>
      <c r="E350" s="53">
        <v>0</v>
      </c>
      <c r="F350" s="53">
        <v>2</v>
      </c>
      <c r="G350" s="53" t="s">
        <v>289</v>
      </c>
      <c r="H350" s="124">
        <v>0</v>
      </c>
      <c r="I350" s="54">
        <f t="shared" si="51"/>
        <v>0</v>
      </c>
      <c r="J350" s="30" t="str">
        <f t="shared" si="50"/>
        <v>MUY BAJO</v>
      </c>
      <c r="K350" s="32">
        <v>9000000</v>
      </c>
      <c r="L350" s="136">
        <v>9000000</v>
      </c>
      <c r="M350" s="153">
        <v>1</v>
      </c>
      <c r="N350" s="136"/>
      <c r="O350" s="136"/>
      <c r="P350" s="122">
        <f t="shared" si="54"/>
        <v>0</v>
      </c>
      <c r="Q350" s="30" t="str">
        <f t="shared" si="55"/>
        <v>MUY BAJO</v>
      </c>
      <c r="R350" s="99"/>
      <c r="S350" s="31">
        <f t="shared" si="53"/>
        <v>0</v>
      </c>
      <c r="T350" s="30" t="str">
        <f t="shared" si="56"/>
        <v>MUY BAJO</v>
      </c>
    </row>
    <row r="351" spans="1:20" ht="38.25" x14ac:dyDescent="0.25">
      <c r="A351" s="207"/>
      <c r="B351" s="9" t="s">
        <v>198</v>
      </c>
      <c r="C351" s="3" t="s">
        <v>31</v>
      </c>
      <c r="D351" s="1" t="s">
        <v>207</v>
      </c>
      <c r="E351" s="53">
        <v>0</v>
      </c>
      <c r="F351" s="53">
        <v>4</v>
      </c>
      <c r="G351" s="53" t="s">
        <v>289</v>
      </c>
      <c r="H351" s="124">
        <v>3</v>
      </c>
      <c r="I351" s="54">
        <f t="shared" si="51"/>
        <v>0.75</v>
      </c>
      <c r="J351" s="30" t="str">
        <f t="shared" si="50"/>
        <v>ALTO</v>
      </c>
      <c r="K351" s="32">
        <v>18000000</v>
      </c>
      <c r="L351" s="136">
        <v>18000000</v>
      </c>
      <c r="M351" s="153">
        <v>1</v>
      </c>
      <c r="N351" s="136">
        <v>3881670</v>
      </c>
      <c r="O351" s="136">
        <v>8081662</v>
      </c>
      <c r="P351" s="122">
        <f t="shared" si="54"/>
        <v>0.4489812222222222</v>
      </c>
      <c r="Q351" s="30" t="str">
        <f t="shared" si="55"/>
        <v>MEDIO</v>
      </c>
      <c r="R351" s="99"/>
      <c r="S351" s="31">
        <f t="shared" si="53"/>
        <v>0.33673591666666663</v>
      </c>
      <c r="T351" s="30" t="str">
        <f t="shared" si="56"/>
        <v>BAJO</v>
      </c>
    </row>
    <row r="352" spans="1:20" ht="51" x14ac:dyDescent="0.25">
      <c r="A352" s="207"/>
      <c r="B352" s="9" t="s">
        <v>208</v>
      </c>
      <c r="C352" s="3" t="s">
        <v>1</v>
      </c>
      <c r="D352" s="1" t="s">
        <v>209</v>
      </c>
      <c r="E352" s="53">
        <v>0</v>
      </c>
      <c r="F352" s="53"/>
      <c r="G352" s="53" t="s">
        <v>291</v>
      </c>
      <c r="H352" s="124">
        <v>0</v>
      </c>
      <c r="I352" s="54"/>
      <c r="J352" s="30" t="s">
        <v>293</v>
      </c>
      <c r="K352" s="32">
        <v>10000000</v>
      </c>
      <c r="L352" s="136">
        <v>10000000</v>
      </c>
      <c r="M352" s="153">
        <v>1</v>
      </c>
      <c r="N352" s="136"/>
      <c r="O352" s="136"/>
      <c r="P352" s="122">
        <f t="shared" si="54"/>
        <v>0</v>
      </c>
      <c r="Q352" s="30" t="str">
        <f t="shared" si="55"/>
        <v>MUY BAJO</v>
      </c>
      <c r="R352" s="99"/>
      <c r="S352" s="31">
        <f t="shared" si="53"/>
        <v>0</v>
      </c>
      <c r="T352" s="30" t="str">
        <f t="shared" si="56"/>
        <v>MUY BAJO</v>
      </c>
    </row>
    <row r="353" spans="1:20" ht="38.25" x14ac:dyDescent="0.25">
      <c r="A353" s="207"/>
      <c r="B353" s="9" t="s">
        <v>210</v>
      </c>
      <c r="C353" s="3" t="s">
        <v>1</v>
      </c>
      <c r="D353" s="1" t="s">
        <v>211</v>
      </c>
      <c r="E353" s="53">
        <v>14</v>
      </c>
      <c r="F353" s="53">
        <v>14</v>
      </c>
      <c r="G353" s="53" t="s">
        <v>291</v>
      </c>
      <c r="H353" s="124">
        <v>16</v>
      </c>
      <c r="I353" s="54">
        <f t="shared" si="51"/>
        <v>1.1428571428571428</v>
      </c>
      <c r="J353" s="30" t="str">
        <f t="shared" si="50"/>
        <v>MUY ALTO</v>
      </c>
      <c r="K353" s="32">
        <v>40000000</v>
      </c>
      <c r="L353" s="136">
        <v>88376667</v>
      </c>
      <c r="M353" s="153">
        <v>2.2094166749999999</v>
      </c>
      <c r="N353" s="136"/>
      <c r="O353" s="136">
        <v>78369791</v>
      </c>
      <c r="P353" s="122">
        <f t="shared" si="54"/>
        <v>0.88677015846275353</v>
      </c>
      <c r="Q353" s="30" t="str">
        <f t="shared" si="55"/>
        <v>MUY ALTO</v>
      </c>
      <c r="R353" s="99"/>
      <c r="S353" s="31">
        <f t="shared" si="53"/>
        <v>1.0134516096717183</v>
      </c>
      <c r="T353" s="30" t="str">
        <f t="shared" si="56"/>
        <v>MUY ALTO</v>
      </c>
    </row>
    <row r="354" spans="1:20" ht="38.25" x14ac:dyDescent="0.25">
      <c r="A354" s="207"/>
      <c r="B354" s="9" t="s">
        <v>210</v>
      </c>
      <c r="C354" s="3" t="s">
        <v>1</v>
      </c>
      <c r="D354" s="1" t="s">
        <v>212</v>
      </c>
      <c r="E354" s="53">
        <v>33</v>
      </c>
      <c r="F354" s="53">
        <v>38</v>
      </c>
      <c r="G354" s="53" t="s">
        <v>291</v>
      </c>
      <c r="H354" s="124">
        <v>43</v>
      </c>
      <c r="I354" s="54">
        <f t="shared" si="51"/>
        <v>1.131578947368421</v>
      </c>
      <c r="J354" s="30" t="str">
        <f t="shared" si="50"/>
        <v>MUY ALTO</v>
      </c>
      <c r="K354" s="32">
        <v>250000000</v>
      </c>
      <c r="L354" s="136">
        <v>121390000</v>
      </c>
      <c r="M354" s="153">
        <v>0.48555999999999999</v>
      </c>
      <c r="N354" s="136">
        <v>15316940</v>
      </c>
      <c r="O354" s="136">
        <v>121377123</v>
      </c>
      <c r="P354" s="122">
        <f t="shared" si="54"/>
        <v>0.99989392042178105</v>
      </c>
      <c r="Q354" s="30" t="str">
        <f t="shared" si="55"/>
        <v>MUY ALTO</v>
      </c>
      <c r="R354" s="99"/>
      <c r="S354" s="31">
        <f t="shared" si="53"/>
        <v>1.1314589099509627</v>
      </c>
      <c r="T354" s="30" t="str">
        <f t="shared" si="56"/>
        <v>MUY ALTO</v>
      </c>
    </row>
    <row r="355" spans="1:20" ht="38.25" x14ac:dyDescent="0.25">
      <c r="A355" s="207"/>
      <c r="B355" s="9" t="s">
        <v>210</v>
      </c>
      <c r="C355" s="3" t="s">
        <v>1</v>
      </c>
      <c r="D355" s="1" t="s">
        <v>213</v>
      </c>
      <c r="E355" s="53">
        <v>0</v>
      </c>
      <c r="F355" s="53"/>
      <c r="G355" s="53" t="s">
        <v>289</v>
      </c>
      <c r="H355" s="124">
        <v>0</v>
      </c>
      <c r="I355" s="54"/>
      <c r="J355" s="30" t="s">
        <v>293</v>
      </c>
      <c r="K355" s="32">
        <v>0</v>
      </c>
      <c r="L355" s="136">
        <v>0</v>
      </c>
      <c r="M355" s="153"/>
      <c r="N355" s="136"/>
      <c r="O355" s="136"/>
      <c r="P355" s="122"/>
      <c r="Q355" s="30" t="s">
        <v>293</v>
      </c>
      <c r="R355" s="99"/>
      <c r="S355" s="31"/>
      <c r="T355" s="30" t="s">
        <v>293</v>
      </c>
    </row>
    <row r="356" spans="1:20" ht="38.25" x14ac:dyDescent="0.25">
      <c r="A356" s="207"/>
      <c r="B356" s="9" t="s">
        <v>210</v>
      </c>
      <c r="C356" s="3" t="s">
        <v>1</v>
      </c>
      <c r="D356" s="1" t="s">
        <v>214</v>
      </c>
      <c r="E356" s="53">
        <v>0</v>
      </c>
      <c r="F356" s="53"/>
      <c r="G356" s="53" t="s">
        <v>289</v>
      </c>
      <c r="H356" s="124">
        <v>0</v>
      </c>
      <c r="I356" s="54"/>
      <c r="J356" s="30" t="s">
        <v>293</v>
      </c>
      <c r="K356" s="32">
        <v>0</v>
      </c>
      <c r="L356" s="136">
        <v>0</v>
      </c>
      <c r="M356" s="153"/>
      <c r="N356" s="136"/>
      <c r="O356" s="136"/>
      <c r="P356" s="122"/>
      <c r="Q356" s="30" t="s">
        <v>293</v>
      </c>
      <c r="R356" s="99"/>
      <c r="S356" s="31"/>
      <c r="T356" s="30" t="s">
        <v>293</v>
      </c>
    </row>
    <row r="357" spans="1:20" ht="38.25" x14ac:dyDescent="0.25">
      <c r="A357" s="207"/>
      <c r="B357" s="9" t="s">
        <v>210</v>
      </c>
      <c r="C357" s="3" t="s">
        <v>1</v>
      </c>
      <c r="D357" s="1" t="s">
        <v>215</v>
      </c>
      <c r="E357" s="53">
        <v>146</v>
      </c>
      <c r="F357" s="53">
        <v>12</v>
      </c>
      <c r="G357" s="53" t="s">
        <v>289</v>
      </c>
      <c r="H357" s="124">
        <v>13</v>
      </c>
      <c r="I357" s="54">
        <f t="shared" si="51"/>
        <v>1.0833333333333333</v>
      </c>
      <c r="J357" s="30" t="str">
        <f t="shared" si="50"/>
        <v>MUY ALTO</v>
      </c>
      <c r="K357" s="32">
        <v>519000000</v>
      </c>
      <c r="L357" s="136">
        <v>250534235</v>
      </c>
      <c r="M357" s="153">
        <v>0.48272492292870905</v>
      </c>
      <c r="N357" s="136">
        <v>56171800</v>
      </c>
      <c r="O357" s="136">
        <v>249575309</v>
      </c>
      <c r="P357" s="122">
        <f t="shared" ref="P357:P388" si="57">+O357/L357</f>
        <v>0.9961724751908656</v>
      </c>
      <c r="Q357" s="30" t="str">
        <f t="shared" si="55"/>
        <v>MUY ALTO</v>
      </c>
      <c r="R357" s="99"/>
      <c r="S357" s="31">
        <f t="shared" si="53"/>
        <v>1.0791868481234377</v>
      </c>
      <c r="T357" s="30" t="str">
        <f t="shared" si="56"/>
        <v>MUY ALTO</v>
      </c>
    </row>
    <row r="358" spans="1:20" ht="38.25" x14ac:dyDescent="0.25">
      <c r="A358" s="207"/>
      <c r="B358" s="10" t="s">
        <v>314</v>
      </c>
      <c r="C358" s="19"/>
      <c r="D358" s="6"/>
      <c r="E358" s="76"/>
      <c r="F358" s="76"/>
      <c r="G358" s="76"/>
      <c r="H358" s="76"/>
      <c r="I358" s="77">
        <f>+AVERAGE(I322:I357)</f>
        <v>0.90272645900465442</v>
      </c>
      <c r="J358" s="30" t="str">
        <f t="shared" si="50"/>
        <v>MUY ALTO</v>
      </c>
      <c r="K358" s="35">
        <f>SUM(K322:K357)</f>
        <v>2002600000</v>
      </c>
      <c r="L358" s="137">
        <v>1556131460</v>
      </c>
      <c r="M358" s="140">
        <v>0.77705555777489266</v>
      </c>
      <c r="N358" s="137">
        <v>223778878</v>
      </c>
      <c r="O358" s="137">
        <v>1213598729</v>
      </c>
      <c r="P358" s="106">
        <f t="shared" si="57"/>
        <v>0.77988188028792893</v>
      </c>
      <c r="Q358" s="30" t="str">
        <f t="shared" si="55"/>
        <v>ALTO</v>
      </c>
      <c r="R358" s="99"/>
      <c r="S358" s="73">
        <f t="shared" si="53"/>
        <v>0.70402000823421385</v>
      </c>
      <c r="T358" s="30" t="str">
        <f t="shared" si="56"/>
        <v>ALTO</v>
      </c>
    </row>
    <row r="359" spans="1:20" ht="25.5" x14ac:dyDescent="0.25">
      <c r="A359" s="207"/>
      <c r="B359" s="9" t="s">
        <v>216</v>
      </c>
      <c r="C359" s="3" t="s">
        <v>27</v>
      </c>
      <c r="D359" s="1" t="s">
        <v>217</v>
      </c>
      <c r="E359" s="53">
        <v>6</v>
      </c>
      <c r="F359" s="53">
        <v>6</v>
      </c>
      <c r="G359" s="53" t="s">
        <v>289</v>
      </c>
      <c r="H359" s="124">
        <v>6</v>
      </c>
      <c r="I359" s="54">
        <f t="shared" si="51"/>
        <v>1</v>
      </c>
      <c r="J359" s="30" t="str">
        <f t="shared" si="50"/>
        <v>MUY ALTO</v>
      </c>
      <c r="K359" s="32">
        <v>650000000</v>
      </c>
      <c r="L359" s="136">
        <v>212698845</v>
      </c>
      <c r="M359" s="153">
        <v>0.32722899230769231</v>
      </c>
      <c r="N359" s="136">
        <v>7691914</v>
      </c>
      <c r="O359" s="136">
        <v>204659361</v>
      </c>
      <c r="P359" s="122">
        <f t="shared" si="57"/>
        <v>0.96220250279215203</v>
      </c>
      <c r="Q359" s="30" t="str">
        <f t="shared" si="55"/>
        <v>MUY ALTO</v>
      </c>
      <c r="R359" s="99"/>
      <c r="S359" s="31">
        <f t="shared" si="53"/>
        <v>0.96220250279215203</v>
      </c>
      <c r="T359" s="30" t="str">
        <f t="shared" si="56"/>
        <v>MUY ALTO</v>
      </c>
    </row>
    <row r="360" spans="1:20" ht="25.5" x14ac:dyDescent="0.25">
      <c r="A360" s="207"/>
      <c r="B360" s="9" t="s">
        <v>216</v>
      </c>
      <c r="C360" s="3" t="s">
        <v>27</v>
      </c>
      <c r="D360" s="1" t="s">
        <v>218</v>
      </c>
      <c r="E360" s="55">
        <v>325</v>
      </c>
      <c r="F360" s="53">
        <v>40</v>
      </c>
      <c r="G360" s="55" t="s">
        <v>289</v>
      </c>
      <c r="H360" s="124">
        <v>138</v>
      </c>
      <c r="I360" s="127">
        <v>1</v>
      </c>
      <c r="J360" s="30" t="str">
        <f t="shared" si="50"/>
        <v>MUY ALTO</v>
      </c>
      <c r="K360" s="32">
        <v>450000000</v>
      </c>
      <c r="L360" s="136">
        <v>820278196</v>
      </c>
      <c r="M360" s="153">
        <v>1.8228404355555556</v>
      </c>
      <c r="N360" s="136">
        <v>66988689</v>
      </c>
      <c r="O360" s="136">
        <v>802504315</v>
      </c>
      <c r="P360" s="122">
        <f t="shared" si="57"/>
        <v>0.9783318865640066</v>
      </c>
      <c r="Q360" s="30" t="str">
        <f t="shared" si="55"/>
        <v>MUY ALTO</v>
      </c>
      <c r="R360" s="99"/>
      <c r="S360" s="31">
        <f t="shared" si="53"/>
        <v>0.9783318865640066</v>
      </c>
      <c r="T360" s="30" t="str">
        <f t="shared" si="56"/>
        <v>MUY ALTO</v>
      </c>
    </row>
    <row r="361" spans="1:20" ht="25.5" x14ac:dyDescent="0.25">
      <c r="A361" s="207"/>
      <c r="B361" s="9" t="s">
        <v>216</v>
      </c>
      <c r="C361" s="3" t="s">
        <v>29</v>
      </c>
      <c r="D361" s="1" t="s">
        <v>218</v>
      </c>
      <c r="E361" s="53">
        <v>12</v>
      </c>
      <c r="F361" s="53">
        <v>10</v>
      </c>
      <c r="G361" s="53" t="s">
        <v>289</v>
      </c>
      <c r="H361" s="124">
        <v>3</v>
      </c>
      <c r="I361" s="54">
        <f t="shared" si="51"/>
        <v>0.3</v>
      </c>
      <c r="J361" s="30" t="str">
        <f t="shared" si="50"/>
        <v>BAJO</v>
      </c>
      <c r="K361" s="32">
        <v>112500000</v>
      </c>
      <c r="L361" s="136">
        <v>30000000</v>
      </c>
      <c r="M361" s="153">
        <v>0.26666666666666666</v>
      </c>
      <c r="N361" s="136"/>
      <c r="O361" s="136">
        <v>29547682</v>
      </c>
      <c r="P361" s="122">
        <f t="shared" si="57"/>
        <v>0.98492273333333336</v>
      </c>
      <c r="Q361" s="30" t="str">
        <f t="shared" si="55"/>
        <v>MUY ALTO</v>
      </c>
      <c r="R361" s="99"/>
      <c r="S361" s="31">
        <f t="shared" si="53"/>
        <v>0.29547681999999997</v>
      </c>
      <c r="T361" s="30" t="str">
        <f t="shared" si="56"/>
        <v>BAJO</v>
      </c>
    </row>
    <row r="362" spans="1:20" ht="25.5" x14ac:dyDescent="0.25">
      <c r="A362" s="207"/>
      <c r="B362" s="9" t="s">
        <v>216</v>
      </c>
      <c r="C362" s="3" t="s">
        <v>30</v>
      </c>
      <c r="D362" s="1" t="s">
        <v>218</v>
      </c>
      <c r="E362" s="53">
        <v>11</v>
      </c>
      <c r="F362" s="53">
        <v>10</v>
      </c>
      <c r="G362" s="53" t="s">
        <v>289</v>
      </c>
      <c r="H362" s="124">
        <v>0</v>
      </c>
      <c r="I362" s="54">
        <f t="shared" si="51"/>
        <v>0</v>
      </c>
      <c r="J362" s="30" t="str">
        <f t="shared" si="50"/>
        <v>MUY BAJO</v>
      </c>
      <c r="K362" s="32">
        <v>112500000</v>
      </c>
      <c r="L362" s="136">
        <v>20000000</v>
      </c>
      <c r="M362" s="153">
        <v>0.17777777777777778</v>
      </c>
      <c r="N362" s="136"/>
      <c r="O362" s="136">
        <v>19828089</v>
      </c>
      <c r="P362" s="122">
        <f t="shared" si="57"/>
        <v>0.99140444999999999</v>
      </c>
      <c r="Q362" s="30" t="str">
        <f t="shared" si="55"/>
        <v>MUY ALTO</v>
      </c>
      <c r="R362" s="99"/>
      <c r="S362" s="31">
        <f t="shared" si="53"/>
        <v>0</v>
      </c>
      <c r="T362" s="30" t="str">
        <f t="shared" si="56"/>
        <v>MUY BAJO</v>
      </c>
    </row>
    <row r="363" spans="1:20" ht="25.5" x14ac:dyDescent="0.25">
      <c r="A363" s="207"/>
      <c r="B363" s="9" t="s">
        <v>216</v>
      </c>
      <c r="C363" s="3" t="s">
        <v>31</v>
      </c>
      <c r="D363" s="1" t="s">
        <v>218</v>
      </c>
      <c r="E363" s="53">
        <v>15</v>
      </c>
      <c r="F363" s="53">
        <v>10</v>
      </c>
      <c r="G363" s="53" t="s">
        <v>289</v>
      </c>
      <c r="H363" s="124">
        <v>7</v>
      </c>
      <c r="I363" s="54">
        <f t="shared" si="51"/>
        <v>0.7</v>
      </c>
      <c r="J363" s="30" t="str">
        <f t="shared" si="50"/>
        <v>ALTO</v>
      </c>
      <c r="K363" s="32">
        <v>112500000</v>
      </c>
      <c r="L363" s="136">
        <v>40000000</v>
      </c>
      <c r="M363" s="153">
        <v>0.35555555555555557</v>
      </c>
      <c r="N363" s="136">
        <v>300000</v>
      </c>
      <c r="O363" s="136">
        <v>39798552</v>
      </c>
      <c r="P363" s="122">
        <f t="shared" si="57"/>
        <v>0.99496379999999995</v>
      </c>
      <c r="Q363" s="30" t="str">
        <f t="shared" si="55"/>
        <v>MUY ALTO</v>
      </c>
      <c r="R363" s="99"/>
      <c r="S363" s="31">
        <f t="shared" si="53"/>
        <v>0.69647465999999991</v>
      </c>
      <c r="T363" s="30" t="str">
        <f t="shared" si="56"/>
        <v>ALTO</v>
      </c>
    </row>
    <row r="364" spans="1:20" ht="25.5" x14ac:dyDescent="0.25">
      <c r="A364" s="207"/>
      <c r="B364" s="9" t="s">
        <v>216</v>
      </c>
      <c r="C364" s="3" t="s">
        <v>27</v>
      </c>
      <c r="D364" s="1" t="s">
        <v>219</v>
      </c>
      <c r="E364" s="53">
        <v>48</v>
      </c>
      <c r="F364" s="53">
        <v>5</v>
      </c>
      <c r="G364" s="53" t="s">
        <v>289</v>
      </c>
      <c r="H364" s="124">
        <v>3</v>
      </c>
      <c r="I364" s="54">
        <f t="shared" si="51"/>
        <v>0.6</v>
      </c>
      <c r="J364" s="30" t="str">
        <f t="shared" si="50"/>
        <v>MEDIO</v>
      </c>
      <c r="K364" s="32">
        <v>25000000</v>
      </c>
      <c r="L364" s="136">
        <v>0</v>
      </c>
      <c r="M364" s="153">
        <v>0</v>
      </c>
      <c r="N364" s="136"/>
      <c r="O364" s="136"/>
      <c r="P364" s="122" t="e">
        <f t="shared" si="57"/>
        <v>#DIV/0!</v>
      </c>
      <c r="Q364" s="30" t="e">
        <f t="shared" si="55"/>
        <v>#DIV/0!</v>
      </c>
      <c r="R364" s="99"/>
      <c r="S364" s="31" t="e">
        <f t="shared" si="53"/>
        <v>#DIV/0!</v>
      </c>
      <c r="T364" s="30" t="e">
        <f t="shared" si="56"/>
        <v>#DIV/0!</v>
      </c>
    </row>
    <row r="365" spans="1:20" ht="25.5" x14ac:dyDescent="0.25">
      <c r="A365" s="207"/>
      <c r="B365" s="9" t="s">
        <v>216</v>
      </c>
      <c r="C365" s="3" t="s">
        <v>29</v>
      </c>
      <c r="D365" s="1" t="s">
        <v>219</v>
      </c>
      <c r="E365" s="53">
        <v>2</v>
      </c>
      <c r="F365" s="53">
        <v>2</v>
      </c>
      <c r="G365" s="53" t="s">
        <v>289</v>
      </c>
      <c r="H365" s="124">
        <v>0</v>
      </c>
      <c r="I365" s="54">
        <f t="shared" si="51"/>
        <v>0</v>
      </c>
      <c r="J365" s="30" t="str">
        <f t="shared" si="50"/>
        <v>MUY BAJO</v>
      </c>
      <c r="K365" s="32">
        <v>3000000</v>
      </c>
      <c r="L365" s="136">
        <v>0</v>
      </c>
      <c r="M365" s="153">
        <v>0</v>
      </c>
      <c r="N365" s="136"/>
      <c r="O365" s="136"/>
      <c r="P365" s="122" t="e">
        <f t="shared" si="57"/>
        <v>#DIV/0!</v>
      </c>
      <c r="Q365" s="30" t="e">
        <f t="shared" si="55"/>
        <v>#DIV/0!</v>
      </c>
      <c r="R365" s="99"/>
      <c r="S365" s="31" t="e">
        <f t="shared" si="53"/>
        <v>#DIV/0!</v>
      </c>
      <c r="T365" s="30" t="e">
        <f t="shared" si="56"/>
        <v>#DIV/0!</v>
      </c>
    </row>
    <row r="366" spans="1:20" ht="25.5" x14ac:dyDescent="0.25">
      <c r="A366" s="207"/>
      <c r="B366" s="9" t="s">
        <v>216</v>
      </c>
      <c r="C366" s="3" t="s">
        <v>30</v>
      </c>
      <c r="D366" s="1" t="s">
        <v>219</v>
      </c>
      <c r="E366" s="53">
        <v>2</v>
      </c>
      <c r="F366" s="53">
        <v>2</v>
      </c>
      <c r="G366" s="53" t="s">
        <v>289</v>
      </c>
      <c r="H366" s="124">
        <v>0</v>
      </c>
      <c r="I366" s="54">
        <f t="shared" si="51"/>
        <v>0</v>
      </c>
      <c r="J366" s="30" t="str">
        <f t="shared" si="50"/>
        <v>MUY BAJO</v>
      </c>
      <c r="K366" s="32">
        <v>3000000</v>
      </c>
      <c r="L366" s="136">
        <v>0</v>
      </c>
      <c r="M366" s="153">
        <v>0</v>
      </c>
      <c r="N366" s="136"/>
      <c r="O366" s="136"/>
      <c r="P366" s="122" t="e">
        <f t="shared" si="57"/>
        <v>#DIV/0!</v>
      </c>
      <c r="Q366" s="30" t="e">
        <f t="shared" si="55"/>
        <v>#DIV/0!</v>
      </c>
      <c r="R366" s="99"/>
      <c r="S366" s="31" t="e">
        <f t="shared" si="53"/>
        <v>#DIV/0!</v>
      </c>
      <c r="T366" s="30" t="e">
        <f t="shared" si="56"/>
        <v>#DIV/0!</v>
      </c>
    </row>
    <row r="367" spans="1:20" ht="25.5" x14ac:dyDescent="0.25">
      <c r="A367" s="207"/>
      <c r="B367" s="9" t="s">
        <v>216</v>
      </c>
      <c r="C367" s="3" t="s">
        <v>31</v>
      </c>
      <c r="D367" s="1" t="s">
        <v>219</v>
      </c>
      <c r="E367" s="53">
        <v>2</v>
      </c>
      <c r="F367" s="53">
        <v>2</v>
      </c>
      <c r="G367" s="53" t="s">
        <v>289</v>
      </c>
      <c r="H367" s="124">
        <v>0</v>
      </c>
      <c r="I367" s="54">
        <f t="shared" si="51"/>
        <v>0</v>
      </c>
      <c r="J367" s="30" t="str">
        <f t="shared" si="50"/>
        <v>MUY BAJO</v>
      </c>
      <c r="K367" s="32">
        <v>3000000</v>
      </c>
      <c r="L367" s="136">
        <v>0</v>
      </c>
      <c r="M367" s="153">
        <v>0</v>
      </c>
      <c r="N367" s="136"/>
      <c r="O367" s="136"/>
      <c r="P367" s="122" t="e">
        <f t="shared" si="57"/>
        <v>#DIV/0!</v>
      </c>
      <c r="Q367" s="30" t="e">
        <f t="shared" si="55"/>
        <v>#DIV/0!</v>
      </c>
      <c r="R367" s="99"/>
      <c r="S367" s="31" t="e">
        <f t="shared" si="53"/>
        <v>#DIV/0!</v>
      </c>
      <c r="T367" s="30" t="e">
        <f t="shared" si="56"/>
        <v>#DIV/0!</v>
      </c>
    </row>
    <row r="368" spans="1:20" ht="25.5" x14ac:dyDescent="0.25">
      <c r="A368" s="207"/>
      <c r="B368" s="9" t="s">
        <v>216</v>
      </c>
      <c r="C368" s="3" t="s">
        <v>27</v>
      </c>
      <c r="D368" s="1" t="s">
        <v>220</v>
      </c>
      <c r="E368" s="53">
        <v>32</v>
      </c>
      <c r="F368" s="53">
        <v>14</v>
      </c>
      <c r="G368" s="53" t="s">
        <v>289</v>
      </c>
      <c r="H368" s="124">
        <v>7</v>
      </c>
      <c r="I368" s="54">
        <f t="shared" si="51"/>
        <v>0.5</v>
      </c>
      <c r="J368" s="30" t="str">
        <f t="shared" si="50"/>
        <v>MEDIO</v>
      </c>
      <c r="K368" s="32">
        <v>140000</v>
      </c>
      <c r="L368" s="136">
        <v>16820000</v>
      </c>
      <c r="M368" s="153">
        <v>120.14285714285714</v>
      </c>
      <c r="N368" s="136">
        <v>-169582</v>
      </c>
      <c r="O368" s="136">
        <v>16650418</v>
      </c>
      <c r="P368" s="122">
        <f t="shared" si="57"/>
        <v>0.98991783590963134</v>
      </c>
      <c r="Q368" s="30" t="s">
        <v>293</v>
      </c>
      <c r="R368" s="99"/>
      <c r="S368" s="31"/>
      <c r="T368" s="30" t="s">
        <v>293</v>
      </c>
    </row>
    <row r="369" spans="1:20" ht="25.5" x14ac:dyDescent="0.25">
      <c r="A369" s="207"/>
      <c r="B369" s="9" t="s">
        <v>216</v>
      </c>
      <c r="C369" s="3" t="s">
        <v>29</v>
      </c>
      <c r="D369" s="1" t="s">
        <v>220</v>
      </c>
      <c r="E369" s="53">
        <v>2</v>
      </c>
      <c r="F369" s="53">
        <v>2</v>
      </c>
      <c r="G369" s="53" t="s">
        <v>289</v>
      </c>
      <c r="H369" s="124">
        <v>1</v>
      </c>
      <c r="I369" s="54">
        <f t="shared" si="51"/>
        <v>0.5</v>
      </c>
      <c r="J369" s="30" t="str">
        <f t="shared" si="50"/>
        <v>MEDIO</v>
      </c>
      <c r="K369" s="32">
        <v>6000000</v>
      </c>
      <c r="L369" s="136">
        <v>0</v>
      </c>
      <c r="M369" s="153">
        <v>0</v>
      </c>
      <c r="N369" s="136"/>
      <c r="O369" s="136"/>
      <c r="P369" s="122" t="e">
        <f t="shared" si="57"/>
        <v>#DIV/0!</v>
      </c>
      <c r="Q369" s="30" t="e">
        <f t="shared" si="55"/>
        <v>#DIV/0!</v>
      </c>
      <c r="R369" s="99"/>
      <c r="S369" s="31" t="e">
        <f t="shared" si="53"/>
        <v>#DIV/0!</v>
      </c>
      <c r="T369" s="30" t="e">
        <f t="shared" si="56"/>
        <v>#DIV/0!</v>
      </c>
    </row>
    <row r="370" spans="1:20" ht="25.5" x14ac:dyDescent="0.25">
      <c r="A370" s="207"/>
      <c r="B370" s="9" t="s">
        <v>216</v>
      </c>
      <c r="C370" s="3" t="s">
        <v>30</v>
      </c>
      <c r="D370" s="1" t="s">
        <v>220</v>
      </c>
      <c r="E370" s="53">
        <v>2</v>
      </c>
      <c r="F370" s="53">
        <v>2</v>
      </c>
      <c r="G370" s="53" t="s">
        <v>289</v>
      </c>
      <c r="H370" s="124">
        <v>0</v>
      </c>
      <c r="I370" s="54">
        <f t="shared" si="51"/>
        <v>0</v>
      </c>
      <c r="J370" s="30" t="str">
        <f t="shared" si="50"/>
        <v>MUY BAJO</v>
      </c>
      <c r="K370" s="32">
        <v>6000000</v>
      </c>
      <c r="L370" s="136">
        <v>0</v>
      </c>
      <c r="M370" s="153">
        <v>0</v>
      </c>
      <c r="N370" s="136"/>
      <c r="O370" s="136"/>
      <c r="P370" s="122" t="e">
        <f t="shared" si="57"/>
        <v>#DIV/0!</v>
      </c>
      <c r="Q370" s="30" t="e">
        <f t="shared" si="55"/>
        <v>#DIV/0!</v>
      </c>
      <c r="R370" s="99"/>
      <c r="S370" s="31" t="e">
        <f t="shared" si="53"/>
        <v>#DIV/0!</v>
      </c>
      <c r="T370" s="30" t="e">
        <f t="shared" si="56"/>
        <v>#DIV/0!</v>
      </c>
    </row>
    <row r="371" spans="1:20" ht="25.5" x14ac:dyDescent="0.25">
      <c r="A371" s="207"/>
      <c r="B371" s="9" t="s">
        <v>216</v>
      </c>
      <c r="C371" s="3" t="s">
        <v>31</v>
      </c>
      <c r="D371" s="1" t="s">
        <v>220</v>
      </c>
      <c r="E371" s="53">
        <v>2</v>
      </c>
      <c r="F371" s="53">
        <v>2</v>
      </c>
      <c r="G371" s="53" t="s">
        <v>289</v>
      </c>
      <c r="H371" s="124">
        <v>0</v>
      </c>
      <c r="I371" s="54">
        <f t="shared" si="51"/>
        <v>0</v>
      </c>
      <c r="J371" s="30" t="str">
        <f t="shared" si="50"/>
        <v>MUY BAJO</v>
      </c>
      <c r="K371" s="32">
        <v>6000000</v>
      </c>
      <c r="L371" s="136">
        <v>0</v>
      </c>
      <c r="M371" s="153">
        <v>0</v>
      </c>
      <c r="N371" s="136"/>
      <c r="O371" s="136"/>
      <c r="P371" s="122" t="e">
        <f t="shared" si="57"/>
        <v>#DIV/0!</v>
      </c>
      <c r="Q371" s="30" t="e">
        <f t="shared" si="55"/>
        <v>#DIV/0!</v>
      </c>
      <c r="R371" s="99"/>
      <c r="S371" s="31" t="e">
        <f t="shared" si="53"/>
        <v>#DIV/0!</v>
      </c>
      <c r="T371" s="30" t="e">
        <f t="shared" si="56"/>
        <v>#DIV/0!</v>
      </c>
    </row>
    <row r="372" spans="1:20" ht="25.5" x14ac:dyDescent="0.25">
      <c r="A372" s="207"/>
      <c r="B372" s="9" t="s">
        <v>216</v>
      </c>
      <c r="C372" s="3" t="s">
        <v>27</v>
      </c>
      <c r="D372" s="1" t="s">
        <v>221</v>
      </c>
      <c r="E372" s="55">
        <v>2</v>
      </c>
      <c r="F372" s="53">
        <v>14</v>
      </c>
      <c r="G372" s="55" t="s">
        <v>289</v>
      </c>
      <c r="H372" s="124">
        <v>6</v>
      </c>
      <c r="I372" s="54">
        <f t="shared" si="51"/>
        <v>0.42857142857142855</v>
      </c>
      <c r="J372" s="30" t="str">
        <f t="shared" si="50"/>
        <v>MEDIO</v>
      </c>
      <c r="K372" s="32">
        <v>70000000</v>
      </c>
      <c r="L372" s="136">
        <v>18100000</v>
      </c>
      <c r="M372" s="153">
        <v>0.25857142857142856</v>
      </c>
      <c r="N372" s="136">
        <v>15287196</v>
      </c>
      <c r="O372" s="136">
        <v>17036046</v>
      </c>
      <c r="P372" s="122">
        <f t="shared" si="57"/>
        <v>0.9412180110497238</v>
      </c>
      <c r="Q372" s="30" t="str">
        <f t="shared" si="55"/>
        <v>MUY ALTO</v>
      </c>
      <c r="R372" s="99"/>
      <c r="S372" s="31">
        <f t="shared" si="53"/>
        <v>0.40337914759273874</v>
      </c>
      <c r="T372" s="30" t="str">
        <f t="shared" si="56"/>
        <v>MEDIO</v>
      </c>
    </row>
    <row r="373" spans="1:20" ht="25.5" x14ac:dyDescent="0.25">
      <c r="A373" s="207"/>
      <c r="B373" s="9" t="s">
        <v>216</v>
      </c>
      <c r="C373" s="3" t="s">
        <v>29</v>
      </c>
      <c r="D373" s="1" t="s">
        <v>221</v>
      </c>
      <c r="E373" s="53">
        <v>0</v>
      </c>
      <c r="F373" s="53">
        <v>1</v>
      </c>
      <c r="G373" s="53" t="s">
        <v>289</v>
      </c>
      <c r="H373" s="124">
        <v>0</v>
      </c>
      <c r="I373" s="54">
        <f t="shared" si="51"/>
        <v>0</v>
      </c>
      <c r="J373" s="30" t="str">
        <f t="shared" si="50"/>
        <v>MUY BAJO</v>
      </c>
      <c r="K373" s="32">
        <v>2000000</v>
      </c>
      <c r="L373" s="136">
        <v>0</v>
      </c>
      <c r="M373" s="153">
        <v>0</v>
      </c>
      <c r="N373" s="136"/>
      <c r="O373" s="136"/>
      <c r="P373" s="122" t="e">
        <f t="shared" si="57"/>
        <v>#DIV/0!</v>
      </c>
      <c r="Q373" s="30" t="e">
        <f t="shared" si="55"/>
        <v>#DIV/0!</v>
      </c>
      <c r="R373" s="99"/>
      <c r="S373" s="31" t="e">
        <f t="shared" si="53"/>
        <v>#DIV/0!</v>
      </c>
      <c r="T373" s="30" t="e">
        <f t="shared" si="56"/>
        <v>#DIV/0!</v>
      </c>
    </row>
    <row r="374" spans="1:20" ht="25.5" x14ac:dyDescent="0.25">
      <c r="A374" s="207"/>
      <c r="B374" s="9" t="s">
        <v>216</v>
      </c>
      <c r="C374" s="3" t="s">
        <v>30</v>
      </c>
      <c r="D374" s="1" t="s">
        <v>221</v>
      </c>
      <c r="E374" s="53">
        <v>0</v>
      </c>
      <c r="F374" s="53">
        <v>1</v>
      </c>
      <c r="G374" s="53" t="s">
        <v>289</v>
      </c>
      <c r="H374" s="124">
        <v>0</v>
      </c>
      <c r="I374" s="54">
        <f t="shared" si="51"/>
        <v>0</v>
      </c>
      <c r="J374" s="30" t="str">
        <f t="shared" si="50"/>
        <v>MUY BAJO</v>
      </c>
      <c r="K374" s="32">
        <v>2000000</v>
      </c>
      <c r="L374" s="136">
        <v>0</v>
      </c>
      <c r="M374" s="153">
        <v>0</v>
      </c>
      <c r="N374" s="136"/>
      <c r="O374" s="136"/>
      <c r="P374" s="122" t="e">
        <f t="shared" si="57"/>
        <v>#DIV/0!</v>
      </c>
      <c r="Q374" s="30" t="e">
        <f t="shared" si="55"/>
        <v>#DIV/0!</v>
      </c>
      <c r="R374" s="99"/>
      <c r="S374" s="31" t="e">
        <f t="shared" si="53"/>
        <v>#DIV/0!</v>
      </c>
      <c r="T374" s="30" t="e">
        <f t="shared" si="56"/>
        <v>#DIV/0!</v>
      </c>
    </row>
    <row r="375" spans="1:20" ht="25.5" x14ac:dyDescent="0.25">
      <c r="A375" s="207"/>
      <c r="B375" s="9" t="s">
        <v>216</v>
      </c>
      <c r="C375" s="3" t="s">
        <v>31</v>
      </c>
      <c r="D375" s="1" t="s">
        <v>221</v>
      </c>
      <c r="E375" s="53">
        <v>0</v>
      </c>
      <c r="F375" s="53">
        <v>1</v>
      </c>
      <c r="G375" s="53" t="s">
        <v>289</v>
      </c>
      <c r="H375" s="124">
        <v>0</v>
      </c>
      <c r="I375" s="54">
        <f t="shared" si="51"/>
        <v>0</v>
      </c>
      <c r="J375" s="30" t="str">
        <f t="shared" si="50"/>
        <v>MUY BAJO</v>
      </c>
      <c r="K375" s="32">
        <v>2000000</v>
      </c>
      <c r="L375" s="136">
        <v>0</v>
      </c>
      <c r="M375" s="153">
        <v>0</v>
      </c>
      <c r="N375" s="136"/>
      <c r="O375" s="136"/>
      <c r="P375" s="122" t="e">
        <f t="shared" si="57"/>
        <v>#DIV/0!</v>
      </c>
      <c r="Q375" s="30" t="e">
        <f t="shared" si="55"/>
        <v>#DIV/0!</v>
      </c>
      <c r="R375" s="99"/>
      <c r="S375" s="31" t="e">
        <f t="shared" si="53"/>
        <v>#DIV/0!</v>
      </c>
      <c r="T375" s="30" t="e">
        <f t="shared" si="56"/>
        <v>#DIV/0!</v>
      </c>
    </row>
    <row r="376" spans="1:20" ht="25.5" x14ac:dyDescent="0.25">
      <c r="A376" s="207"/>
      <c r="B376" s="9" t="s">
        <v>216</v>
      </c>
      <c r="C376" s="3" t="s">
        <v>27</v>
      </c>
      <c r="D376" s="1" t="s">
        <v>222</v>
      </c>
      <c r="E376" s="53">
        <v>102</v>
      </c>
      <c r="F376" s="53">
        <v>13</v>
      </c>
      <c r="G376" s="53" t="s">
        <v>289</v>
      </c>
      <c r="H376" s="124">
        <v>20</v>
      </c>
      <c r="I376" s="54">
        <f t="shared" si="51"/>
        <v>1.5384615384615385</v>
      </c>
      <c r="J376" s="30" t="str">
        <f t="shared" si="50"/>
        <v>MUY ALTO</v>
      </c>
      <c r="K376" s="32">
        <v>71500000</v>
      </c>
      <c r="L376" s="136">
        <v>19620000</v>
      </c>
      <c r="M376" s="153">
        <v>0.27440559440559442</v>
      </c>
      <c r="N376" s="136">
        <v>-3220000</v>
      </c>
      <c r="O376" s="136">
        <v>13600000</v>
      </c>
      <c r="P376" s="122">
        <f t="shared" si="57"/>
        <v>0.6931702344546381</v>
      </c>
      <c r="Q376" s="30" t="str">
        <f t="shared" si="55"/>
        <v>ALTO</v>
      </c>
      <c r="R376" s="99"/>
      <c r="S376" s="31">
        <f t="shared" si="53"/>
        <v>1.066415745314828</v>
      </c>
      <c r="T376" s="30" t="str">
        <f t="shared" si="56"/>
        <v>MUY ALTO</v>
      </c>
    </row>
    <row r="377" spans="1:20" ht="25.5" x14ac:dyDescent="0.25">
      <c r="A377" s="207"/>
      <c r="B377" s="9" t="s">
        <v>216</v>
      </c>
      <c r="C377" s="3" t="s">
        <v>29</v>
      </c>
      <c r="D377" s="1" t="s">
        <v>222</v>
      </c>
      <c r="E377" s="53">
        <v>0</v>
      </c>
      <c r="F377" s="53">
        <v>2</v>
      </c>
      <c r="G377" s="53" t="s">
        <v>289</v>
      </c>
      <c r="H377" s="124">
        <v>0</v>
      </c>
      <c r="I377" s="54">
        <f t="shared" si="51"/>
        <v>0</v>
      </c>
      <c r="J377" s="30" t="str">
        <f t="shared" si="50"/>
        <v>MUY BAJO</v>
      </c>
      <c r="K377" s="32">
        <v>4000000</v>
      </c>
      <c r="L377" s="136">
        <v>0</v>
      </c>
      <c r="M377" s="153">
        <v>0</v>
      </c>
      <c r="N377" s="136"/>
      <c r="O377" s="136"/>
      <c r="P377" s="122" t="e">
        <f t="shared" si="57"/>
        <v>#DIV/0!</v>
      </c>
      <c r="Q377" s="30" t="e">
        <f t="shared" si="55"/>
        <v>#DIV/0!</v>
      </c>
      <c r="R377" s="99"/>
      <c r="S377" s="31" t="e">
        <f t="shared" si="53"/>
        <v>#DIV/0!</v>
      </c>
      <c r="T377" s="30" t="e">
        <f t="shared" si="56"/>
        <v>#DIV/0!</v>
      </c>
    </row>
    <row r="378" spans="1:20" ht="25.5" x14ac:dyDescent="0.25">
      <c r="A378" s="207"/>
      <c r="B378" s="9" t="s">
        <v>216</v>
      </c>
      <c r="C378" s="3" t="s">
        <v>30</v>
      </c>
      <c r="D378" s="1" t="s">
        <v>222</v>
      </c>
      <c r="E378" s="53">
        <v>0</v>
      </c>
      <c r="F378" s="53">
        <v>2</v>
      </c>
      <c r="G378" s="53" t="s">
        <v>289</v>
      </c>
      <c r="H378" s="124">
        <v>0</v>
      </c>
      <c r="I378" s="54">
        <f t="shared" si="51"/>
        <v>0</v>
      </c>
      <c r="J378" s="30" t="str">
        <f t="shared" si="50"/>
        <v>MUY BAJO</v>
      </c>
      <c r="K378" s="32">
        <v>4000000</v>
      </c>
      <c r="L378" s="136">
        <v>0</v>
      </c>
      <c r="M378" s="153">
        <v>0</v>
      </c>
      <c r="N378" s="136"/>
      <c r="O378" s="136"/>
      <c r="P378" s="122" t="e">
        <f t="shared" si="57"/>
        <v>#DIV/0!</v>
      </c>
      <c r="Q378" s="30" t="e">
        <f t="shared" si="55"/>
        <v>#DIV/0!</v>
      </c>
      <c r="R378" s="99"/>
      <c r="S378" s="31" t="e">
        <f t="shared" si="53"/>
        <v>#DIV/0!</v>
      </c>
      <c r="T378" s="30" t="e">
        <f t="shared" si="56"/>
        <v>#DIV/0!</v>
      </c>
    </row>
    <row r="379" spans="1:20" ht="25.5" x14ac:dyDescent="0.25">
      <c r="A379" s="207"/>
      <c r="B379" s="9" t="s">
        <v>216</v>
      </c>
      <c r="C379" s="3" t="s">
        <v>31</v>
      </c>
      <c r="D379" s="1" t="s">
        <v>222</v>
      </c>
      <c r="E379" s="53">
        <v>0</v>
      </c>
      <c r="F379" s="53">
        <v>2</v>
      </c>
      <c r="G379" s="53" t="s">
        <v>289</v>
      </c>
      <c r="H379" s="124">
        <v>7</v>
      </c>
      <c r="I379" s="127">
        <v>1</v>
      </c>
      <c r="J379" s="30" t="str">
        <f t="shared" si="50"/>
        <v>MUY ALTO</v>
      </c>
      <c r="K379" s="32">
        <v>4000000</v>
      </c>
      <c r="L379" s="136">
        <v>0</v>
      </c>
      <c r="M379" s="153">
        <v>0</v>
      </c>
      <c r="N379" s="136"/>
      <c r="O379" s="136"/>
      <c r="P379" s="122" t="e">
        <f t="shared" si="57"/>
        <v>#DIV/0!</v>
      </c>
      <c r="Q379" s="30" t="e">
        <f t="shared" si="55"/>
        <v>#DIV/0!</v>
      </c>
      <c r="R379" s="99"/>
      <c r="S379" s="31" t="e">
        <f t="shared" si="53"/>
        <v>#DIV/0!</v>
      </c>
      <c r="T379" s="30" t="e">
        <f t="shared" si="56"/>
        <v>#DIV/0!</v>
      </c>
    </row>
    <row r="380" spans="1:20" ht="38.25" x14ac:dyDescent="0.25">
      <c r="A380" s="207"/>
      <c r="B380" s="9" t="s">
        <v>223</v>
      </c>
      <c r="C380" s="3" t="s">
        <v>27</v>
      </c>
      <c r="D380" s="1" t="s">
        <v>224</v>
      </c>
      <c r="E380" s="53">
        <v>8254</v>
      </c>
      <c r="F380" s="53">
        <v>500</v>
      </c>
      <c r="G380" s="48" t="s">
        <v>289</v>
      </c>
      <c r="H380" s="124">
        <v>1798</v>
      </c>
      <c r="I380" s="127">
        <v>1</v>
      </c>
      <c r="J380" s="30" t="str">
        <f t="shared" si="50"/>
        <v>MUY ALTO</v>
      </c>
      <c r="K380" s="32">
        <v>70000000</v>
      </c>
      <c r="L380" s="136">
        <v>79422816</v>
      </c>
      <c r="M380" s="153">
        <v>1.1346116571428571</v>
      </c>
      <c r="N380" s="136"/>
      <c r="O380" s="136">
        <v>77557064</v>
      </c>
      <c r="P380" s="122">
        <f t="shared" si="57"/>
        <v>0.97650861435081826</v>
      </c>
      <c r="Q380" s="30" t="str">
        <f t="shared" si="55"/>
        <v>MUY ALTO</v>
      </c>
      <c r="R380" s="99"/>
      <c r="S380" s="31">
        <f t="shared" si="53"/>
        <v>0.97650861435081826</v>
      </c>
      <c r="T380" s="30" t="str">
        <f t="shared" si="56"/>
        <v>MUY ALTO</v>
      </c>
    </row>
    <row r="381" spans="1:20" ht="38.25" x14ac:dyDescent="0.25">
      <c r="A381" s="207"/>
      <c r="B381" s="9" t="s">
        <v>223</v>
      </c>
      <c r="C381" s="3" t="s">
        <v>29</v>
      </c>
      <c r="D381" s="1" t="s">
        <v>224</v>
      </c>
      <c r="E381" s="53">
        <v>2059</v>
      </c>
      <c r="F381" s="53">
        <v>500</v>
      </c>
      <c r="G381" s="48" t="s">
        <v>289</v>
      </c>
      <c r="H381" s="124">
        <v>907</v>
      </c>
      <c r="I381" s="127">
        <v>1</v>
      </c>
      <c r="J381" s="30" t="str">
        <f t="shared" ref="J381:J446" si="58">IF(I381&lt;=20%,"MUY BAJO",IF(AND(I381&gt;20%,I381&lt;=40%),"BAJO",IF(AND(I381&gt;40%,I381&lt;=60%),"MEDIO",IF(AND(I381&gt;60%,I381&lt;=80%),"ALTO","MUY ALTO"))))</f>
        <v>MUY ALTO</v>
      </c>
      <c r="K381" s="32">
        <v>60000000</v>
      </c>
      <c r="L381" s="136">
        <v>12000000</v>
      </c>
      <c r="M381" s="153">
        <v>0.2</v>
      </c>
      <c r="N381" s="136"/>
      <c r="O381" s="136">
        <v>11992340</v>
      </c>
      <c r="P381" s="122">
        <f t="shared" si="57"/>
        <v>0.9993616666666667</v>
      </c>
      <c r="Q381" s="30" t="str">
        <f t="shared" si="55"/>
        <v>MUY ALTO</v>
      </c>
      <c r="R381" s="99"/>
      <c r="S381" s="31">
        <f t="shared" si="53"/>
        <v>0.9993616666666667</v>
      </c>
      <c r="T381" s="30" t="str">
        <f t="shared" si="56"/>
        <v>MUY ALTO</v>
      </c>
    </row>
    <row r="382" spans="1:20" ht="38.25" x14ac:dyDescent="0.25">
      <c r="A382" s="207"/>
      <c r="B382" s="9" t="s">
        <v>223</v>
      </c>
      <c r="C382" s="3" t="s">
        <v>30</v>
      </c>
      <c r="D382" s="1" t="s">
        <v>224</v>
      </c>
      <c r="E382" s="53">
        <v>7312</v>
      </c>
      <c r="F382" s="53">
        <v>2000</v>
      </c>
      <c r="G382" s="48" t="s">
        <v>289</v>
      </c>
      <c r="H382" s="124">
        <v>1954</v>
      </c>
      <c r="I382" s="54">
        <f t="shared" si="51"/>
        <v>0.97699999999999998</v>
      </c>
      <c r="J382" s="30" t="str">
        <f t="shared" si="58"/>
        <v>MUY ALTO</v>
      </c>
      <c r="K382" s="32">
        <v>48000000</v>
      </c>
      <c r="L382" s="136">
        <v>10000000</v>
      </c>
      <c r="M382" s="153">
        <v>0.20833333333333334</v>
      </c>
      <c r="N382" s="136"/>
      <c r="O382" s="136">
        <v>10000000</v>
      </c>
      <c r="P382" s="122">
        <f t="shared" si="57"/>
        <v>1</v>
      </c>
      <c r="Q382" s="30" t="str">
        <f t="shared" si="55"/>
        <v>MUY ALTO</v>
      </c>
      <c r="R382" s="99"/>
      <c r="S382" s="31">
        <f t="shared" si="53"/>
        <v>0.97699999999999998</v>
      </c>
      <c r="T382" s="30" t="str">
        <f t="shared" si="56"/>
        <v>MUY ALTO</v>
      </c>
    </row>
    <row r="383" spans="1:20" ht="38.25" x14ac:dyDescent="0.25">
      <c r="A383" s="207"/>
      <c r="B383" s="9" t="s">
        <v>223</v>
      </c>
      <c r="C383" s="3" t="s">
        <v>31</v>
      </c>
      <c r="D383" s="1" t="s">
        <v>224</v>
      </c>
      <c r="E383" s="53">
        <v>4054</v>
      </c>
      <c r="F383" s="53">
        <v>2000</v>
      </c>
      <c r="G383" s="48" t="s">
        <v>289</v>
      </c>
      <c r="H383" s="124">
        <v>231</v>
      </c>
      <c r="I383" s="54">
        <f t="shared" si="51"/>
        <v>0.11550000000000001</v>
      </c>
      <c r="J383" s="30" t="str">
        <f t="shared" si="58"/>
        <v>MUY BAJO</v>
      </c>
      <c r="K383" s="32">
        <v>60000000</v>
      </c>
      <c r="L383" s="136">
        <v>10080287</v>
      </c>
      <c r="M383" s="153">
        <v>0.16800478333333332</v>
      </c>
      <c r="N383" s="136"/>
      <c r="O383" s="136">
        <v>10080287</v>
      </c>
      <c r="P383" s="122">
        <f t="shared" si="57"/>
        <v>1</v>
      </c>
      <c r="Q383" s="30" t="str">
        <f t="shared" si="55"/>
        <v>MUY ALTO</v>
      </c>
      <c r="R383" s="99"/>
      <c r="S383" s="31">
        <f t="shared" si="53"/>
        <v>0.11550000000000001</v>
      </c>
      <c r="T383" s="30" t="str">
        <f t="shared" si="56"/>
        <v>MUY BAJO</v>
      </c>
    </row>
    <row r="384" spans="1:20" ht="38.25" x14ac:dyDescent="0.25">
      <c r="A384" s="207"/>
      <c r="B384" s="9" t="s">
        <v>223</v>
      </c>
      <c r="C384" s="3" t="s">
        <v>27</v>
      </c>
      <c r="D384" s="1" t="s">
        <v>225</v>
      </c>
      <c r="E384" s="53">
        <v>19165</v>
      </c>
      <c r="F384" s="53">
        <v>1000</v>
      </c>
      <c r="G384" s="48" t="s">
        <v>289</v>
      </c>
      <c r="H384" s="124">
        <v>1568</v>
      </c>
      <c r="I384" s="127">
        <v>1</v>
      </c>
      <c r="J384" s="30" t="str">
        <f t="shared" si="58"/>
        <v>MUY ALTO</v>
      </c>
      <c r="K384" s="32">
        <v>25000000</v>
      </c>
      <c r="L384" s="136">
        <v>0</v>
      </c>
      <c r="M384" s="153">
        <v>0</v>
      </c>
      <c r="N384" s="136">
        <v>13288223</v>
      </c>
      <c r="O384" s="136"/>
      <c r="P384" s="122" t="e">
        <f t="shared" si="57"/>
        <v>#DIV/0!</v>
      </c>
      <c r="Q384" s="30" t="e">
        <f t="shared" si="55"/>
        <v>#DIV/0!</v>
      </c>
      <c r="R384" s="99"/>
      <c r="S384" s="31" t="e">
        <f t="shared" si="53"/>
        <v>#DIV/0!</v>
      </c>
      <c r="T384" s="30" t="e">
        <f t="shared" si="56"/>
        <v>#DIV/0!</v>
      </c>
    </row>
    <row r="385" spans="1:20" ht="38.25" x14ac:dyDescent="0.25">
      <c r="A385" s="207"/>
      <c r="B385" s="9" t="s">
        <v>223</v>
      </c>
      <c r="C385" s="3" t="s">
        <v>29</v>
      </c>
      <c r="D385" s="1" t="s">
        <v>225</v>
      </c>
      <c r="E385" s="53">
        <v>3427</v>
      </c>
      <c r="F385" s="53">
        <v>500</v>
      </c>
      <c r="G385" s="48" t="s">
        <v>289</v>
      </c>
      <c r="H385" s="124">
        <v>372</v>
      </c>
      <c r="I385" s="54">
        <f t="shared" si="51"/>
        <v>0.74399999999999999</v>
      </c>
      <c r="J385" s="30" t="str">
        <f t="shared" si="58"/>
        <v>ALTO</v>
      </c>
      <c r="K385" s="32">
        <v>15000000</v>
      </c>
      <c r="L385" s="136">
        <v>0</v>
      </c>
      <c r="M385" s="153">
        <v>0</v>
      </c>
      <c r="N385" s="136">
        <v>1992340</v>
      </c>
      <c r="O385" s="136"/>
      <c r="P385" s="122" t="e">
        <f t="shared" si="57"/>
        <v>#DIV/0!</v>
      </c>
      <c r="Q385" s="30" t="e">
        <f t="shared" si="55"/>
        <v>#DIV/0!</v>
      </c>
      <c r="R385" s="99"/>
      <c r="S385" s="31" t="e">
        <f t="shared" si="53"/>
        <v>#DIV/0!</v>
      </c>
      <c r="T385" s="30" t="e">
        <f t="shared" si="56"/>
        <v>#DIV/0!</v>
      </c>
    </row>
    <row r="386" spans="1:20" ht="38.25" x14ac:dyDescent="0.25">
      <c r="A386" s="207"/>
      <c r="B386" s="9" t="s">
        <v>223</v>
      </c>
      <c r="C386" s="3" t="s">
        <v>30</v>
      </c>
      <c r="D386" s="1" t="s">
        <v>225</v>
      </c>
      <c r="E386" s="53">
        <v>7065</v>
      </c>
      <c r="F386" s="53">
        <v>500</v>
      </c>
      <c r="G386" s="48" t="s">
        <v>289</v>
      </c>
      <c r="H386" s="124">
        <v>548</v>
      </c>
      <c r="I386" s="54">
        <f t="shared" si="51"/>
        <v>1.0960000000000001</v>
      </c>
      <c r="J386" s="30" t="str">
        <f t="shared" si="58"/>
        <v>MUY ALTO</v>
      </c>
      <c r="K386" s="32">
        <v>15000000</v>
      </c>
      <c r="L386" s="136">
        <v>0</v>
      </c>
      <c r="M386" s="153">
        <v>0</v>
      </c>
      <c r="N386" s="136"/>
      <c r="O386" s="136"/>
      <c r="P386" s="122" t="e">
        <f t="shared" si="57"/>
        <v>#DIV/0!</v>
      </c>
      <c r="Q386" s="30" t="e">
        <f t="shared" si="55"/>
        <v>#DIV/0!</v>
      </c>
      <c r="R386" s="99"/>
      <c r="S386" s="31" t="e">
        <f t="shared" si="53"/>
        <v>#DIV/0!</v>
      </c>
      <c r="T386" s="30" t="e">
        <f t="shared" si="56"/>
        <v>#DIV/0!</v>
      </c>
    </row>
    <row r="387" spans="1:20" ht="38.25" x14ac:dyDescent="0.25">
      <c r="A387" s="207"/>
      <c r="B387" s="9" t="s">
        <v>223</v>
      </c>
      <c r="C387" s="3" t="s">
        <v>31</v>
      </c>
      <c r="D387" s="1" t="s">
        <v>225</v>
      </c>
      <c r="E387" s="53">
        <v>4682</v>
      </c>
      <c r="F387" s="53">
        <v>700</v>
      </c>
      <c r="G387" s="48" t="s">
        <v>289</v>
      </c>
      <c r="H387" s="124">
        <v>213</v>
      </c>
      <c r="I387" s="54">
        <f t="shared" si="51"/>
        <v>0.30428571428571427</v>
      </c>
      <c r="J387" s="30" t="str">
        <f t="shared" si="58"/>
        <v>BAJO</v>
      </c>
      <c r="K387" s="32">
        <v>17500000</v>
      </c>
      <c r="L387" s="136">
        <v>0</v>
      </c>
      <c r="M387" s="153">
        <v>0</v>
      </c>
      <c r="N387" s="136">
        <v>80287</v>
      </c>
      <c r="O387" s="136"/>
      <c r="P387" s="122" t="e">
        <f t="shared" si="57"/>
        <v>#DIV/0!</v>
      </c>
      <c r="Q387" s="30" t="e">
        <f t="shared" si="55"/>
        <v>#DIV/0!</v>
      </c>
      <c r="R387" s="99"/>
      <c r="S387" s="31" t="e">
        <f t="shared" si="53"/>
        <v>#DIV/0!</v>
      </c>
      <c r="T387" s="30" t="e">
        <f t="shared" si="56"/>
        <v>#DIV/0!</v>
      </c>
    </row>
    <row r="388" spans="1:20" ht="38.25" x14ac:dyDescent="0.25">
      <c r="A388" s="207"/>
      <c r="B388" s="9" t="s">
        <v>223</v>
      </c>
      <c r="C388" s="3" t="s">
        <v>27</v>
      </c>
      <c r="D388" s="1" t="s">
        <v>226</v>
      </c>
      <c r="E388" s="53">
        <v>16868</v>
      </c>
      <c r="F388" s="53">
        <v>2000</v>
      </c>
      <c r="G388" s="48" t="s">
        <v>289</v>
      </c>
      <c r="H388" s="124">
        <v>5581</v>
      </c>
      <c r="I388" s="127">
        <v>1</v>
      </c>
      <c r="J388" s="30" t="str">
        <f t="shared" si="58"/>
        <v>MUY ALTO</v>
      </c>
      <c r="K388" s="32">
        <v>100000000</v>
      </c>
      <c r="L388" s="136">
        <v>94429000</v>
      </c>
      <c r="M388" s="153">
        <v>0.94428999999999996</v>
      </c>
      <c r="N388" s="136">
        <v>7189700</v>
      </c>
      <c r="O388" s="136">
        <v>71725385</v>
      </c>
      <c r="P388" s="122">
        <f t="shared" si="57"/>
        <v>0.75956946488896415</v>
      </c>
      <c r="Q388" s="30" t="str">
        <f t="shared" si="55"/>
        <v>ALTO</v>
      </c>
      <c r="R388" s="99"/>
      <c r="S388" s="31">
        <f t="shared" si="53"/>
        <v>0.75956946488896415</v>
      </c>
      <c r="T388" s="30" t="str">
        <f t="shared" si="56"/>
        <v>ALTO</v>
      </c>
    </row>
    <row r="389" spans="1:20" ht="38.25" x14ac:dyDescent="0.25">
      <c r="A389" s="207"/>
      <c r="B389" s="9" t="s">
        <v>223</v>
      </c>
      <c r="C389" s="3" t="s">
        <v>30</v>
      </c>
      <c r="D389" s="1" t="s">
        <v>226</v>
      </c>
      <c r="E389" s="53">
        <v>7318</v>
      </c>
      <c r="F389" s="53">
        <v>1000</v>
      </c>
      <c r="G389" s="48" t="s">
        <v>289</v>
      </c>
      <c r="H389" s="124">
        <v>1688</v>
      </c>
      <c r="I389" s="54">
        <f t="shared" si="51"/>
        <v>1.6879999999999999</v>
      </c>
      <c r="J389" s="30" t="str">
        <f t="shared" si="58"/>
        <v>MUY ALTO</v>
      </c>
      <c r="K389" s="32">
        <v>50000000</v>
      </c>
      <c r="L389" s="136">
        <v>19656000</v>
      </c>
      <c r="M389" s="153">
        <v>0.39312000000000002</v>
      </c>
      <c r="N389" s="136"/>
      <c r="O389" s="136">
        <v>19407124</v>
      </c>
      <c r="P389" s="122">
        <f t="shared" ref="P389:P420" si="59">+O389/L389</f>
        <v>0.98733842083842083</v>
      </c>
      <c r="Q389" s="30" t="str">
        <f t="shared" si="55"/>
        <v>MUY ALTO</v>
      </c>
      <c r="R389" s="99"/>
      <c r="S389" s="31">
        <f t="shared" si="53"/>
        <v>1.6666272543752543</v>
      </c>
      <c r="T389" s="30" t="str">
        <f t="shared" si="56"/>
        <v>MUY ALTO</v>
      </c>
    </row>
    <row r="390" spans="1:20" ht="38.25" x14ac:dyDescent="0.25">
      <c r="A390" s="207"/>
      <c r="B390" s="9" t="s">
        <v>223</v>
      </c>
      <c r="C390" s="3" t="s">
        <v>27</v>
      </c>
      <c r="D390" s="1" t="s">
        <v>227</v>
      </c>
      <c r="E390" s="53">
        <v>9270</v>
      </c>
      <c r="F390" s="53">
        <v>1000</v>
      </c>
      <c r="G390" s="48" t="s">
        <v>289</v>
      </c>
      <c r="H390" s="124">
        <v>3498</v>
      </c>
      <c r="I390" s="127">
        <v>1</v>
      </c>
      <c r="J390" s="30" t="str">
        <f t="shared" si="58"/>
        <v>MUY ALTO</v>
      </c>
      <c r="K390" s="32">
        <v>100000</v>
      </c>
      <c r="L390" s="136">
        <v>73448298</v>
      </c>
      <c r="M390" s="153">
        <v>734.48298</v>
      </c>
      <c r="N390" s="136">
        <v>18371557</v>
      </c>
      <c r="O390" s="136">
        <v>68965262</v>
      </c>
      <c r="P390" s="122">
        <f t="shared" si="59"/>
        <v>0.93896337802136676</v>
      </c>
      <c r="Q390" s="30" t="s">
        <v>293</v>
      </c>
      <c r="R390" s="99"/>
      <c r="S390" s="31">
        <f>+I390*P390</f>
        <v>0.93896337802136676</v>
      </c>
      <c r="T390" s="30" t="str">
        <f t="shared" si="56"/>
        <v>MUY ALTO</v>
      </c>
    </row>
    <row r="391" spans="1:20" ht="38.25" x14ac:dyDescent="0.25">
      <c r="A391" s="207"/>
      <c r="B391" s="9" t="s">
        <v>223</v>
      </c>
      <c r="C391" s="3" t="s">
        <v>29</v>
      </c>
      <c r="D391" s="1" t="s">
        <v>227</v>
      </c>
      <c r="E391" s="53">
        <v>0</v>
      </c>
      <c r="F391" s="53">
        <v>100</v>
      </c>
      <c r="G391" s="48" t="s">
        <v>289</v>
      </c>
      <c r="H391" s="124">
        <v>2262</v>
      </c>
      <c r="I391" s="127">
        <v>1</v>
      </c>
      <c r="J391" s="30" t="str">
        <f t="shared" si="58"/>
        <v>MUY ALTO</v>
      </c>
      <c r="K391" s="32">
        <v>80000000</v>
      </c>
      <c r="L391" s="136">
        <v>15000000</v>
      </c>
      <c r="M391" s="153">
        <v>0.1875</v>
      </c>
      <c r="N391" s="136"/>
      <c r="O391" s="136">
        <v>15000000</v>
      </c>
      <c r="P391" s="122">
        <f t="shared" si="59"/>
        <v>1</v>
      </c>
      <c r="Q391" s="30" t="str">
        <f t="shared" si="55"/>
        <v>MUY ALTO</v>
      </c>
      <c r="R391" s="99"/>
      <c r="S391" s="31">
        <f t="shared" si="53"/>
        <v>1</v>
      </c>
      <c r="T391" s="30" t="str">
        <f t="shared" si="56"/>
        <v>MUY ALTO</v>
      </c>
    </row>
    <row r="392" spans="1:20" ht="38.25" x14ac:dyDescent="0.25">
      <c r="A392" s="207"/>
      <c r="B392" s="9" t="s">
        <v>223</v>
      </c>
      <c r="C392" s="3" t="s">
        <v>31</v>
      </c>
      <c r="D392" s="1" t="s">
        <v>227</v>
      </c>
      <c r="E392" s="53">
        <v>1660</v>
      </c>
      <c r="F392" s="53">
        <v>200</v>
      </c>
      <c r="G392" s="48" t="s">
        <v>289</v>
      </c>
      <c r="H392" s="124">
        <v>1768</v>
      </c>
      <c r="I392" s="127">
        <v>1</v>
      </c>
      <c r="J392" s="30" t="str">
        <f t="shared" si="58"/>
        <v>MUY ALTO</v>
      </c>
      <c r="K392" s="32">
        <v>160000000</v>
      </c>
      <c r="L392" s="136">
        <v>15165950</v>
      </c>
      <c r="M392" s="153">
        <v>9.4787187499999995E-2</v>
      </c>
      <c r="N392" s="136">
        <v>1264802</v>
      </c>
      <c r="O392" s="136">
        <v>15165950</v>
      </c>
      <c r="P392" s="122">
        <f t="shared" si="59"/>
        <v>1</v>
      </c>
      <c r="Q392" s="30" t="str">
        <f t="shared" si="55"/>
        <v>MUY ALTO</v>
      </c>
      <c r="R392" s="99"/>
      <c r="S392" s="31">
        <f t="shared" ref="S392:S455" si="60">+I392*P392</f>
        <v>1</v>
      </c>
      <c r="T392" s="30" t="str">
        <f t="shared" si="56"/>
        <v>MUY ALTO</v>
      </c>
    </row>
    <row r="393" spans="1:20" ht="38.25" x14ac:dyDescent="0.25">
      <c r="A393" s="207"/>
      <c r="B393" s="9" t="s">
        <v>223</v>
      </c>
      <c r="C393" s="3" t="s">
        <v>27</v>
      </c>
      <c r="D393" s="1" t="s">
        <v>228</v>
      </c>
      <c r="E393" s="53">
        <v>282</v>
      </c>
      <c r="F393" s="53">
        <v>200</v>
      </c>
      <c r="G393" s="48" t="s">
        <v>289</v>
      </c>
      <c r="H393" s="124">
        <v>361</v>
      </c>
      <c r="I393" s="127">
        <v>1</v>
      </c>
      <c r="J393" s="30" t="str">
        <f t="shared" si="58"/>
        <v>MUY ALTO</v>
      </c>
      <c r="K393" s="32">
        <v>30000000</v>
      </c>
      <c r="L393" s="136">
        <v>0</v>
      </c>
      <c r="M393" s="153">
        <v>0</v>
      </c>
      <c r="N393" s="136"/>
      <c r="O393" s="136"/>
      <c r="P393" s="122" t="e">
        <f t="shared" si="59"/>
        <v>#DIV/0!</v>
      </c>
      <c r="Q393" s="30" t="e">
        <f t="shared" si="55"/>
        <v>#DIV/0!</v>
      </c>
      <c r="R393" s="99"/>
      <c r="S393" s="31" t="e">
        <f t="shared" si="60"/>
        <v>#DIV/0!</v>
      </c>
      <c r="T393" s="30" t="e">
        <f t="shared" si="56"/>
        <v>#DIV/0!</v>
      </c>
    </row>
    <row r="394" spans="1:20" ht="38.25" x14ac:dyDescent="0.25">
      <c r="A394" s="207"/>
      <c r="B394" s="9" t="s">
        <v>223</v>
      </c>
      <c r="C394" s="3" t="s">
        <v>29</v>
      </c>
      <c r="D394" s="1" t="s">
        <v>228</v>
      </c>
      <c r="E394" s="53">
        <v>0</v>
      </c>
      <c r="F394" s="53">
        <v>100</v>
      </c>
      <c r="G394" s="48" t="s">
        <v>289</v>
      </c>
      <c r="H394" s="124">
        <v>159</v>
      </c>
      <c r="I394" s="54">
        <f t="shared" ref="I394:I455" si="61">+H394/F394</f>
        <v>1.59</v>
      </c>
      <c r="J394" s="30" t="str">
        <f t="shared" si="58"/>
        <v>MUY ALTO</v>
      </c>
      <c r="K394" s="32">
        <v>15000000</v>
      </c>
      <c r="L394" s="136">
        <v>0</v>
      </c>
      <c r="M394" s="153">
        <v>0</v>
      </c>
      <c r="N394" s="136"/>
      <c r="O394" s="136"/>
      <c r="P394" s="122" t="e">
        <f t="shared" si="59"/>
        <v>#DIV/0!</v>
      </c>
      <c r="Q394" s="30" t="e">
        <f t="shared" si="55"/>
        <v>#DIV/0!</v>
      </c>
      <c r="R394" s="99"/>
      <c r="S394" s="31" t="e">
        <f t="shared" si="60"/>
        <v>#DIV/0!</v>
      </c>
      <c r="T394" s="30" t="e">
        <f t="shared" si="56"/>
        <v>#DIV/0!</v>
      </c>
    </row>
    <row r="395" spans="1:20" ht="38.25" x14ac:dyDescent="0.25">
      <c r="A395" s="207"/>
      <c r="B395" s="9" t="s">
        <v>223</v>
      </c>
      <c r="C395" s="3" t="s">
        <v>31</v>
      </c>
      <c r="D395" s="1" t="s">
        <v>228</v>
      </c>
      <c r="E395" s="53">
        <v>0</v>
      </c>
      <c r="F395" s="53">
        <v>100</v>
      </c>
      <c r="G395" s="48" t="s">
        <v>289</v>
      </c>
      <c r="H395" s="124">
        <v>163</v>
      </c>
      <c r="I395" s="127">
        <v>1</v>
      </c>
      <c r="J395" s="30" t="str">
        <f t="shared" si="58"/>
        <v>MUY ALTO</v>
      </c>
      <c r="K395" s="32">
        <v>15000000</v>
      </c>
      <c r="L395" s="136">
        <v>0</v>
      </c>
      <c r="M395" s="153">
        <v>0</v>
      </c>
      <c r="N395" s="136"/>
      <c r="O395" s="136"/>
      <c r="P395" s="122" t="e">
        <f t="shared" si="59"/>
        <v>#DIV/0!</v>
      </c>
      <c r="Q395" s="30" t="e">
        <f t="shared" si="55"/>
        <v>#DIV/0!</v>
      </c>
      <c r="R395" s="99"/>
      <c r="S395" s="31" t="e">
        <f t="shared" si="60"/>
        <v>#DIV/0!</v>
      </c>
      <c r="T395" s="30" t="e">
        <f t="shared" si="56"/>
        <v>#DIV/0!</v>
      </c>
    </row>
    <row r="396" spans="1:20" ht="38.25" x14ac:dyDescent="0.25">
      <c r="A396" s="207"/>
      <c r="B396" s="9" t="s">
        <v>223</v>
      </c>
      <c r="C396" s="3" t="s">
        <v>27</v>
      </c>
      <c r="D396" s="1" t="s">
        <v>229</v>
      </c>
      <c r="E396" s="53">
        <v>14310</v>
      </c>
      <c r="F396" s="53">
        <v>2000</v>
      </c>
      <c r="G396" s="48" t="s">
        <v>289</v>
      </c>
      <c r="H396" s="124">
        <v>4538</v>
      </c>
      <c r="I396" s="127">
        <v>1</v>
      </c>
      <c r="J396" s="30" t="str">
        <f t="shared" si="58"/>
        <v>MUY ALTO</v>
      </c>
      <c r="K396" s="32">
        <v>130000000</v>
      </c>
      <c r="L396" s="136">
        <v>68060630</v>
      </c>
      <c r="M396" s="153">
        <v>0.52354330769230772</v>
      </c>
      <c r="N396" s="136">
        <v>2433555</v>
      </c>
      <c r="O396" s="136">
        <v>62300870</v>
      </c>
      <c r="P396" s="122">
        <f t="shared" si="59"/>
        <v>0.9153731018945902</v>
      </c>
      <c r="Q396" s="30" t="str">
        <f t="shared" si="55"/>
        <v>MUY ALTO</v>
      </c>
      <c r="R396" s="99"/>
      <c r="S396" s="31">
        <f t="shared" si="60"/>
        <v>0.9153731018945902</v>
      </c>
      <c r="T396" s="30" t="str">
        <f t="shared" si="56"/>
        <v>MUY ALTO</v>
      </c>
    </row>
    <row r="397" spans="1:20" ht="38.25" x14ac:dyDescent="0.25">
      <c r="A397" s="207"/>
      <c r="B397" s="9" t="s">
        <v>223</v>
      </c>
      <c r="C397" s="3" t="s">
        <v>29</v>
      </c>
      <c r="D397" s="1" t="s">
        <v>229</v>
      </c>
      <c r="E397" s="53">
        <v>750</v>
      </c>
      <c r="F397" s="53">
        <v>1000</v>
      </c>
      <c r="G397" s="48" t="s">
        <v>289</v>
      </c>
      <c r="H397" s="124">
        <v>887</v>
      </c>
      <c r="I397" s="54">
        <f t="shared" si="61"/>
        <v>0.88700000000000001</v>
      </c>
      <c r="J397" s="30" t="str">
        <f t="shared" si="58"/>
        <v>MUY ALTO</v>
      </c>
      <c r="K397" s="32">
        <v>65000000</v>
      </c>
      <c r="L397" s="136">
        <v>22000000</v>
      </c>
      <c r="M397" s="153">
        <v>0.33846153846153848</v>
      </c>
      <c r="N397" s="136">
        <v>1104300</v>
      </c>
      <c r="O397" s="136">
        <v>22000000</v>
      </c>
      <c r="P397" s="122">
        <f t="shared" si="59"/>
        <v>1</v>
      </c>
      <c r="Q397" s="30" t="str">
        <f t="shared" si="55"/>
        <v>MUY ALTO</v>
      </c>
      <c r="R397" s="99"/>
      <c r="S397" s="31">
        <f t="shared" si="60"/>
        <v>0.88700000000000001</v>
      </c>
      <c r="T397" s="30" t="str">
        <f t="shared" si="56"/>
        <v>MUY ALTO</v>
      </c>
    </row>
    <row r="398" spans="1:20" ht="38.25" x14ac:dyDescent="0.25">
      <c r="A398" s="207"/>
      <c r="B398" s="9" t="s">
        <v>223</v>
      </c>
      <c r="C398" s="3" t="s">
        <v>31</v>
      </c>
      <c r="D398" s="1" t="s">
        <v>229</v>
      </c>
      <c r="E398" s="53">
        <v>7403</v>
      </c>
      <c r="F398" s="53">
        <v>1200</v>
      </c>
      <c r="G398" s="48" t="s">
        <v>289</v>
      </c>
      <c r="H398" s="124">
        <v>2755</v>
      </c>
      <c r="I398" s="127">
        <v>1</v>
      </c>
      <c r="J398" s="30" t="str">
        <f t="shared" si="58"/>
        <v>MUY ALTO</v>
      </c>
      <c r="K398" s="32">
        <v>85000000</v>
      </c>
      <c r="L398" s="136">
        <v>15000000</v>
      </c>
      <c r="M398" s="153">
        <v>0.17647058823529413</v>
      </c>
      <c r="N398" s="136"/>
      <c r="O398" s="136">
        <v>15000000</v>
      </c>
      <c r="P398" s="122">
        <f t="shared" si="59"/>
        <v>1</v>
      </c>
      <c r="Q398" s="30" t="str">
        <f t="shared" si="55"/>
        <v>MUY ALTO</v>
      </c>
      <c r="R398" s="99"/>
      <c r="S398" s="31">
        <f t="shared" si="60"/>
        <v>1</v>
      </c>
      <c r="T398" s="30" t="str">
        <f t="shared" si="56"/>
        <v>MUY ALTO</v>
      </c>
    </row>
    <row r="399" spans="1:20" ht="38.25" x14ac:dyDescent="0.25">
      <c r="A399" s="207"/>
      <c r="B399" s="9" t="s">
        <v>223</v>
      </c>
      <c r="C399" s="3" t="s">
        <v>27</v>
      </c>
      <c r="D399" s="1" t="s">
        <v>230</v>
      </c>
      <c r="E399" s="53">
        <v>10701</v>
      </c>
      <c r="F399" s="53">
        <v>200</v>
      </c>
      <c r="G399" s="48" t="s">
        <v>289</v>
      </c>
      <c r="H399" s="124">
        <v>2106</v>
      </c>
      <c r="I399" s="127">
        <v>1</v>
      </c>
      <c r="J399" s="30" t="str">
        <f t="shared" si="58"/>
        <v>MUY ALTO</v>
      </c>
      <c r="K399" s="32">
        <v>125000000</v>
      </c>
      <c r="L399" s="136">
        <v>0</v>
      </c>
      <c r="M399" s="153">
        <v>0</v>
      </c>
      <c r="N399" s="136"/>
      <c r="O399" s="136"/>
      <c r="P399" s="122" t="e">
        <f t="shared" si="59"/>
        <v>#DIV/0!</v>
      </c>
      <c r="Q399" s="30" t="e">
        <f t="shared" si="55"/>
        <v>#DIV/0!</v>
      </c>
      <c r="R399" s="99"/>
      <c r="S399" s="31" t="e">
        <f t="shared" si="60"/>
        <v>#DIV/0!</v>
      </c>
      <c r="T399" s="30" t="e">
        <f t="shared" si="56"/>
        <v>#DIV/0!</v>
      </c>
    </row>
    <row r="400" spans="1:20" ht="38.25" x14ac:dyDescent="0.25">
      <c r="A400" s="207"/>
      <c r="B400" s="9" t="s">
        <v>223</v>
      </c>
      <c r="C400" s="3" t="s">
        <v>29</v>
      </c>
      <c r="D400" s="1" t="s">
        <v>230</v>
      </c>
      <c r="E400" s="53">
        <v>240</v>
      </c>
      <c r="F400" s="53">
        <v>200</v>
      </c>
      <c r="G400" s="48" t="s">
        <v>289</v>
      </c>
      <c r="H400" s="124">
        <v>605</v>
      </c>
      <c r="I400" s="54">
        <f t="shared" si="61"/>
        <v>3.0249999999999999</v>
      </c>
      <c r="J400" s="30" t="str">
        <f t="shared" si="58"/>
        <v>MUY ALTO</v>
      </c>
      <c r="K400" s="32">
        <v>125000000</v>
      </c>
      <c r="L400" s="136">
        <v>0</v>
      </c>
      <c r="M400" s="153">
        <v>0</v>
      </c>
      <c r="N400" s="136"/>
      <c r="O400" s="136"/>
      <c r="P400" s="122" t="e">
        <f t="shared" si="59"/>
        <v>#DIV/0!</v>
      </c>
      <c r="Q400" s="30" t="e">
        <f t="shared" si="55"/>
        <v>#DIV/0!</v>
      </c>
      <c r="R400" s="99"/>
      <c r="S400" s="31" t="e">
        <f t="shared" si="60"/>
        <v>#DIV/0!</v>
      </c>
      <c r="T400" s="30" t="e">
        <f t="shared" si="56"/>
        <v>#DIV/0!</v>
      </c>
    </row>
    <row r="401" spans="1:20" ht="38.25" x14ac:dyDescent="0.25">
      <c r="A401" s="207"/>
      <c r="B401" s="9" t="s">
        <v>223</v>
      </c>
      <c r="C401" s="3" t="s">
        <v>31</v>
      </c>
      <c r="D401" s="1" t="s">
        <v>230</v>
      </c>
      <c r="E401" s="53">
        <v>300</v>
      </c>
      <c r="F401" s="53">
        <v>200</v>
      </c>
      <c r="G401" s="48" t="s">
        <v>289</v>
      </c>
      <c r="H401" s="124">
        <v>354</v>
      </c>
      <c r="I401" s="54">
        <f t="shared" si="61"/>
        <v>1.77</v>
      </c>
      <c r="J401" s="30" t="str">
        <f t="shared" si="58"/>
        <v>MUY ALTO</v>
      </c>
      <c r="K401" s="32">
        <v>125000000</v>
      </c>
      <c r="L401" s="136">
        <v>0</v>
      </c>
      <c r="M401" s="153">
        <v>0</v>
      </c>
      <c r="N401" s="136"/>
      <c r="O401" s="136"/>
      <c r="P401" s="122" t="e">
        <f t="shared" si="59"/>
        <v>#DIV/0!</v>
      </c>
      <c r="Q401" s="30" t="e">
        <f t="shared" si="55"/>
        <v>#DIV/0!</v>
      </c>
      <c r="R401" s="99"/>
      <c r="S401" s="31" t="e">
        <f t="shared" si="60"/>
        <v>#DIV/0!</v>
      </c>
      <c r="T401" s="30" t="e">
        <f t="shared" si="56"/>
        <v>#DIV/0!</v>
      </c>
    </row>
    <row r="402" spans="1:20" ht="38.25" x14ac:dyDescent="0.25">
      <c r="A402" s="207"/>
      <c r="B402" s="9" t="s">
        <v>223</v>
      </c>
      <c r="C402" s="3" t="s">
        <v>27</v>
      </c>
      <c r="D402" s="1" t="s">
        <v>231</v>
      </c>
      <c r="E402" s="53">
        <v>1639</v>
      </c>
      <c r="F402" s="53">
        <v>300</v>
      </c>
      <c r="G402" s="48" t="s">
        <v>289</v>
      </c>
      <c r="H402" s="124">
        <v>349</v>
      </c>
      <c r="I402" s="54">
        <f t="shared" si="61"/>
        <v>1.1633333333333333</v>
      </c>
      <c r="J402" s="30" t="str">
        <f t="shared" si="58"/>
        <v>MUY ALTO</v>
      </c>
      <c r="K402" s="32">
        <v>165000000</v>
      </c>
      <c r="L402" s="136">
        <v>46000000</v>
      </c>
      <c r="M402" s="153">
        <v>0.27878787878787881</v>
      </c>
      <c r="N402" s="136">
        <v>26672053</v>
      </c>
      <c r="O402" s="136">
        <v>45741357</v>
      </c>
      <c r="P402" s="122">
        <f t="shared" si="59"/>
        <v>0.9943773260869565</v>
      </c>
      <c r="Q402" s="30" t="str">
        <f t="shared" si="55"/>
        <v>MUY ALTO</v>
      </c>
      <c r="R402" s="99"/>
      <c r="S402" s="31">
        <f t="shared" si="60"/>
        <v>1.156792289347826</v>
      </c>
      <c r="T402" s="30" t="str">
        <f t="shared" si="56"/>
        <v>MUY ALTO</v>
      </c>
    </row>
    <row r="403" spans="1:20" ht="38.25" x14ac:dyDescent="0.25">
      <c r="A403" s="207"/>
      <c r="B403" s="9" t="s">
        <v>223</v>
      </c>
      <c r="C403" s="3" t="s">
        <v>29</v>
      </c>
      <c r="D403" s="1" t="s">
        <v>231</v>
      </c>
      <c r="E403" s="53">
        <v>39</v>
      </c>
      <c r="F403" s="53">
        <v>10</v>
      </c>
      <c r="G403" s="48" t="s">
        <v>289</v>
      </c>
      <c r="H403" s="124">
        <v>11</v>
      </c>
      <c r="I403" s="54">
        <f t="shared" si="61"/>
        <v>1.1000000000000001</v>
      </c>
      <c r="J403" s="30" t="str">
        <f t="shared" si="58"/>
        <v>MUY ALTO</v>
      </c>
      <c r="K403" s="32">
        <v>5000000</v>
      </c>
      <c r="L403" s="136">
        <v>30000000</v>
      </c>
      <c r="M403" s="153">
        <v>6</v>
      </c>
      <c r="N403" s="136"/>
      <c r="O403" s="136">
        <v>29916666</v>
      </c>
      <c r="P403" s="122">
        <f t="shared" si="59"/>
        <v>0.99722219999999995</v>
      </c>
      <c r="Q403" s="30" t="str">
        <f t="shared" si="55"/>
        <v>MUY ALTO</v>
      </c>
      <c r="R403" s="99"/>
      <c r="S403" s="31">
        <f t="shared" si="60"/>
        <v>1.09694442</v>
      </c>
      <c r="T403" s="30" t="str">
        <f t="shared" si="56"/>
        <v>MUY ALTO</v>
      </c>
    </row>
    <row r="404" spans="1:20" ht="38.25" x14ac:dyDescent="0.25">
      <c r="A404" s="207"/>
      <c r="B404" s="9" t="s">
        <v>223</v>
      </c>
      <c r="C404" s="3" t="s">
        <v>30</v>
      </c>
      <c r="D404" s="1" t="s">
        <v>231</v>
      </c>
      <c r="E404" s="53">
        <v>46</v>
      </c>
      <c r="F404" s="53">
        <v>10</v>
      </c>
      <c r="G404" s="48" t="s">
        <v>289</v>
      </c>
      <c r="H404" s="124">
        <v>19</v>
      </c>
      <c r="I404" s="127">
        <v>1</v>
      </c>
      <c r="J404" s="30" t="str">
        <f t="shared" si="58"/>
        <v>MUY ALTO</v>
      </c>
      <c r="K404" s="32">
        <v>5000000</v>
      </c>
      <c r="L404" s="136">
        <v>25000000</v>
      </c>
      <c r="M404" s="153">
        <v>5</v>
      </c>
      <c r="N404" s="136"/>
      <c r="O404" s="136">
        <v>24965044</v>
      </c>
      <c r="P404" s="122">
        <f t="shared" si="59"/>
        <v>0.99860176</v>
      </c>
      <c r="Q404" s="30" t="str">
        <f t="shared" si="55"/>
        <v>MUY ALTO</v>
      </c>
      <c r="R404" s="99"/>
      <c r="S404" s="31">
        <f t="shared" si="60"/>
        <v>0.99860176</v>
      </c>
      <c r="T404" s="30" t="str">
        <f t="shared" si="56"/>
        <v>MUY ALTO</v>
      </c>
    </row>
    <row r="405" spans="1:20" ht="38.25" x14ac:dyDescent="0.25">
      <c r="A405" s="207"/>
      <c r="B405" s="9" t="s">
        <v>223</v>
      </c>
      <c r="C405" s="3" t="s">
        <v>31</v>
      </c>
      <c r="D405" s="1" t="s">
        <v>231</v>
      </c>
      <c r="E405" s="53">
        <v>232</v>
      </c>
      <c r="F405" s="53">
        <v>60</v>
      </c>
      <c r="G405" s="48" t="s">
        <v>289</v>
      </c>
      <c r="H405" s="124">
        <v>60</v>
      </c>
      <c r="I405" s="54">
        <f t="shared" si="61"/>
        <v>1</v>
      </c>
      <c r="J405" s="30" t="str">
        <f t="shared" si="58"/>
        <v>MUY ALTO</v>
      </c>
      <c r="K405" s="32">
        <v>30000000</v>
      </c>
      <c r="L405" s="136">
        <v>25000000</v>
      </c>
      <c r="M405" s="153">
        <v>0.83333333333333337</v>
      </c>
      <c r="N405" s="136"/>
      <c r="O405" s="136">
        <v>25000000</v>
      </c>
      <c r="P405" s="122">
        <f t="shared" si="59"/>
        <v>1</v>
      </c>
      <c r="Q405" s="30" t="str">
        <f t="shared" si="55"/>
        <v>MUY ALTO</v>
      </c>
      <c r="R405" s="99"/>
      <c r="S405" s="31">
        <f t="shared" si="60"/>
        <v>1</v>
      </c>
      <c r="T405" s="30" t="str">
        <f t="shared" si="56"/>
        <v>MUY ALTO</v>
      </c>
    </row>
    <row r="406" spans="1:20" ht="38.25" x14ac:dyDescent="0.25">
      <c r="A406" s="207"/>
      <c r="B406" s="9" t="s">
        <v>223</v>
      </c>
      <c r="C406" s="3" t="s">
        <v>27</v>
      </c>
      <c r="D406" s="1" t="s">
        <v>232</v>
      </c>
      <c r="E406" s="53">
        <v>682</v>
      </c>
      <c r="F406" s="53">
        <v>100</v>
      </c>
      <c r="G406" s="48" t="s">
        <v>289</v>
      </c>
      <c r="H406" s="124">
        <v>216</v>
      </c>
      <c r="I406" s="54">
        <v>1</v>
      </c>
      <c r="J406" s="30" t="str">
        <f t="shared" si="58"/>
        <v>MUY ALTO</v>
      </c>
      <c r="K406" s="32">
        <v>150000000</v>
      </c>
      <c r="L406" s="136">
        <v>50000000</v>
      </c>
      <c r="M406" s="153">
        <v>0.33333333333333331</v>
      </c>
      <c r="N406" s="136">
        <v>11955</v>
      </c>
      <c r="O406" s="136">
        <v>49804675</v>
      </c>
      <c r="P406" s="122">
        <f t="shared" si="59"/>
        <v>0.99609349999999997</v>
      </c>
      <c r="Q406" s="30" t="str">
        <f t="shared" si="55"/>
        <v>MUY ALTO</v>
      </c>
      <c r="R406" s="99"/>
      <c r="S406" s="31">
        <f t="shared" si="60"/>
        <v>0.99609349999999997</v>
      </c>
      <c r="T406" s="30" t="str">
        <f t="shared" si="56"/>
        <v>MUY ALTO</v>
      </c>
    </row>
    <row r="407" spans="1:20" ht="38.25" x14ac:dyDescent="0.25">
      <c r="A407" s="207"/>
      <c r="B407" s="9" t="s">
        <v>223</v>
      </c>
      <c r="C407" s="3" t="s">
        <v>29</v>
      </c>
      <c r="D407" s="1" t="s">
        <v>232</v>
      </c>
      <c r="E407" s="53">
        <v>35</v>
      </c>
      <c r="F407" s="53">
        <v>10</v>
      </c>
      <c r="G407" s="48" t="s">
        <v>289</v>
      </c>
      <c r="H407" s="124">
        <v>23</v>
      </c>
      <c r="I407" s="127">
        <v>1</v>
      </c>
      <c r="J407" s="30" t="str">
        <f t="shared" si="58"/>
        <v>MUY ALTO</v>
      </c>
      <c r="K407" s="32">
        <v>15000000</v>
      </c>
      <c r="L407" s="136">
        <v>12464748</v>
      </c>
      <c r="M407" s="153">
        <v>0.83098320000000003</v>
      </c>
      <c r="N407" s="136"/>
      <c r="O407" s="136">
        <v>12464748</v>
      </c>
      <c r="P407" s="122">
        <f t="shared" si="59"/>
        <v>1</v>
      </c>
      <c r="Q407" s="30" t="str">
        <f t="shared" si="55"/>
        <v>MUY ALTO</v>
      </c>
      <c r="R407" s="99"/>
      <c r="S407" s="31">
        <f t="shared" si="60"/>
        <v>1</v>
      </c>
      <c r="T407" s="30" t="str">
        <f t="shared" si="56"/>
        <v>MUY ALTO</v>
      </c>
    </row>
    <row r="408" spans="1:20" ht="38.25" x14ac:dyDescent="0.25">
      <c r="A408" s="207"/>
      <c r="B408" s="9" t="s">
        <v>223</v>
      </c>
      <c r="C408" s="3" t="s">
        <v>30</v>
      </c>
      <c r="D408" s="1" t="s">
        <v>232</v>
      </c>
      <c r="E408" s="53">
        <v>29</v>
      </c>
      <c r="F408" s="53">
        <v>10</v>
      </c>
      <c r="G408" s="48" t="s">
        <v>289</v>
      </c>
      <c r="H408" s="124">
        <v>37</v>
      </c>
      <c r="I408" s="127">
        <v>1</v>
      </c>
      <c r="J408" s="30" t="str">
        <f t="shared" si="58"/>
        <v>MUY ALTO</v>
      </c>
      <c r="K408" s="32">
        <v>15000000</v>
      </c>
      <c r="L408" s="136">
        <v>12000000</v>
      </c>
      <c r="M408" s="153">
        <v>0.8</v>
      </c>
      <c r="N408" s="136"/>
      <c r="O408" s="136">
        <v>9833333</v>
      </c>
      <c r="P408" s="122">
        <f t="shared" si="59"/>
        <v>0.81944441666666668</v>
      </c>
      <c r="Q408" s="30" t="str">
        <f t="shared" si="55"/>
        <v>MUY ALTO</v>
      </c>
      <c r="R408" s="99"/>
      <c r="S408" s="31">
        <f t="shared" si="60"/>
        <v>0.81944441666666668</v>
      </c>
      <c r="T408" s="30" t="str">
        <f t="shared" si="56"/>
        <v>MUY ALTO</v>
      </c>
    </row>
    <row r="409" spans="1:20" ht="38.25" x14ac:dyDescent="0.25">
      <c r="A409" s="207"/>
      <c r="B409" s="9" t="s">
        <v>223</v>
      </c>
      <c r="C409" s="3" t="s">
        <v>31</v>
      </c>
      <c r="D409" s="1" t="s">
        <v>232</v>
      </c>
      <c r="E409" s="53">
        <v>99</v>
      </c>
      <c r="F409" s="53">
        <v>30</v>
      </c>
      <c r="G409" s="48" t="s">
        <v>289</v>
      </c>
      <c r="H409" s="124">
        <v>45</v>
      </c>
      <c r="I409" s="54">
        <f t="shared" si="61"/>
        <v>1.5</v>
      </c>
      <c r="J409" s="30" t="str">
        <f t="shared" si="58"/>
        <v>MUY ALTO</v>
      </c>
      <c r="K409" s="32">
        <v>45000000</v>
      </c>
      <c r="L409" s="136">
        <v>12040123</v>
      </c>
      <c r="M409" s="153">
        <v>0.26755828888888888</v>
      </c>
      <c r="N409" s="136"/>
      <c r="O409" s="136">
        <v>12040123</v>
      </c>
      <c r="P409" s="122">
        <f t="shared" si="59"/>
        <v>1</v>
      </c>
      <c r="Q409" s="30" t="str">
        <f t="shared" si="55"/>
        <v>MUY ALTO</v>
      </c>
      <c r="R409" s="99"/>
      <c r="S409" s="31">
        <f t="shared" si="60"/>
        <v>1.5</v>
      </c>
      <c r="T409" s="30" t="str">
        <f t="shared" si="56"/>
        <v>MUY ALTO</v>
      </c>
    </row>
    <row r="410" spans="1:20" ht="38.25" x14ac:dyDescent="0.25">
      <c r="A410" s="207"/>
      <c r="B410" s="9" t="s">
        <v>223</v>
      </c>
      <c r="C410" s="3" t="s">
        <v>27</v>
      </c>
      <c r="D410" s="1" t="s">
        <v>233</v>
      </c>
      <c r="E410" s="53">
        <v>1224</v>
      </c>
      <c r="F410" s="53">
        <v>200</v>
      </c>
      <c r="G410" s="48" t="s">
        <v>289</v>
      </c>
      <c r="H410" s="124">
        <v>414</v>
      </c>
      <c r="I410" s="127">
        <v>1</v>
      </c>
      <c r="J410" s="30" t="str">
        <f t="shared" si="58"/>
        <v>MUY ALTO</v>
      </c>
      <c r="K410" s="32">
        <v>100000000</v>
      </c>
      <c r="L410" s="136">
        <v>30000000</v>
      </c>
      <c r="M410" s="153">
        <v>0.3</v>
      </c>
      <c r="N410" s="136"/>
      <c r="O410" s="136">
        <v>30000000</v>
      </c>
      <c r="P410" s="122">
        <f t="shared" si="59"/>
        <v>1</v>
      </c>
      <c r="Q410" s="30" t="str">
        <f t="shared" si="55"/>
        <v>MUY ALTO</v>
      </c>
      <c r="R410" s="99"/>
      <c r="S410" s="31">
        <f t="shared" si="60"/>
        <v>1</v>
      </c>
      <c r="T410" s="30" t="str">
        <f t="shared" si="56"/>
        <v>MUY ALTO</v>
      </c>
    </row>
    <row r="411" spans="1:20" ht="38.25" x14ac:dyDescent="0.25">
      <c r="A411" s="207"/>
      <c r="B411" s="9" t="s">
        <v>223</v>
      </c>
      <c r="C411" s="3" t="s">
        <v>29</v>
      </c>
      <c r="D411" s="1" t="s">
        <v>233</v>
      </c>
      <c r="E411" s="53">
        <v>35</v>
      </c>
      <c r="F411" s="53">
        <v>50</v>
      </c>
      <c r="G411" s="48" t="s">
        <v>289</v>
      </c>
      <c r="H411" s="124">
        <v>51</v>
      </c>
      <c r="I411" s="54">
        <f t="shared" si="61"/>
        <v>1.02</v>
      </c>
      <c r="J411" s="30" t="str">
        <f t="shared" si="58"/>
        <v>MUY ALTO</v>
      </c>
      <c r="K411" s="32">
        <v>30000000</v>
      </c>
      <c r="L411" s="136">
        <v>10000000</v>
      </c>
      <c r="M411" s="153">
        <v>0.33333333333333331</v>
      </c>
      <c r="N411" s="136"/>
      <c r="O411" s="136">
        <v>9878811</v>
      </c>
      <c r="P411" s="122">
        <f t="shared" si="59"/>
        <v>0.98788109999999996</v>
      </c>
      <c r="Q411" s="30" t="str">
        <f t="shared" si="55"/>
        <v>MUY ALTO</v>
      </c>
      <c r="R411" s="99"/>
      <c r="S411" s="31">
        <f t="shared" si="60"/>
        <v>1.007638722</v>
      </c>
      <c r="T411" s="30" t="str">
        <f t="shared" si="56"/>
        <v>MUY ALTO</v>
      </c>
    </row>
    <row r="412" spans="1:20" ht="38.25" x14ac:dyDescent="0.25">
      <c r="A412" s="207"/>
      <c r="B412" s="9" t="s">
        <v>223</v>
      </c>
      <c r="C412" s="3" t="s">
        <v>30</v>
      </c>
      <c r="D412" s="1" t="s">
        <v>233</v>
      </c>
      <c r="E412" s="53">
        <v>144</v>
      </c>
      <c r="F412" s="53">
        <v>50</v>
      </c>
      <c r="G412" s="48" t="s">
        <v>289</v>
      </c>
      <c r="H412" s="124">
        <v>57</v>
      </c>
      <c r="I412" s="54">
        <f t="shared" si="61"/>
        <v>1.1399999999999999</v>
      </c>
      <c r="J412" s="30" t="str">
        <f t="shared" si="58"/>
        <v>MUY ALTO</v>
      </c>
      <c r="K412" s="32">
        <v>30000000</v>
      </c>
      <c r="L412" s="136">
        <v>10000000</v>
      </c>
      <c r="M412" s="153">
        <v>0.33333333333333331</v>
      </c>
      <c r="N412" s="136">
        <v>9984057</v>
      </c>
      <c r="O412" s="136">
        <v>9984057</v>
      </c>
      <c r="P412" s="122">
        <f t="shared" si="59"/>
        <v>0.99840569999999995</v>
      </c>
      <c r="Q412" s="30" t="str">
        <f t="shared" si="55"/>
        <v>MUY ALTO</v>
      </c>
      <c r="R412" s="99"/>
      <c r="S412" s="31">
        <f t="shared" si="60"/>
        <v>1.1381824979999999</v>
      </c>
      <c r="T412" s="30" t="str">
        <f t="shared" si="56"/>
        <v>MUY ALTO</v>
      </c>
    </row>
    <row r="413" spans="1:20" ht="38.25" x14ac:dyDescent="0.25">
      <c r="A413" s="207"/>
      <c r="B413" s="9" t="s">
        <v>223</v>
      </c>
      <c r="C413" s="3" t="s">
        <v>31</v>
      </c>
      <c r="D413" s="1" t="s">
        <v>233</v>
      </c>
      <c r="E413" s="53">
        <v>227</v>
      </c>
      <c r="F413" s="53">
        <v>100</v>
      </c>
      <c r="G413" s="48" t="s">
        <v>289</v>
      </c>
      <c r="H413" s="124">
        <v>141</v>
      </c>
      <c r="I413" s="54">
        <f t="shared" si="61"/>
        <v>1.41</v>
      </c>
      <c r="J413" s="30" t="str">
        <f t="shared" si="58"/>
        <v>MUY ALTO</v>
      </c>
      <c r="K413" s="32">
        <v>50000000</v>
      </c>
      <c r="L413" s="136">
        <v>10000000</v>
      </c>
      <c r="M413" s="153">
        <v>0.2</v>
      </c>
      <c r="N413" s="136">
        <v>5000000</v>
      </c>
      <c r="O413" s="136">
        <v>5000000</v>
      </c>
      <c r="P413" s="122">
        <f t="shared" si="59"/>
        <v>0.5</v>
      </c>
      <c r="Q413" s="30" t="str">
        <f t="shared" ref="Q413:Q478" si="62">IF(P413&lt;=20%,"MUY BAJO",IF(AND(P413&gt;20%,P413&lt;=40%),"BAJO",IF(AND(P413&gt;40%,P413&lt;=60%),"MEDIO",IF(AND(P413&gt;60%,P413&lt;=80%),"ALTO","MUY ALTO"))))</f>
        <v>MEDIO</v>
      </c>
      <c r="R413" s="99"/>
      <c r="S413" s="31">
        <f t="shared" si="60"/>
        <v>0.70499999999999996</v>
      </c>
      <c r="T413" s="30" t="str">
        <f t="shared" ref="T413:T478" si="63">IF(S413&lt;=20%,"MUY BAJO",IF(AND(S413&gt;20%,S413&lt;=40%),"BAJO",IF(AND(S413&gt;40%,S413&lt;=60%),"MEDIO",IF(AND(S413&gt;60%,S413&lt;=80%),"ALTO","MUY ALTO"))))</f>
        <v>ALTO</v>
      </c>
    </row>
    <row r="414" spans="1:20" ht="51" x14ac:dyDescent="0.25">
      <c r="A414" s="207"/>
      <c r="B414" s="9" t="s">
        <v>223</v>
      </c>
      <c r="C414" s="3" t="s">
        <v>27</v>
      </c>
      <c r="D414" s="1" t="s">
        <v>234</v>
      </c>
      <c r="E414" s="53">
        <v>0</v>
      </c>
      <c r="F414" s="53">
        <v>100</v>
      </c>
      <c r="G414" s="48" t="s">
        <v>289</v>
      </c>
      <c r="H414" s="124">
        <v>155</v>
      </c>
      <c r="I414" s="54">
        <f t="shared" si="61"/>
        <v>1.55</v>
      </c>
      <c r="J414" s="30" t="str">
        <f t="shared" si="58"/>
        <v>MUY ALTO</v>
      </c>
      <c r="K414" s="32">
        <v>50000000</v>
      </c>
      <c r="L414" s="136">
        <v>30000000</v>
      </c>
      <c r="M414" s="153">
        <v>0.6</v>
      </c>
      <c r="N414" s="136"/>
      <c r="O414" s="136">
        <v>30000000</v>
      </c>
      <c r="P414" s="122">
        <f t="shared" si="59"/>
        <v>1</v>
      </c>
      <c r="Q414" s="30" t="str">
        <f t="shared" si="62"/>
        <v>MUY ALTO</v>
      </c>
      <c r="R414" s="99"/>
      <c r="S414" s="31">
        <f t="shared" si="60"/>
        <v>1.55</v>
      </c>
      <c r="T414" s="30" t="str">
        <f t="shared" si="63"/>
        <v>MUY ALTO</v>
      </c>
    </row>
    <row r="415" spans="1:20" ht="38.25" x14ac:dyDescent="0.25">
      <c r="A415" s="207"/>
      <c r="B415" s="9" t="s">
        <v>223</v>
      </c>
      <c r="C415" s="3" t="s">
        <v>29</v>
      </c>
      <c r="D415" s="1" t="s">
        <v>235</v>
      </c>
      <c r="E415" s="53">
        <v>0</v>
      </c>
      <c r="F415" s="53">
        <v>50</v>
      </c>
      <c r="G415" s="48" t="s">
        <v>289</v>
      </c>
      <c r="H415" s="124">
        <v>50</v>
      </c>
      <c r="I415" s="54">
        <f t="shared" si="61"/>
        <v>1</v>
      </c>
      <c r="J415" s="30" t="str">
        <f t="shared" si="58"/>
        <v>MUY ALTO</v>
      </c>
      <c r="K415" s="32">
        <v>25000000</v>
      </c>
      <c r="L415" s="136">
        <v>10000000</v>
      </c>
      <c r="M415" s="153">
        <v>0.4</v>
      </c>
      <c r="N415" s="136"/>
      <c r="O415" s="136">
        <v>10000000</v>
      </c>
      <c r="P415" s="122">
        <f t="shared" si="59"/>
        <v>1</v>
      </c>
      <c r="Q415" s="30" t="str">
        <f t="shared" si="62"/>
        <v>MUY ALTO</v>
      </c>
      <c r="R415" s="99"/>
      <c r="S415" s="31">
        <f t="shared" si="60"/>
        <v>1</v>
      </c>
      <c r="T415" s="30" t="str">
        <f t="shared" si="63"/>
        <v>MUY ALTO</v>
      </c>
    </row>
    <row r="416" spans="1:20" ht="38.25" x14ac:dyDescent="0.25">
      <c r="A416" s="207"/>
      <c r="B416" s="9" t="s">
        <v>223</v>
      </c>
      <c r="C416" s="3" t="s">
        <v>30</v>
      </c>
      <c r="D416" s="1" t="s">
        <v>235</v>
      </c>
      <c r="E416" s="53">
        <v>0</v>
      </c>
      <c r="F416" s="53">
        <v>50</v>
      </c>
      <c r="G416" s="48" t="s">
        <v>289</v>
      </c>
      <c r="H416" s="124">
        <v>100</v>
      </c>
      <c r="I416" s="54">
        <f t="shared" si="61"/>
        <v>2</v>
      </c>
      <c r="J416" s="30" t="str">
        <f t="shared" si="58"/>
        <v>MUY ALTO</v>
      </c>
      <c r="K416" s="32">
        <v>25000000</v>
      </c>
      <c r="L416" s="136">
        <v>10000000</v>
      </c>
      <c r="M416" s="153">
        <v>0.4</v>
      </c>
      <c r="N416" s="136"/>
      <c r="O416" s="136">
        <v>10000000</v>
      </c>
      <c r="P416" s="122">
        <f t="shared" si="59"/>
        <v>1</v>
      </c>
      <c r="Q416" s="30" t="str">
        <f t="shared" si="62"/>
        <v>MUY ALTO</v>
      </c>
      <c r="R416" s="99"/>
      <c r="S416" s="31">
        <f t="shared" si="60"/>
        <v>2</v>
      </c>
      <c r="T416" s="30" t="str">
        <f t="shared" si="63"/>
        <v>MUY ALTO</v>
      </c>
    </row>
    <row r="417" spans="1:20" ht="38.25" x14ac:dyDescent="0.25">
      <c r="A417" s="207"/>
      <c r="B417" s="9" t="s">
        <v>223</v>
      </c>
      <c r="C417" s="3" t="s">
        <v>31</v>
      </c>
      <c r="D417" s="1" t="s">
        <v>235</v>
      </c>
      <c r="E417" s="53">
        <v>0</v>
      </c>
      <c r="F417" s="53">
        <v>50</v>
      </c>
      <c r="G417" s="48" t="s">
        <v>289</v>
      </c>
      <c r="H417" s="124">
        <v>50</v>
      </c>
      <c r="I417" s="54">
        <f t="shared" si="61"/>
        <v>1</v>
      </c>
      <c r="J417" s="30" t="str">
        <f t="shared" si="58"/>
        <v>MUY ALTO</v>
      </c>
      <c r="K417" s="32">
        <v>25000000</v>
      </c>
      <c r="L417" s="136">
        <v>10000000</v>
      </c>
      <c r="M417" s="153">
        <v>0.4</v>
      </c>
      <c r="N417" s="136"/>
      <c r="O417" s="136">
        <v>10000000</v>
      </c>
      <c r="P417" s="122">
        <f t="shared" si="59"/>
        <v>1</v>
      </c>
      <c r="Q417" s="30" t="str">
        <f t="shared" si="62"/>
        <v>MUY ALTO</v>
      </c>
      <c r="R417" s="99"/>
      <c r="S417" s="31">
        <f t="shared" si="60"/>
        <v>1</v>
      </c>
      <c r="T417" s="30" t="str">
        <f t="shared" si="63"/>
        <v>MUY ALTO</v>
      </c>
    </row>
    <row r="418" spans="1:20" ht="51" x14ac:dyDescent="0.25">
      <c r="A418" s="207"/>
      <c r="B418" s="9" t="s">
        <v>236</v>
      </c>
      <c r="C418" s="3" t="s">
        <v>27</v>
      </c>
      <c r="D418" s="1" t="s">
        <v>237</v>
      </c>
      <c r="E418" s="53">
        <v>0</v>
      </c>
      <c r="F418" s="53">
        <v>3</v>
      </c>
      <c r="G418" s="48" t="s">
        <v>291</v>
      </c>
      <c r="H418" s="124">
        <v>1</v>
      </c>
      <c r="I418" s="54">
        <f t="shared" si="61"/>
        <v>0.33333333333333331</v>
      </c>
      <c r="J418" s="30" t="str">
        <f t="shared" si="58"/>
        <v>BAJO</v>
      </c>
      <c r="K418" s="32">
        <v>36000000</v>
      </c>
      <c r="L418" s="136">
        <v>29450000</v>
      </c>
      <c r="M418" s="153">
        <v>0.81805555555555554</v>
      </c>
      <c r="N418" s="136">
        <v>9291030</v>
      </c>
      <c r="O418" s="136">
        <v>29209710</v>
      </c>
      <c r="P418" s="122">
        <f t="shared" si="59"/>
        <v>0.99184074702886249</v>
      </c>
      <c r="Q418" s="30" t="str">
        <f t="shared" si="62"/>
        <v>MUY ALTO</v>
      </c>
      <c r="R418" s="99"/>
      <c r="S418" s="31">
        <f t="shared" si="60"/>
        <v>0.33061358234295413</v>
      </c>
      <c r="T418" s="30" t="str">
        <f t="shared" si="63"/>
        <v>BAJO</v>
      </c>
    </row>
    <row r="419" spans="1:20" ht="51" x14ac:dyDescent="0.25">
      <c r="A419" s="207"/>
      <c r="B419" s="9" t="s">
        <v>236</v>
      </c>
      <c r="C419" s="3" t="s">
        <v>29</v>
      </c>
      <c r="D419" s="1" t="s">
        <v>237</v>
      </c>
      <c r="E419" s="53">
        <v>0</v>
      </c>
      <c r="F419" s="53">
        <v>1</v>
      </c>
      <c r="G419" s="48" t="s">
        <v>291</v>
      </c>
      <c r="H419" s="124">
        <v>0</v>
      </c>
      <c r="I419" s="54">
        <f t="shared" si="61"/>
        <v>0</v>
      </c>
      <c r="J419" s="30" t="str">
        <f t="shared" si="58"/>
        <v>MUY BAJO</v>
      </c>
      <c r="K419" s="32">
        <v>36000000</v>
      </c>
      <c r="L419" s="136">
        <v>20000000</v>
      </c>
      <c r="M419" s="153">
        <v>0.55555555555555558</v>
      </c>
      <c r="N419" s="136">
        <v>19883947</v>
      </c>
      <c r="O419" s="136">
        <v>19883947</v>
      </c>
      <c r="P419" s="122">
        <f t="shared" si="59"/>
        <v>0.99419734999999998</v>
      </c>
      <c r="Q419" s="30" t="str">
        <f t="shared" si="62"/>
        <v>MUY ALTO</v>
      </c>
      <c r="R419" s="99"/>
      <c r="S419" s="31">
        <f t="shared" si="60"/>
        <v>0</v>
      </c>
      <c r="T419" s="30" t="str">
        <f t="shared" si="63"/>
        <v>MUY BAJO</v>
      </c>
    </row>
    <row r="420" spans="1:20" ht="51" x14ac:dyDescent="0.25">
      <c r="A420" s="207"/>
      <c r="B420" s="9" t="s">
        <v>236</v>
      </c>
      <c r="C420" s="3" t="s">
        <v>30</v>
      </c>
      <c r="D420" s="1" t="s">
        <v>237</v>
      </c>
      <c r="E420" s="53">
        <v>0</v>
      </c>
      <c r="F420" s="53">
        <v>1</v>
      </c>
      <c r="G420" s="48" t="s">
        <v>289</v>
      </c>
      <c r="H420" s="124">
        <v>0</v>
      </c>
      <c r="I420" s="54">
        <f t="shared" si="61"/>
        <v>0</v>
      </c>
      <c r="J420" s="30" t="str">
        <f t="shared" si="58"/>
        <v>MUY BAJO</v>
      </c>
      <c r="K420" s="32">
        <v>36000000</v>
      </c>
      <c r="L420" s="136">
        <v>20000000</v>
      </c>
      <c r="M420" s="153">
        <v>0.55555555555555558</v>
      </c>
      <c r="N420" s="136"/>
      <c r="O420" s="136">
        <v>20000000</v>
      </c>
      <c r="P420" s="122">
        <f t="shared" si="59"/>
        <v>1</v>
      </c>
      <c r="Q420" s="30" t="str">
        <f t="shared" si="62"/>
        <v>MUY ALTO</v>
      </c>
      <c r="R420" s="99"/>
      <c r="S420" s="31">
        <f t="shared" si="60"/>
        <v>0</v>
      </c>
      <c r="T420" s="30" t="str">
        <f t="shared" si="63"/>
        <v>MUY BAJO</v>
      </c>
    </row>
    <row r="421" spans="1:20" ht="51" x14ac:dyDescent="0.25">
      <c r="A421" s="207"/>
      <c r="B421" s="9" t="s">
        <v>236</v>
      </c>
      <c r="C421" s="3" t="s">
        <v>31</v>
      </c>
      <c r="D421" s="1" t="s">
        <v>237</v>
      </c>
      <c r="E421" s="53">
        <v>0</v>
      </c>
      <c r="F421" s="53">
        <v>1</v>
      </c>
      <c r="G421" s="48" t="s">
        <v>289</v>
      </c>
      <c r="H421" s="124">
        <v>0</v>
      </c>
      <c r="I421" s="54">
        <f t="shared" si="61"/>
        <v>0</v>
      </c>
      <c r="J421" s="30" t="str">
        <f t="shared" si="58"/>
        <v>MUY BAJO</v>
      </c>
      <c r="K421" s="32">
        <v>36000000</v>
      </c>
      <c r="L421" s="136">
        <v>20000000</v>
      </c>
      <c r="M421" s="153">
        <v>0.55555555555555558</v>
      </c>
      <c r="N421" s="136"/>
      <c r="O421" s="136">
        <v>20000000</v>
      </c>
      <c r="P421" s="122">
        <f t="shared" ref="P421:P451" si="64">+O421/L421</f>
        <v>1</v>
      </c>
      <c r="Q421" s="30" t="str">
        <f t="shared" si="62"/>
        <v>MUY ALTO</v>
      </c>
      <c r="R421" s="99"/>
      <c r="S421" s="31">
        <f t="shared" si="60"/>
        <v>0</v>
      </c>
      <c r="T421" s="30" t="str">
        <f t="shared" si="63"/>
        <v>MUY BAJO</v>
      </c>
    </row>
    <row r="422" spans="1:20" ht="25.5" x14ac:dyDescent="0.25">
      <c r="A422" s="207"/>
      <c r="B422" s="21" t="s">
        <v>313</v>
      </c>
      <c r="C422" s="22"/>
      <c r="D422" s="23"/>
      <c r="E422" s="84"/>
      <c r="F422" s="84"/>
      <c r="G422" s="85"/>
      <c r="H422" s="84"/>
      <c r="I422" s="86">
        <f>+AVERAGE(I359:I421)</f>
        <v>0.80921405314262451</v>
      </c>
      <c r="J422" s="41" t="str">
        <f t="shared" si="58"/>
        <v>MUY ALTO</v>
      </c>
      <c r="K422" s="42">
        <f>SUM(K359:K421)</f>
        <v>3973740000</v>
      </c>
      <c r="L422" s="139">
        <v>2033734893</v>
      </c>
      <c r="M422" s="154">
        <v>0.51179364855274878</v>
      </c>
      <c r="N422" s="139">
        <v>203446023</v>
      </c>
      <c r="O422" s="139">
        <v>1956541216</v>
      </c>
      <c r="P422" s="110">
        <f t="shared" si="64"/>
        <v>0.96204339254555926</v>
      </c>
      <c r="Q422" s="30" t="str">
        <f t="shared" si="62"/>
        <v>MUY ALTO</v>
      </c>
      <c r="R422" s="99"/>
      <c r="S422" s="73">
        <f t="shared" si="60"/>
        <v>0.77849903298087297</v>
      </c>
      <c r="T422" s="30" t="str">
        <f t="shared" si="63"/>
        <v>ALTO</v>
      </c>
    </row>
    <row r="423" spans="1:20" ht="38.25" x14ac:dyDescent="0.25">
      <c r="A423" s="208"/>
      <c r="B423" s="7" t="s">
        <v>312</v>
      </c>
      <c r="C423" s="20"/>
      <c r="D423" s="8"/>
      <c r="E423" s="87"/>
      <c r="F423" s="87"/>
      <c r="G423" s="20"/>
      <c r="H423" s="87"/>
      <c r="I423" s="88">
        <f>+AVERAGE(I291,I298,I321,I358,I422)</f>
        <v>0.80159646203179147</v>
      </c>
      <c r="J423" s="38" t="str">
        <f t="shared" si="58"/>
        <v>MUY ALTO</v>
      </c>
      <c r="K423" s="37">
        <f>+K422+K358+K321+K298+K291</f>
        <v>15877140000</v>
      </c>
      <c r="L423" s="138">
        <v>23926563348</v>
      </c>
      <c r="M423" s="145">
        <v>1.5069819468745631</v>
      </c>
      <c r="N423" s="138">
        <v>3530081412</v>
      </c>
      <c r="O423" s="138">
        <v>18094640692</v>
      </c>
      <c r="P423" s="111">
        <f t="shared" si="64"/>
        <v>0.75625740432599631</v>
      </c>
      <c r="Q423" s="30" t="str">
        <f>IF(P423&lt;=20%,"MUY BAJO",IF(AND(P423&gt;20%,P423&lt;=40%),"BAJO",IF(AND(P423&gt;40%,P423&lt;=60%),"MEDIO",IF(AND(P423&gt;60%,P423&lt;=80%),"ALTO","MUY ALTO"))))</f>
        <v>ALTO</v>
      </c>
      <c r="R423" s="99"/>
      <c r="S423" s="43">
        <f t="shared" si="60"/>
        <v>0.60621325969306472</v>
      </c>
      <c r="T423" s="30" t="str">
        <f t="shared" si="63"/>
        <v>ALTO</v>
      </c>
    </row>
    <row r="424" spans="1:20" ht="38.25" customHeight="1" x14ac:dyDescent="0.25">
      <c r="A424" s="206" t="s">
        <v>307</v>
      </c>
      <c r="B424" s="16" t="s">
        <v>238</v>
      </c>
      <c r="C424" s="17" t="s">
        <v>27</v>
      </c>
      <c r="D424" s="18" t="s">
        <v>239</v>
      </c>
      <c r="E424" s="66">
        <v>3352</v>
      </c>
      <c r="F424" s="89">
        <v>1500</v>
      </c>
      <c r="G424" s="65" t="s">
        <v>289</v>
      </c>
      <c r="H424" s="124">
        <v>1431</v>
      </c>
      <c r="I424" s="67">
        <f t="shared" si="61"/>
        <v>0.95399999999999996</v>
      </c>
      <c r="J424" s="40" t="str">
        <f t="shared" si="58"/>
        <v>MUY ALTO</v>
      </c>
      <c r="K424" s="32">
        <v>121650000</v>
      </c>
      <c r="L424" s="136">
        <v>60802899</v>
      </c>
      <c r="M424" s="153">
        <v>0.49981832305795315</v>
      </c>
      <c r="N424" s="136"/>
      <c r="O424" s="136">
        <v>54301803</v>
      </c>
      <c r="P424" s="122">
        <f t="shared" si="64"/>
        <v>0.89307917703068729</v>
      </c>
      <c r="Q424" s="30" t="str">
        <f t="shared" si="62"/>
        <v>MUY ALTO</v>
      </c>
      <c r="R424" s="99"/>
      <c r="S424" s="31">
        <f t="shared" si="60"/>
        <v>0.85199753488727559</v>
      </c>
      <c r="T424" s="40" t="str">
        <f t="shared" si="63"/>
        <v>MUY ALTO</v>
      </c>
    </row>
    <row r="425" spans="1:20" ht="38.25" x14ac:dyDescent="0.25">
      <c r="A425" s="207"/>
      <c r="B425" s="9" t="s">
        <v>238</v>
      </c>
      <c r="C425" s="3" t="s">
        <v>29</v>
      </c>
      <c r="D425" s="1" t="s">
        <v>239</v>
      </c>
      <c r="E425" s="53">
        <v>509</v>
      </c>
      <c r="F425" s="90">
        <v>200</v>
      </c>
      <c r="G425" s="48" t="s">
        <v>289</v>
      </c>
      <c r="H425" s="124">
        <v>30</v>
      </c>
      <c r="I425" s="54">
        <f t="shared" si="61"/>
        <v>0.15</v>
      </c>
      <c r="J425" s="30" t="str">
        <f t="shared" si="58"/>
        <v>MUY BAJO</v>
      </c>
      <c r="K425" s="32">
        <v>17346000</v>
      </c>
      <c r="L425" s="136">
        <v>24029400</v>
      </c>
      <c r="M425" s="153">
        <v>1.3852992044275336</v>
      </c>
      <c r="N425" s="136">
        <v>2933333</v>
      </c>
      <c r="O425" s="136">
        <v>19255408</v>
      </c>
      <c r="P425" s="122">
        <f t="shared" si="64"/>
        <v>0.80132704104139096</v>
      </c>
      <c r="Q425" s="30" t="str">
        <f t="shared" si="62"/>
        <v>MUY ALTO</v>
      </c>
      <c r="R425" s="99"/>
      <c r="S425" s="31">
        <f t="shared" si="60"/>
        <v>0.12019905615620864</v>
      </c>
      <c r="T425" s="30" t="str">
        <f t="shared" si="63"/>
        <v>MUY BAJO</v>
      </c>
    </row>
    <row r="426" spans="1:20" ht="38.25" x14ac:dyDescent="0.25">
      <c r="A426" s="207"/>
      <c r="B426" s="9" t="s">
        <v>238</v>
      </c>
      <c r="C426" s="3" t="s">
        <v>30</v>
      </c>
      <c r="D426" s="1" t="s">
        <v>239</v>
      </c>
      <c r="E426" s="53">
        <v>594</v>
      </c>
      <c r="F426" s="90">
        <v>200</v>
      </c>
      <c r="G426" s="48" t="s">
        <v>289</v>
      </c>
      <c r="H426" s="124">
        <v>401</v>
      </c>
      <c r="I426" s="127">
        <v>1</v>
      </c>
      <c r="J426" s="30" t="str">
        <f t="shared" si="58"/>
        <v>MUY ALTO</v>
      </c>
      <c r="K426" s="32">
        <v>17346000</v>
      </c>
      <c r="L426" s="136">
        <v>25499400</v>
      </c>
      <c r="M426" s="153">
        <v>1.470044967139398</v>
      </c>
      <c r="N426" s="136">
        <v>-1</v>
      </c>
      <c r="O426" s="136">
        <v>15791999</v>
      </c>
      <c r="P426" s="122">
        <f t="shared" si="64"/>
        <v>0.61930865039961724</v>
      </c>
      <c r="Q426" s="30" t="str">
        <f t="shared" si="62"/>
        <v>ALTO</v>
      </c>
      <c r="R426" s="99"/>
      <c r="S426" s="31">
        <f t="shared" si="60"/>
        <v>0.61930865039961724</v>
      </c>
      <c r="T426" s="30" t="str">
        <f t="shared" si="63"/>
        <v>ALTO</v>
      </c>
    </row>
    <row r="427" spans="1:20" ht="38.25" x14ac:dyDescent="0.25">
      <c r="A427" s="207"/>
      <c r="B427" s="9" t="s">
        <v>238</v>
      </c>
      <c r="C427" s="3" t="s">
        <v>31</v>
      </c>
      <c r="D427" s="1" t="s">
        <v>239</v>
      </c>
      <c r="E427" s="53">
        <v>619</v>
      </c>
      <c r="F427" s="90">
        <v>250</v>
      </c>
      <c r="G427" s="48" t="s">
        <v>289</v>
      </c>
      <c r="H427" s="124">
        <v>289</v>
      </c>
      <c r="I427" s="54">
        <f t="shared" si="61"/>
        <v>1.1559999999999999</v>
      </c>
      <c r="J427" s="30" t="str">
        <f t="shared" si="58"/>
        <v>MUY ALTO</v>
      </c>
      <c r="K427" s="32">
        <v>17346000</v>
      </c>
      <c r="L427" s="136">
        <v>20280900</v>
      </c>
      <c r="M427" s="153">
        <v>1.1691975095122795</v>
      </c>
      <c r="N427" s="136"/>
      <c r="O427" s="136">
        <v>16251776</v>
      </c>
      <c r="P427" s="122">
        <f t="shared" si="64"/>
        <v>0.80133406308398547</v>
      </c>
      <c r="Q427" s="30" t="str">
        <f t="shared" si="62"/>
        <v>MUY ALTO</v>
      </c>
      <c r="R427" s="99"/>
      <c r="S427" s="31">
        <f t="shared" si="60"/>
        <v>0.92634217692508714</v>
      </c>
      <c r="T427" s="30" t="str">
        <f t="shared" si="63"/>
        <v>MUY ALTO</v>
      </c>
    </row>
    <row r="428" spans="1:20" ht="25.5" x14ac:dyDescent="0.25">
      <c r="A428" s="207"/>
      <c r="B428" s="9" t="s">
        <v>238</v>
      </c>
      <c r="C428" s="3" t="s">
        <v>27</v>
      </c>
      <c r="D428" s="1" t="s">
        <v>240</v>
      </c>
      <c r="E428" s="53">
        <v>1748</v>
      </c>
      <c r="F428" s="90">
        <v>1000</v>
      </c>
      <c r="G428" s="48" t="s">
        <v>289</v>
      </c>
      <c r="H428" s="124">
        <v>1518</v>
      </c>
      <c r="I428" s="127">
        <v>1</v>
      </c>
      <c r="J428" s="30" t="str">
        <f t="shared" si="58"/>
        <v>MUY ALTO</v>
      </c>
      <c r="K428" s="32">
        <v>33000000</v>
      </c>
      <c r="L428" s="136">
        <v>0</v>
      </c>
      <c r="M428" s="153">
        <v>0</v>
      </c>
      <c r="N428" s="136"/>
      <c r="O428" s="136"/>
      <c r="P428" s="122" t="e">
        <f t="shared" si="64"/>
        <v>#DIV/0!</v>
      </c>
      <c r="Q428" s="30" t="e">
        <f t="shared" si="62"/>
        <v>#DIV/0!</v>
      </c>
      <c r="R428" s="99"/>
      <c r="S428" s="31" t="e">
        <f t="shared" si="60"/>
        <v>#DIV/0!</v>
      </c>
      <c r="T428" s="30" t="e">
        <f t="shared" si="63"/>
        <v>#DIV/0!</v>
      </c>
    </row>
    <row r="429" spans="1:20" ht="25.5" x14ac:dyDescent="0.25">
      <c r="A429" s="207"/>
      <c r="B429" s="9" t="s">
        <v>238</v>
      </c>
      <c r="C429" s="3" t="s">
        <v>29</v>
      </c>
      <c r="D429" s="1" t="s">
        <v>240</v>
      </c>
      <c r="E429" s="53">
        <v>378</v>
      </c>
      <c r="F429" s="90">
        <v>300</v>
      </c>
      <c r="G429" s="48" t="s">
        <v>289</v>
      </c>
      <c r="H429" s="124">
        <v>322</v>
      </c>
      <c r="I429" s="54">
        <f t="shared" si="61"/>
        <v>1.0733333333333333</v>
      </c>
      <c r="J429" s="30" t="str">
        <f t="shared" si="58"/>
        <v>MUY ALTO</v>
      </c>
      <c r="K429" s="32">
        <v>27833000</v>
      </c>
      <c r="L429" s="136">
        <v>18884400</v>
      </c>
      <c r="M429" s="153">
        <v>0.67848956274925443</v>
      </c>
      <c r="N429" s="136"/>
      <c r="O429" s="136">
        <v>15701573</v>
      </c>
      <c r="P429" s="122">
        <f t="shared" si="64"/>
        <v>0.83145734045031883</v>
      </c>
      <c r="Q429" s="30" t="str">
        <f t="shared" si="62"/>
        <v>MUY ALTO</v>
      </c>
      <c r="R429" s="99"/>
      <c r="S429" s="31">
        <f t="shared" si="60"/>
        <v>0.89243087875000882</v>
      </c>
      <c r="T429" s="30" t="str">
        <f t="shared" si="63"/>
        <v>MUY ALTO</v>
      </c>
    </row>
    <row r="430" spans="1:20" ht="25.5" x14ac:dyDescent="0.25">
      <c r="A430" s="207"/>
      <c r="B430" s="9" t="s">
        <v>238</v>
      </c>
      <c r="C430" s="3" t="s">
        <v>30</v>
      </c>
      <c r="D430" s="1" t="s">
        <v>240</v>
      </c>
      <c r="E430" s="53">
        <v>364</v>
      </c>
      <c r="F430" s="90">
        <v>300</v>
      </c>
      <c r="G430" s="48" t="s">
        <v>289</v>
      </c>
      <c r="H430" s="124">
        <v>314</v>
      </c>
      <c r="I430" s="54">
        <f t="shared" si="61"/>
        <v>1.0466666666666666</v>
      </c>
      <c r="J430" s="30" t="str">
        <f t="shared" si="58"/>
        <v>MUY ALTO</v>
      </c>
      <c r="K430" s="32">
        <v>27833000</v>
      </c>
      <c r="L430" s="136">
        <v>18884400</v>
      </c>
      <c r="M430" s="153">
        <v>0.67848956274925443</v>
      </c>
      <c r="N430" s="136"/>
      <c r="O430" s="136">
        <v>16252088</v>
      </c>
      <c r="P430" s="122">
        <f t="shared" si="64"/>
        <v>0.86060918006396814</v>
      </c>
      <c r="Q430" s="30" t="str">
        <f t="shared" si="62"/>
        <v>MUY ALTO</v>
      </c>
      <c r="R430" s="99"/>
      <c r="S430" s="31">
        <f t="shared" si="60"/>
        <v>0.90077094180028661</v>
      </c>
      <c r="T430" s="30" t="str">
        <f t="shared" si="63"/>
        <v>MUY ALTO</v>
      </c>
    </row>
    <row r="431" spans="1:20" ht="25.5" x14ac:dyDescent="0.25">
      <c r="A431" s="207"/>
      <c r="B431" s="9" t="s">
        <v>238</v>
      </c>
      <c r="C431" s="3" t="s">
        <v>31</v>
      </c>
      <c r="D431" s="1" t="s">
        <v>240</v>
      </c>
      <c r="E431" s="53">
        <v>408</v>
      </c>
      <c r="F431" s="90">
        <v>300</v>
      </c>
      <c r="G431" s="48" t="s">
        <v>289</v>
      </c>
      <c r="H431" s="124">
        <v>152</v>
      </c>
      <c r="I431" s="54">
        <f t="shared" si="61"/>
        <v>0.50666666666666671</v>
      </c>
      <c r="J431" s="30" t="str">
        <f t="shared" si="58"/>
        <v>MEDIO</v>
      </c>
      <c r="K431" s="32">
        <v>27834000</v>
      </c>
      <c r="L431" s="136">
        <v>18884400</v>
      </c>
      <c r="M431" s="153">
        <v>0.67846518646259968</v>
      </c>
      <c r="N431" s="136"/>
      <c r="O431" s="136">
        <v>9247685</v>
      </c>
      <c r="P431" s="122">
        <f t="shared" si="64"/>
        <v>0.48969969922263878</v>
      </c>
      <c r="Q431" s="30" t="str">
        <f t="shared" si="62"/>
        <v>MEDIO</v>
      </c>
      <c r="R431" s="99"/>
      <c r="S431" s="31">
        <f t="shared" si="60"/>
        <v>0.24811451427280368</v>
      </c>
      <c r="T431" s="30" t="str">
        <f t="shared" si="63"/>
        <v>BAJO</v>
      </c>
    </row>
    <row r="432" spans="1:20" ht="25.5" x14ac:dyDescent="0.25">
      <c r="A432" s="207"/>
      <c r="B432" s="9" t="s">
        <v>238</v>
      </c>
      <c r="C432" s="3" t="s">
        <v>27</v>
      </c>
      <c r="D432" s="1" t="s">
        <v>241</v>
      </c>
      <c r="E432" s="53">
        <v>3150</v>
      </c>
      <c r="F432" s="90">
        <v>4500</v>
      </c>
      <c r="G432" s="48" t="s">
        <v>289</v>
      </c>
      <c r="H432" s="124">
        <v>4915</v>
      </c>
      <c r="I432" s="54">
        <f t="shared" si="61"/>
        <v>1.0922222222222222</v>
      </c>
      <c r="J432" s="30" t="str">
        <f t="shared" si="58"/>
        <v>MUY ALTO</v>
      </c>
      <c r="K432" s="32">
        <v>398000000</v>
      </c>
      <c r="L432" s="136">
        <v>360465689</v>
      </c>
      <c r="M432" s="153">
        <v>0.90569268592964824</v>
      </c>
      <c r="N432" s="136">
        <v>12533058</v>
      </c>
      <c r="O432" s="136">
        <v>356656441</v>
      </c>
      <c r="P432" s="122">
        <f t="shared" si="64"/>
        <v>0.98943242556436484</v>
      </c>
      <c r="Q432" s="30" t="str">
        <f t="shared" si="62"/>
        <v>MUY ALTO</v>
      </c>
      <c r="R432" s="99"/>
      <c r="S432" s="31">
        <f t="shared" si="60"/>
        <v>1.080680082588634</v>
      </c>
      <c r="T432" s="30" t="str">
        <f t="shared" si="63"/>
        <v>MUY ALTO</v>
      </c>
    </row>
    <row r="433" spans="1:20" ht="25.5" x14ac:dyDescent="0.25">
      <c r="A433" s="207"/>
      <c r="B433" s="9" t="s">
        <v>238</v>
      </c>
      <c r="C433" s="3" t="s">
        <v>29</v>
      </c>
      <c r="D433" s="1" t="s">
        <v>241</v>
      </c>
      <c r="E433" s="53">
        <v>0</v>
      </c>
      <c r="F433" s="90">
        <v>300</v>
      </c>
      <c r="G433" s="48" t="s">
        <v>289</v>
      </c>
      <c r="H433" s="124">
        <v>415</v>
      </c>
      <c r="I433" s="54">
        <f t="shared" si="61"/>
        <v>1.3833333333333333</v>
      </c>
      <c r="J433" s="30" t="str">
        <f t="shared" si="58"/>
        <v>MUY ALTO</v>
      </c>
      <c r="K433" s="32">
        <v>27333000</v>
      </c>
      <c r="L433" s="136">
        <v>27054000</v>
      </c>
      <c r="M433" s="153">
        <v>0.98979255844583469</v>
      </c>
      <c r="N433" s="136">
        <v>3050000</v>
      </c>
      <c r="O433" s="136">
        <v>15355693</v>
      </c>
      <c r="P433" s="122">
        <f t="shared" si="64"/>
        <v>0.56759418200635769</v>
      </c>
      <c r="Q433" s="30" t="str">
        <f t="shared" si="62"/>
        <v>MEDIO</v>
      </c>
      <c r="R433" s="99"/>
      <c r="S433" s="31">
        <f t="shared" si="60"/>
        <v>0.78517195177546151</v>
      </c>
      <c r="T433" s="30" t="str">
        <f t="shared" si="63"/>
        <v>ALTO</v>
      </c>
    </row>
    <row r="434" spans="1:20" ht="25.5" x14ac:dyDescent="0.25">
      <c r="A434" s="207"/>
      <c r="B434" s="9" t="s">
        <v>238</v>
      </c>
      <c r="C434" s="3" t="s">
        <v>30</v>
      </c>
      <c r="D434" s="1" t="s">
        <v>241</v>
      </c>
      <c r="E434" s="53">
        <v>0</v>
      </c>
      <c r="F434" s="90">
        <v>300</v>
      </c>
      <c r="G434" s="53" t="s">
        <v>289</v>
      </c>
      <c r="H434" s="124">
        <v>494</v>
      </c>
      <c r="I434" s="54">
        <f t="shared" si="61"/>
        <v>1.6466666666666667</v>
      </c>
      <c r="J434" s="30" t="str">
        <f t="shared" si="58"/>
        <v>MUY ALTO</v>
      </c>
      <c r="K434" s="32">
        <v>27333000</v>
      </c>
      <c r="L434" s="136">
        <v>67054000</v>
      </c>
      <c r="M434" s="153">
        <v>2.4532250393297481</v>
      </c>
      <c r="N434" s="136">
        <v>2749999</v>
      </c>
      <c r="O434" s="136">
        <v>58979425</v>
      </c>
      <c r="P434" s="122">
        <f t="shared" si="64"/>
        <v>0.87958100933575922</v>
      </c>
      <c r="Q434" s="30" t="str">
        <f t="shared" si="62"/>
        <v>MUY ALTO</v>
      </c>
      <c r="R434" s="99"/>
      <c r="S434" s="31">
        <f t="shared" si="60"/>
        <v>1.4483767287062168</v>
      </c>
      <c r="T434" s="30" t="str">
        <f t="shared" si="63"/>
        <v>MUY ALTO</v>
      </c>
    </row>
    <row r="435" spans="1:20" ht="25.5" x14ac:dyDescent="0.25">
      <c r="A435" s="207"/>
      <c r="B435" s="9" t="s">
        <v>238</v>
      </c>
      <c r="C435" s="3" t="s">
        <v>31</v>
      </c>
      <c r="D435" s="1" t="s">
        <v>241</v>
      </c>
      <c r="E435" s="53">
        <v>0</v>
      </c>
      <c r="F435" s="90">
        <v>350</v>
      </c>
      <c r="G435" s="53" t="s">
        <v>289</v>
      </c>
      <c r="H435" s="124">
        <v>314</v>
      </c>
      <c r="I435" s="54">
        <f t="shared" si="61"/>
        <v>0.89714285714285713</v>
      </c>
      <c r="J435" s="30" t="str">
        <f t="shared" si="58"/>
        <v>MUY ALTO</v>
      </c>
      <c r="K435" s="32">
        <v>27334000</v>
      </c>
      <c r="L435" s="136">
        <v>27054000</v>
      </c>
      <c r="M435" s="153">
        <v>0.98975634740616081</v>
      </c>
      <c r="N435" s="136">
        <v>-1</v>
      </c>
      <c r="O435" s="136">
        <v>19873999</v>
      </c>
      <c r="P435" s="122">
        <f t="shared" si="64"/>
        <v>0.73460482738227251</v>
      </c>
      <c r="Q435" s="30" t="str">
        <f t="shared" si="62"/>
        <v>ALTO</v>
      </c>
      <c r="R435" s="99"/>
      <c r="S435" s="31">
        <f t="shared" si="60"/>
        <v>0.65904547370866728</v>
      </c>
      <c r="T435" s="30" t="str">
        <f t="shared" si="63"/>
        <v>ALTO</v>
      </c>
    </row>
    <row r="436" spans="1:20" ht="25.5" x14ac:dyDescent="0.25">
      <c r="A436" s="207"/>
      <c r="B436" s="9" t="s">
        <v>238</v>
      </c>
      <c r="C436" s="3" t="s">
        <v>27</v>
      </c>
      <c r="D436" s="1" t="s">
        <v>242</v>
      </c>
      <c r="E436" s="53">
        <v>0</v>
      </c>
      <c r="F436" s="90">
        <v>16</v>
      </c>
      <c r="G436" s="53" t="s">
        <v>289</v>
      </c>
      <c r="H436" s="124">
        <v>16</v>
      </c>
      <c r="I436" s="54">
        <f t="shared" si="61"/>
        <v>1</v>
      </c>
      <c r="J436" s="30" t="str">
        <f t="shared" si="58"/>
        <v>MUY ALTO</v>
      </c>
      <c r="K436" s="32">
        <v>35000000</v>
      </c>
      <c r="L436" s="136">
        <v>0</v>
      </c>
      <c r="M436" s="153">
        <v>0</v>
      </c>
      <c r="N436" s="136"/>
      <c r="O436" s="136"/>
      <c r="P436" s="122" t="e">
        <f t="shared" si="64"/>
        <v>#DIV/0!</v>
      </c>
      <c r="Q436" s="30" t="e">
        <f t="shared" si="62"/>
        <v>#DIV/0!</v>
      </c>
      <c r="R436" s="99"/>
      <c r="S436" s="31" t="e">
        <f t="shared" si="60"/>
        <v>#DIV/0!</v>
      </c>
      <c r="T436" s="30" t="e">
        <f t="shared" si="63"/>
        <v>#DIV/0!</v>
      </c>
    </row>
    <row r="437" spans="1:20" ht="25.5" x14ac:dyDescent="0.25">
      <c r="A437" s="207"/>
      <c r="B437" s="9" t="s">
        <v>238</v>
      </c>
      <c r="C437" s="3" t="s">
        <v>29</v>
      </c>
      <c r="D437" s="1" t="s">
        <v>242</v>
      </c>
      <c r="E437" s="53">
        <v>0</v>
      </c>
      <c r="F437" s="90">
        <v>2</v>
      </c>
      <c r="G437" s="53" t="s">
        <v>289</v>
      </c>
      <c r="H437" s="124">
        <v>6</v>
      </c>
      <c r="I437" s="127">
        <v>1</v>
      </c>
      <c r="J437" s="30" t="str">
        <f t="shared" si="58"/>
        <v>MUY ALTO</v>
      </c>
      <c r="K437" s="32">
        <v>2000000</v>
      </c>
      <c r="L437" s="136">
        <v>0</v>
      </c>
      <c r="M437" s="153">
        <v>0</v>
      </c>
      <c r="N437" s="136"/>
      <c r="O437" s="136"/>
      <c r="P437" s="122" t="e">
        <f t="shared" si="64"/>
        <v>#DIV/0!</v>
      </c>
      <c r="Q437" s="30" t="e">
        <f t="shared" si="62"/>
        <v>#DIV/0!</v>
      </c>
      <c r="R437" s="99"/>
      <c r="S437" s="31" t="e">
        <f t="shared" si="60"/>
        <v>#DIV/0!</v>
      </c>
      <c r="T437" s="30" t="e">
        <f t="shared" si="63"/>
        <v>#DIV/0!</v>
      </c>
    </row>
    <row r="438" spans="1:20" ht="25.5" x14ac:dyDescent="0.25">
      <c r="A438" s="207"/>
      <c r="B438" s="9" t="s">
        <v>238</v>
      </c>
      <c r="C438" s="3" t="s">
        <v>30</v>
      </c>
      <c r="D438" s="1" t="s">
        <v>242</v>
      </c>
      <c r="E438" s="53">
        <v>0</v>
      </c>
      <c r="F438" s="90">
        <v>2</v>
      </c>
      <c r="G438" s="48" t="s">
        <v>289</v>
      </c>
      <c r="H438" s="124">
        <v>3</v>
      </c>
      <c r="I438" s="54">
        <f t="shared" si="61"/>
        <v>1.5</v>
      </c>
      <c r="J438" s="30" t="str">
        <f t="shared" si="58"/>
        <v>MUY ALTO</v>
      </c>
      <c r="K438" s="32">
        <v>2000000</v>
      </c>
      <c r="L438" s="136">
        <v>0</v>
      </c>
      <c r="M438" s="153">
        <v>0</v>
      </c>
      <c r="N438" s="136"/>
      <c r="O438" s="136"/>
      <c r="P438" s="122" t="e">
        <f t="shared" si="64"/>
        <v>#DIV/0!</v>
      </c>
      <c r="Q438" s="30" t="e">
        <f t="shared" si="62"/>
        <v>#DIV/0!</v>
      </c>
      <c r="R438" s="99"/>
      <c r="S438" s="31" t="e">
        <f t="shared" si="60"/>
        <v>#DIV/0!</v>
      </c>
      <c r="T438" s="30" t="e">
        <f t="shared" si="63"/>
        <v>#DIV/0!</v>
      </c>
    </row>
    <row r="439" spans="1:20" ht="25.5" x14ac:dyDescent="0.25">
      <c r="A439" s="207"/>
      <c r="B439" s="9" t="s">
        <v>238</v>
      </c>
      <c r="C439" s="3" t="s">
        <v>31</v>
      </c>
      <c r="D439" s="1" t="s">
        <v>242</v>
      </c>
      <c r="E439" s="53">
        <v>0</v>
      </c>
      <c r="F439" s="90">
        <v>2</v>
      </c>
      <c r="G439" s="48" t="s">
        <v>289</v>
      </c>
      <c r="H439" s="124">
        <v>2</v>
      </c>
      <c r="I439" s="54">
        <f t="shared" si="61"/>
        <v>1</v>
      </c>
      <c r="J439" s="30" t="str">
        <f t="shared" si="58"/>
        <v>MUY ALTO</v>
      </c>
      <c r="K439" s="32">
        <v>2000000</v>
      </c>
      <c r="L439" s="136">
        <v>0</v>
      </c>
      <c r="M439" s="153">
        <v>0</v>
      </c>
      <c r="N439" s="136"/>
      <c r="O439" s="136"/>
      <c r="P439" s="122" t="e">
        <f t="shared" si="64"/>
        <v>#DIV/0!</v>
      </c>
      <c r="Q439" s="30" t="e">
        <f t="shared" si="62"/>
        <v>#DIV/0!</v>
      </c>
      <c r="R439" s="99"/>
      <c r="S439" s="31" t="e">
        <f t="shared" si="60"/>
        <v>#DIV/0!</v>
      </c>
      <c r="T439" s="30" t="e">
        <f t="shared" si="63"/>
        <v>#DIV/0!</v>
      </c>
    </row>
    <row r="440" spans="1:20" ht="25.5" x14ac:dyDescent="0.25">
      <c r="A440" s="207"/>
      <c r="B440" s="9" t="s">
        <v>238</v>
      </c>
      <c r="C440" s="3" t="s">
        <v>27</v>
      </c>
      <c r="D440" s="1" t="s">
        <v>243</v>
      </c>
      <c r="E440" s="53">
        <v>25</v>
      </c>
      <c r="F440" s="90">
        <v>10</v>
      </c>
      <c r="G440" s="48" t="s">
        <v>289</v>
      </c>
      <c r="H440" s="124">
        <v>15</v>
      </c>
      <c r="I440" s="54">
        <f t="shared" si="61"/>
        <v>1.5</v>
      </c>
      <c r="J440" s="30" t="str">
        <f t="shared" si="58"/>
        <v>MUY ALTO</v>
      </c>
      <c r="K440" s="32">
        <v>15000000</v>
      </c>
      <c r="L440" s="136">
        <v>8000000</v>
      </c>
      <c r="M440" s="153">
        <v>0.53333333333333333</v>
      </c>
      <c r="N440" s="136"/>
      <c r="O440" s="136"/>
      <c r="P440" s="122">
        <f t="shared" si="64"/>
        <v>0</v>
      </c>
      <c r="Q440" s="30" t="str">
        <f t="shared" si="62"/>
        <v>MUY BAJO</v>
      </c>
      <c r="R440" s="99"/>
      <c r="S440" s="31">
        <f t="shared" si="60"/>
        <v>0</v>
      </c>
      <c r="T440" s="30" t="str">
        <f t="shared" si="63"/>
        <v>MUY BAJO</v>
      </c>
    </row>
    <row r="441" spans="1:20" ht="25.5" x14ac:dyDescent="0.25">
      <c r="A441" s="207"/>
      <c r="B441" s="9" t="s">
        <v>238</v>
      </c>
      <c r="C441" s="3" t="s">
        <v>29</v>
      </c>
      <c r="D441" s="1" t="s">
        <v>243</v>
      </c>
      <c r="E441" s="53">
        <v>22</v>
      </c>
      <c r="F441" s="90">
        <v>10</v>
      </c>
      <c r="G441" s="48" t="s">
        <v>289</v>
      </c>
      <c r="H441" s="124">
        <v>8</v>
      </c>
      <c r="I441" s="54">
        <f t="shared" si="61"/>
        <v>0.8</v>
      </c>
      <c r="J441" s="30" t="str">
        <f t="shared" si="58"/>
        <v>ALTO</v>
      </c>
      <c r="K441" s="32">
        <v>5000000</v>
      </c>
      <c r="L441" s="136">
        <v>4000000</v>
      </c>
      <c r="M441" s="153">
        <v>0.8</v>
      </c>
      <c r="N441" s="136"/>
      <c r="O441" s="136"/>
      <c r="P441" s="122">
        <f t="shared" si="64"/>
        <v>0</v>
      </c>
      <c r="Q441" s="30" t="str">
        <f t="shared" si="62"/>
        <v>MUY BAJO</v>
      </c>
      <c r="R441" s="99"/>
      <c r="S441" s="31">
        <f t="shared" si="60"/>
        <v>0</v>
      </c>
      <c r="T441" s="30" t="str">
        <f t="shared" si="63"/>
        <v>MUY BAJO</v>
      </c>
    </row>
    <row r="442" spans="1:20" ht="25.5" x14ac:dyDescent="0.25">
      <c r="A442" s="207"/>
      <c r="B442" s="9" t="s">
        <v>238</v>
      </c>
      <c r="C442" s="3" t="s">
        <v>30</v>
      </c>
      <c r="D442" s="1" t="s">
        <v>243</v>
      </c>
      <c r="E442" s="53">
        <v>24</v>
      </c>
      <c r="F442" s="90">
        <v>10</v>
      </c>
      <c r="G442" s="48" t="s">
        <v>289</v>
      </c>
      <c r="H442" s="124">
        <v>14</v>
      </c>
      <c r="I442" s="127">
        <v>1</v>
      </c>
      <c r="J442" s="30" t="str">
        <f t="shared" si="58"/>
        <v>MUY ALTO</v>
      </c>
      <c r="K442" s="32">
        <v>5000000</v>
      </c>
      <c r="L442" s="136">
        <v>4000000</v>
      </c>
      <c r="M442" s="153">
        <v>0.8</v>
      </c>
      <c r="N442" s="136"/>
      <c r="O442" s="136"/>
      <c r="P442" s="122">
        <f t="shared" si="64"/>
        <v>0</v>
      </c>
      <c r="Q442" s="30" t="str">
        <f t="shared" si="62"/>
        <v>MUY BAJO</v>
      </c>
      <c r="R442" s="99"/>
      <c r="S442" s="31">
        <f t="shared" si="60"/>
        <v>0</v>
      </c>
      <c r="T442" s="30" t="str">
        <f t="shared" si="63"/>
        <v>MUY BAJO</v>
      </c>
    </row>
    <row r="443" spans="1:20" ht="25.5" x14ac:dyDescent="0.25">
      <c r="A443" s="207"/>
      <c r="B443" s="9" t="s">
        <v>238</v>
      </c>
      <c r="C443" s="3" t="s">
        <v>31</v>
      </c>
      <c r="D443" s="1" t="s">
        <v>243</v>
      </c>
      <c r="E443" s="53">
        <v>23</v>
      </c>
      <c r="F443" s="90">
        <v>10</v>
      </c>
      <c r="G443" s="48" t="s">
        <v>289</v>
      </c>
      <c r="H443" s="124">
        <v>14</v>
      </c>
      <c r="I443" s="127">
        <v>1</v>
      </c>
      <c r="J443" s="30" t="str">
        <f t="shared" si="58"/>
        <v>MUY ALTO</v>
      </c>
      <c r="K443" s="32">
        <v>5000000</v>
      </c>
      <c r="L443" s="136">
        <v>4000000</v>
      </c>
      <c r="M443" s="153">
        <v>0.8</v>
      </c>
      <c r="N443" s="136"/>
      <c r="O443" s="136"/>
      <c r="P443" s="122">
        <f t="shared" si="64"/>
        <v>0</v>
      </c>
      <c r="Q443" s="30" t="str">
        <f t="shared" si="62"/>
        <v>MUY BAJO</v>
      </c>
      <c r="R443" s="99"/>
      <c r="S443" s="31">
        <f t="shared" si="60"/>
        <v>0</v>
      </c>
      <c r="T443" s="30" t="str">
        <f t="shared" si="63"/>
        <v>MUY BAJO</v>
      </c>
    </row>
    <row r="444" spans="1:20" ht="25.5" x14ac:dyDescent="0.25">
      <c r="A444" s="207"/>
      <c r="B444" s="9" t="s">
        <v>238</v>
      </c>
      <c r="C444" s="3" t="s">
        <v>27</v>
      </c>
      <c r="D444" s="1" t="s">
        <v>244</v>
      </c>
      <c r="E444" s="53">
        <v>26</v>
      </c>
      <c r="F444" s="90">
        <v>10</v>
      </c>
      <c r="G444" s="48" t="s">
        <v>289</v>
      </c>
      <c r="H444" s="124">
        <v>15</v>
      </c>
      <c r="I444" s="127">
        <v>1</v>
      </c>
      <c r="J444" s="30" t="str">
        <f t="shared" si="58"/>
        <v>MUY ALTO</v>
      </c>
      <c r="K444" s="32">
        <v>15000000</v>
      </c>
      <c r="L444" s="136">
        <v>6379</v>
      </c>
      <c r="M444" s="153">
        <v>4.2526666666666669E-4</v>
      </c>
      <c r="N444" s="136"/>
      <c r="O444" s="136"/>
      <c r="P444" s="122">
        <f t="shared" si="64"/>
        <v>0</v>
      </c>
      <c r="Q444" s="30" t="str">
        <f t="shared" si="62"/>
        <v>MUY BAJO</v>
      </c>
      <c r="R444" s="99"/>
      <c r="S444" s="31">
        <f t="shared" si="60"/>
        <v>0</v>
      </c>
      <c r="T444" s="30" t="str">
        <f t="shared" si="63"/>
        <v>MUY BAJO</v>
      </c>
    </row>
    <row r="445" spans="1:20" ht="25.5" x14ac:dyDescent="0.25">
      <c r="A445" s="207"/>
      <c r="B445" s="9" t="s">
        <v>238</v>
      </c>
      <c r="C445" s="3" t="s">
        <v>29</v>
      </c>
      <c r="D445" s="1" t="s">
        <v>244</v>
      </c>
      <c r="E445" s="53">
        <v>24</v>
      </c>
      <c r="F445" s="90">
        <v>10</v>
      </c>
      <c r="G445" s="48" t="s">
        <v>289</v>
      </c>
      <c r="H445" s="124">
        <v>14</v>
      </c>
      <c r="I445" s="127">
        <v>1</v>
      </c>
      <c r="J445" s="30" t="str">
        <f t="shared" si="58"/>
        <v>MUY ALTO</v>
      </c>
      <c r="K445" s="32">
        <v>5000000</v>
      </c>
      <c r="L445" s="136">
        <v>6979</v>
      </c>
      <c r="M445" s="153">
        <v>1.3958E-3</v>
      </c>
      <c r="N445" s="136"/>
      <c r="O445" s="136"/>
      <c r="P445" s="122">
        <f t="shared" si="64"/>
        <v>0</v>
      </c>
      <c r="Q445" s="30" t="str">
        <f t="shared" si="62"/>
        <v>MUY BAJO</v>
      </c>
      <c r="R445" s="99"/>
      <c r="S445" s="31">
        <f t="shared" si="60"/>
        <v>0</v>
      </c>
      <c r="T445" s="30" t="str">
        <f t="shared" si="63"/>
        <v>MUY BAJO</v>
      </c>
    </row>
    <row r="446" spans="1:20" ht="25.5" x14ac:dyDescent="0.25">
      <c r="A446" s="207"/>
      <c r="B446" s="9" t="s">
        <v>238</v>
      </c>
      <c r="C446" s="3" t="s">
        <v>30</v>
      </c>
      <c r="D446" s="1" t="s">
        <v>244</v>
      </c>
      <c r="E446" s="53">
        <v>25</v>
      </c>
      <c r="F446" s="90">
        <v>10</v>
      </c>
      <c r="G446" s="48" t="s">
        <v>289</v>
      </c>
      <c r="H446" s="124">
        <v>14</v>
      </c>
      <c r="I446" s="127">
        <v>1</v>
      </c>
      <c r="J446" s="30" t="str">
        <f t="shared" si="58"/>
        <v>MUY ALTO</v>
      </c>
      <c r="K446" s="32">
        <v>5000000</v>
      </c>
      <c r="L446" s="136">
        <v>6980</v>
      </c>
      <c r="M446" s="153">
        <v>1.3960000000000001E-3</v>
      </c>
      <c r="N446" s="136"/>
      <c r="O446" s="136"/>
      <c r="P446" s="122">
        <f t="shared" si="64"/>
        <v>0</v>
      </c>
      <c r="Q446" s="30" t="str">
        <f t="shared" si="62"/>
        <v>MUY BAJO</v>
      </c>
      <c r="R446" s="99"/>
      <c r="S446" s="31">
        <f t="shared" si="60"/>
        <v>0</v>
      </c>
      <c r="T446" s="30" t="str">
        <f t="shared" si="63"/>
        <v>MUY BAJO</v>
      </c>
    </row>
    <row r="447" spans="1:20" ht="25.5" x14ac:dyDescent="0.25">
      <c r="A447" s="207"/>
      <c r="B447" s="9" t="s">
        <v>238</v>
      </c>
      <c r="C447" s="3" t="s">
        <v>31</v>
      </c>
      <c r="D447" s="1" t="s">
        <v>244</v>
      </c>
      <c r="E447" s="53">
        <v>25</v>
      </c>
      <c r="F447" s="90">
        <v>10</v>
      </c>
      <c r="G447" s="48" t="s">
        <v>289</v>
      </c>
      <c r="H447" s="124">
        <v>9</v>
      </c>
      <c r="I447" s="54">
        <f t="shared" si="61"/>
        <v>0.9</v>
      </c>
      <c r="J447" s="30" t="str">
        <f t="shared" ref="J447:J510" si="65">IF(I447&lt;=20%,"MUY BAJO",IF(AND(I447&gt;20%,I447&lt;=40%),"BAJO",IF(AND(I447&gt;40%,I447&lt;=60%),"MEDIO",IF(AND(I447&gt;60%,I447&lt;=80%),"ALTO","MUY ALTO"))))</f>
        <v>MUY ALTO</v>
      </c>
      <c r="K447" s="32">
        <v>5000000</v>
      </c>
      <c r="L447" s="136">
        <v>6979</v>
      </c>
      <c r="M447" s="153">
        <v>1.3958E-3</v>
      </c>
      <c r="N447" s="136"/>
      <c r="O447" s="136"/>
      <c r="P447" s="122">
        <f t="shared" si="64"/>
        <v>0</v>
      </c>
      <c r="Q447" s="30" t="str">
        <f t="shared" si="62"/>
        <v>MUY BAJO</v>
      </c>
      <c r="R447" s="99"/>
      <c r="S447" s="31">
        <f t="shared" si="60"/>
        <v>0</v>
      </c>
      <c r="T447" s="30" t="str">
        <f t="shared" si="63"/>
        <v>MUY BAJO</v>
      </c>
    </row>
    <row r="448" spans="1:20" ht="38.25" x14ac:dyDescent="0.25">
      <c r="A448" s="207"/>
      <c r="B448" s="9" t="s">
        <v>238</v>
      </c>
      <c r="C448" s="3" t="s">
        <v>27</v>
      </c>
      <c r="D448" s="1" t="s">
        <v>245</v>
      </c>
      <c r="E448" s="53">
        <v>23</v>
      </c>
      <c r="F448" s="90">
        <v>12</v>
      </c>
      <c r="G448" s="48" t="s">
        <v>289</v>
      </c>
      <c r="H448" s="124">
        <v>17</v>
      </c>
      <c r="I448" s="127">
        <v>1</v>
      </c>
      <c r="J448" s="30" t="str">
        <f t="shared" si="65"/>
        <v>MUY ALTO</v>
      </c>
      <c r="K448" s="32">
        <v>18750000</v>
      </c>
      <c r="L448" s="136">
        <v>9250467</v>
      </c>
      <c r="M448" s="153">
        <v>0.49335824</v>
      </c>
      <c r="N448" s="136"/>
      <c r="O448" s="136">
        <v>9130467</v>
      </c>
      <c r="P448" s="122">
        <f t="shared" si="64"/>
        <v>0.98702768195378676</v>
      </c>
      <c r="Q448" s="30" t="str">
        <f t="shared" si="62"/>
        <v>MUY ALTO</v>
      </c>
      <c r="R448" s="99"/>
      <c r="S448" s="31">
        <f t="shared" si="60"/>
        <v>0.98702768195378676</v>
      </c>
      <c r="T448" s="30" t="str">
        <f t="shared" si="63"/>
        <v>MUY ALTO</v>
      </c>
    </row>
    <row r="449" spans="1:20" ht="38.25" x14ac:dyDescent="0.25">
      <c r="A449" s="207"/>
      <c r="B449" s="9" t="s">
        <v>238</v>
      </c>
      <c r="C449" s="3" t="s">
        <v>29</v>
      </c>
      <c r="D449" s="1" t="s">
        <v>245</v>
      </c>
      <c r="E449" s="53">
        <v>19</v>
      </c>
      <c r="F449" s="90">
        <v>12</v>
      </c>
      <c r="G449" s="48" t="s">
        <v>289</v>
      </c>
      <c r="H449" s="124">
        <v>11</v>
      </c>
      <c r="I449" s="54">
        <f t="shared" si="61"/>
        <v>0.91666666666666663</v>
      </c>
      <c r="J449" s="30" t="str">
        <f t="shared" si="65"/>
        <v>MUY ALTO</v>
      </c>
      <c r="K449" s="32">
        <v>3750000</v>
      </c>
      <c r="L449" s="136">
        <v>0</v>
      </c>
      <c r="M449" s="153">
        <v>0</v>
      </c>
      <c r="N449" s="136"/>
      <c r="O449" s="136"/>
      <c r="P449" s="122" t="e">
        <f t="shared" si="64"/>
        <v>#DIV/0!</v>
      </c>
      <c r="Q449" s="30" t="e">
        <f t="shared" si="62"/>
        <v>#DIV/0!</v>
      </c>
      <c r="R449" s="99"/>
      <c r="S449" s="31" t="e">
        <f t="shared" si="60"/>
        <v>#DIV/0!</v>
      </c>
      <c r="T449" s="30" t="e">
        <f t="shared" si="63"/>
        <v>#DIV/0!</v>
      </c>
    </row>
    <row r="450" spans="1:20" ht="38.25" x14ac:dyDescent="0.25">
      <c r="A450" s="207"/>
      <c r="B450" s="9" t="s">
        <v>238</v>
      </c>
      <c r="C450" s="3" t="s">
        <v>30</v>
      </c>
      <c r="D450" s="1" t="s">
        <v>245</v>
      </c>
      <c r="E450" s="53">
        <v>20</v>
      </c>
      <c r="F450" s="90">
        <v>12</v>
      </c>
      <c r="G450" s="48" t="s">
        <v>289</v>
      </c>
      <c r="H450" s="124">
        <v>14</v>
      </c>
      <c r="I450" s="54">
        <f t="shared" si="61"/>
        <v>1.1666666666666667</v>
      </c>
      <c r="J450" s="30" t="str">
        <f t="shared" si="65"/>
        <v>MUY ALTO</v>
      </c>
      <c r="K450" s="32">
        <v>3750000</v>
      </c>
      <c r="L450" s="136">
        <v>0</v>
      </c>
      <c r="M450" s="153">
        <v>0</v>
      </c>
      <c r="N450" s="136"/>
      <c r="O450" s="136"/>
      <c r="P450" s="122" t="e">
        <f t="shared" si="64"/>
        <v>#DIV/0!</v>
      </c>
      <c r="Q450" s="30" t="e">
        <f t="shared" si="62"/>
        <v>#DIV/0!</v>
      </c>
      <c r="R450" s="99"/>
      <c r="S450" s="31" t="e">
        <f t="shared" si="60"/>
        <v>#DIV/0!</v>
      </c>
      <c r="T450" s="30" t="e">
        <f t="shared" si="63"/>
        <v>#DIV/0!</v>
      </c>
    </row>
    <row r="451" spans="1:20" ht="38.25" x14ac:dyDescent="0.25">
      <c r="A451" s="207"/>
      <c r="B451" s="9" t="s">
        <v>238</v>
      </c>
      <c r="C451" s="3" t="s">
        <v>31</v>
      </c>
      <c r="D451" s="1" t="s">
        <v>245</v>
      </c>
      <c r="E451" s="53">
        <v>19</v>
      </c>
      <c r="F451" s="90">
        <v>12</v>
      </c>
      <c r="G451" s="48" t="s">
        <v>289</v>
      </c>
      <c r="H451" s="124">
        <v>11</v>
      </c>
      <c r="I451" s="54">
        <f t="shared" si="61"/>
        <v>0.91666666666666663</v>
      </c>
      <c r="J451" s="30" t="str">
        <f t="shared" si="65"/>
        <v>MUY ALTO</v>
      </c>
      <c r="K451" s="32">
        <v>3750000</v>
      </c>
      <c r="L451" s="136">
        <v>0</v>
      </c>
      <c r="M451" s="153">
        <v>0</v>
      </c>
      <c r="N451" s="136"/>
      <c r="O451" s="136"/>
      <c r="P451" s="122" t="e">
        <f t="shared" si="64"/>
        <v>#DIV/0!</v>
      </c>
      <c r="Q451" s="30" t="e">
        <f t="shared" si="62"/>
        <v>#DIV/0!</v>
      </c>
      <c r="R451" s="99"/>
      <c r="S451" s="31" t="e">
        <f t="shared" si="60"/>
        <v>#DIV/0!</v>
      </c>
      <c r="T451" s="30" t="e">
        <f t="shared" si="63"/>
        <v>#DIV/0!</v>
      </c>
    </row>
    <row r="452" spans="1:20" ht="63.75" x14ac:dyDescent="0.25">
      <c r="A452" s="207"/>
      <c r="B452" s="9" t="s">
        <v>238</v>
      </c>
      <c r="C452" s="3" t="s">
        <v>27</v>
      </c>
      <c r="D452" s="1" t="s">
        <v>246</v>
      </c>
      <c r="E452" s="53">
        <v>0</v>
      </c>
      <c r="F452" s="90">
        <v>1000</v>
      </c>
      <c r="G452" s="48" t="s">
        <v>290</v>
      </c>
      <c r="H452" s="124">
        <v>2521</v>
      </c>
      <c r="I452" s="127">
        <v>1</v>
      </c>
      <c r="J452" s="30" t="str">
        <f t="shared" si="65"/>
        <v>MUY ALTO</v>
      </c>
      <c r="K452" s="32">
        <v>0</v>
      </c>
      <c r="L452" s="136">
        <v>0</v>
      </c>
      <c r="M452" s="153"/>
      <c r="N452" s="136"/>
      <c r="O452" s="136"/>
      <c r="P452" s="122"/>
      <c r="Q452" s="30" t="s">
        <v>293</v>
      </c>
      <c r="R452" s="99"/>
      <c r="S452" s="31">
        <f t="shared" si="60"/>
        <v>0</v>
      </c>
      <c r="T452" s="30" t="s">
        <v>293</v>
      </c>
    </row>
    <row r="453" spans="1:20" ht="25.5" x14ac:dyDescent="0.25">
      <c r="A453" s="207"/>
      <c r="B453" s="9" t="s">
        <v>238</v>
      </c>
      <c r="C453" s="3" t="s">
        <v>27</v>
      </c>
      <c r="D453" s="1" t="s">
        <v>247</v>
      </c>
      <c r="E453" s="53">
        <v>16442</v>
      </c>
      <c r="F453" s="90">
        <v>8000</v>
      </c>
      <c r="G453" s="48" t="s">
        <v>289</v>
      </c>
      <c r="H453" s="124">
        <v>8343</v>
      </c>
      <c r="I453" s="54">
        <f t="shared" si="61"/>
        <v>1.042875</v>
      </c>
      <c r="J453" s="30" t="str">
        <f t="shared" si="65"/>
        <v>MUY ALTO</v>
      </c>
      <c r="K453" s="32">
        <v>221500000</v>
      </c>
      <c r="L453" s="136">
        <v>90257754</v>
      </c>
      <c r="M453" s="153">
        <v>0.40748421670428892</v>
      </c>
      <c r="N453" s="136">
        <v>1396168</v>
      </c>
      <c r="O453" s="136">
        <v>90257753</v>
      </c>
      <c r="P453" s="122">
        <f t="shared" ref="P453:P484" si="66">+O453/L453</f>
        <v>0.99999998892061948</v>
      </c>
      <c r="Q453" s="30" t="str">
        <f t="shared" si="62"/>
        <v>MUY ALTO</v>
      </c>
      <c r="R453" s="99"/>
      <c r="S453" s="31">
        <f t="shared" si="60"/>
        <v>1.042874988445591</v>
      </c>
      <c r="T453" s="30" t="str">
        <f t="shared" si="63"/>
        <v>MUY ALTO</v>
      </c>
    </row>
    <row r="454" spans="1:20" ht="25.5" x14ac:dyDescent="0.25">
      <c r="A454" s="207"/>
      <c r="B454" s="9" t="s">
        <v>238</v>
      </c>
      <c r="C454" s="3" t="s">
        <v>29</v>
      </c>
      <c r="D454" s="1" t="s">
        <v>247</v>
      </c>
      <c r="E454" s="53">
        <v>722</v>
      </c>
      <c r="F454" s="90">
        <v>100</v>
      </c>
      <c r="G454" s="48" t="s">
        <v>289</v>
      </c>
      <c r="H454" s="124">
        <v>0</v>
      </c>
      <c r="I454" s="54">
        <f t="shared" si="61"/>
        <v>0</v>
      </c>
      <c r="J454" s="30" t="str">
        <f t="shared" si="65"/>
        <v>MUY BAJO</v>
      </c>
      <c r="K454" s="32">
        <v>10000000</v>
      </c>
      <c r="L454" s="136">
        <v>0</v>
      </c>
      <c r="M454" s="153">
        <v>0</v>
      </c>
      <c r="N454" s="136"/>
      <c r="O454" s="136"/>
      <c r="P454" s="122" t="e">
        <f t="shared" si="66"/>
        <v>#DIV/0!</v>
      </c>
      <c r="Q454" s="30" t="e">
        <f t="shared" si="62"/>
        <v>#DIV/0!</v>
      </c>
      <c r="R454" s="99"/>
      <c r="S454" s="31" t="e">
        <f t="shared" si="60"/>
        <v>#DIV/0!</v>
      </c>
      <c r="T454" s="30" t="e">
        <f t="shared" si="63"/>
        <v>#DIV/0!</v>
      </c>
    </row>
    <row r="455" spans="1:20" ht="25.5" x14ac:dyDescent="0.25">
      <c r="A455" s="207"/>
      <c r="B455" s="9" t="s">
        <v>238</v>
      </c>
      <c r="C455" s="3" t="s">
        <v>30</v>
      </c>
      <c r="D455" s="1" t="s">
        <v>247</v>
      </c>
      <c r="E455" s="53">
        <v>600</v>
      </c>
      <c r="F455" s="90">
        <v>150</v>
      </c>
      <c r="G455" s="48" t="s">
        <v>289</v>
      </c>
      <c r="H455" s="124">
        <v>0</v>
      </c>
      <c r="I455" s="54">
        <f t="shared" si="61"/>
        <v>0</v>
      </c>
      <c r="J455" s="30" t="str">
        <f t="shared" si="65"/>
        <v>MUY BAJO</v>
      </c>
      <c r="K455" s="32">
        <v>10000000</v>
      </c>
      <c r="L455" s="136">
        <v>0</v>
      </c>
      <c r="M455" s="153">
        <v>0</v>
      </c>
      <c r="N455" s="136"/>
      <c r="O455" s="136"/>
      <c r="P455" s="122" t="e">
        <f t="shared" si="66"/>
        <v>#DIV/0!</v>
      </c>
      <c r="Q455" s="30" t="e">
        <f t="shared" si="62"/>
        <v>#DIV/0!</v>
      </c>
      <c r="R455" s="99"/>
      <c r="S455" s="31" t="e">
        <f t="shared" si="60"/>
        <v>#DIV/0!</v>
      </c>
      <c r="T455" s="30" t="e">
        <f t="shared" si="63"/>
        <v>#DIV/0!</v>
      </c>
    </row>
    <row r="456" spans="1:20" ht="25.5" x14ac:dyDescent="0.25">
      <c r="A456" s="207"/>
      <c r="B456" s="9" t="s">
        <v>238</v>
      </c>
      <c r="C456" s="3" t="s">
        <v>31</v>
      </c>
      <c r="D456" s="1" t="s">
        <v>247</v>
      </c>
      <c r="E456" s="53">
        <v>1075</v>
      </c>
      <c r="F456" s="90">
        <v>200</v>
      </c>
      <c r="G456" s="48" t="s">
        <v>289</v>
      </c>
      <c r="H456" s="124">
        <v>0</v>
      </c>
      <c r="I456" s="54">
        <f t="shared" ref="I456:I517" si="67">+H456/F456</f>
        <v>0</v>
      </c>
      <c r="J456" s="30" t="str">
        <f t="shared" si="65"/>
        <v>MUY BAJO</v>
      </c>
      <c r="K456" s="32">
        <v>10000000</v>
      </c>
      <c r="L456" s="136">
        <v>0</v>
      </c>
      <c r="M456" s="153">
        <v>0</v>
      </c>
      <c r="N456" s="136"/>
      <c r="O456" s="136"/>
      <c r="P456" s="122" t="e">
        <f t="shared" si="66"/>
        <v>#DIV/0!</v>
      </c>
      <c r="Q456" s="30" t="e">
        <f t="shared" si="62"/>
        <v>#DIV/0!</v>
      </c>
      <c r="R456" s="99"/>
      <c r="S456" s="31" t="e">
        <f t="shared" ref="S456:S519" si="68">+I456*P456</f>
        <v>#DIV/0!</v>
      </c>
      <c r="T456" s="30" t="e">
        <f t="shared" si="63"/>
        <v>#DIV/0!</v>
      </c>
    </row>
    <row r="457" spans="1:20" ht="38.25" x14ac:dyDescent="0.25">
      <c r="A457" s="207"/>
      <c r="B457" s="9" t="s">
        <v>248</v>
      </c>
      <c r="C457" s="3" t="s">
        <v>27</v>
      </c>
      <c r="D457" s="1" t="s">
        <v>249</v>
      </c>
      <c r="E457" s="53">
        <v>210</v>
      </c>
      <c r="F457" s="90">
        <v>170</v>
      </c>
      <c r="G457" s="48" t="s">
        <v>289</v>
      </c>
      <c r="H457" s="124">
        <v>705</v>
      </c>
      <c r="I457" s="127">
        <v>1</v>
      </c>
      <c r="J457" s="30" t="str">
        <f t="shared" si="65"/>
        <v>MUY ALTO</v>
      </c>
      <c r="K457" s="32">
        <v>310000000</v>
      </c>
      <c r="L457" s="136">
        <v>169000000</v>
      </c>
      <c r="M457" s="153">
        <v>0.54516129032258065</v>
      </c>
      <c r="N457" s="136"/>
      <c r="O457" s="136">
        <v>168972648</v>
      </c>
      <c r="P457" s="122">
        <f t="shared" si="66"/>
        <v>0.99983815384615382</v>
      </c>
      <c r="Q457" s="30" t="str">
        <f t="shared" si="62"/>
        <v>MUY ALTO</v>
      </c>
      <c r="R457" s="99"/>
      <c r="S457" s="31">
        <f t="shared" si="68"/>
        <v>0.99983815384615382</v>
      </c>
      <c r="T457" s="30" t="str">
        <f t="shared" si="63"/>
        <v>MUY ALTO</v>
      </c>
    </row>
    <row r="458" spans="1:20" ht="38.25" x14ac:dyDescent="0.25">
      <c r="A458" s="207"/>
      <c r="B458" s="9" t="s">
        <v>248</v>
      </c>
      <c r="C458" s="3" t="s">
        <v>29</v>
      </c>
      <c r="D458" s="1" t="s">
        <v>249</v>
      </c>
      <c r="E458" s="53">
        <v>84</v>
      </c>
      <c r="F458" s="90">
        <v>70</v>
      </c>
      <c r="G458" s="48" t="s">
        <v>289</v>
      </c>
      <c r="H458" s="124">
        <v>113</v>
      </c>
      <c r="I458" s="54">
        <f t="shared" si="67"/>
        <v>1.6142857142857143</v>
      </c>
      <c r="J458" s="30" t="str">
        <f t="shared" si="65"/>
        <v>MUY ALTO</v>
      </c>
      <c r="K458" s="32">
        <v>25000000</v>
      </c>
      <c r="L458" s="136">
        <v>13038624</v>
      </c>
      <c r="M458" s="153">
        <v>0.52154495999999995</v>
      </c>
      <c r="N458" s="136"/>
      <c r="O458" s="136">
        <v>10140000</v>
      </c>
      <c r="P458" s="122">
        <f t="shared" si="66"/>
        <v>0.77768942489636939</v>
      </c>
      <c r="Q458" s="30" t="str">
        <f t="shared" si="62"/>
        <v>ALTO</v>
      </c>
      <c r="R458" s="99"/>
      <c r="S458" s="31">
        <f t="shared" si="68"/>
        <v>1.2554129287612821</v>
      </c>
      <c r="T458" s="30" t="str">
        <f t="shared" si="63"/>
        <v>MUY ALTO</v>
      </c>
    </row>
    <row r="459" spans="1:20" ht="38.25" x14ac:dyDescent="0.25">
      <c r="A459" s="207"/>
      <c r="B459" s="9" t="s">
        <v>248</v>
      </c>
      <c r="C459" s="3" t="s">
        <v>30</v>
      </c>
      <c r="D459" s="1" t="s">
        <v>249</v>
      </c>
      <c r="E459" s="53">
        <v>60</v>
      </c>
      <c r="F459" s="90">
        <v>60</v>
      </c>
      <c r="G459" s="48" t="s">
        <v>289</v>
      </c>
      <c r="H459" s="124">
        <v>82</v>
      </c>
      <c r="I459" s="54">
        <f t="shared" si="67"/>
        <v>1.3666666666666667</v>
      </c>
      <c r="J459" s="30" t="str">
        <f t="shared" si="65"/>
        <v>MUY ALTO</v>
      </c>
      <c r="K459" s="32">
        <v>25000000</v>
      </c>
      <c r="L459" s="136">
        <v>12950000</v>
      </c>
      <c r="M459" s="153">
        <v>0.51800000000000002</v>
      </c>
      <c r="N459" s="136"/>
      <c r="O459" s="136">
        <v>10500000</v>
      </c>
      <c r="P459" s="122">
        <f t="shared" si="66"/>
        <v>0.81081081081081086</v>
      </c>
      <c r="Q459" s="30" t="str">
        <f t="shared" si="62"/>
        <v>MUY ALTO</v>
      </c>
      <c r="R459" s="99"/>
      <c r="S459" s="31">
        <f t="shared" si="68"/>
        <v>1.1081081081081081</v>
      </c>
      <c r="T459" s="30" t="str">
        <f t="shared" si="63"/>
        <v>MUY ALTO</v>
      </c>
    </row>
    <row r="460" spans="1:20" ht="38.25" x14ac:dyDescent="0.25">
      <c r="A460" s="207"/>
      <c r="B460" s="9" t="s">
        <v>248</v>
      </c>
      <c r="C460" s="3" t="s">
        <v>31</v>
      </c>
      <c r="D460" s="1" t="s">
        <v>249</v>
      </c>
      <c r="E460" s="53">
        <v>84</v>
      </c>
      <c r="F460" s="90">
        <v>80</v>
      </c>
      <c r="G460" s="48" t="s">
        <v>289</v>
      </c>
      <c r="H460" s="124">
        <v>104</v>
      </c>
      <c r="I460" s="54">
        <f t="shared" si="67"/>
        <v>1.3</v>
      </c>
      <c r="J460" s="30" t="str">
        <f t="shared" si="65"/>
        <v>MUY ALTO</v>
      </c>
      <c r="K460" s="32">
        <v>25000000</v>
      </c>
      <c r="L460" s="136">
        <v>14435931</v>
      </c>
      <c r="M460" s="153">
        <v>0.57743723999999996</v>
      </c>
      <c r="N460" s="136"/>
      <c r="O460" s="136">
        <v>11980000</v>
      </c>
      <c r="P460" s="122">
        <f t="shared" si="66"/>
        <v>0.82987373658131225</v>
      </c>
      <c r="Q460" s="30" t="str">
        <f t="shared" si="62"/>
        <v>MUY ALTO</v>
      </c>
      <c r="R460" s="99"/>
      <c r="S460" s="31">
        <f t="shared" si="68"/>
        <v>1.078835857555706</v>
      </c>
      <c r="T460" s="30" t="str">
        <f t="shared" si="63"/>
        <v>MUY ALTO</v>
      </c>
    </row>
    <row r="461" spans="1:20" ht="38.25" x14ac:dyDescent="0.25">
      <c r="A461" s="207"/>
      <c r="B461" s="9" t="s">
        <v>248</v>
      </c>
      <c r="C461" s="3" t="s">
        <v>27</v>
      </c>
      <c r="D461" s="1" t="s">
        <v>250</v>
      </c>
      <c r="E461" s="53">
        <v>76</v>
      </c>
      <c r="F461" s="90">
        <v>170</v>
      </c>
      <c r="G461" s="48" t="s">
        <v>289</v>
      </c>
      <c r="H461" s="124">
        <v>328</v>
      </c>
      <c r="I461" s="54">
        <f t="shared" si="67"/>
        <v>1.9294117647058824</v>
      </c>
      <c r="J461" s="30" t="str">
        <f t="shared" si="65"/>
        <v>MUY ALTO</v>
      </c>
      <c r="K461" s="32">
        <v>951000000</v>
      </c>
      <c r="L461" s="136">
        <v>252378817</v>
      </c>
      <c r="M461" s="153">
        <v>0.26538256256572029</v>
      </c>
      <c r="N461" s="136">
        <v>18736665</v>
      </c>
      <c r="O461" s="136">
        <v>251970914</v>
      </c>
      <c r="P461" s="122">
        <f t="shared" si="66"/>
        <v>0.99838376689118091</v>
      </c>
      <c r="Q461" s="30" t="str">
        <f t="shared" si="62"/>
        <v>MUY ALTO</v>
      </c>
      <c r="R461" s="99"/>
      <c r="S461" s="31">
        <f t="shared" si="68"/>
        <v>1.9262933855312196</v>
      </c>
      <c r="T461" s="30" t="str">
        <f t="shared" si="63"/>
        <v>MUY ALTO</v>
      </c>
    </row>
    <row r="462" spans="1:20" ht="38.25" x14ac:dyDescent="0.25">
      <c r="A462" s="207"/>
      <c r="B462" s="9" t="s">
        <v>248</v>
      </c>
      <c r="C462" s="3" t="s">
        <v>29</v>
      </c>
      <c r="D462" s="1" t="s">
        <v>250</v>
      </c>
      <c r="E462" s="53">
        <v>23</v>
      </c>
      <c r="F462" s="90">
        <v>6</v>
      </c>
      <c r="G462" s="48" t="s">
        <v>289</v>
      </c>
      <c r="H462" s="124">
        <v>48</v>
      </c>
      <c r="I462" s="54">
        <v>1</v>
      </c>
      <c r="J462" s="30" t="str">
        <f t="shared" si="65"/>
        <v>MUY ALTO</v>
      </c>
      <c r="K462" s="32">
        <v>10000000</v>
      </c>
      <c r="L462" s="136">
        <v>0</v>
      </c>
      <c r="M462" s="153">
        <v>0</v>
      </c>
      <c r="N462" s="136"/>
      <c r="O462" s="136"/>
      <c r="P462" s="122" t="e">
        <f t="shared" si="66"/>
        <v>#DIV/0!</v>
      </c>
      <c r="Q462" s="30" t="e">
        <f t="shared" si="62"/>
        <v>#DIV/0!</v>
      </c>
      <c r="R462" s="99"/>
      <c r="S462" s="31" t="e">
        <f t="shared" si="68"/>
        <v>#DIV/0!</v>
      </c>
      <c r="T462" s="30" t="e">
        <f t="shared" si="63"/>
        <v>#DIV/0!</v>
      </c>
    </row>
    <row r="463" spans="1:20" ht="38.25" x14ac:dyDescent="0.25">
      <c r="A463" s="207"/>
      <c r="B463" s="9" t="s">
        <v>248</v>
      </c>
      <c r="C463" s="3" t="s">
        <v>30</v>
      </c>
      <c r="D463" s="1" t="s">
        <v>250</v>
      </c>
      <c r="E463" s="53">
        <v>17</v>
      </c>
      <c r="F463" s="90">
        <v>6</v>
      </c>
      <c r="G463" s="48" t="s">
        <v>289</v>
      </c>
      <c r="H463" s="124">
        <v>39</v>
      </c>
      <c r="I463" s="127">
        <v>1</v>
      </c>
      <c r="J463" s="30" t="str">
        <f t="shared" si="65"/>
        <v>MUY ALTO</v>
      </c>
      <c r="K463" s="32">
        <v>10000000</v>
      </c>
      <c r="L463" s="136">
        <v>0</v>
      </c>
      <c r="M463" s="153">
        <v>0</v>
      </c>
      <c r="N463" s="136"/>
      <c r="O463" s="136"/>
      <c r="P463" s="122" t="e">
        <f t="shared" si="66"/>
        <v>#DIV/0!</v>
      </c>
      <c r="Q463" s="30" t="e">
        <f t="shared" si="62"/>
        <v>#DIV/0!</v>
      </c>
      <c r="R463" s="99"/>
      <c r="S463" s="31" t="e">
        <f t="shared" si="68"/>
        <v>#DIV/0!</v>
      </c>
      <c r="T463" s="30" t="e">
        <f t="shared" si="63"/>
        <v>#DIV/0!</v>
      </c>
    </row>
    <row r="464" spans="1:20" ht="38.25" x14ac:dyDescent="0.25">
      <c r="A464" s="207"/>
      <c r="B464" s="9" t="s">
        <v>248</v>
      </c>
      <c r="C464" s="3" t="s">
        <v>31</v>
      </c>
      <c r="D464" s="1" t="s">
        <v>250</v>
      </c>
      <c r="E464" s="53">
        <v>23</v>
      </c>
      <c r="F464" s="90">
        <v>8</v>
      </c>
      <c r="G464" s="48" t="s">
        <v>289</v>
      </c>
      <c r="H464" s="124">
        <v>47</v>
      </c>
      <c r="I464" s="127">
        <v>1</v>
      </c>
      <c r="J464" s="30" t="str">
        <f t="shared" si="65"/>
        <v>MUY ALTO</v>
      </c>
      <c r="K464" s="32">
        <v>15000000</v>
      </c>
      <c r="L464" s="136">
        <v>0</v>
      </c>
      <c r="M464" s="153">
        <v>0</v>
      </c>
      <c r="N464" s="136"/>
      <c r="O464" s="136"/>
      <c r="P464" s="122" t="e">
        <f t="shared" si="66"/>
        <v>#DIV/0!</v>
      </c>
      <c r="Q464" s="30" t="e">
        <f t="shared" si="62"/>
        <v>#DIV/0!</v>
      </c>
      <c r="R464" s="99"/>
      <c r="S464" s="31" t="e">
        <f t="shared" si="68"/>
        <v>#DIV/0!</v>
      </c>
      <c r="T464" s="30" t="e">
        <f t="shared" si="63"/>
        <v>#DIV/0!</v>
      </c>
    </row>
    <row r="465" spans="1:20" ht="38.25" x14ac:dyDescent="0.25">
      <c r="A465" s="207"/>
      <c r="B465" s="9" t="s">
        <v>248</v>
      </c>
      <c r="C465" s="3" t="s">
        <v>27</v>
      </c>
      <c r="D465" s="1" t="s">
        <v>251</v>
      </c>
      <c r="E465" s="53">
        <v>124</v>
      </c>
      <c r="F465" s="90">
        <v>70</v>
      </c>
      <c r="G465" s="48" t="s">
        <v>289</v>
      </c>
      <c r="H465" s="124">
        <v>218</v>
      </c>
      <c r="I465" s="127">
        <v>1</v>
      </c>
      <c r="J465" s="30" t="str">
        <f t="shared" si="65"/>
        <v>MUY ALTO</v>
      </c>
      <c r="K465" s="32">
        <v>290000000</v>
      </c>
      <c r="L465" s="136">
        <v>252200000</v>
      </c>
      <c r="M465" s="153">
        <v>0.86965517241379309</v>
      </c>
      <c r="N465" s="136">
        <v>34246543</v>
      </c>
      <c r="O465" s="136">
        <v>153886543</v>
      </c>
      <c r="P465" s="122">
        <f t="shared" si="66"/>
        <v>0.6101766177636796</v>
      </c>
      <c r="Q465" s="30" t="str">
        <f t="shared" si="62"/>
        <v>ALTO</v>
      </c>
      <c r="R465" s="99"/>
      <c r="S465" s="31">
        <f t="shared" si="68"/>
        <v>0.6101766177636796</v>
      </c>
      <c r="T465" s="30" t="str">
        <f t="shared" si="63"/>
        <v>ALTO</v>
      </c>
    </row>
    <row r="466" spans="1:20" ht="38.25" x14ac:dyDescent="0.25">
      <c r="A466" s="207"/>
      <c r="B466" s="9" t="s">
        <v>248</v>
      </c>
      <c r="C466" s="3" t="s">
        <v>29</v>
      </c>
      <c r="D466" s="1" t="s">
        <v>251</v>
      </c>
      <c r="E466" s="53">
        <v>22</v>
      </c>
      <c r="F466" s="90">
        <v>15</v>
      </c>
      <c r="G466" s="48" t="s">
        <v>289</v>
      </c>
      <c r="H466" s="124">
        <v>36</v>
      </c>
      <c r="I466" s="127">
        <v>1</v>
      </c>
      <c r="J466" s="30" t="str">
        <f t="shared" si="65"/>
        <v>MUY ALTO</v>
      </c>
      <c r="K466" s="32">
        <v>10000000</v>
      </c>
      <c r="L466" s="136">
        <v>13500000</v>
      </c>
      <c r="M466" s="153">
        <v>1.35</v>
      </c>
      <c r="N466" s="136"/>
      <c r="O466" s="136">
        <v>7740000</v>
      </c>
      <c r="P466" s="122">
        <f t="shared" si="66"/>
        <v>0.57333333333333336</v>
      </c>
      <c r="Q466" s="30" t="str">
        <f t="shared" si="62"/>
        <v>MEDIO</v>
      </c>
      <c r="R466" s="99"/>
      <c r="S466" s="31">
        <f t="shared" si="68"/>
        <v>0.57333333333333336</v>
      </c>
      <c r="T466" s="30" t="str">
        <f t="shared" si="63"/>
        <v>MEDIO</v>
      </c>
    </row>
    <row r="467" spans="1:20" ht="38.25" x14ac:dyDescent="0.25">
      <c r="A467" s="207"/>
      <c r="B467" s="9" t="s">
        <v>248</v>
      </c>
      <c r="C467" s="3" t="s">
        <v>30</v>
      </c>
      <c r="D467" s="1" t="s">
        <v>251</v>
      </c>
      <c r="E467" s="53">
        <v>22</v>
      </c>
      <c r="F467" s="90">
        <v>10</v>
      </c>
      <c r="G467" s="48" t="s">
        <v>289</v>
      </c>
      <c r="H467" s="124">
        <v>29</v>
      </c>
      <c r="I467" s="127">
        <v>1</v>
      </c>
      <c r="J467" s="30" t="str">
        <f t="shared" si="65"/>
        <v>MUY ALTO</v>
      </c>
      <c r="K467" s="32">
        <v>10000000</v>
      </c>
      <c r="L467" s="136">
        <v>13500000</v>
      </c>
      <c r="M467" s="153">
        <v>1.35</v>
      </c>
      <c r="N467" s="136"/>
      <c r="O467" s="136">
        <v>6750000</v>
      </c>
      <c r="P467" s="122">
        <f t="shared" si="66"/>
        <v>0.5</v>
      </c>
      <c r="Q467" s="30" t="str">
        <f t="shared" si="62"/>
        <v>MEDIO</v>
      </c>
      <c r="R467" s="99"/>
      <c r="S467" s="31">
        <f t="shared" si="68"/>
        <v>0.5</v>
      </c>
      <c r="T467" s="30" t="str">
        <f t="shared" si="63"/>
        <v>MEDIO</v>
      </c>
    </row>
    <row r="468" spans="1:20" ht="38.25" x14ac:dyDescent="0.25">
      <c r="A468" s="207"/>
      <c r="B468" s="9" t="s">
        <v>248</v>
      </c>
      <c r="C468" s="3" t="s">
        <v>31</v>
      </c>
      <c r="D468" s="1" t="s">
        <v>251</v>
      </c>
      <c r="E468" s="53">
        <v>22</v>
      </c>
      <c r="F468" s="90">
        <v>15</v>
      </c>
      <c r="G468" s="48" t="s">
        <v>289</v>
      </c>
      <c r="H468" s="124">
        <v>58</v>
      </c>
      <c r="I468" s="127">
        <v>1</v>
      </c>
      <c r="J468" s="30" t="str">
        <f t="shared" si="65"/>
        <v>MUY ALTO</v>
      </c>
      <c r="K468" s="32">
        <v>15000000</v>
      </c>
      <c r="L468" s="136">
        <v>13500000</v>
      </c>
      <c r="M468" s="153">
        <v>0.9</v>
      </c>
      <c r="N468" s="136"/>
      <c r="O468" s="136">
        <v>6750000</v>
      </c>
      <c r="P468" s="122">
        <f t="shared" si="66"/>
        <v>0.5</v>
      </c>
      <c r="Q468" s="30" t="str">
        <f t="shared" si="62"/>
        <v>MEDIO</v>
      </c>
      <c r="R468" s="99"/>
      <c r="S468" s="31">
        <f t="shared" si="68"/>
        <v>0.5</v>
      </c>
      <c r="T468" s="30" t="str">
        <f t="shared" si="63"/>
        <v>MEDIO</v>
      </c>
    </row>
    <row r="469" spans="1:20" ht="51" x14ac:dyDescent="0.25">
      <c r="A469" s="207"/>
      <c r="B469" s="9" t="s">
        <v>248</v>
      </c>
      <c r="C469" s="3" t="s">
        <v>27</v>
      </c>
      <c r="D469" s="1" t="s">
        <v>252</v>
      </c>
      <c r="E469" s="53">
        <v>0</v>
      </c>
      <c r="F469" s="90">
        <v>400</v>
      </c>
      <c r="G469" s="48" t="s">
        <v>289</v>
      </c>
      <c r="H469" s="124">
        <v>373</v>
      </c>
      <c r="I469" s="54">
        <f t="shared" si="67"/>
        <v>0.9325</v>
      </c>
      <c r="J469" s="30" t="str">
        <f t="shared" si="65"/>
        <v>MUY ALTO</v>
      </c>
      <c r="K469" s="32">
        <v>54400000</v>
      </c>
      <c r="L469" s="136">
        <v>0</v>
      </c>
      <c r="M469" s="153">
        <v>0</v>
      </c>
      <c r="N469" s="136"/>
      <c r="O469" s="136"/>
      <c r="P469" s="122" t="e">
        <f t="shared" si="66"/>
        <v>#DIV/0!</v>
      </c>
      <c r="Q469" s="30" t="e">
        <f t="shared" si="62"/>
        <v>#DIV/0!</v>
      </c>
      <c r="R469" s="99"/>
      <c r="S469" s="31" t="e">
        <f t="shared" si="68"/>
        <v>#DIV/0!</v>
      </c>
      <c r="T469" s="30" t="e">
        <f t="shared" si="63"/>
        <v>#DIV/0!</v>
      </c>
    </row>
    <row r="470" spans="1:20" ht="51" x14ac:dyDescent="0.25">
      <c r="A470" s="207"/>
      <c r="B470" s="9" t="s">
        <v>248</v>
      </c>
      <c r="C470" s="3" t="s">
        <v>29</v>
      </c>
      <c r="D470" s="1" t="s">
        <v>252</v>
      </c>
      <c r="E470" s="53">
        <v>0</v>
      </c>
      <c r="F470" s="90">
        <v>100</v>
      </c>
      <c r="G470" s="48" t="s">
        <v>289</v>
      </c>
      <c r="H470" s="124">
        <v>0</v>
      </c>
      <c r="I470" s="54">
        <f t="shared" si="67"/>
        <v>0</v>
      </c>
      <c r="J470" s="30" t="str">
        <f t="shared" si="65"/>
        <v>MUY BAJO</v>
      </c>
      <c r="K470" s="32">
        <v>13000000</v>
      </c>
      <c r="L470" s="136">
        <v>0</v>
      </c>
      <c r="M470" s="153">
        <v>0</v>
      </c>
      <c r="N470" s="136"/>
      <c r="O470" s="136"/>
      <c r="P470" s="122" t="e">
        <f t="shared" si="66"/>
        <v>#DIV/0!</v>
      </c>
      <c r="Q470" s="30" t="e">
        <f t="shared" si="62"/>
        <v>#DIV/0!</v>
      </c>
      <c r="R470" s="99"/>
      <c r="S470" s="31" t="e">
        <f t="shared" si="68"/>
        <v>#DIV/0!</v>
      </c>
      <c r="T470" s="30" t="e">
        <f t="shared" si="63"/>
        <v>#DIV/0!</v>
      </c>
    </row>
    <row r="471" spans="1:20" ht="51" x14ac:dyDescent="0.25">
      <c r="A471" s="207"/>
      <c r="B471" s="9" t="s">
        <v>248</v>
      </c>
      <c r="C471" s="3" t="s">
        <v>30</v>
      </c>
      <c r="D471" s="1" t="s">
        <v>252</v>
      </c>
      <c r="E471" s="53">
        <v>0</v>
      </c>
      <c r="F471" s="90">
        <v>100</v>
      </c>
      <c r="G471" s="48" t="s">
        <v>289</v>
      </c>
      <c r="H471" s="124">
        <v>0</v>
      </c>
      <c r="I471" s="54">
        <f t="shared" si="67"/>
        <v>0</v>
      </c>
      <c r="J471" s="30" t="str">
        <f t="shared" si="65"/>
        <v>MUY BAJO</v>
      </c>
      <c r="K471" s="32">
        <v>13000000</v>
      </c>
      <c r="L471" s="136">
        <v>0</v>
      </c>
      <c r="M471" s="153">
        <v>0</v>
      </c>
      <c r="N471" s="136"/>
      <c r="O471" s="136"/>
      <c r="P471" s="122" t="e">
        <f t="shared" si="66"/>
        <v>#DIV/0!</v>
      </c>
      <c r="Q471" s="30" t="e">
        <f t="shared" si="62"/>
        <v>#DIV/0!</v>
      </c>
      <c r="R471" s="99"/>
      <c r="S471" s="31" t="e">
        <f t="shared" si="68"/>
        <v>#DIV/0!</v>
      </c>
      <c r="T471" s="30" t="e">
        <f t="shared" si="63"/>
        <v>#DIV/0!</v>
      </c>
    </row>
    <row r="472" spans="1:20" ht="51" x14ac:dyDescent="0.25">
      <c r="A472" s="207"/>
      <c r="B472" s="9" t="s">
        <v>248</v>
      </c>
      <c r="C472" s="3" t="s">
        <v>31</v>
      </c>
      <c r="D472" s="1" t="s">
        <v>252</v>
      </c>
      <c r="E472" s="53">
        <v>0</v>
      </c>
      <c r="F472" s="90">
        <v>100</v>
      </c>
      <c r="G472" s="48" t="s">
        <v>289</v>
      </c>
      <c r="H472" s="124">
        <v>0</v>
      </c>
      <c r="I472" s="54">
        <f t="shared" si="67"/>
        <v>0</v>
      </c>
      <c r="J472" s="30" t="str">
        <f t="shared" si="65"/>
        <v>MUY BAJO</v>
      </c>
      <c r="K472" s="32">
        <v>13000000</v>
      </c>
      <c r="L472" s="136">
        <v>0</v>
      </c>
      <c r="M472" s="153">
        <v>0</v>
      </c>
      <c r="N472" s="136"/>
      <c r="O472" s="136"/>
      <c r="P472" s="122" t="e">
        <f t="shared" si="66"/>
        <v>#DIV/0!</v>
      </c>
      <c r="Q472" s="30" t="e">
        <f t="shared" si="62"/>
        <v>#DIV/0!</v>
      </c>
      <c r="R472" s="99"/>
      <c r="S472" s="31" t="e">
        <f t="shared" si="68"/>
        <v>#DIV/0!</v>
      </c>
      <c r="T472" s="30" t="e">
        <f t="shared" si="63"/>
        <v>#DIV/0!</v>
      </c>
    </row>
    <row r="473" spans="1:20" ht="25.5" x14ac:dyDescent="0.25">
      <c r="A473" s="207"/>
      <c r="B473" s="9" t="s">
        <v>248</v>
      </c>
      <c r="C473" s="3" t="s">
        <v>27</v>
      </c>
      <c r="D473" s="1" t="s">
        <v>253</v>
      </c>
      <c r="E473" s="53">
        <v>0</v>
      </c>
      <c r="F473" s="90">
        <v>100</v>
      </c>
      <c r="G473" s="48" t="s">
        <v>289</v>
      </c>
      <c r="H473" s="124">
        <v>200</v>
      </c>
      <c r="I473" s="54">
        <f t="shared" si="67"/>
        <v>2</v>
      </c>
      <c r="J473" s="30" t="str">
        <f t="shared" si="65"/>
        <v>MUY ALTO</v>
      </c>
      <c r="K473" s="32">
        <v>27200000</v>
      </c>
      <c r="L473" s="136">
        <v>0</v>
      </c>
      <c r="M473" s="153">
        <v>0</v>
      </c>
      <c r="N473" s="136"/>
      <c r="O473" s="136"/>
      <c r="P473" s="122" t="e">
        <f t="shared" si="66"/>
        <v>#DIV/0!</v>
      </c>
      <c r="Q473" s="30" t="e">
        <f t="shared" si="62"/>
        <v>#DIV/0!</v>
      </c>
      <c r="R473" s="99"/>
      <c r="S473" s="31" t="e">
        <f t="shared" si="68"/>
        <v>#DIV/0!</v>
      </c>
      <c r="T473" s="30" t="e">
        <f t="shared" si="63"/>
        <v>#DIV/0!</v>
      </c>
    </row>
    <row r="474" spans="1:20" ht="25.5" x14ac:dyDescent="0.25">
      <c r="A474" s="207"/>
      <c r="B474" s="9" t="s">
        <v>248</v>
      </c>
      <c r="C474" s="3" t="s">
        <v>29</v>
      </c>
      <c r="D474" s="1" t="s">
        <v>253</v>
      </c>
      <c r="E474" s="53">
        <v>0</v>
      </c>
      <c r="F474" s="90">
        <v>20</v>
      </c>
      <c r="G474" s="48" t="s">
        <v>289</v>
      </c>
      <c r="H474" s="124">
        <v>0</v>
      </c>
      <c r="I474" s="54">
        <f t="shared" si="67"/>
        <v>0</v>
      </c>
      <c r="J474" s="30" t="str">
        <f t="shared" si="65"/>
        <v>MUY BAJO</v>
      </c>
      <c r="K474" s="32">
        <v>13000000</v>
      </c>
      <c r="L474" s="136">
        <v>0</v>
      </c>
      <c r="M474" s="153">
        <v>0</v>
      </c>
      <c r="N474" s="136"/>
      <c r="O474" s="136"/>
      <c r="P474" s="122" t="e">
        <f t="shared" si="66"/>
        <v>#DIV/0!</v>
      </c>
      <c r="Q474" s="30" t="e">
        <f t="shared" si="62"/>
        <v>#DIV/0!</v>
      </c>
      <c r="R474" s="99"/>
      <c r="S474" s="31" t="e">
        <f t="shared" si="68"/>
        <v>#DIV/0!</v>
      </c>
      <c r="T474" s="30" t="e">
        <f t="shared" si="63"/>
        <v>#DIV/0!</v>
      </c>
    </row>
    <row r="475" spans="1:20" ht="25.5" x14ac:dyDescent="0.25">
      <c r="A475" s="207"/>
      <c r="B475" s="9" t="s">
        <v>248</v>
      </c>
      <c r="C475" s="3" t="s">
        <v>30</v>
      </c>
      <c r="D475" s="1" t="s">
        <v>253</v>
      </c>
      <c r="E475" s="53">
        <v>0</v>
      </c>
      <c r="F475" s="90">
        <v>20</v>
      </c>
      <c r="G475" s="48" t="s">
        <v>289</v>
      </c>
      <c r="H475" s="124">
        <v>0</v>
      </c>
      <c r="I475" s="54">
        <f t="shared" si="67"/>
        <v>0</v>
      </c>
      <c r="J475" s="30" t="str">
        <f t="shared" si="65"/>
        <v>MUY BAJO</v>
      </c>
      <c r="K475" s="32">
        <v>13000000</v>
      </c>
      <c r="L475" s="136">
        <v>0</v>
      </c>
      <c r="M475" s="153">
        <v>0</v>
      </c>
      <c r="N475" s="136"/>
      <c r="O475" s="136"/>
      <c r="P475" s="122" t="e">
        <f t="shared" si="66"/>
        <v>#DIV/0!</v>
      </c>
      <c r="Q475" s="30" t="e">
        <f t="shared" si="62"/>
        <v>#DIV/0!</v>
      </c>
      <c r="R475" s="99"/>
      <c r="S475" s="31" t="e">
        <f t="shared" si="68"/>
        <v>#DIV/0!</v>
      </c>
      <c r="T475" s="30" t="e">
        <f t="shared" si="63"/>
        <v>#DIV/0!</v>
      </c>
    </row>
    <row r="476" spans="1:20" ht="25.5" x14ac:dyDescent="0.25">
      <c r="A476" s="207"/>
      <c r="B476" s="9" t="s">
        <v>248</v>
      </c>
      <c r="C476" s="3" t="s">
        <v>31</v>
      </c>
      <c r="D476" s="1" t="s">
        <v>253</v>
      </c>
      <c r="E476" s="53">
        <v>0</v>
      </c>
      <c r="F476" s="90">
        <v>20</v>
      </c>
      <c r="G476" s="48" t="s">
        <v>289</v>
      </c>
      <c r="H476" s="124">
        <v>0</v>
      </c>
      <c r="I476" s="54">
        <f t="shared" si="67"/>
        <v>0</v>
      </c>
      <c r="J476" s="30" t="str">
        <f t="shared" si="65"/>
        <v>MUY BAJO</v>
      </c>
      <c r="K476" s="32">
        <v>13000000</v>
      </c>
      <c r="L476" s="136">
        <v>0</v>
      </c>
      <c r="M476" s="153">
        <v>0</v>
      </c>
      <c r="N476" s="136"/>
      <c r="O476" s="136"/>
      <c r="P476" s="122" t="e">
        <f t="shared" si="66"/>
        <v>#DIV/0!</v>
      </c>
      <c r="Q476" s="30" t="e">
        <f t="shared" si="62"/>
        <v>#DIV/0!</v>
      </c>
      <c r="R476" s="99"/>
      <c r="S476" s="31" t="e">
        <f t="shared" si="68"/>
        <v>#DIV/0!</v>
      </c>
      <c r="T476" s="30" t="e">
        <f t="shared" si="63"/>
        <v>#DIV/0!</v>
      </c>
    </row>
    <row r="477" spans="1:20" ht="38.25" x14ac:dyDescent="0.25">
      <c r="A477" s="207"/>
      <c r="B477" s="9" t="s">
        <v>254</v>
      </c>
      <c r="C477" s="3" t="s">
        <v>27</v>
      </c>
      <c r="D477" s="1" t="s">
        <v>255</v>
      </c>
      <c r="E477" s="53">
        <v>44</v>
      </c>
      <c r="F477" s="90">
        <v>16</v>
      </c>
      <c r="G477" s="48" t="s">
        <v>289</v>
      </c>
      <c r="H477" s="124">
        <v>24</v>
      </c>
      <c r="I477" s="54">
        <f t="shared" si="67"/>
        <v>1.5</v>
      </c>
      <c r="J477" s="30" t="str">
        <f t="shared" si="65"/>
        <v>MUY ALTO</v>
      </c>
      <c r="K477" s="32">
        <v>400000000</v>
      </c>
      <c r="L477" s="136">
        <v>192116665</v>
      </c>
      <c r="M477" s="153">
        <v>0.48029166249999999</v>
      </c>
      <c r="N477" s="136"/>
      <c r="O477" s="136">
        <v>183900000</v>
      </c>
      <c r="P477" s="122">
        <f t="shared" si="66"/>
        <v>0.95723085761456461</v>
      </c>
      <c r="Q477" s="30" t="str">
        <f t="shared" si="62"/>
        <v>MUY ALTO</v>
      </c>
      <c r="R477" s="99"/>
      <c r="S477" s="31">
        <f t="shared" si="68"/>
        <v>1.4358462864218469</v>
      </c>
      <c r="T477" s="30" t="str">
        <f t="shared" si="63"/>
        <v>MUY ALTO</v>
      </c>
    </row>
    <row r="478" spans="1:20" ht="38.25" x14ac:dyDescent="0.25">
      <c r="A478" s="207"/>
      <c r="B478" s="9" t="s">
        <v>254</v>
      </c>
      <c r="C478" s="3" t="s">
        <v>29</v>
      </c>
      <c r="D478" s="1" t="s">
        <v>255</v>
      </c>
      <c r="E478" s="53">
        <v>17</v>
      </c>
      <c r="F478" s="90">
        <v>6</v>
      </c>
      <c r="G478" s="48" t="s">
        <v>289</v>
      </c>
      <c r="H478" s="124">
        <v>9</v>
      </c>
      <c r="I478" s="54">
        <f t="shared" si="67"/>
        <v>1.5</v>
      </c>
      <c r="J478" s="30" t="str">
        <f t="shared" si="65"/>
        <v>MUY ALTO</v>
      </c>
      <c r="K478" s="32">
        <v>43000000</v>
      </c>
      <c r="L478" s="136">
        <v>16257500</v>
      </c>
      <c r="M478" s="153">
        <v>0.37808139534883722</v>
      </c>
      <c r="N478" s="136"/>
      <c r="O478" s="136">
        <v>16237610</v>
      </c>
      <c r="P478" s="122">
        <f t="shared" si="66"/>
        <v>0.99877656466246345</v>
      </c>
      <c r="Q478" s="30" t="str">
        <f t="shared" si="62"/>
        <v>MUY ALTO</v>
      </c>
      <c r="R478" s="99"/>
      <c r="S478" s="31">
        <f t="shared" si="68"/>
        <v>1.4981648469936952</v>
      </c>
      <c r="T478" s="30" t="str">
        <f t="shared" si="63"/>
        <v>MUY ALTO</v>
      </c>
    </row>
    <row r="479" spans="1:20" ht="38.25" x14ac:dyDescent="0.25">
      <c r="A479" s="207"/>
      <c r="B479" s="9" t="s">
        <v>254</v>
      </c>
      <c r="C479" s="3" t="s">
        <v>30</v>
      </c>
      <c r="D479" s="1" t="s">
        <v>255</v>
      </c>
      <c r="E479" s="53">
        <v>16</v>
      </c>
      <c r="F479" s="90">
        <v>6</v>
      </c>
      <c r="G479" s="48" t="s">
        <v>289</v>
      </c>
      <c r="H479" s="124">
        <v>9</v>
      </c>
      <c r="I479" s="54">
        <f t="shared" si="67"/>
        <v>1.5</v>
      </c>
      <c r="J479" s="30" t="str">
        <f t="shared" si="65"/>
        <v>MUY ALTO</v>
      </c>
      <c r="K479" s="32">
        <v>43000000</v>
      </c>
      <c r="L479" s="136">
        <v>14052500</v>
      </c>
      <c r="M479" s="153">
        <v>0.32680232558139533</v>
      </c>
      <c r="N479" s="136"/>
      <c r="O479" s="136">
        <v>13352500</v>
      </c>
      <c r="P479" s="122">
        <f t="shared" si="66"/>
        <v>0.95018679950186802</v>
      </c>
      <c r="Q479" s="30" t="str">
        <f t="shared" ref="Q479:Q539" si="69">IF(P479&lt;=20%,"MUY BAJO",IF(AND(P479&gt;20%,P479&lt;=40%),"BAJO",IF(AND(P479&gt;40%,P479&lt;=60%),"MEDIO",IF(AND(P479&gt;60%,P479&lt;=80%),"ALTO","MUY ALTO"))))</f>
        <v>MUY ALTO</v>
      </c>
      <c r="R479" s="99"/>
      <c r="S479" s="31">
        <f t="shared" si="68"/>
        <v>1.4252801992528021</v>
      </c>
      <c r="T479" s="30" t="str">
        <f t="shared" ref="T479:T539" si="70">IF(S479&lt;=20%,"MUY BAJO",IF(AND(S479&gt;20%,S479&lt;=40%),"BAJO",IF(AND(S479&gt;40%,S479&lt;=60%),"MEDIO",IF(AND(S479&gt;60%,S479&lt;=80%),"ALTO","MUY ALTO"))))</f>
        <v>MUY ALTO</v>
      </c>
    </row>
    <row r="480" spans="1:20" ht="38.25" x14ac:dyDescent="0.25">
      <c r="A480" s="207"/>
      <c r="B480" s="9" t="s">
        <v>254</v>
      </c>
      <c r="C480" s="3" t="s">
        <v>31</v>
      </c>
      <c r="D480" s="1" t="s">
        <v>255</v>
      </c>
      <c r="E480" s="53">
        <v>17</v>
      </c>
      <c r="F480" s="90">
        <v>6</v>
      </c>
      <c r="G480" s="48" t="s">
        <v>289</v>
      </c>
      <c r="H480" s="124">
        <v>9</v>
      </c>
      <c r="I480" s="54">
        <f t="shared" si="67"/>
        <v>1.5</v>
      </c>
      <c r="J480" s="30" t="str">
        <f t="shared" si="65"/>
        <v>MUY ALTO</v>
      </c>
      <c r="K480" s="32">
        <v>43000000</v>
      </c>
      <c r="L480" s="136">
        <v>12950000</v>
      </c>
      <c r="M480" s="153">
        <v>0.30116279069767443</v>
      </c>
      <c r="N480" s="136"/>
      <c r="O480" s="136">
        <v>9910220</v>
      </c>
      <c r="P480" s="122">
        <f t="shared" si="66"/>
        <v>0.76526795366795364</v>
      </c>
      <c r="Q480" s="30" t="str">
        <f t="shared" si="69"/>
        <v>ALTO</v>
      </c>
      <c r="R480" s="99"/>
      <c r="S480" s="31">
        <f t="shared" si="68"/>
        <v>1.1479019305019305</v>
      </c>
      <c r="T480" s="30" t="str">
        <f t="shared" si="70"/>
        <v>MUY ALTO</v>
      </c>
    </row>
    <row r="481" spans="1:20" ht="51" x14ac:dyDescent="0.25">
      <c r="A481" s="207"/>
      <c r="B481" s="9" t="s">
        <v>254</v>
      </c>
      <c r="C481" s="3" t="s">
        <v>27</v>
      </c>
      <c r="D481" s="1" t="s">
        <v>256</v>
      </c>
      <c r="E481" s="53">
        <v>0</v>
      </c>
      <c r="F481" s="90">
        <v>16</v>
      </c>
      <c r="G481" s="48" t="s">
        <v>289</v>
      </c>
      <c r="H481" s="124">
        <v>28</v>
      </c>
      <c r="I481" s="54">
        <v>1</v>
      </c>
      <c r="J481" s="30" t="str">
        <f t="shared" si="65"/>
        <v>MUY ALTO</v>
      </c>
      <c r="K481" s="32">
        <v>465000000</v>
      </c>
      <c r="L481" s="136">
        <v>74000000</v>
      </c>
      <c r="M481" s="153">
        <v>0.15913978494623657</v>
      </c>
      <c r="N481" s="136"/>
      <c r="O481" s="136">
        <v>73784904</v>
      </c>
      <c r="P481" s="122">
        <f t="shared" si="66"/>
        <v>0.99709329729729734</v>
      </c>
      <c r="Q481" s="30" t="str">
        <f t="shared" si="69"/>
        <v>MUY ALTO</v>
      </c>
      <c r="R481" s="99"/>
      <c r="S481" s="31">
        <f t="shared" si="68"/>
        <v>0.99709329729729734</v>
      </c>
      <c r="T481" s="30" t="str">
        <f t="shared" si="70"/>
        <v>MUY ALTO</v>
      </c>
    </row>
    <row r="482" spans="1:20" ht="51" x14ac:dyDescent="0.25">
      <c r="A482" s="207"/>
      <c r="B482" s="9" t="s">
        <v>254</v>
      </c>
      <c r="C482" s="3" t="s">
        <v>29</v>
      </c>
      <c r="D482" s="1" t="s">
        <v>256</v>
      </c>
      <c r="E482" s="53">
        <v>0</v>
      </c>
      <c r="F482" s="90">
        <v>6</v>
      </c>
      <c r="G482" s="48" t="s">
        <v>289</v>
      </c>
      <c r="H482" s="124">
        <v>9</v>
      </c>
      <c r="I482" s="54">
        <f t="shared" si="67"/>
        <v>1.5</v>
      </c>
      <c r="J482" s="30" t="str">
        <f t="shared" si="65"/>
        <v>MUY ALTO</v>
      </c>
      <c r="K482" s="32">
        <v>20000000</v>
      </c>
      <c r="L482" s="136">
        <v>0</v>
      </c>
      <c r="M482" s="153">
        <v>0</v>
      </c>
      <c r="N482" s="136"/>
      <c r="O482" s="136"/>
      <c r="P482" s="122" t="e">
        <f t="shared" si="66"/>
        <v>#DIV/0!</v>
      </c>
      <c r="Q482" s="30" t="e">
        <f t="shared" si="69"/>
        <v>#DIV/0!</v>
      </c>
      <c r="R482" s="99"/>
      <c r="S482" s="31" t="e">
        <f t="shared" si="68"/>
        <v>#DIV/0!</v>
      </c>
      <c r="T482" s="30" t="e">
        <f t="shared" si="70"/>
        <v>#DIV/0!</v>
      </c>
    </row>
    <row r="483" spans="1:20" ht="51" x14ac:dyDescent="0.25">
      <c r="A483" s="207"/>
      <c r="B483" s="9" t="s">
        <v>254</v>
      </c>
      <c r="C483" s="3" t="s">
        <v>30</v>
      </c>
      <c r="D483" s="1" t="s">
        <v>256</v>
      </c>
      <c r="E483" s="53">
        <v>0</v>
      </c>
      <c r="F483" s="90">
        <v>6</v>
      </c>
      <c r="G483" s="48" t="s">
        <v>289</v>
      </c>
      <c r="H483" s="124">
        <v>9</v>
      </c>
      <c r="I483" s="54">
        <f t="shared" si="67"/>
        <v>1.5</v>
      </c>
      <c r="J483" s="30" t="str">
        <f t="shared" si="65"/>
        <v>MUY ALTO</v>
      </c>
      <c r="K483" s="32">
        <v>20000000</v>
      </c>
      <c r="L483" s="136">
        <v>0</v>
      </c>
      <c r="M483" s="153">
        <v>0</v>
      </c>
      <c r="N483" s="136"/>
      <c r="O483" s="136"/>
      <c r="P483" s="122" t="e">
        <f t="shared" si="66"/>
        <v>#DIV/0!</v>
      </c>
      <c r="Q483" s="30" t="e">
        <f t="shared" si="69"/>
        <v>#DIV/0!</v>
      </c>
      <c r="R483" s="99"/>
      <c r="S483" s="31" t="e">
        <f t="shared" si="68"/>
        <v>#DIV/0!</v>
      </c>
      <c r="T483" s="30" t="e">
        <f t="shared" si="70"/>
        <v>#DIV/0!</v>
      </c>
    </row>
    <row r="484" spans="1:20" ht="51" x14ac:dyDescent="0.25">
      <c r="A484" s="207"/>
      <c r="B484" s="9" t="s">
        <v>254</v>
      </c>
      <c r="C484" s="3" t="s">
        <v>31</v>
      </c>
      <c r="D484" s="1" t="s">
        <v>256</v>
      </c>
      <c r="E484" s="53">
        <v>0</v>
      </c>
      <c r="F484" s="90">
        <v>6</v>
      </c>
      <c r="G484" s="48" t="s">
        <v>289</v>
      </c>
      <c r="H484" s="124">
        <v>9</v>
      </c>
      <c r="I484" s="54">
        <f t="shared" si="67"/>
        <v>1.5</v>
      </c>
      <c r="J484" s="30" t="str">
        <f t="shared" si="65"/>
        <v>MUY ALTO</v>
      </c>
      <c r="K484" s="32">
        <v>25000000</v>
      </c>
      <c r="L484" s="136">
        <v>0</v>
      </c>
      <c r="M484" s="153">
        <v>0</v>
      </c>
      <c r="N484" s="136"/>
      <c r="O484" s="136"/>
      <c r="P484" s="122" t="e">
        <f t="shared" si="66"/>
        <v>#DIV/0!</v>
      </c>
      <c r="Q484" s="30" t="e">
        <f t="shared" si="69"/>
        <v>#DIV/0!</v>
      </c>
      <c r="R484" s="99"/>
      <c r="S484" s="31" t="e">
        <f t="shared" si="68"/>
        <v>#DIV/0!</v>
      </c>
      <c r="T484" s="30" t="e">
        <f t="shared" si="70"/>
        <v>#DIV/0!</v>
      </c>
    </row>
    <row r="485" spans="1:20" ht="25.5" x14ac:dyDescent="0.25">
      <c r="A485" s="207"/>
      <c r="B485" s="9" t="s">
        <v>254</v>
      </c>
      <c r="C485" s="3" t="s">
        <v>27</v>
      </c>
      <c r="D485" s="1" t="s">
        <v>257</v>
      </c>
      <c r="E485" s="53">
        <v>586</v>
      </c>
      <c r="F485" s="90">
        <v>300</v>
      </c>
      <c r="G485" s="48" t="s">
        <v>289</v>
      </c>
      <c r="H485" s="124">
        <v>409</v>
      </c>
      <c r="I485" s="54">
        <f t="shared" si="67"/>
        <v>1.3633333333333333</v>
      </c>
      <c r="J485" s="30" t="str">
        <f t="shared" si="65"/>
        <v>MUY ALTO</v>
      </c>
      <c r="K485" s="32">
        <v>70000000</v>
      </c>
      <c r="L485" s="136">
        <v>145458412</v>
      </c>
      <c r="M485" s="153">
        <v>2.0779773142857141</v>
      </c>
      <c r="N485" s="136">
        <v>13103333</v>
      </c>
      <c r="O485" s="136">
        <v>105269999</v>
      </c>
      <c r="P485" s="122">
        <f t="shared" ref="P485:P516" si="71">+O485/L485</f>
        <v>0.72371200505062572</v>
      </c>
      <c r="Q485" s="30" t="str">
        <f t="shared" si="69"/>
        <v>ALTO</v>
      </c>
      <c r="R485" s="99"/>
      <c r="S485" s="31">
        <f t="shared" si="68"/>
        <v>0.98666070021901975</v>
      </c>
      <c r="T485" s="30" t="str">
        <f t="shared" si="70"/>
        <v>MUY ALTO</v>
      </c>
    </row>
    <row r="486" spans="1:20" ht="25.5" x14ac:dyDescent="0.25">
      <c r="A486" s="207"/>
      <c r="B486" s="9" t="s">
        <v>254</v>
      </c>
      <c r="C486" s="3" t="s">
        <v>29</v>
      </c>
      <c r="D486" s="1" t="s">
        <v>257</v>
      </c>
      <c r="E486" s="53">
        <v>105</v>
      </c>
      <c r="F486" s="90">
        <v>40</v>
      </c>
      <c r="G486" s="48" t="s">
        <v>289</v>
      </c>
      <c r="H486" s="124">
        <v>44</v>
      </c>
      <c r="I486" s="54">
        <f t="shared" si="67"/>
        <v>1.1000000000000001</v>
      </c>
      <c r="J486" s="30" t="str">
        <f t="shared" si="65"/>
        <v>MUY ALTO</v>
      </c>
      <c r="K486" s="32">
        <v>5000000</v>
      </c>
      <c r="L486" s="136">
        <v>14500000</v>
      </c>
      <c r="M486" s="153">
        <v>2.9</v>
      </c>
      <c r="N486" s="136"/>
      <c r="O486" s="136">
        <v>6210000</v>
      </c>
      <c r="P486" s="122">
        <f t="shared" si="71"/>
        <v>0.42827586206896551</v>
      </c>
      <c r="Q486" s="30" t="str">
        <f t="shared" si="69"/>
        <v>MEDIO</v>
      </c>
      <c r="R486" s="99"/>
      <c r="S486" s="31">
        <f t="shared" si="68"/>
        <v>0.47110344827586209</v>
      </c>
      <c r="T486" s="30" t="str">
        <f t="shared" si="70"/>
        <v>MEDIO</v>
      </c>
    </row>
    <row r="487" spans="1:20" ht="25.5" x14ac:dyDescent="0.25">
      <c r="A487" s="207"/>
      <c r="B487" s="9" t="s">
        <v>254</v>
      </c>
      <c r="C487" s="3" t="s">
        <v>30</v>
      </c>
      <c r="D487" s="1" t="s">
        <v>257</v>
      </c>
      <c r="E487" s="53">
        <v>98</v>
      </c>
      <c r="F487" s="90">
        <v>40</v>
      </c>
      <c r="G487" s="48" t="s">
        <v>289</v>
      </c>
      <c r="H487" s="124">
        <v>30</v>
      </c>
      <c r="I487" s="54">
        <f t="shared" si="67"/>
        <v>0.75</v>
      </c>
      <c r="J487" s="30" t="str">
        <f t="shared" si="65"/>
        <v>ALTO</v>
      </c>
      <c r="K487" s="32">
        <v>5000000</v>
      </c>
      <c r="L487" s="136">
        <v>14500000</v>
      </c>
      <c r="M487" s="153">
        <v>2.9</v>
      </c>
      <c r="N487" s="136"/>
      <c r="O487" s="136">
        <v>5400000</v>
      </c>
      <c r="P487" s="122">
        <f t="shared" si="71"/>
        <v>0.3724137931034483</v>
      </c>
      <c r="Q487" s="30" t="str">
        <f t="shared" si="69"/>
        <v>BAJO</v>
      </c>
      <c r="R487" s="99"/>
      <c r="S487" s="31">
        <f t="shared" si="68"/>
        <v>0.27931034482758621</v>
      </c>
      <c r="T487" s="30" t="str">
        <f t="shared" si="70"/>
        <v>BAJO</v>
      </c>
    </row>
    <row r="488" spans="1:20" ht="25.5" x14ac:dyDescent="0.25">
      <c r="A488" s="207"/>
      <c r="B488" s="9" t="s">
        <v>254</v>
      </c>
      <c r="C488" s="3" t="s">
        <v>31</v>
      </c>
      <c r="D488" s="1" t="s">
        <v>257</v>
      </c>
      <c r="E488" s="53">
        <v>108</v>
      </c>
      <c r="F488" s="90">
        <v>40</v>
      </c>
      <c r="G488" s="48" t="s">
        <v>289</v>
      </c>
      <c r="H488" s="124">
        <v>47</v>
      </c>
      <c r="I488" s="54">
        <f t="shared" si="67"/>
        <v>1.175</v>
      </c>
      <c r="J488" s="30" t="str">
        <f t="shared" si="65"/>
        <v>MUY ALTO</v>
      </c>
      <c r="K488" s="32">
        <v>5000000</v>
      </c>
      <c r="L488" s="136">
        <v>14500000</v>
      </c>
      <c r="M488" s="153">
        <v>2.9</v>
      </c>
      <c r="N488" s="136"/>
      <c r="O488" s="136">
        <v>5400000</v>
      </c>
      <c r="P488" s="122">
        <f t="shared" si="71"/>
        <v>0.3724137931034483</v>
      </c>
      <c r="Q488" s="30" t="str">
        <f t="shared" si="69"/>
        <v>BAJO</v>
      </c>
      <c r="R488" s="99"/>
      <c r="S488" s="31">
        <f t="shared" si="68"/>
        <v>0.43758620689655175</v>
      </c>
      <c r="T488" s="30" t="str">
        <f t="shared" si="70"/>
        <v>MEDIO</v>
      </c>
    </row>
    <row r="489" spans="1:20" ht="38.25" x14ac:dyDescent="0.25">
      <c r="A489" s="207"/>
      <c r="B489" s="9" t="s">
        <v>258</v>
      </c>
      <c r="C489" s="3" t="s">
        <v>27</v>
      </c>
      <c r="D489" s="1" t="s">
        <v>259</v>
      </c>
      <c r="E489" s="53">
        <v>600</v>
      </c>
      <c r="F489" s="90">
        <v>110</v>
      </c>
      <c r="G489" s="48" t="s">
        <v>289</v>
      </c>
      <c r="H489" s="124">
        <v>99</v>
      </c>
      <c r="I489" s="54">
        <f t="shared" si="67"/>
        <v>0.9</v>
      </c>
      <c r="J489" s="30" t="str">
        <f t="shared" si="65"/>
        <v>MUY ALTO</v>
      </c>
      <c r="K489" s="32">
        <v>188107000</v>
      </c>
      <c r="L489" s="136">
        <v>95628325</v>
      </c>
      <c r="M489" s="153">
        <v>0.50837196382909722</v>
      </c>
      <c r="N489" s="136">
        <v>438039</v>
      </c>
      <c r="O489" s="136">
        <v>88628325</v>
      </c>
      <c r="P489" s="122">
        <f t="shared" si="71"/>
        <v>0.92679993087822043</v>
      </c>
      <c r="Q489" s="30" t="str">
        <f t="shared" si="69"/>
        <v>MUY ALTO</v>
      </c>
      <c r="R489" s="99"/>
      <c r="S489" s="31">
        <f t="shared" si="68"/>
        <v>0.83411993779039839</v>
      </c>
      <c r="T489" s="30" t="str">
        <f t="shared" si="70"/>
        <v>MUY ALTO</v>
      </c>
    </row>
    <row r="490" spans="1:20" ht="38.25" x14ac:dyDescent="0.25">
      <c r="A490" s="207"/>
      <c r="B490" s="9" t="s">
        <v>258</v>
      </c>
      <c r="C490" s="3" t="s">
        <v>29</v>
      </c>
      <c r="D490" s="1" t="s">
        <v>259</v>
      </c>
      <c r="E490" s="53">
        <v>20</v>
      </c>
      <c r="F490" s="90">
        <v>10</v>
      </c>
      <c r="G490" s="48" t="s">
        <v>289</v>
      </c>
      <c r="H490" s="124">
        <v>8</v>
      </c>
      <c r="I490" s="54">
        <f t="shared" si="67"/>
        <v>0.8</v>
      </c>
      <c r="J490" s="30" t="str">
        <f t="shared" si="65"/>
        <v>ALTO</v>
      </c>
      <c r="K490" s="32">
        <v>5000000</v>
      </c>
      <c r="L490" s="136">
        <v>0</v>
      </c>
      <c r="M490" s="153">
        <v>0</v>
      </c>
      <c r="N490" s="136"/>
      <c r="O490" s="136"/>
      <c r="P490" s="122" t="e">
        <f t="shared" si="71"/>
        <v>#DIV/0!</v>
      </c>
      <c r="Q490" s="30" t="e">
        <f t="shared" si="69"/>
        <v>#DIV/0!</v>
      </c>
      <c r="R490" s="99"/>
      <c r="S490" s="31" t="e">
        <f t="shared" si="68"/>
        <v>#DIV/0!</v>
      </c>
      <c r="T490" s="30" t="e">
        <f t="shared" si="70"/>
        <v>#DIV/0!</v>
      </c>
    </row>
    <row r="491" spans="1:20" ht="38.25" x14ac:dyDescent="0.25">
      <c r="A491" s="207"/>
      <c r="B491" s="9" t="s">
        <v>258</v>
      </c>
      <c r="C491" s="3" t="s">
        <v>30</v>
      </c>
      <c r="D491" s="1" t="s">
        <v>259</v>
      </c>
      <c r="E491" s="53">
        <v>20</v>
      </c>
      <c r="F491" s="90">
        <v>10</v>
      </c>
      <c r="G491" s="48" t="s">
        <v>289</v>
      </c>
      <c r="H491" s="124">
        <v>9</v>
      </c>
      <c r="I491" s="54">
        <f t="shared" si="67"/>
        <v>0.9</v>
      </c>
      <c r="J491" s="30" t="str">
        <f t="shared" si="65"/>
        <v>MUY ALTO</v>
      </c>
      <c r="K491" s="32">
        <v>5000000</v>
      </c>
      <c r="L491" s="136">
        <v>0</v>
      </c>
      <c r="M491" s="153">
        <v>0</v>
      </c>
      <c r="N491" s="136"/>
      <c r="O491" s="136"/>
      <c r="P491" s="122" t="e">
        <f t="shared" si="71"/>
        <v>#DIV/0!</v>
      </c>
      <c r="Q491" s="30" t="e">
        <f t="shared" si="69"/>
        <v>#DIV/0!</v>
      </c>
      <c r="R491" s="99"/>
      <c r="S491" s="31" t="e">
        <f t="shared" si="68"/>
        <v>#DIV/0!</v>
      </c>
      <c r="T491" s="30" t="e">
        <f t="shared" si="70"/>
        <v>#DIV/0!</v>
      </c>
    </row>
    <row r="492" spans="1:20" ht="38.25" x14ac:dyDescent="0.25">
      <c r="A492" s="207"/>
      <c r="B492" s="9" t="s">
        <v>258</v>
      </c>
      <c r="C492" s="3" t="s">
        <v>31</v>
      </c>
      <c r="D492" s="1" t="s">
        <v>259</v>
      </c>
      <c r="E492" s="53">
        <v>30</v>
      </c>
      <c r="F492" s="90">
        <v>10</v>
      </c>
      <c r="G492" s="48" t="s">
        <v>289</v>
      </c>
      <c r="H492" s="124">
        <v>4</v>
      </c>
      <c r="I492" s="54">
        <f t="shared" si="67"/>
        <v>0.4</v>
      </c>
      <c r="J492" s="30" t="str">
        <f t="shared" si="65"/>
        <v>BAJO</v>
      </c>
      <c r="K492" s="32">
        <v>7000000</v>
      </c>
      <c r="L492" s="136">
        <v>0</v>
      </c>
      <c r="M492" s="153">
        <v>0</v>
      </c>
      <c r="N492" s="136"/>
      <c r="O492" s="136"/>
      <c r="P492" s="122" t="e">
        <f t="shared" si="71"/>
        <v>#DIV/0!</v>
      </c>
      <c r="Q492" s="30" t="e">
        <f t="shared" si="69"/>
        <v>#DIV/0!</v>
      </c>
      <c r="R492" s="99"/>
      <c r="S492" s="31" t="e">
        <f t="shared" si="68"/>
        <v>#DIV/0!</v>
      </c>
      <c r="T492" s="30" t="e">
        <f t="shared" si="70"/>
        <v>#DIV/0!</v>
      </c>
    </row>
    <row r="493" spans="1:20" ht="38.25" x14ac:dyDescent="0.25">
      <c r="A493" s="207"/>
      <c r="B493" s="9" t="s">
        <v>258</v>
      </c>
      <c r="C493" s="3" t="s">
        <v>27</v>
      </c>
      <c r="D493" s="1" t="s">
        <v>260</v>
      </c>
      <c r="E493" s="53">
        <v>18590</v>
      </c>
      <c r="F493" s="90">
        <v>6773</v>
      </c>
      <c r="G493" s="48" t="s">
        <v>289</v>
      </c>
      <c r="H493" s="124">
        <v>23788</v>
      </c>
      <c r="I493" s="54">
        <f t="shared" si="67"/>
        <v>3.5121807175549979</v>
      </c>
      <c r="J493" s="30" t="str">
        <f t="shared" si="65"/>
        <v>MUY ALTO</v>
      </c>
      <c r="K493" s="32">
        <v>3359500000</v>
      </c>
      <c r="L493" s="136">
        <v>2584296594</v>
      </c>
      <c r="M493" s="153">
        <v>0.76925036285161486</v>
      </c>
      <c r="N493" s="136">
        <v>-135372</v>
      </c>
      <c r="O493" s="136">
        <v>2546031843</v>
      </c>
      <c r="P493" s="122">
        <f t="shared" si="71"/>
        <v>0.98519335935014585</v>
      </c>
      <c r="Q493" s="30" t="str">
        <f t="shared" si="69"/>
        <v>MUY ALTO</v>
      </c>
      <c r="R493" s="99"/>
      <c r="S493" s="31">
        <f t="shared" si="68"/>
        <v>3.4601771197728142</v>
      </c>
      <c r="T493" s="30" t="str">
        <f t="shared" si="70"/>
        <v>MUY ALTO</v>
      </c>
    </row>
    <row r="494" spans="1:20" ht="38.25" x14ac:dyDescent="0.25">
      <c r="A494" s="207"/>
      <c r="B494" s="9" t="s">
        <v>258</v>
      </c>
      <c r="C494" s="3" t="s">
        <v>29</v>
      </c>
      <c r="D494" s="1" t="s">
        <v>261</v>
      </c>
      <c r="E494" s="53">
        <v>2856</v>
      </c>
      <c r="F494" s="90">
        <v>809</v>
      </c>
      <c r="G494" s="48" t="s">
        <v>289</v>
      </c>
      <c r="H494" s="124">
        <v>3367</v>
      </c>
      <c r="I494" s="54">
        <f t="shared" si="67"/>
        <v>4.1619283065512978</v>
      </c>
      <c r="J494" s="30" t="str">
        <f t="shared" si="65"/>
        <v>MUY ALTO</v>
      </c>
      <c r="K494" s="32">
        <v>662000000</v>
      </c>
      <c r="L494" s="136">
        <v>421031480</v>
      </c>
      <c r="M494" s="153">
        <v>0.63599921450151053</v>
      </c>
      <c r="N494" s="136">
        <v>-18478192</v>
      </c>
      <c r="O494" s="136">
        <v>368635902</v>
      </c>
      <c r="P494" s="122">
        <f t="shared" si="71"/>
        <v>0.87555425071778481</v>
      </c>
      <c r="Q494" s="30" t="str">
        <f t="shared" si="69"/>
        <v>MUY ALTO</v>
      </c>
      <c r="R494" s="99"/>
      <c r="S494" s="31">
        <f t="shared" si="68"/>
        <v>3.6439940199836607</v>
      </c>
      <c r="T494" s="30" t="str">
        <f t="shared" si="70"/>
        <v>MUY ALTO</v>
      </c>
    </row>
    <row r="495" spans="1:20" ht="38.25" x14ac:dyDescent="0.25">
      <c r="A495" s="207"/>
      <c r="B495" s="9" t="s">
        <v>258</v>
      </c>
      <c r="C495" s="3" t="s">
        <v>30</v>
      </c>
      <c r="D495" s="1" t="s">
        <v>261</v>
      </c>
      <c r="E495" s="53">
        <v>2559</v>
      </c>
      <c r="F495" s="90">
        <v>1183</v>
      </c>
      <c r="G495" s="48" t="s">
        <v>289</v>
      </c>
      <c r="H495" s="124">
        <v>2595</v>
      </c>
      <c r="I495" s="54">
        <f t="shared" si="67"/>
        <v>2.1935756551141168</v>
      </c>
      <c r="J495" s="30" t="str">
        <f t="shared" si="65"/>
        <v>MUY ALTO</v>
      </c>
      <c r="K495" s="32">
        <v>447000000</v>
      </c>
      <c r="L495" s="136">
        <v>442712120</v>
      </c>
      <c r="M495" s="153">
        <v>0.99040742729306486</v>
      </c>
      <c r="N495" s="136">
        <v>-7249192</v>
      </c>
      <c r="O495" s="136">
        <v>375980698</v>
      </c>
      <c r="P495" s="122">
        <f t="shared" si="71"/>
        <v>0.84926678311856474</v>
      </c>
      <c r="Q495" s="30" t="str">
        <f t="shared" si="69"/>
        <v>MUY ALTO</v>
      </c>
      <c r="R495" s="99"/>
      <c r="S495" s="31">
        <f t="shared" si="68"/>
        <v>1.8629309401459642</v>
      </c>
      <c r="T495" s="30" t="str">
        <f t="shared" si="70"/>
        <v>MUY ALTO</v>
      </c>
    </row>
    <row r="496" spans="1:20" ht="38.25" x14ac:dyDescent="0.25">
      <c r="A496" s="207"/>
      <c r="B496" s="9" t="s">
        <v>258</v>
      </c>
      <c r="C496" s="3" t="s">
        <v>31</v>
      </c>
      <c r="D496" s="1" t="s">
        <v>261</v>
      </c>
      <c r="E496" s="53">
        <v>4718</v>
      </c>
      <c r="F496" s="90">
        <v>1915</v>
      </c>
      <c r="G496" s="48" t="s">
        <v>289</v>
      </c>
      <c r="H496" s="124">
        <v>4411</v>
      </c>
      <c r="I496" s="54">
        <f t="shared" si="67"/>
        <v>2.3033942558746738</v>
      </c>
      <c r="J496" s="30" t="str">
        <f t="shared" si="65"/>
        <v>MUY ALTO</v>
      </c>
      <c r="K496" s="32">
        <v>447000000</v>
      </c>
      <c r="L496" s="136">
        <v>540019664</v>
      </c>
      <c r="M496" s="153">
        <v>1.2080976823266218</v>
      </c>
      <c r="N496" s="136">
        <v>-121382156</v>
      </c>
      <c r="O496" s="136">
        <v>408130842</v>
      </c>
      <c r="P496" s="122">
        <f t="shared" si="71"/>
        <v>0.75577033431878882</v>
      </c>
      <c r="Q496" s="30" t="str">
        <f t="shared" si="69"/>
        <v>ALTO</v>
      </c>
      <c r="R496" s="99"/>
      <c r="S496" s="31">
        <f t="shared" si="68"/>
        <v>1.74083704683038</v>
      </c>
      <c r="T496" s="30" t="str">
        <f t="shared" si="70"/>
        <v>MUY ALTO</v>
      </c>
    </row>
    <row r="497" spans="1:20" ht="38.25" x14ac:dyDescent="0.25">
      <c r="A497" s="207"/>
      <c r="B497" s="9" t="s">
        <v>258</v>
      </c>
      <c r="C497" s="3" t="s">
        <v>27</v>
      </c>
      <c r="D497" s="1" t="s">
        <v>262</v>
      </c>
      <c r="E497" s="53">
        <v>1363</v>
      </c>
      <c r="F497" s="90">
        <v>1363</v>
      </c>
      <c r="G497" s="48" t="s">
        <v>291</v>
      </c>
      <c r="H497" s="124">
        <v>0</v>
      </c>
      <c r="I497" s="54">
        <f t="shared" si="67"/>
        <v>0</v>
      </c>
      <c r="J497" s="30" t="str">
        <f t="shared" si="65"/>
        <v>MUY BAJO</v>
      </c>
      <c r="K497" s="32">
        <v>15000000</v>
      </c>
      <c r="L497" s="136">
        <v>0</v>
      </c>
      <c r="M497" s="153">
        <v>0</v>
      </c>
      <c r="N497" s="136"/>
      <c r="O497" s="136"/>
      <c r="P497" s="122" t="e">
        <f t="shared" si="71"/>
        <v>#DIV/0!</v>
      </c>
      <c r="Q497" s="30" t="e">
        <f t="shared" si="69"/>
        <v>#DIV/0!</v>
      </c>
      <c r="R497" s="99"/>
      <c r="S497" s="31" t="e">
        <f t="shared" si="68"/>
        <v>#DIV/0!</v>
      </c>
      <c r="T497" s="30" t="e">
        <f t="shared" si="70"/>
        <v>#DIV/0!</v>
      </c>
    </row>
    <row r="498" spans="1:20" ht="38.25" x14ac:dyDescent="0.25">
      <c r="A498" s="207"/>
      <c r="B498" s="9" t="s">
        <v>258</v>
      </c>
      <c r="C498" s="3" t="s">
        <v>29</v>
      </c>
      <c r="D498" s="1" t="s">
        <v>262</v>
      </c>
      <c r="E498" s="53">
        <v>228</v>
      </c>
      <c r="F498" s="90">
        <v>228</v>
      </c>
      <c r="G498" s="48" t="s">
        <v>291</v>
      </c>
      <c r="H498" s="124">
        <v>0</v>
      </c>
      <c r="I498" s="54">
        <f t="shared" si="67"/>
        <v>0</v>
      </c>
      <c r="J498" s="30" t="str">
        <f t="shared" si="65"/>
        <v>MUY BAJO</v>
      </c>
      <c r="K498" s="32">
        <v>16200000</v>
      </c>
      <c r="L498" s="136">
        <v>0</v>
      </c>
      <c r="M498" s="153">
        <v>0</v>
      </c>
      <c r="N498" s="136"/>
      <c r="O498" s="136"/>
      <c r="P498" s="122" t="e">
        <f t="shared" si="71"/>
        <v>#DIV/0!</v>
      </c>
      <c r="Q498" s="30" t="e">
        <f t="shared" si="69"/>
        <v>#DIV/0!</v>
      </c>
      <c r="R498" s="99"/>
      <c r="S498" s="31" t="e">
        <f t="shared" si="68"/>
        <v>#DIV/0!</v>
      </c>
      <c r="T498" s="30" t="e">
        <f t="shared" si="70"/>
        <v>#DIV/0!</v>
      </c>
    </row>
    <row r="499" spans="1:20" ht="38.25" x14ac:dyDescent="0.25">
      <c r="A499" s="207"/>
      <c r="B499" s="9" t="s">
        <v>258</v>
      </c>
      <c r="C499" s="3" t="s">
        <v>30</v>
      </c>
      <c r="D499" s="1" t="s">
        <v>262</v>
      </c>
      <c r="E499" s="53">
        <v>233</v>
      </c>
      <c r="F499" s="90">
        <v>233</v>
      </c>
      <c r="G499" s="48" t="s">
        <v>291</v>
      </c>
      <c r="H499" s="124">
        <v>0</v>
      </c>
      <c r="I499" s="54">
        <f t="shared" si="67"/>
        <v>0</v>
      </c>
      <c r="J499" s="30" t="str">
        <f t="shared" si="65"/>
        <v>MUY BAJO</v>
      </c>
      <c r="K499" s="32">
        <v>15000000</v>
      </c>
      <c r="L499" s="136">
        <v>0</v>
      </c>
      <c r="M499" s="153">
        <v>0</v>
      </c>
      <c r="N499" s="136"/>
      <c r="O499" s="136"/>
      <c r="P499" s="122" t="e">
        <f t="shared" si="71"/>
        <v>#DIV/0!</v>
      </c>
      <c r="Q499" s="30" t="e">
        <f t="shared" si="69"/>
        <v>#DIV/0!</v>
      </c>
      <c r="R499" s="99"/>
      <c r="S499" s="31" t="e">
        <f t="shared" si="68"/>
        <v>#DIV/0!</v>
      </c>
      <c r="T499" s="30" t="e">
        <f t="shared" si="70"/>
        <v>#DIV/0!</v>
      </c>
    </row>
    <row r="500" spans="1:20" ht="38.25" x14ac:dyDescent="0.25">
      <c r="A500" s="207"/>
      <c r="B500" s="9" t="s">
        <v>258</v>
      </c>
      <c r="C500" s="3" t="s">
        <v>31</v>
      </c>
      <c r="D500" s="1" t="s">
        <v>263</v>
      </c>
      <c r="E500" s="53">
        <v>498</v>
      </c>
      <c r="F500" s="90">
        <v>498</v>
      </c>
      <c r="G500" s="48" t="s">
        <v>291</v>
      </c>
      <c r="H500" s="124">
        <v>0</v>
      </c>
      <c r="I500" s="54">
        <f t="shared" si="67"/>
        <v>0</v>
      </c>
      <c r="J500" s="30" t="str">
        <f t="shared" si="65"/>
        <v>MUY BAJO</v>
      </c>
      <c r="K500" s="32">
        <v>450000</v>
      </c>
      <c r="L500" s="136">
        <v>0</v>
      </c>
      <c r="M500" s="153">
        <v>0</v>
      </c>
      <c r="N500" s="136"/>
      <c r="O500" s="136"/>
      <c r="P500" s="122" t="e">
        <f t="shared" si="71"/>
        <v>#DIV/0!</v>
      </c>
      <c r="Q500" s="30" t="s">
        <v>293</v>
      </c>
      <c r="R500" s="99"/>
      <c r="S500" s="31" t="e">
        <f t="shared" si="68"/>
        <v>#DIV/0!</v>
      </c>
      <c r="T500" s="30" t="s">
        <v>293</v>
      </c>
    </row>
    <row r="501" spans="1:20" ht="38.25" x14ac:dyDescent="0.25">
      <c r="A501" s="207"/>
      <c r="B501" s="9" t="s">
        <v>258</v>
      </c>
      <c r="C501" s="3" t="s">
        <v>27</v>
      </c>
      <c r="D501" s="1" t="s">
        <v>264</v>
      </c>
      <c r="E501" s="53">
        <v>470</v>
      </c>
      <c r="F501" s="90">
        <v>470</v>
      </c>
      <c r="G501" s="48" t="s">
        <v>291</v>
      </c>
      <c r="H501" s="124">
        <v>357</v>
      </c>
      <c r="I501" s="54">
        <f t="shared" si="67"/>
        <v>0.75957446808510642</v>
      </c>
      <c r="J501" s="30" t="str">
        <f t="shared" si="65"/>
        <v>ALTO</v>
      </c>
      <c r="K501" s="32">
        <v>345000000</v>
      </c>
      <c r="L501" s="136">
        <v>13700000</v>
      </c>
      <c r="M501" s="153">
        <v>3.9710144927536231E-2</v>
      </c>
      <c r="N501" s="136"/>
      <c r="O501" s="136">
        <v>12887775</v>
      </c>
      <c r="P501" s="122">
        <f t="shared" si="71"/>
        <v>0.94071350364963502</v>
      </c>
      <c r="Q501" s="30" t="str">
        <f t="shared" si="69"/>
        <v>MUY ALTO</v>
      </c>
      <c r="R501" s="99"/>
      <c r="S501" s="31">
        <f t="shared" si="68"/>
        <v>0.71454195915514829</v>
      </c>
      <c r="T501" s="30" t="str">
        <f t="shared" si="70"/>
        <v>ALTO</v>
      </c>
    </row>
    <row r="502" spans="1:20" ht="38.25" x14ac:dyDescent="0.25">
      <c r="A502" s="207"/>
      <c r="B502" s="9" t="s">
        <v>258</v>
      </c>
      <c r="C502" s="3" t="s">
        <v>29</v>
      </c>
      <c r="D502" s="1" t="s">
        <v>264</v>
      </c>
      <c r="E502" s="53">
        <v>90</v>
      </c>
      <c r="F502" s="90">
        <v>90</v>
      </c>
      <c r="G502" s="48" t="s">
        <v>291</v>
      </c>
      <c r="H502" s="124">
        <v>58</v>
      </c>
      <c r="I502" s="54">
        <f t="shared" si="67"/>
        <v>0.64444444444444449</v>
      </c>
      <c r="J502" s="30" t="str">
        <f t="shared" si="65"/>
        <v>ALTO</v>
      </c>
      <c r="K502" s="32">
        <v>15000000</v>
      </c>
      <c r="L502" s="136">
        <v>0</v>
      </c>
      <c r="M502" s="153">
        <v>0</v>
      </c>
      <c r="N502" s="136"/>
      <c r="O502" s="136"/>
      <c r="P502" s="122" t="e">
        <f t="shared" si="71"/>
        <v>#DIV/0!</v>
      </c>
      <c r="Q502" s="30" t="e">
        <f t="shared" si="69"/>
        <v>#DIV/0!</v>
      </c>
      <c r="R502" s="99"/>
      <c r="S502" s="31" t="e">
        <f t="shared" si="68"/>
        <v>#DIV/0!</v>
      </c>
      <c r="T502" s="30" t="e">
        <f t="shared" si="70"/>
        <v>#DIV/0!</v>
      </c>
    </row>
    <row r="503" spans="1:20" ht="38.25" x14ac:dyDescent="0.25">
      <c r="A503" s="207"/>
      <c r="B503" s="9" t="s">
        <v>258</v>
      </c>
      <c r="C503" s="3" t="s">
        <v>30</v>
      </c>
      <c r="D503" s="1" t="s">
        <v>264</v>
      </c>
      <c r="E503" s="53">
        <v>90</v>
      </c>
      <c r="F503" s="90">
        <v>90</v>
      </c>
      <c r="G503" s="48" t="s">
        <v>291</v>
      </c>
      <c r="H503" s="124">
        <v>60</v>
      </c>
      <c r="I503" s="54">
        <f t="shared" si="67"/>
        <v>0.66666666666666663</v>
      </c>
      <c r="J503" s="30" t="str">
        <f t="shared" si="65"/>
        <v>ALTO</v>
      </c>
      <c r="K503" s="32">
        <v>15000000</v>
      </c>
      <c r="L503" s="136">
        <v>0</v>
      </c>
      <c r="M503" s="153">
        <v>0</v>
      </c>
      <c r="N503" s="136"/>
      <c r="O503" s="136"/>
      <c r="P503" s="122" t="e">
        <f t="shared" si="71"/>
        <v>#DIV/0!</v>
      </c>
      <c r="Q503" s="30" t="e">
        <f t="shared" si="69"/>
        <v>#DIV/0!</v>
      </c>
      <c r="R503" s="99"/>
      <c r="S503" s="31" t="e">
        <f t="shared" si="68"/>
        <v>#DIV/0!</v>
      </c>
      <c r="T503" s="30" t="e">
        <f t="shared" si="70"/>
        <v>#DIV/0!</v>
      </c>
    </row>
    <row r="504" spans="1:20" ht="38.25" x14ac:dyDescent="0.25">
      <c r="A504" s="207"/>
      <c r="B504" s="9" t="s">
        <v>258</v>
      </c>
      <c r="C504" s="3" t="s">
        <v>31</v>
      </c>
      <c r="D504" s="1" t="s">
        <v>264</v>
      </c>
      <c r="E504" s="53">
        <v>120</v>
      </c>
      <c r="F504" s="90">
        <v>120</v>
      </c>
      <c r="G504" s="48" t="s">
        <v>291</v>
      </c>
      <c r="H504" s="124">
        <v>83</v>
      </c>
      <c r="I504" s="54">
        <f t="shared" si="67"/>
        <v>0.69166666666666665</v>
      </c>
      <c r="J504" s="30" t="str">
        <f t="shared" si="65"/>
        <v>ALTO</v>
      </c>
      <c r="K504" s="32">
        <v>45000000</v>
      </c>
      <c r="L504" s="136">
        <v>0</v>
      </c>
      <c r="M504" s="153">
        <v>0</v>
      </c>
      <c r="N504" s="136"/>
      <c r="O504" s="136"/>
      <c r="P504" s="122" t="e">
        <f t="shared" si="71"/>
        <v>#DIV/0!</v>
      </c>
      <c r="Q504" s="30" t="e">
        <f t="shared" si="69"/>
        <v>#DIV/0!</v>
      </c>
      <c r="R504" s="99"/>
      <c r="S504" s="31" t="e">
        <f t="shared" si="68"/>
        <v>#DIV/0!</v>
      </c>
      <c r="T504" s="30" t="e">
        <f t="shared" si="70"/>
        <v>#DIV/0!</v>
      </c>
    </row>
    <row r="505" spans="1:20" ht="63.75" x14ac:dyDescent="0.25">
      <c r="A505" s="207"/>
      <c r="B505" s="9" t="s">
        <v>258</v>
      </c>
      <c r="C505" s="3" t="s">
        <v>27</v>
      </c>
      <c r="D505" s="1" t="s">
        <v>265</v>
      </c>
      <c r="E505" s="53">
        <v>29568</v>
      </c>
      <c r="F505" s="90">
        <v>1700</v>
      </c>
      <c r="G505" s="48" t="s">
        <v>290</v>
      </c>
      <c r="H505" s="124">
        <v>1836</v>
      </c>
      <c r="I505" s="54">
        <f t="shared" si="67"/>
        <v>1.08</v>
      </c>
      <c r="J505" s="30" t="str">
        <f t="shared" si="65"/>
        <v>MUY ALTO</v>
      </c>
      <c r="K505" s="32">
        <v>94359000</v>
      </c>
      <c r="L505" s="136">
        <v>116575304</v>
      </c>
      <c r="M505" s="153">
        <v>1.2354444621074832</v>
      </c>
      <c r="N505" s="136">
        <v>28397800</v>
      </c>
      <c r="O505" s="136">
        <v>84733637</v>
      </c>
      <c r="P505" s="122">
        <f t="shared" si="71"/>
        <v>0.72685752550128457</v>
      </c>
      <c r="Q505" s="30" t="str">
        <f t="shared" si="69"/>
        <v>ALTO</v>
      </c>
      <c r="R505" s="99"/>
      <c r="S505" s="31">
        <f t="shared" si="68"/>
        <v>0.78500612754138743</v>
      </c>
      <c r="T505" s="30" t="str">
        <f t="shared" si="70"/>
        <v>ALTO</v>
      </c>
    </row>
    <row r="506" spans="1:20" ht="51" x14ac:dyDescent="0.25">
      <c r="A506" s="207"/>
      <c r="B506" s="9" t="s">
        <v>258</v>
      </c>
      <c r="C506" s="3" t="s">
        <v>29</v>
      </c>
      <c r="D506" s="1" t="s">
        <v>266</v>
      </c>
      <c r="E506" s="53"/>
      <c r="F506" s="90">
        <v>240</v>
      </c>
      <c r="G506" s="48" t="s">
        <v>290</v>
      </c>
      <c r="H506" s="124">
        <v>201</v>
      </c>
      <c r="I506" s="54">
        <f t="shared" si="67"/>
        <v>0.83750000000000002</v>
      </c>
      <c r="J506" s="30" t="str">
        <f t="shared" si="65"/>
        <v>MUY ALTO</v>
      </c>
      <c r="K506" s="32">
        <v>3000000</v>
      </c>
      <c r="L506" s="136">
        <v>10800000</v>
      </c>
      <c r="M506" s="153">
        <v>3.6</v>
      </c>
      <c r="N506" s="136">
        <v>1455750</v>
      </c>
      <c r="O506" s="136">
        <v>1455750</v>
      </c>
      <c r="P506" s="122">
        <f t="shared" si="71"/>
        <v>0.13479166666666667</v>
      </c>
      <c r="Q506" s="30" t="str">
        <f t="shared" si="69"/>
        <v>MUY BAJO</v>
      </c>
      <c r="R506" s="99"/>
      <c r="S506" s="31">
        <f t="shared" si="68"/>
        <v>0.11288802083333334</v>
      </c>
      <c r="T506" s="30" t="str">
        <f t="shared" si="70"/>
        <v>MUY BAJO</v>
      </c>
    </row>
    <row r="507" spans="1:20" ht="51" x14ac:dyDescent="0.25">
      <c r="A507" s="207"/>
      <c r="B507" s="9" t="s">
        <v>258</v>
      </c>
      <c r="C507" s="3" t="s">
        <v>30</v>
      </c>
      <c r="D507" s="1" t="s">
        <v>266</v>
      </c>
      <c r="E507" s="53"/>
      <c r="F507" s="90">
        <v>150</v>
      </c>
      <c r="G507" s="48" t="s">
        <v>290</v>
      </c>
      <c r="H507" s="124">
        <v>242</v>
      </c>
      <c r="I507" s="127">
        <v>1</v>
      </c>
      <c r="J507" s="30" t="str">
        <f t="shared" si="65"/>
        <v>MUY ALTO</v>
      </c>
      <c r="K507" s="32">
        <v>3000000</v>
      </c>
      <c r="L507" s="136">
        <v>24082880</v>
      </c>
      <c r="M507" s="153">
        <v>8.0276266666666665</v>
      </c>
      <c r="N507" s="136">
        <v>17258400</v>
      </c>
      <c r="O507" s="136">
        <v>17258400</v>
      </c>
      <c r="P507" s="122">
        <f t="shared" si="71"/>
        <v>0.7166252541224305</v>
      </c>
      <c r="Q507" s="30" t="str">
        <f t="shared" si="69"/>
        <v>ALTO</v>
      </c>
      <c r="R507" s="99"/>
      <c r="S507" s="31">
        <f t="shared" si="68"/>
        <v>0.7166252541224305</v>
      </c>
      <c r="T507" s="30" t="str">
        <f t="shared" si="70"/>
        <v>ALTO</v>
      </c>
    </row>
    <row r="508" spans="1:20" ht="51" x14ac:dyDescent="0.25">
      <c r="A508" s="207"/>
      <c r="B508" s="9" t="s">
        <v>258</v>
      </c>
      <c r="C508" s="3" t="s">
        <v>31</v>
      </c>
      <c r="D508" s="1" t="s">
        <v>266</v>
      </c>
      <c r="E508" s="53"/>
      <c r="F508" s="90">
        <v>500</v>
      </c>
      <c r="G508" s="48" t="s">
        <v>290</v>
      </c>
      <c r="H508" s="124">
        <v>308</v>
      </c>
      <c r="I508" s="54">
        <f t="shared" si="67"/>
        <v>0.61599999999999999</v>
      </c>
      <c r="J508" s="30" t="str">
        <f t="shared" si="65"/>
        <v>ALTO</v>
      </c>
      <c r="K508" s="32">
        <v>5000000</v>
      </c>
      <c r="L508" s="136">
        <v>10800000</v>
      </c>
      <c r="M508" s="153">
        <v>2.16</v>
      </c>
      <c r="N508" s="136">
        <v>3299700</v>
      </c>
      <c r="O508" s="136">
        <v>3299700</v>
      </c>
      <c r="P508" s="122">
        <f t="shared" si="71"/>
        <v>0.30552777777777779</v>
      </c>
      <c r="Q508" s="30" t="str">
        <f t="shared" si="69"/>
        <v>BAJO</v>
      </c>
      <c r="R508" s="99"/>
      <c r="S508" s="31">
        <f t="shared" si="68"/>
        <v>0.1882051111111111</v>
      </c>
      <c r="T508" s="30" t="str">
        <f t="shared" si="70"/>
        <v>MUY BAJO</v>
      </c>
    </row>
    <row r="509" spans="1:20" ht="38.25" x14ac:dyDescent="0.25">
      <c r="A509" s="207"/>
      <c r="B509" s="9" t="s">
        <v>258</v>
      </c>
      <c r="C509" s="3" t="s">
        <v>27</v>
      </c>
      <c r="D509" s="1" t="s">
        <v>267</v>
      </c>
      <c r="E509" s="53">
        <v>4479</v>
      </c>
      <c r="F509" s="90">
        <v>400</v>
      </c>
      <c r="G509" s="48" t="s">
        <v>289</v>
      </c>
      <c r="H509" s="124">
        <v>445</v>
      </c>
      <c r="I509" s="54">
        <f t="shared" si="67"/>
        <v>1.1125</v>
      </c>
      <c r="J509" s="30" t="str">
        <f t="shared" si="65"/>
        <v>MUY ALTO</v>
      </c>
      <c r="K509" s="32">
        <v>200000000</v>
      </c>
      <c r="L509" s="136">
        <v>159900000</v>
      </c>
      <c r="M509" s="153">
        <v>0.79949999999999999</v>
      </c>
      <c r="N509" s="136">
        <v>6766666</v>
      </c>
      <c r="O509" s="136">
        <v>154286875</v>
      </c>
      <c r="P509" s="122">
        <f t="shared" si="71"/>
        <v>0.96489602876797997</v>
      </c>
      <c r="Q509" s="30" t="str">
        <f t="shared" si="69"/>
        <v>MUY ALTO</v>
      </c>
      <c r="R509" s="99"/>
      <c r="S509" s="31">
        <f t="shared" si="68"/>
        <v>1.0734468320043777</v>
      </c>
      <c r="T509" s="30" t="str">
        <f t="shared" si="70"/>
        <v>MUY ALTO</v>
      </c>
    </row>
    <row r="510" spans="1:20" ht="38.25" x14ac:dyDescent="0.25">
      <c r="A510" s="207"/>
      <c r="B510" s="9" t="s">
        <v>258</v>
      </c>
      <c r="C510" s="3" t="s">
        <v>29</v>
      </c>
      <c r="D510" s="1" t="s">
        <v>267</v>
      </c>
      <c r="E510" s="53">
        <v>460</v>
      </c>
      <c r="F510" s="90">
        <v>100</v>
      </c>
      <c r="G510" s="48" t="s">
        <v>289</v>
      </c>
      <c r="H510" s="124">
        <v>31</v>
      </c>
      <c r="I510" s="54">
        <f t="shared" si="67"/>
        <v>0.31</v>
      </c>
      <c r="J510" s="30" t="str">
        <f t="shared" si="65"/>
        <v>BAJO</v>
      </c>
      <c r="K510" s="32">
        <v>50000000</v>
      </c>
      <c r="L510" s="136">
        <v>0</v>
      </c>
      <c r="M510" s="153">
        <v>0</v>
      </c>
      <c r="N510" s="136"/>
      <c r="O510" s="136"/>
      <c r="P510" s="122" t="e">
        <f t="shared" si="71"/>
        <v>#DIV/0!</v>
      </c>
      <c r="Q510" s="30" t="e">
        <f t="shared" si="69"/>
        <v>#DIV/0!</v>
      </c>
      <c r="R510" s="99"/>
      <c r="S510" s="31" t="e">
        <f t="shared" si="68"/>
        <v>#DIV/0!</v>
      </c>
      <c r="T510" s="30" t="e">
        <f t="shared" si="70"/>
        <v>#DIV/0!</v>
      </c>
    </row>
    <row r="511" spans="1:20" ht="38.25" x14ac:dyDescent="0.25">
      <c r="A511" s="207"/>
      <c r="B511" s="9" t="s">
        <v>258</v>
      </c>
      <c r="C511" s="3" t="s">
        <v>30</v>
      </c>
      <c r="D511" s="1" t="s">
        <v>267</v>
      </c>
      <c r="E511" s="53">
        <v>356</v>
      </c>
      <c r="F511" s="90">
        <v>100</v>
      </c>
      <c r="G511" s="48" t="s">
        <v>289</v>
      </c>
      <c r="H511" s="124">
        <v>17</v>
      </c>
      <c r="I511" s="54">
        <f t="shared" si="67"/>
        <v>0.17</v>
      </c>
      <c r="J511" s="30" t="str">
        <f t="shared" ref="J511:J550" si="72">IF(I511&lt;=20%,"MUY BAJO",IF(AND(I511&gt;20%,I511&lt;=40%),"BAJO",IF(AND(I511&gt;40%,I511&lt;=60%),"MEDIO",IF(AND(I511&gt;60%,I511&lt;=80%),"ALTO","MUY ALTO"))))</f>
        <v>MUY BAJO</v>
      </c>
      <c r="K511" s="32">
        <v>50000000</v>
      </c>
      <c r="L511" s="136">
        <v>0</v>
      </c>
      <c r="M511" s="153">
        <v>0</v>
      </c>
      <c r="N511" s="136"/>
      <c r="O511" s="136"/>
      <c r="P511" s="122" t="e">
        <f t="shared" si="71"/>
        <v>#DIV/0!</v>
      </c>
      <c r="Q511" s="30" t="e">
        <f t="shared" si="69"/>
        <v>#DIV/0!</v>
      </c>
      <c r="R511" s="99"/>
      <c r="S511" s="31" t="e">
        <f t="shared" si="68"/>
        <v>#DIV/0!</v>
      </c>
      <c r="T511" s="30" t="e">
        <f t="shared" si="70"/>
        <v>#DIV/0!</v>
      </c>
    </row>
    <row r="512" spans="1:20" ht="38.25" x14ac:dyDescent="0.25">
      <c r="A512" s="207"/>
      <c r="B512" s="9" t="s">
        <v>258</v>
      </c>
      <c r="C512" s="3" t="s">
        <v>31</v>
      </c>
      <c r="D512" s="1" t="s">
        <v>267</v>
      </c>
      <c r="E512" s="53">
        <v>704</v>
      </c>
      <c r="F512" s="90">
        <v>120</v>
      </c>
      <c r="G512" s="48" t="s">
        <v>289</v>
      </c>
      <c r="H512" s="124">
        <v>56</v>
      </c>
      <c r="I512" s="54">
        <f t="shared" si="67"/>
        <v>0.46666666666666667</v>
      </c>
      <c r="J512" s="30" t="str">
        <f t="shared" si="72"/>
        <v>MEDIO</v>
      </c>
      <c r="K512" s="32">
        <v>70000000</v>
      </c>
      <c r="L512" s="136">
        <v>0</v>
      </c>
      <c r="M512" s="153">
        <v>0</v>
      </c>
      <c r="N512" s="136"/>
      <c r="O512" s="136"/>
      <c r="P512" s="122" t="e">
        <f t="shared" si="71"/>
        <v>#DIV/0!</v>
      </c>
      <c r="Q512" s="30" t="e">
        <f t="shared" si="69"/>
        <v>#DIV/0!</v>
      </c>
      <c r="R512" s="99"/>
      <c r="S512" s="31" t="e">
        <f t="shared" si="68"/>
        <v>#DIV/0!</v>
      </c>
      <c r="T512" s="30" t="e">
        <f t="shared" si="70"/>
        <v>#DIV/0!</v>
      </c>
    </row>
    <row r="513" spans="1:20" ht="38.25" x14ac:dyDescent="0.25">
      <c r="A513" s="207"/>
      <c r="B513" s="9" t="s">
        <v>258</v>
      </c>
      <c r="C513" s="3" t="s">
        <v>27</v>
      </c>
      <c r="D513" s="1" t="s">
        <v>268</v>
      </c>
      <c r="E513" s="53">
        <v>4479</v>
      </c>
      <c r="F513" s="90">
        <v>1800</v>
      </c>
      <c r="G513" s="48" t="s">
        <v>289</v>
      </c>
      <c r="H513" s="124">
        <v>8857</v>
      </c>
      <c r="I513" s="127">
        <v>1</v>
      </c>
      <c r="J513" s="30" t="str">
        <f t="shared" si="72"/>
        <v>MUY ALTO</v>
      </c>
      <c r="K513" s="32">
        <v>51000000</v>
      </c>
      <c r="L513" s="136">
        <v>35613895</v>
      </c>
      <c r="M513" s="153">
        <v>0.69831166666666666</v>
      </c>
      <c r="N513" s="136"/>
      <c r="O513" s="136">
        <v>33800000</v>
      </c>
      <c r="P513" s="122">
        <f t="shared" si="71"/>
        <v>0.94906777256461272</v>
      </c>
      <c r="Q513" s="30" t="str">
        <f t="shared" si="69"/>
        <v>MUY ALTO</v>
      </c>
      <c r="R513" s="99"/>
      <c r="S513" s="31">
        <f t="shared" si="68"/>
        <v>0.94906777256461272</v>
      </c>
      <c r="T513" s="30" t="str">
        <f t="shared" si="70"/>
        <v>MUY ALTO</v>
      </c>
    </row>
    <row r="514" spans="1:20" ht="38.25" x14ac:dyDescent="0.25">
      <c r="A514" s="207"/>
      <c r="B514" s="9" t="s">
        <v>258</v>
      </c>
      <c r="C514" s="3" t="s">
        <v>29</v>
      </c>
      <c r="D514" s="1" t="s">
        <v>268</v>
      </c>
      <c r="E514" s="53">
        <v>460</v>
      </c>
      <c r="F514" s="90">
        <v>200</v>
      </c>
      <c r="G514" s="48" t="s">
        <v>289</v>
      </c>
      <c r="H514" s="124">
        <v>1465</v>
      </c>
      <c r="I514" s="127">
        <v>1</v>
      </c>
      <c r="J514" s="30" t="str">
        <f t="shared" si="72"/>
        <v>MUY ALTO</v>
      </c>
      <c r="K514" s="32">
        <v>12000000</v>
      </c>
      <c r="L514" s="136">
        <v>0</v>
      </c>
      <c r="M514" s="153">
        <v>0</v>
      </c>
      <c r="N514" s="136"/>
      <c r="O514" s="136"/>
      <c r="P514" s="122" t="e">
        <f t="shared" si="71"/>
        <v>#DIV/0!</v>
      </c>
      <c r="Q514" s="30" t="e">
        <f t="shared" si="69"/>
        <v>#DIV/0!</v>
      </c>
      <c r="R514" s="99"/>
      <c r="S514" s="31" t="e">
        <f t="shared" si="68"/>
        <v>#DIV/0!</v>
      </c>
      <c r="T514" s="30" t="e">
        <f t="shared" si="70"/>
        <v>#DIV/0!</v>
      </c>
    </row>
    <row r="515" spans="1:20" ht="38.25" x14ac:dyDescent="0.25">
      <c r="A515" s="207"/>
      <c r="B515" s="9" t="s">
        <v>258</v>
      </c>
      <c r="C515" s="3" t="s">
        <v>30</v>
      </c>
      <c r="D515" s="1" t="s">
        <v>268</v>
      </c>
      <c r="E515" s="53">
        <v>356</v>
      </c>
      <c r="F515" s="90">
        <v>150</v>
      </c>
      <c r="G515" s="48" t="s">
        <v>289</v>
      </c>
      <c r="H515" s="124">
        <v>889</v>
      </c>
      <c r="I515" s="127">
        <v>1</v>
      </c>
      <c r="J515" s="30" t="str">
        <f t="shared" si="72"/>
        <v>MUY ALTO</v>
      </c>
      <c r="K515" s="32">
        <v>12000000</v>
      </c>
      <c r="L515" s="136">
        <v>0</v>
      </c>
      <c r="M515" s="153">
        <v>0</v>
      </c>
      <c r="N515" s="136"/>
      <c r="O515" s="136"/>
      <c r="P515" s="122" t="e">
        <f t="shared" si="71"/>
        <v>#DIV/0!</v>
      </c>
      <c r="Q515" s="30" t="e">
        <f t="shared" si="69"/>
        <v>#DIV/0!</v>
      </c>
      <c r="R515" s="99"/>
      <c r="S515" s="31" t="e">
        <f t="shared" si="68"/>
        <v>#DIV/0!</v>
      </c>
      <c r="T515" s="30" t="e">
        <f t="shared" si="70"/>
        <v>#DIV/0!</v>
      </c>
    </row>
    <row r="516" spans="1:20" ht="38.25" x14ac:dyDescent="0.25">
      <c r="A516" s="207"/>
      <c r="B516" s="9" t="s">
        <v>258</v>
      </c>
      <c r="C516" s="3" t="s">
        <v>31</v>
      </c>
      <c r="D516" s="1" t="s">
        <v>268</v>
      </c>
      <c r="E516" s="53">
        <v>704</v>
      </c>
      <c r="F516" s="90">
        <v>320</v>
      </c>
      <c r="G516" s="48" t="s">
        <v>289</v>
      </c>
      <c r="H516" s="124">
        <v>2617</v>
      </c>
      <c r="I516" s="127">
        <v>1</v>
      </c>
      <c r="J516" s="30" t="str">
        <f t="shared" si="72"/>
        <v>MUY ALTO</v>
      </c>
      <c r="K516" s="32">
        <v>15000000</v>
      </c>
      <c r="L516" s="136">
        <v>0</v>
      </c>
      <c r="M516" s="153">
        <v>0</v>
      </c>
      <c r="N516" s="136"/>
      <c r="O516" s="136"/>
      <c r="P516" s="122" t="e">
        <f t="shared" si="71"/>
        <v>#DIV/0!</v>
      </c>
      <c r="Q516" s="30" t="e">
        <f t="shared" si="69"/>
        <v>#DIV/0!</v>
      </c>
      <c r="R516" s="99"/>
      <c r="S516" s="31" t="e">
        <f t="shared" si="68"/>
        <v>#DIV/0!</v>
      </c>
      <c r="T516" s="30" t="e">
        <f t="shared" si="70"/>
        <v>#DIV/0!</v>
      </c>
    </row>
    <row r="517" spans="1:20" ht="51" x14ac:dyDescent="0.25">
      <c r="A517" s="207"/>
      <c r="B517" s="9" t="s">
        <v>269</v>
      </c>
      <c r="C517" s="3" t="s">
        <v>27</v>
      </c>
      <c r="D517" s="1" t="s">
        <v>270</v>
      </c>
      <c r="E517" s="53">
        <v>4447</v>
      </c>
      <c r="F517" s="90">
        <v>3250</v>
      </c>
      <c r="G517" s="48" t="s">
        <v>289</v>
      </c>
      <c r="H517" s="124">
        <v>2771</v>
      </c>
      <c r="I517" s="54">
        <f t="shared" si="67"/>
        <v>0.85261538461538466</v>
      </c>
      <c r="J517" s="30" t="str">
        <f t="shared" si="72"/>
        <v>MUY ALTO</v>
      </c>
      <c r="K517" s="32">
        <v>0</v>
      </c>
      <c r="L517" s="136">
        <v>20000000</v>
      </c>
      <c r="M517" s="153" t="e">
        <v>#DIV/0!</v>
      </c>
      <c r="N517" s="136"/>
      <c r="O517" s="136">
        <v>16267738</v>
      </c>
      <c r="P517" s="122">
        <f t="shared" ref="P517" si="73">+O517/L517</f>
        <v>0.81338690000000002</v>
      </c>
      <c r="Q517" s="30" t="str">
        <f t="shared" si="69"/>
        <v>MUY ALTO</v>
      </c>
      <c r="R517" s="99"/>
      <c r="S517" s="31">
        <f t="shared" si="68"/>
        <v>0.69350618458461544</v>
      </c>
      <c r="T517" s="30" t="str">
        <f t="shared" si="70"/>
        <v>ALTO</v>
      </c>
    </row>
    <row r="518" spans="1:20" ht="51" x14ac:dyDescent="0.25">
      <c r="A518" s="207"/>
      <c r="B518" s="9" t="s">
        <v>269</v>
      </c>
      <c r="C518" s="3" t="s">
        <v>29</v>
      </c>
      <c r="D518" s="1" t="s">
        <v>270</v>
      </c>
      <c r="E518" s="53">
        <v>487</v>
      </c>
      <c r="F518" s="90">
        <v>240</v>
      </c>
      <c r="G518" s="48" t="s">
        <v>289</v>
      </c>
      <c r="H518" s="124">
        <v>545</v>
      </c>
      <c r="I518" s="127">
        <v>1</v>
      </c>
      <c r="J518" s="30" t="str">
        <f t="shared" si="72"/>
        <v>MUY ALTO</v>
      </c>
      <c r="K518" s="32">
        <v>0</v>
      </c>
      <c r="L518" s="136">
        <v>0</v>
      </c>
      <c r="M518" s="153"/>
      <c r="N518" s="136"/>
      <c r="O518" s="136"/>
      <c r="P518" s="122"/>
      <c r="Q518" s="30" t="s">
        <v>293</v>
      </c>
      <c r="R518" s="99"/>
      <c r="S518" s="31">
        <f t="shared" si="68"/>
        <v>0</v>
      </c>
      <c r="T518" s="30" t="s">
        <v>293</v>
      </c>
    </row>
    <row r="519" spans="1:20" ht="51" x14ac:dyDescent="0.25">
      <c r="A519" s="207"/>
      <c r="B519" s="9" t="s">
        <v>269</v>
      </c>
      <c r="C519" s="3" t="s">
        <v>30</v>
      </c>
      <c r="D519" s="1" t="s">
        <v>270</v>
      </c>
      <c r="E519" s="53">
        <v>339</v>
      </c>
      <c r="F519" s="90">
        <v>140</v>
      </c>
      <c r="G519" s="48" t="s">
        <v>289</v>
      </c>
      <c r="H519" s="124">
        <v>438</v>
      </c>
      <c r="I519" s="127">
        <v>1</v>
      </c>
      <c r="J519" s="30" t="str">
        <f t="shared" si="72"/>
        <v>MUY ALTO</v>
      </c>
      <c r="K519" s="32">
        <v>0</v>
      </c>
      <c r="L519" s="136">
        <v>0</v>
      </c>
      <c r="M519" s="153"/>
      <c r="N519" s="136"/>
      <c r="O519" s="136"/>
      <c r="P519" s="122"/>
      <c r="Q519" s="30" t="s">
        <v>293</v>
      </c>
      <c r="R519" s="99"/>
      <c r="S519" s="31">
        <f t="shared" si="68"/>
        <v>0</v>
      </c>
      <c r="T519" s="30" t="s">
        <v>293</v>
      </c>
    </row>
    <row r="520" spans="1:20" ht="51" x14ac:dyDescent="0.25">
      <c r="A520" s="207"/>
      <c r="B520" s="9" t="s">
        <v>269</v>
      </c>
      <c r="C520" s="3" t="s">
        <v>31</v>
      </c>
      <c r="D520" s="1" t="s">
        <v>270</v>
      </c>
      <c r="E520" s="53">
        <v>826</v>
      </c>
      <c r="F520" s="90">
        <v>500</v>
      </c>
      <c r="G520" s="48" t="s">
        <v>289</v>
      </c>
      <c r="H520" s="124">
        <v>725</v>
      </c>
      <c r="I520" s="127">
        <v>1</v>
      </c>
      <c r="J520" s="30" t="str">
        <f t="shared" si="72"/>
        <v>MUY ALTO</v>
      </c>
      <c r="K520" s="32">
        <v>0</v>
      </c>
      <c r="L520" s="136">
        <v>0</v>
      </c>
      <c r="M520" s="153"/>
      <c r="N520" s="136"/>
      <c r="O520" s="136"/>
      <c r="P520" s="122"/>
      <c r="Q520" s="30" t="s">
        <v>293</v>
      </c>
      <c r="R520" s="99"/>
      <c r="S520" s="31">
        <f t="shared" ref="S520:S539" si="74">+I520*P520</f>
        <v>0</v>
      </c>
      <c r="T520" s="30" t="s">
        <v>293</v>
      </c>
    </row>
    <row r="521" spans="1:20" ht="51" x14ac:dyDescent="0.25">
      <c r="A521" s="207"/>
      <c r="B521" s="9" t="s">
        <v>269</v>
      </c>
      <c r="C521" s="3" t="s">
        <v>27</v>
      </c>
      <c r="D521" s="1" t="s">
        <v>271</v>
      </c>
      <c r="E521" s="53">
        <v>0</v>
      </c>
      <c r="F521" s="90">
        <v>10</v>
      </c>
      <c r="G521" s="48" t="s">
        <v>289</v>
      </c>
      <c r="H521" s="124">
        <v>0</v>
      </c>
      <c r="I521" s="54">
        <f t="shared" ref="I521:I546" si="75">+H521/F521</f>
        <v>0</v>
      </c>
      <c r="J521" s="30" t="str">
        <f t="shared" si="72"/>
        <v>MUY BAJO</v>
      </c>
      <c r="K521" s="32">
        <v>0</v>
      </c>
      <c r="L521" s="136">
        <v>0</v>
      </c>
      <c r="M521" s="153"/>
      <c r="N521" s="136"/>
      <c r="O521" s="136"/>
      <c r="P521" s="122"/>
      <c r="Q521" s="30" t="s">
        <v>293</v>
      </c>
      <c r="R521" s="99"/>
      <c r="S521" s="31">
        <f t="shared" si="74"/>
        <v>0</v>
      </c>
      <c r="T521" s="30" t="s">
        <v>293</v>
      </c>
    </row>
    <row r="522" spans="1:20" ht="51" x14ac:dyDescent="0.25">
      <c r="A522" s="207"/>
      <c r="B522" s="9" t="s">
        <v>269</v>
      </c>
      <c r="C522" s="3" t="s">
        <v>29</v>
      </c>
      <c r="D522" s="1" t="s">
        <v>271</v>
      </c>
      <c r="E522" s="53">
        <v>0</v>
      </c>
      <c r="F522" s="90">
        <v>2</v>
      </c>
      <c r="G522" s="48" t="s">
        <v>289</v>
      </c>
      <c r="H522" s="124">
        <v>0</v>
      </c>
      <c r="I522" s="54">
        <f t="shared" si="75"/>
        <v>0</v>
      </c>
      <c r="J522" s="30" t="str">
        <f t="shared" si="72"/>
        <v>MUY BAJO</v>
      </c>
      <c r="K522" s="32">
        <v>0</v>
      </c>
      <c r="L522" s="136">
        <v>0</v>
      </c>
      <c r="M522" s="153"/>
      <c r="N522" s="136"/>
      <c r="O522" s="136"/>
      <c r="P522" s="122"/>
      <c r="Q522" s="30" t="s">
        <v>293</v>
      </c>
      <c r="R522" s="99"/>
      <c r="S522" s="31">
        <f t="shared" si="74"/>
        <v>0</v>
      </c>
      <c r="T522" s="30" t="s">
        <v>293</v>
      </c>
    </row>
    <row r="523" spans="1:20" ht="51" x14ac:dyDescent="0.25">
      <c r="A523" s="207"/>
      <c r="B523" s="9" t="s">
        <v>269</v>
      </c>
      <c r="C523" s="3" t="s">
        <v>30</v>
      </c>
      <c r="D523" s="1" t="s">
        <v>271</v>
      </c>
      <c r="E523" s="53">
        <v>0</v>
      </c>
      <c r="F523" s="90">
        <v>2</v>
      </c>
      <c r="G523" s="48" t="s">
        <v>289</v>
      </c>
      <c r="H523" s="124">
        <v>0</v>
      </c>
      <c r="I523" s="54">
        <f t="shared" si="75"/>
        <v>0</v>
      </c>
      <c r="J523" s="30" t="str">
        <f t="shared" si="72"/>
        <v>MUY BAJO</v>
      </c>
      <c r="K523" s="32">
        <v>0</v>
      </c>
      <c r="L523" s="136">
        <v>0</v>
      </c>
      <c r="M523" s="153"/>
      <c r="N523" s="136"/>
      <c r="O523" s="136"/>
      <c r="P523" s="122"/>
      <c r="Q523" s="30" t="s">
        <v>293</v>
      </c>
      <c r="R523" s="99"/>
      <c r="S523" s="31">
        <f t="shared" si="74"/>
        <v>0</v>
      </c>
      <c r="T523" s="30" t="s">
        <v>293</v>
      </c>
    </row>
    <row r="524" spans="1:20" ht="51" x14ac:dyDescent="0.25">
      <c r="A524" s="207"/>
      <c r="B524" s="9" t="s">
        <v>269</v>
      </c>
      <c r="C524" s="3" t="s">
        <v>31</v>
      </c>
      <c r="D524" s="1" t="s">
        <v>271</v>
      </c>
      <c r="E524" s="53">
        <v>0</v>
      </c>
      <c r="F524" s="90">
        <v>3</v>
      </c>
      <c r="G524" s="48" t="s">
        <v>289</v>
      </c>
      <c r="H524" s="124">
        <v>0</v>
      </c>
      <c r="I524" s="54">
        <f t="shared" si="75"/>
        <v>0</v>
      </c>
      <c r="J524" s="30" t="str">
        <f t="shared" si="72"/>
        <v>MUY BAJO</v>
      </c>
      <c r="K524" s="32">
        <v>0</v>
      </c>
      <c r="L524" s="136">
        <v>0</v>
      </c>
      <c r="M524" s="153"/>
      <c r="N524" s="136"/>
      <c r="O524" s="136"/>
      <c r="P524" s="122"/>
      <c r="Q524" s="30" t="s">
        <v>293</v>
      </c>
      <c r="R524" s="99"/>
      <c r="S524" s="31">
        <f t="shared" si="74"/>
        <v>0</v>
      </c>
      <c r="T524" s="30" t="s">
        <v>293</v>
      </c>
    </row>
    <row r="525" spans="1:20" ht="63.75" x14ac:dyDescent="0.25">
      <c r="A525" s="207"/>
      <c r="B525" s="9" t="s">
        <v>269</v>
      </c>
      <c r="C525" s="3" t="s">
        <v>27</v>
      </c>
      <c r="D525" s="1" t="s">
        <v>272</v>
      </c>
      <c r="E525" s="53">
        <v>0</v>
      </c>
      <c r="F525" s="90">
        <v>40</v>
      </c>
      <c r="G525" s="48" t="s">
        <v>289</v>
      </c>
      <c r="H525" s="124">
        <v>335</v>
      </c>
      <c r="I525" s="127">
        <v>1</v>
      </c>
      <c r="J525" s="30" t="str">
        <f t="shared" si="72"/>
        <v>MUY ALTO</v>
      </c>
      <c r="K525" s="32">
        <v>387800000</v>
      </c>
      <c r="L525" s="136">
        <v>0</v>
      </c>
      <c r="M525" s="153">
        <v>0</v>
      </c>
      <c r="N525" s="136"/>
      <c r="O525" s="136"/>
      <c r="P525" s="122" t="e">
        <f t="shared" ref="P525:P539" si="76">+O525/L525</f>
        <v>#DIV/0!</v>
      </c>
      <c r="Q525" s="30" t="e">
        <f t="shared" si="69"/>
        <v>#DIV/0!</v>
      </c>
      <c r="R525" s="99"/>
      <c r="S525" s="31" t="e">
        <f t="shared" si="74"/>
        <v>#DIV/0!</v>
      </c>
      <c r="T525" s="30" t="e">
        <f t="shared" si="70"/>
        <v>#DIV/0!</v>
      </c>
    </row>
    <row r="526" spans="1:20" ht="63.75" x14ac:dyDescent="0.25">
      <c r="A526" s="207"/>
      <c r="B526" s="9" t="s">
        <v>269</v>
      </c>
      <c r="C526" s="3" t="s">
        <v>29</v>
      </c>
      <c r="D526" s="1" t="s">
        <v>272</v>
      </c>
      <c r="E526" s="53">
        <v>0</v>
      </c>
      <c r="F526" s="90">
        <v>6</v>
      </c>
      <c r="G526" s="48" t="s">
        <v>289</v>
      </c>
      <c r="H526" s="124">
        <v>14</v>
      </c>
      <c r="I526" s="127">
        <v>1</v>
      </c>
      <c r="J526" s="30" t="str">
        <f t="shared" si="72"/>
        <v>MUY ALTO</v>
      </c>
      <c r="K526" s="32">
        <v>7000000</v>
      </c>
      <c r="L526" s="136">
        <v>0</v>
      </c>
      <c r="M526" s="153">
        <v>0</v>
      </c>
      <c r="N526" s="136"/>
      <c r="O526" s="136"/>
      <c r="P526" s="122" t="e">
        <f t="shared" si="76"/>
        <v>#DIV/0!</v>
      </c>
      <c r="Q526" s="30" t="e">
        <f t="shared" si="69"/>
        <v>#DIV/0!</v>
      </c>
      <c r="R526" s="99"/>
      <c r="S526" s="31" t="e">
        <f t="shared" si="74"/>
        <v>#DIV/0!</v>
      </c>
      <c r="T526" s="30" t="e">
        <f t="shared" si="70"/>
        <v>#DIV/0!</v>
      </c>
    </row>
    <row r="527" spans="1:20" ht="63.75" x14ac:dyDescent="0.25">
      <c r="A527" s="207"/>
      <c r="B527" s="9" t="s">
        <v>269</v>
      </c>
      <c r="C527" s="3" t="s">
        <v>30</v>
      </c>
      <c r="D527" s="1" t="s">
        <v>272</v>
      </c>
      <c r="E527" s="53">
        <v>0</v>
      </c>
      <c r="F527" s="90">
        <v>6</v>
      </c>
      <c r="G527" s="48" t="s">
        <v>289</v>
      </c>
      <c r="H527" s="124">
        <v>21</v>
      </c>
      <c r="I527" s="127">
        <v>1</v>
      </c>
      <c r="J527" s="30" t="str">
        <f t="shared" si="72"/>
        <v>MUY ALTO</v>
      </c>
      <c r="K527" s="32">
        <v>7000000</v>
      </c>
      <c r="L527" s="136">
        <v>0</v>
      </c>
      <c r="M527" s="153">
        <v>0</v>
      </c>
      <c r="N527" s="136"/>
      <c r="O527" s="136"/>
      <c r="P527" s="122" t="e">
        <f t="shared" si="76"/>
        <v>#DIV/0!</v>
      </c>
      <c r="Q527" s="30" t="e">
        <f t="shared" si="69"/>
        <v>#DIV/0!</v>
      </c>
      <c r="R527" s="99"/>
      <c r="S527" s="31" t="e">
        <f t="shared" si="74"/>
        <v>#DIV/0!</v>
      </c>
      <c r="T527" s="30" t="e">
        <f t="shared" si="70"/>
        <v>#DIV/0!</v>
      </c>
    </row>
    <row r="528" spans="1:20" ht="63.75" x14ac:dyDescent="0.25">
      <c r="A528" s="207"/>
      <c r="B528" s="9" t="s">
        <v>269</v>
      </c>
      <c r="C528" s="3" t="s">
        <v>31</v>
      </c>
      <c r="D528" s="1" t="s">
        <v>272</v>
      </c>
      <c r="E528" s="53">
        <v>0</v>
      </c>
      <c r="F528" s="90">
        <v>6</v>
      </c>
      <c r="G528" s="48" t="s">
        <v>289</v>
      </c>
      <c r="H528" s="124">
        <v>21</v>
      </c>
      <c r="I528" s="127">
        <v>1</v>
      </c>
      <c r="J528" s="30" t="str">
        <f t="shared" si="72"/>
        <v>MUY ALTO</v>
      </c>
      <c r="K528" s="32">
        <v>10000000</v>
      </c>
      <c r="L528" s="136">
        <v>0</v>
      </c>
      <c r="M528" s="153">
        <v>0</v>
      </c>
      <c r="N528" s="136"/>
      <c r="O528" s="136"/>
      <c r="P528" s="122" t="e">
        <f t="shared" si="76"/>
        <v>#DIV/0!</v>
      </c>
      <c r="Q528" s="30" t="e">
        <f t="shared" si="69"/>
        <v>#DIV/0!</v>
      </c>
      <c r="R528" s="99"/>
      <c r="S528" s="31" t="e">
        <f t="shared" si="74"/>
        <v>#DIV/0!</v>
      </c>
      <c r="T528" s="30" t="e">
        <f t="shared" si="70"/>
        <v>#DIV/0!</v>
      </c>
    </row>
    <row r="529" spans="1:20" ht="63.75" x14ac:dyDescent="0.25">
      <c r="A529" s="207"/>
      <c r="B529" s="9" t="s">
        <v>269</v>
      </c>
      <c r="C529" s="3" t="s">
        <v>27</v>
      </c>
      <c r="D529" s="1" t="s">
        <v>273</v>
      </c>
      <c r="E529" s="53">
        <v>2820</v>
      </c>
      <c r="F529" s="90">
        <v>15000</v>
      </c>
      <c r="G529" s="48" t="s">
        <v>290</v>
      </c>
      <c r="H529" s="124">
        <v>3220</v>
      </c>
      <c r="I529" s="54">
        <f t="shared" si="75"/>
        <v>0.21466666666666667</v>
      </c>
      <c r="J529" s="30" t="str">
        <f t="shared" si="72"/>
        <v>BAJO</v>
      </c>
      <c r="K529" s="32">
        <v>427250000</v>
      </c>
      <c r="L529" s="136">
        <v>204947301</v>
      </c>
      <c r="M529" s="153">
        <v>0.47968941135166765</v>
      </c>
      <c r="N529" s="136">
        <v>49697100</v>
      </c>
      <c r="O529" s="136">
        <v>200018698</v>
      </c>
      <c r="P529" s="122">
        <f t="shared" si="76"/>
        <v>0.97595185213002633</v>
      </c>
      <c r="Q529" s="30" t="str">
        <f t="shared" si="69"/>
        <v>MUY ALTO</v>
      </c>
      <c r="R529" s="99"/>
      <c r="S529" s="31">
        <f t="shared" si="74"/>
        <v>0.20950433092391232</v>
      </c>
      <c r="T529" s="30" t="str">
        <f t="shared" si="70"/>
        <v>BAJO</v>
      </c>
    </row>
    <row r="530" spans="1:20" ht="63.75" x14ac:dyDescent="0.25">
      <c r="A530" s="207"/>
      <c r="B530" s="9" t="s">
        <v>269</v>
      </c>
      <c r="C530" s="3" t="s">
        <v>29</v>
      </c>
      <c r="D530" s="1" t="s">
        <v>273</v>
      </c>
      <c r="E530" s="53">
        <v>31</v>
      </c>
      <c r="F530" s="90">
        <v>250</v>
      </c>
      <c r="G530" s="48" t="s">
        <v>290</v>
      </c>
      <c r="H530" s="124">
        <v>10</v>
      </c>
      <c r="I530" s="54">
        <f t="shared" si="75"/>
        <v>0.04</v>
      </c>
      <c r="J530" s="30" t="str">
        <f t="shared" si="72"/>
        <v>MUY BAJO</v>
      </c>
      <c r="K530" s="32">
        <v>50000000</v>
      </c>
      <c r="L530" s="136">
        <v>0</v>
      </c>
      <c r="M530" s="153">
        <v>0</v>
      </c>
      <c r="N530" s="136"/>
      <c r="O530" s="136"/>
      <c r="P530" s="122" t="e">
        <f t="shared" si="76"/>
        <v>#DIV/0!</v>
      </c>
      <c r="Q530" s="30" t="e">
        <f t="shared" si="69"/>
        <v>#DIV/0!</v>
      </c>
      <c r="R530" s="99"/>
      <c r="S530" s="31" t="e">
        <f t="shared" si="74"/>
        <v>#DIV/0!</v>
      </c>
      <c r="T530" s="30" t="e">
        <f t="shared" si="70"/>
        <v>#DIV/0!</v>
      </c>
    </row>
    <row r="531" spans="1:20" ht="63.75" x14ac:dyDescent="0.25">
      <c r="A531" s="207"/>
      <c r="B531" s="9" t="s">
        <v>269</v>
      </c>
      <c r="C531" s="3" t="s">
        <v>30</v>
      </c>
      <c r="D531" s="1" t="s">
        <v>273</v>
      </c>
      <c r="E531" s="53">
        <v>27</v>
      </c>
      <c r="F531" s="90">
        <v>200</v>
      </c>
      <c r="G531" s="48" t="s">
        <v>289</v>
      </c>
      <c r="H531" s="124">
        <v>13</v>
      </c>
      <c r="I531" s="54">
        <f t="shared" si="75"/>
        <v>6.5000000000000002E-2</v>
      </c>
      <c r="J531" s="30" t="str">
        <f t="shared" si="72"/>
        <v>MUY BAJO</v>
      </c>
      <c r="K531" s="32">
        <v>40000000</v>
      </c>
      <c r="L531" s="136">
        <v>0</v>
      </c>
      <c r="M531" s="153">
        <v>0</v>
      </c>
      <c r="N531" s="136"/>
      <c r="O531" s="136"/>
      <c r="P531" s="122" t="e">
        <f t="shared" si="76"/>
        <v>#DIV/0!</v>
      </c>
      <c r="Q531" s="30" t="e">
        <f t="shared" si="69"/>
        <v>#DIV/0!</v>
      </c>
      <c r="R531" s="99"/>
      <c r="S531" s="31" t="e">
        <f t="shared" si="74"/>
        <v>#DIV/0!</v>
      </c>
      <c r="T531" s="30" t="e">
        <f t="shared" si="70"/>
        <v>#DIV/0!</v>
      </c>
    </row>
    <row r="532" spans="1:20" ht="63.75" x14ac:dyDescent="0.25">
      <c r="A532" s="207"/>
      <c r="B532" s="9" t="s">
        <v>269</v>
      </c>
      <c r="C532" s="3" t="s">
        <v>31</v>
      </c>
      <c r="D532" s="1" t="s">
        <v>273</v>
      </c>
      <c r="E532" s="53">
        <v>37</v>
      </c>
      <c r="F532" s="90">
        <v>500</v>
      </c>
      <c r="G532" s="48" t="s">
        <v>289</v>
      </c>
      <c r="H532" s="124">
        <v>1</v>
      </c>
      <c r="I532" s="54">
        <f t="shared" si="75"/>
        <v>2E-3</v>
      </c>
      <c r="J532" s="30" t="str">
        <f t="shared" si="72"/>
        <v>MUY BAJO</v>
      </c>
      <c r="K532" s="32">
        <v>80000000</v>
      </c>
      <c r="L532" s="136">
        <v>0</v>
      </c>
      <c r="M532" s="153">
        <v>0</v>
      </c>
      <c r="N532" s="136"/>
      <c r="O532" s="136"/>
      <c r="P532" s="122" t="e">
        <f t="shared" si="76"/>
        <v>#DIV/0!</v>
      </c>
      <c r="Q532" s="30" t="e">
        <f t="shared" si="69"/>
        <v>#DIV/0!</v>
      </c>
      <c r="R532" s="99"/>
      <c r="S532" s="31" t="e">
        <f t="shared" si="74"/>
        <v>#DIV/0!</v>
      </c>
      <c r="T532" s="30" t="e">
        <f t="shared" si="70"/>
        <v>#DIV/0!</v>
      </c>
    </row>
    <row r="533" spans="1:20" ht="38.25" x14ac:dyDescent="0.25">
      <c r="A533" s="207"/>
      <c r="B533" s="9" t="s">
        <v>269</v>
      </c>
      <c r="C533" s="3" t="s">
        <v>27</v>
      </c>
      <c r="D533" s="1" t="s">
        <v>274</v>
      </c>
      <c r="E533" s="53">
        <v>104</v>
      </c>
      <c r="F533" s="90">
        <v>118</v>
      </c>
      <c r="G533" s="48" t="s">
        <v>291</v>
      </c>
      <c r="H533" s="124">
        <v>213</v>
      </c>
      <c r="I533" s="127">
        <v>1</v>
      </c>
      <c r="J533" s="30" t="str">
        <f t="shared" si="72"/>
        <v>MUY ALTO</v>
      </c>
      <c r="K533" s="32">
        <v>39000000</v>
      </c>
      <c r="L533" s="136">
        <v>238000000</v>
      </c>
      <c r="M533" s="153">
        <v>6.1025641025641022</v>
      </c>
      <c r="N533" s="136">
        <v>3853333</v>
      </c>
      <c r="O533" s="136">
        <v>228243331</v>
      </c>
      <c r="P533" s="122">
        <f t="shared" si="76"/>
        <v>0.95900559243697481</v>
      </c>
      <c r="Q533" s="30" t="str">
        <f t="shared" si="69"/>
        <v>MUY ALTO</v>
      </c>
      <c r="R533" s="99"/>
      <c r="S533" s="31">
        <f t="shared" si="74"/>
        <v>0.95900559243697481</v>
      </c>
      <c r="T533" s="30" t="str">
        <f t="shared" si="70"/>
        <v>MUY ALTO</v>
      </c>
    </row>
    <row r="534" spans="1:20" ht="38.25" x14ac:dyDescent="0.25">
      <c r="A534" s="207"/>
      <c r="B534" s="9" t="s">
        <v>269</v>
      </c>
      <c r="C534" s="3" t="s">
        <v>29</v>
      </c>
      <c r="D534" s="1" t="s">
        <v>274</v>
      </c>
      <c r="E534" s="53">
        <v>1</v>
      </c>
      <c r="F534" s="90">
        <v>1</v>
      </c>
      <c r="G534" s="48" t="s">
        <v>291</v>
      </c>
      <c r="H534" s="124">
        <v>5</v>
      </c>
      <c r="I534" s="127">
        <v>1</v>
      </c>
      <c r="J534" s="30" t="str">
        <f t="shared" si="72"/>
        <v>MUY ALTO</v>
      </c>
      <c r="K534" s="32">
        <v>5000000</v>
      </c>
      <c r="L534" s="136">
        <v>0</v>
      </c>
      <c r="M534" s="153">
        <v>0</v>
      </c>
      <c r="N534" s="136"/>
      <c r="O534" s="136"/>
      <c r="P534" s="122" t="e">
        <f t="shared" si="76"/>
        <v>#DIV/0!</v>
      </c>
      <c r="Q534" s="30" t="e">
        <f t="shared" si="69"/>
        <v>#DIV/0!</v>
      </c>
      <c r="R534" s="99"/>
      <c r="S534" s="31" t="e">
        <f t="shared" si="74"/>
        <v>#DIV/0!</v>
      </c>
      <c r="T534" s="30" t="e">
        <f t="shared" si="70"/>
        <v>#DIV/0!</v>
      </c>
    </row>
    <row r="535" spans="1:20" ht="38.25" x14ac:dyDescent="0.25">
      <c r="A535" s="207"/>
      <c r="B535" s="9" t="s">
        <v>269</v>
      </c>
      <c r="C535" s="3" t="s">
        <v>30</v>
      </c>
      <c r="D535" s="1" t="s">
        <v>274</v>
      </c>
      <c r="E535" s="53">
        <v>2</v>
      </c>
      <c r="F535" s="90">
        <v>2</v>
      </c>
      <c r="G535" s="48" t="s">
        <v>291</v>
      </c>
      <c r="H535" s="124">
        <v>17</v>
      </c>
      <c r="I535" s="127">
        <v>1</v>
      </c>
      <c r="J535" s="30" t="str">
        <f t="shared" si="72"/>
        <v>MUY ALTO</v>
      </c>
      <c r="K535" s="32">
        <v>5000000</v>
      </c>
      <c r="L535" s="136">
        <v>0</v>
      </c>
      <c r="M535" s="153">
        <v>0</v>
      </c>
      <c r="N535" s="136"/>
      <c r="O535" s="136"/>
      <c r="P535" s="122" t="e">
        <f t="shared" si="76"/>
        <v>#DIV/0!</v>
      </c>
      <c r="Q535" s="30" t="e">
        <f t="shared" si="69"/>
        <v>#DIV/0!</v>
      </c>
      <c r="R535" s="99"/>
      <c r="S535" s="31" t="e">
        <f t="shared" si="74"/>
        <v>#DIV/0!</v>
      </c>
      <c r="T535" s="30" t="e">
        <f t="shared" si="70"/>
        <v>#DIV/0!</v>
      </c>
    </row>
    <row r="536" spans="1:20" ht="38.25" x14ac:dyDescent="0.25">
      <c r="A536" s="207"/>
      <c r="B536" s="9" t="s">
        <v>269</v>
      </c>
      <c r="C536" s="3" t="s">
        <v>31</v>
      </c>
      <c r="D536" s="1" t="s">
        <v>274</v>
      </c>
      <c r="E536" s="53">
        <v>13</v>
      </c>
      <c r="F536" s="90">
        <v>13</v>
      </c>
      <c r="G536" s="48" t="s">
        <v>291</v>
      </c>
      <c r="H536" s="124">
        <v>13</v>
      </c>
      <c r="I536" s="127">
        <v>1</v>
      </c>
      <c r="J536" s="30" t="str">
        <f t="shared" si="72"/>
        <v>MUY ALTO</v>
      </c>
      <c r="K536" s="32">
        <v>8000000</v>
      </c>
      <c r="L536" s="136">
        <v>0</v>
      </c>
      <c r="M536" s="153">
        <v>0</v>
      </c>
      <c r="N536" s="136"/>
      <c r="O536" s="136"/>
      <c r="P536" s="122" t="e">
        <f t="shared" si="76"/>
        <v>#DIV/0!</v>
      </c>
      <c r="Q536" s="30" t="e">
        <f t="shared" si="69"/>
        <v>#DIV/0!</v>
      </c>
      <c r="R536" s="99"/>
      <c r="S536" s="31" t="e">
        <f t="shared" si="74"/>
        <v>#DIV/0!</v>
      </c>
      <c r="T536" s="30" t="e">
        <f t="shared" si="70"/>
        <v>#DIV/0!</v>
      </c>
    </row>
    <row r="537" spans="1:20" ht="25.5" x14ac:dyDescent="0.25">
      <c r="A537" s="207"/>
      <c r="B537" s="9" t="s">
        <v>269</v>
      </c>
      <c r="C537" s="3" t="s">
        <v>1</v>
      </c>
      <c r="D537" s="1" t="s">
        <v>275</v>
      </c>
      <c r="E537" s="53">
        <v>200</v>
      </c>
      <c r="F537" s="90">
        <v>200</v>
      </c>
      <c r="G537" s="48" t="s">
        <v>291</v>
      </c>
      <c r="H537" s="124">
        <v>62</v>
      </c>
      <c r="I537" s="54">
        <f t="shared" si="75"/>
        <v>0.31</v>
      </c>
      <c r="J537" s="30" t="str">
        <f t="shared" si="72"/>
        <v>BAJO</v>
      </c>
      <c r="K537" s="32">
        <v>200000000</v>
      </c>
      <c r="L537" s="136">
        <v>192000000</v>
      </c>
      <c r="M537" s="153">
        <v>0.96</v>
      </c>
      <c r="N537" s="136">
        <v>20755242</v>
      </c>
      <c r="O537" s="136">
        <v>145153896</v>
      </c>
      <c r="P537" s="122">
        <f t="shared" si="76"/>
        <v>0.75600987500000005</v>
      </c>
      <c r="Q537" s="30" t="str">
        <f t="shared" si="69"/>
        <v>ALTO</v>
      </c>
      <c r="R537" s="99"/>
      <c r="S537" s="31">
        <f t="shared" si="74"/>
        <v>0.23436306125</v>
      </c>
      <c r="T537" s="30" t="str">
        <f t="shared" si="70"/>
        <v>BAJO</v>
      </c>
    </row>
    <row r="538" spans="1:20" ht="38.25" x14ac:dyDescent="0.25">
      <c r="A538" s="207"/>
      <c r="B538" s="9" t="s">
        <v>269</v>
      </c>
      <c r="C538" s="3" t="s">
        <v>1</v>
      </c>
      <c r="D538" s="1" t="s">
        <v>276</v>
      </c>
      <c r="E538" s="53">
        <v>10</v>
      </c>
      <c r="F538" s="90">
        <v>1</v>
      </c>
      <c r="G538" s="48" t="s">
        <v>289</v>
      </c>
      <c r="H538" s="124">
        <v>3</v>
      </c>
      <c r="I538" s="127">
        <v>1</v>
      </c>
      <c r="J538" s="30" t="str">
        <f t="shared" si="72"/>
        <v>MUY ALTO</v>
      </c>
      <c r="K538" s="32">
        <v>150000000</v>
      </c>
      <c r="L538" s="136">
        <v>30000000</v>
      </c>
      <c r="M538" s="153">
        <v>0.2</v>
      </c>
      <c r="N538" s="136"/>
      <c r="O538" s="136">
        <v>5742000</v>
      </c>
      <c r="P538" s="122">
        <f t="shared" si="76"/>
        <v>0.19139999999999999</v>
      </c>
      <c r="Q538" s="30" t="str">
        <f t="shared" si="69"/>
        <v>MUY BAJO</v>
      </c>
      <c r="R538" s="99"/>
      <c r="S538" s="31">
        <f t="shared" si="74"/>
        <v>0.19139999999999999</v>
      </c>
      <c r="T538" s="30" t="str">
        <f t="shared" si="70"/>
        <v>MUY BAJO</v>
      </c>
    </row>
    <row r="539" spans="1:20" ht="51" x14ac:dyDescent="0.25">
      <c r="A539" s="207"/>
      <c r="B539" s="10" t="s">
        <v>310</v>
      </c>
      <c r="C539" s="19"/>
      <c r="D539" s="6"/>
      <c r="E539" s="76"/>
      <c r="F539" s="91"/>
      <c r="G539" s="51"/>
      <c r="H539" s="76"/>
      <c r="I539" s="77">
        <f>+AVERAGE(I424:I538)</f>
        <v>0.91035203586026137</v>
      </c>
      <c r="J539" s="34" t="str">
        <f t="shared" si="72"/>
        <v>MUY ALTO</v>
      </c>
      <c r="K539" s="35">
        <f>SUM(K424:K538)</f>
        <v>11720954000</v>
      </c>
      <c r="L539" s="137">
        <v>7181375038</v>
      </c>
      <c r="M539" s="140">
        <v>0.61269543741917254</v>
      </c>
      <c r="N539" s="137">
        <v>73426215</v>
      </c>
      <c r="O539" s="137">
        <v>6435766858</v>
      </c>
      <c r="P539" s="106">
        <f t="shared" si="76"/>
        <v>0.89617473310408668</v>
      </c>
      <c r="Q539" s="30" t="str">
        <f t="shared" si="69"/>
        <v>MUY ALTO</v>
      </c>
      <c r="R539" s="99"/>
      <c r="S539" s="73">
        <f t="shared" si="74"/>
        <v>0.81583449276783171</v>
      </c>
      <c r="T539" s="30" t="str">
        <f t="shared" si="70"/>
        <v>MUY ALTO</v>
      </c>
    </row>
    <row r="540" spans="1:20" ht="25.5" x14ac:dyDescent="0.25">
      <c r="A540" s="207"/>
      <c r="B540" s="9" t="s">
        <v>277</v>
      </c>
      <c r="C540" s="3" t="s">
        <v>1</v>
      </c>
      <c r="D540" s="1" t="s">
        <v>278</v>
      </c>
      <c r="E540" s="53">
        <v>0</v>
      </c>
      <c r="F540" s="53">
        <v>1</v>
      </c>
      <c r="G540" s="48" t="s">
        <v>290</v>
      </c>
      <c r="H540" s="124">
        <v>0</v>
      </c>
      <c r="I540" s="54">
        <f t="shared" si="75"/>
        <v>0</v>
      </c>
      <c r="J540" s="30" t="str">
        <f t="shared" si="72"/>
        <v>MUY BAJO</v>
      </c>
      <c r="K540" s="32">
        <v>0</v>
      </c>
      <c r="L540" s="136">
        <v>0</v>
      </c>
      <c r="M540" s="153"/>
      <c r="N540" s="136"/>
      <c r="O540" s="136">
        <v>0</v>
      </c>
      <c r="P540" s="104"/>
      <c r="Q540" s="30" t="s">
        <v>293</v>
      </c>
      <c r="R540" s="99"/>
      <c r="S540" s="31"/>
      <c r="T540" s="30" t="s">
        <v>293</v>
      </c>
    </row>
    <row r="541" spans="1:20" ht="25.5" x14ac:dyDescent="0.25">
      <c r="A541" s="207"/>
      <c r="B541" s="9" t="s">
        <v>277</v>
      </c>
      <c r="C541" s="3" t="s">
        <v>1</v>
      </c>
      <c r="D541" s="1" t="s">
        <v>279</v>
      </c>
      <c r="E541" s="53">
        <v>1</v>
      </c>
      <c r="F541" s="53">
        <v>1</v>
      </c>
      <c r="G541" s="48" t="s">
        <v>290</v>
      </c>
      <c r="H541" s="124">
        <v>0</v>
      </c>
      <c r="I541" s="54">
        <f t="shared" si="75"/>
        <v>0</v>
      </c>
      <c r="J541" s="30" t="str">
        <f t="shared" si="72"/>
        <v>MUY BAJO</v>
      </c>
      <c r="K541" s="32">
        <v>0</v>
      </c>
      <c r="L541" s="136">
        <v>0</v>
      </c>
      <c r="M541" s="153"/>
      <c r="N541" s="136"/>
      <c r="O541" s="136">
        <v>0</v>
      </c>
      <c r="P541" s="104"/>
      <c r="Q541" s="30" t="s">
        <v>293</v>
      </c>
      <c r="R541" s="99"/>
      <c r="S541" s="31"/>
      <c r="T541" s="30" t="s">
        <v>293</v>
      </c>
    </row>
    <row r="542" spans="1:20" ht="38.25" x14ac:dyDescent="0.25">
      <c r="A542" s="207"/>
      <c r="B542" s="9" t="s">
        <v>280</v>
      </c>
      <c r="C542" s="3" t="s">
        <v>1</v>
      </c>
      <c r="D542" s="1" t="s">
        <v>281</v>
      </c>
      <c r="E542" s="53">
        <v>1</v>
      </c>
      <c r="F542" s="53">
        <v>1</v>
      </c>
      <c r="G542" s="48" t="s">
        <v>290</v>
      </c>
      <c r="H542" s="124">
        <v>0</v>
      </c>
      <c r="I542" s="54">
        <f t="shared" si="75"/>
        <v>0</v>
      </c>
      <c r="J542" s="30" t="str">
        <f t="shared" si="72"/>
        <v>MUY BAJO</v>
      </c>
      <c r="K542" s="32">
        <v>0</v>
      </c>
      <c r="L542" s="136">
        <v>0</v>
      </c>
      <c r="M542" s="153"/>
      <c r="N542" s="136"/>
      <c r="O542" s="136">
        <v>0</v>
      </c>
      <c r="P542" s="104"/>
      <c r="Q542" s="30" t="s">
        <v>293</v>
      </c>
      <c r="R542" s="99"/>
      <c r="S542" s="31"/>
      <c r="T542" s="30" t="s">
        <v>293</v>
      </c>
    </row>
    <row r="543" spans="1:20" ht="38.25" x14ac:dyDescent="0.25">
      <c r="A543" s="207"/>
      <c r="B543" s="9" t="s">
        <v>282</v>
      </c>
      <c r="C543" s="3" t="s">
        <v>27</v>
      </c>
      <c r="D543" s="1" t="s">
        <v>283</v>
      </c>
      <c r="E543" s="53">
        <v>0</v>
      </c>
      <c r="F543" s="53">
        <v>10</v>
      </c>
      <c r="G543" s="48" t="s">
        <v>289</v>
      </c>
      <c r="H543" s="124">
        <v>0</v>
      </c>
      <c r="I543" s="54">
        <f t="shared" si="75"/>
        <v>0</v>
      </c>
      <c r="J543" s="30" t="str">
        <f t="shared" si="72"/>
        <v>MUY BAJO</v>
      </c>
      <c r="K543" s="32">
        <v>0</v>
      </c>
      <c r="L543" s="136">
        <v>0</v>
      </c>
      <c r="M543" s="153"/>
      <c r="N543" s="136"/>
      <c r="O543" s="136">
        <v>0</v>
      </c>
      <c r="P543" s="104"/>
      <c r="Q543" s="30" t="s">
        <v>293</v>
      </c>
      <c r="R543" s="99"/>
      <c r="S543" s="31"/>
      <c r="T543" s="30" t="s">
        <v>293</v>
      </c>
    </row>
    <row r="544" spans="1:20" ht="38.25" x14ac:dyDescent="0.25">
      <c r="A544" s="207"/>
      <c r="B544" s="9" t="s">
        <v>282</v>
      </c>
      <c r="C544" s="3" t="s">
        <v>29</v>
      </c>
      <c r="D544" s="1" t="s">
        <v>283</v>
      </c>
      <c r="E544" s="53">
        <v>0</v>
      </c>
      <c r="F544" s="53">
        <v>10</v>
      </c>
      <c r="G544" s="48" t="s">
        <v>289</v>
      </c>
      <c r="H544" s="124">
        <v>0</v>
      </c>
      <c r="I544" s="54">
        <f t="shared" si="75"/>
        <v>0</v>
      </c>
      <c r="J544" s="30" t="str">
        <f t="shared" si="72"/>
        <v>MUY BAJO</v>
      </c>
      <c r="K544" s="32">
        <v>0</v>
      </c>
      <c r="L544" s="136">
        <v>0</v>
      </c>
      <c r="M544" s="153"/>
      <c r="N544" s="136"/>
      <c r="O544" s="136">
        <v>0</v>
      </c>
      <c r="P544" s="104"/>
      <c r="Q544" s="30" t="s">
        <v>293</v>
      </c>
      <c r="R544" s="99"/>
      <c r="S544" s="31"/>
      <c r="T544" s="30" t="s">
        <v>293</v>
      </c>
    </row>
    <row r="545" spans="1:20" ht="38.25" x14ac:dyDescent="0.25">
      <c r="A545" s="207"/>
      <c r="B545" s="9" t="s">
        <v>282</v>
      </c>
      <c r="C545" s="3" t="s">
        <v>30</v>
      </c>
      <c r="D545" s="1" t="s">
        <v>283</v>
      </c>
      <c r="E545" s="53">
        <v>0</v>
      </c>
      <c r="F545" s="53">
        <v>10</v>
      </c>
      <c r="G545" s="48" t="s">
        <v>289</v>
      </c>
      <c r="H545" s="124">
        <v>0</v>
      </c>
      <c r="I545" s="54">
        <f t="shared" si="75"/>
        <v>0</v>
      </c>
      <c r="J545" s="30" t="str">
        <f t="shared" si="72"/>
        <v>MUY BAJO</v>
      </c>
      <c r="K545" s="32">
        <v>0</v>
      </c>
      <c r="L545" s="136">
        <v>0</v>
      </c>
      <c r="M545" s="153"/>
      <c r="N545" s="136"/>
      <c r="O545" s="136">
        <v>0</v>
      </c>
      <c r="P545" s="104"/>
      <c r="Q545" s="30" t="s">
        <v>293</v>
      </c>
      <c r="R545" s="99"/>
      <c r="S545" s="31"/>
      <c r="T545" s="30" t="s">
        <v>293</v>
      </c>
    </row>
    <row r="546" spans="1:20" ht="38.25" x14ac:dyDescent="0.25">
      <c r="A546" s="207"/>
      <c r="B546" s="9" t="s">
        <v>282</v>
      </c>
      <c r="C546" s="3" t="s">
        <v>31</v>
      </c>
      <c r="D546" s="1" t="s">
        <v>283</v>
      </c>
      <c r="E546" s="53">
        <v>0</v>
      </c>
      <c r="F546" s="53">
        <v>10</v>
      </c>
      <c r="G546" s="48" t="s">
        <v>289</v>
      </c>
      <c r="H546" s="124">
        <v>0</v>
      </c>
      <c r="I546" s="54">
        <f t="shared" si="75"/>
        <v>0</v>
      </c>
      <c r="J546" s="30" t="str">
        <f t="shared" si="72"/>
        <v>MUY BAJO</v>
      </c>
      <c r="K546" s="32">
        <v>0</v>
      </c>
      <c r="L546" s="136">
        <v>0</v>
      </c>
      <c r="M546" s="153"/>
      <c r="N546" s="136"/>
      <c r="O546" s="136">
        <v>0</v>
      </c>
      <c r="P546" s="104"/>
      <c r="Q546" s="30" t="s">
        <v>293</v>
      </c>
      <c r="R546" s="99"/>
      <c r="S546" s="31"/>
      <c r="T546" s="30" t="s">
        <v>293</v>
      </c>
    </row>
    <row r="547" spans="1:20" ht="25.5" x14ac:dyDescent="0.25">
      <c r="A547" s="207"/>
      <c r="B547" s="9" t="s">
        <v>284</v>
      </c>
      <c r="C547" s="3" t="s">
        <v>1</v>
      </c>
      <c r="D547" s="1" t="s">
        <v>285</v>
      </c>
      <c r="E547" s="53">
        <v>0</v>
      </c>
      <c r="F547" s="53"/>
      <c r="G547" s="48" t="s">
        <v>290</v>
      </c>
      <c r="H547" s="124">
        <v>2</v>
      </c>
      <c r="I547" s="54"/>
      <c r="J547" s="30" t="s">
        <v>293</v>
      </c>
      <c r="K547" s="32">
        <v>0</v>
      </c>
      <c r="L547" s="136">
        <v>65000000</v>
      </c>
      <c r="M547" s="153"/>
      <c r="N547" s="136">
        <v>5000000</v>
      </c>
      <c r="O547" s="136">
        <v>60596050</v>
      </c>
      <c r="P547" s="104">
        <f>+O547/L547</f>
        <v>0.93224692307692303</v>
      </c>
      <c r="Q547" s="30" t="s">
        <v>293</v>
      </c>
      <c r="R547" s="99"/>
      <c r="S547" s="31">
        <f>+I547*P547</f>
        <v>0</v>
      </c>
      <c r="T547" s="30" t="str">
        <f t="shared" ref="T547" si="77">IF(S547&lt;=20%,"MUY BAJO",IF(AND(S547&gt;20%,S547&lt;=40%),"BAJO",IF(AND(S547&gt;40%,S547&lt;=60%),"MEDIO",IF(AND(S547&gt;60%,S547&lt;=80%),"ALTO","MUY ALTO"))))</f>
        <v>MUY BAJO</v>
      </c>
    </row>
    <row r="548" spans="1:20" ht="25.5" x14ac:dyDescent="0.25">
      <c r="A548" s="207"/>
      <c r="B548" s="21" t="s">
        <v>309</v>
      </c>
      <c r="C548" s="22"/>
      <c r="D548" s="23"/>
      <c r="E548" s="84"/>
      <c r="F548" s="92"/>
      <c r="G548" s="85"/>
      <c r="H548" s="84"/>
      <c r="I548" s="86">
        <f>+AVERAGE(I540:I547)</f>
        <v>0</v>
      </c>
      <c r="J548" s="30" t="str">
        <f t="shared" si="72"/>
        <v>MUY BAJO</v>
      </c>
      <c r="K548" s="42"/>
      <c r="L548" s="139">
        <v>65000000</v>
      </c>
      <c r="M548" s="139"/>
      <c r="N548" s="139">
        <v>5000000</v>
      </c>
      <c r="O548" s="139">
        <v>60596050</v>
      </c>
      <c r="P548" s="110">
        <f>+O548/L548</f>
        <v>0.93224692307692303</v>
      </c>
      <c r="Q548" s="34"/>
      <c r="R548" s="96"/>
      <c r="S548" s="73"/>
      <c r="T548" s="41"/>
    </row>
    <row r="549" spans="1:20" s="115" customFormat="1" ht="25.5" x14ac:dyDescent="0.25">
      <c r="A549" s="208"/>
      <c r="B549" s="116" t="s">
        <v>308</v>
      </c>
      <c r="C549" s="20"/>
      <c r="D549" s="20"/>
      <c r="E549" s="20"/>
      <c r="F549" s="20"/>
      <c r="G549" s="20"/>
      <c r="H549" s="20"/>
      <c r="I549" s="113">
        <f>+AVERAGE(I539,I548)</f>
        <v>0.45517601793013068</v>
      </c>
      <c r="J549" s="30" t="str">
        <f t="shared" si="72"/>
        <v>MEDIO</v>
      </c>
      <c r="K549" s="114">
        <f>+K548+K539</f>
        <v>11720954000</v>
      </c>
      <c r="L549" s="146">
        <v>7246375038</v>
      </c>
      <c r="M549" s="145">
        <v>0.61269543741917254</v>
      </c>
      <c r="N549" s="146">
        <v>78426215</v>
      </c>
      <c r="O549" s="146">
        <v>6496362908</v>
      </c>
      <c r="P549" s="111">
        <f>+O549/L549</f>
        <v>0.89649830072733805</v>
      </c>
      <c r="Q549" s="34" t="str">
        <f>IF(P549&lt;=20%,"MUY BAJO",IF(AND(P549&gt;20%,P549&lt;=40%),"BAJO",IF(AND(P549&gt;40%,P549&lt;=60%),"MEDIO",IF(AND(P549&gt;60%,P549&lt;=80%),"ALTO","MUY ALTO"))))</f>
        <v>MUY ALTO</v>
      </c>
      <c r="R549" s="96"/>
      <c r="S549" s="43">
        <f>+I549*P549</f>
        <v>0.40806452660619852</v>
      </c>
      <c r="T549" s="30" t="str">
        <f t="shared" ref="T549:T550" si="78">IF(S549&lt;=20%,"MUY BAJO",IF(AND(S549&gt;20%,S549&lt;=40%),"BAJO",IF(AND(S549&gt;40%,S549&lt;=60%),"MEDIO",IF(AND(S549&gt;60%,S549&lt;=80%),"ALTO","MUY ALTO"))))</f>
        <v>MEDIO</v>
      </c>
    </row>
    <row r="550" spans="1:20" s="46" customFormat="1" ht="24.75" customHeight="1" x14ac:dyDescent="0.25">
      <c r="B550" s="121" t="s">
        <v>346</v>
      </c>
      <c r="C550" s="121"/>
      <c r="D550" s="121"/>
      <c r="E550" s="121"/>
      <c r="F550" s="121"/>
      <c r="G550" s="121"/>
      <c r="H550" s="120"/>
      <c r="I550" s="125">
        <f>AVERAGE(I549,I423,I267,I161,I28,I20,I15)</f>
        <v>0.62044064550047184</v>
      </c>
      <c r="J550" s="30" t="str">
        <f t="shared" si="72"/>
        <v>ALTO</v>
      </c>
      <c r="K550" s="119">
        <f>+K549+K423+K267+K161+K28+K20+K15</f>
        <v>76431610364</v>
      </c>
      <c r="L550" s="148">
        <v>59666280391</v>
      </c>
      <c r="M550" s="155">
        <v>0.78064926418328318</v>
      </c>
      <c r="N550" s="148">
        <v>9311726516</v>
      </c>
      <c r="O550" s="148">
        <v>49176682472</v>
      </c>
      <c r="P550" s="118">
        <f>+O550/L550</f>
        <v>0.82419554478240542</v>
      </c>
      <c r="Q550" s="159" t="str">
        <f>IF(P550&lt;=20%,"MUY BAJO",IF(AND(P550&gt;20%,P550&lt;=40%),"BAJO",IF(AND(P550&gt;40%,P550&lt;=60%),"MEDIO",IF(AND(P550&gt;60%,P550&lt;=80%),"ALTO","MUY ALTO"))))</f>
        <v>MUY ALTO</v>
      </c>
      <c r="R550" s="144"/>
      <c r="S550" s="147">
        <f>AVERAGE(S549,S423,S267,S161,S28,S20,S15)</f>
        <v>0.51875916317473314</v>
      </c>
      <c r="T550" s="158" t="str">
        <f t="shared" si="78"/>
        <v>MEDIO</v>
      </c>
    </row>
    <row r="551" spans="1:20" x14ac:dyDescent="0.25">
      <c r="B551" s="93"/>
      <c r="C551" s="93"/>
      <c r="D551" s="94"/>
      <c r="E551" s="94"/>
      <c r="F551" s="94"/>
      <c r="G551" s="94"/>
      <c r="H551" s="94"/>
      <c r="I551" s="95"/>
      <c r="J551" s="96"/>
      <c r="K551" s="97"/>
      <c r="L551" s="97"/>
      <c r="M551" s="97"/>
      <c r="N551" s="97"/>
      <c r="O551" s="97"/>
      <c r="P551" s="98"/>
      <c r="Q551" s="141"/>
      <c r="R551" s="141"/>
      <c r="S551" s="142"/>
      <c r="T551" s="143"/>
    </row>
    <row r="552" spans="1:20" ht="21" x14ac:dyDescent="0.35">
      <c r="B552" s="25" t="s">
        <v>339</v>
      </c>
      <c r="C552" s="25"/>
      <c r="D552" s="25"/>
      <c r="P552" s="24"/>
      <c r="Q552" s="135"/>
      <c r="R552" s="135"/>
      <c r="S552" s="134"/>
      <c r="T552" s="135"/>
    </row>
    <row r="553" spans="1:20" x14ac:dyDescent="0.25">
      <c r="B553" s="26" t="s">
        <v>330</v>
      </c>
      <c r="C553" s="27">
        <v>144.88</v>
      </c>
      <c r="D553" s="25"/>
      <c r="Q553" s="135"/>
      <c r="R553" s="135"/>
      <c r="S553" s="134"/>
      <c r="T553" s="135"/>
    </row>
    <row r="554" spans="1:20" x14ac:dyDescent="0.25">
      <c r="B554" s="28">
        <v>45717</v>
      </c>
      <c r="C554" s="117">
        <v>148.68</v>
      </c>
      <c r="D554" s="25"/>
      <c r="Q554" s="135"/>
      <c r="R554" s="135"/>
      <c r="S554" s="134"/>
      <c r="T554" s="135"/>
    </row>
  </sheetData>
  <autoFilter ref="A3:T550" xr:uid="{D4006B0E-58DA-47A3-AB8C-40C0299FD32F}"/>
  <mergeCells count="20">
    <mergeCell ref="A1:T1"/>
    <mergeCell ref="A2:A3"/>
    <mergeCell ref="D2:D3"/>
    <mergeCell ref="E2:E3"/>
    <mergeCell ref="H2:H3"/>
    <mergeCell ref="F2:F3"/>
    <mergeCell ref="K2:O2"/>
    <mergeCell ref="P2:Q2"/>
    <mergeCell ref="S2:T2"/>
    <mergeCell ref="A268:A423"/>
    <mergeCell ref="A424:A549"/>
    <mergeCell ref="G2:G3"/>
    <mergeCell ref="I2:J2"/>
    <mergeCell ref="A4:A14"/>
    <mergeCell ref="A16:A19"/>
    <mergeCell ref="A21:A27"/>
    <mergeCell ref="A29:A161"/>
    <mergeCell ref="A162:A267"/>
    <mergeCell ref="C2:C3"/>
    <mergeCell ref="B2:B3"/>
  </mergeCells>
  <conditionalFormatting sqref="J4:J72 J79:J550">
    <cfRule type="containsText" dxfId="1135" priority="221" operator="containsText" text="MUY BAJO">
      <formula>NOT(ISERROR(SEARCH("MUY BAJO",J4)))</formula>
    </cfRule>
    <cfRule type="containsText" dxfId="1134" priority="222" operator="containsText" text="MUY ALTO">
      <formula>NOT(ISERROR(SEARCH("MUY ALTO",J4)))</formula>
    </cfRule>
    <cfRule type="containsText" dxfId="1133" priority="223" operator="containsText" text="ALTO">
      <formula>NOT(ISERROR(SEARCH("ALTO",J4)))</formula>
    </cfRule>
    <cfRule type="containsText" dxfId="1132" priority="224" operator="containsText" text="MEDIO">
      <formula>NOT(ISERROR(SEARCH("MEDIO",J4)))</formula>
    </cfRule>
    <cfRule type="containsText" dxfId="1131" priority="225" operator="containsText" text="BAJO">
      <formula>NOT(ISERROR(SEARCH("BAJO",J4)))</formula>
    </cfRule>
  </conditionalFormatting>
  <conditionalFormatting sqref="J73:J78">
    <cfRule type="containsText" dxfId="1130" priority="181" operator="containsText" text="MUY BAJO">
      <formula>NOT(ISERROR(SEARCH("MUY BAJO",J73)))</formula>
    </cfRule>
    <cfRule type="containsText" dxfId="1129" priority="182" operator="containsText" text="MUY ALTO">
      <formula>NOT(ISERROR(SEARCH("MUY ALTO",J73)))</formula>
    </cfRule>
    <cfRule type="containsText" dxfId="1128" priority="183" operator="containsText" text="ALTO">
      <formula>NOT(ISERROR(SEARCH("ALTO",J73)))</formula>
    </cfRule>
    <cfRule type="containsText" dxfId="1127" priority="184" operator="containsText" text="MEDIO">
      <formula>NOT(ISERROR(SEARCH("MEDIO",J73)))</formula>
    </cfRule>
    <cfRule type="containsText" dxfId="1126" priority="185" operator="containsText" text="BAJO">
      <formula>NOT(ISERROR(SEARCH("BAJO",J73)))</formula>
    </cfRule>
    <cfRule type="containsText" dxfId="1125" priority="186" operator="containsText" text="MUY BAJO">
      <formula>NOT(ISERROR(SEARCH("MUY BAJO",J73)))</formula>
    </cfRule>
    <cfRule type="containsText" dxfId="1124" priority="187" operator="containsText" text="MUY ALTO">
      <formula>NOT(ISERROR(SEARCH("MUY ALTO",J73)))</formula>
    </cfRule>
    <cfRule type="containsText" dxfId="1123" priority="188" operator="containsText" text="ALTO">
      <formula>NOT(ISERROR(SEARCH("ALTO",J73)))</formula>
    </cfRule>
    <cfRule type="containsText" dxfId="1122" priority="189" operator="containsText" text="MEDIO">
      <formula>NOT(ISERROR(SEARCH("MEDIO",J73)))</formula>
    </cfRule>
    <cfRule type="containsText" dxfId="1121" priority="190" operator="containsText" text="BAJO">
      <formula>NOT(ISERROR(SEARCH("BAJO",J73)))</formula>
    </cfRule>
  </conditionalFormatting>
  <conditionalFormatting sqref="J551">
    <cfRule type="containsText" dxfId="1120" priority="191" operator="containsText" text="MUY BAJO">
      <formula>NOT(ISERROR(SEARCH("MUY BAJO",J551)))</formula>
    </cfRule>
    <cfRule type="containsText" dxfId="1119" priority="192" operator="containsText" text="MUY ALTO">
      <formula>NOT(ISERROR(SEARCH("MUY ALTO",J551)))</formula>
    </cfRule>
    <cfRule type="containsText" dxfId="1118" priority="193" operator="containsText" text="ALTO">
      <formula>NOT(ISERROR(SEARCH("ALTO",J551)))</formula>
    </cfRule>
    <cfRule type="containsText" dxfId="1117" priority="194" operator="containsText" text="MEDIO">
      <formula>NOT(ISERROR(SEARCH("MEDIO",J551)))</formula>
    </cfRule>
    <cfRule type="containsText" dxfId="1116" priority="195" operator="containsText" text="BAJO">
      <formula>NOT(ISERROR(SEARCH("BAJO",J551)))</formula>
    </cfRule>
  </conditionalFormatting>
  <conditionalFormatting sqref="Q121">
    <cfRule type="containsText" dxfId="1115" priority="131" operator="containsText" text="MUY BAJO">
      <formula>NOT(ISERROR(SEARCH("MUY BAJO",Q121)))</formula>
    </cfRule>
    <cfRule type="containsText" dxfId="1114" priority="132" operator="containsText" text="MUY ALTO">
      <formula>NOT(ISERROR(SEARCH("MUY ALTO",Q121)))</formula>
    </cfRule>
    <cfRule type="containsText" dxfId="1113" priority="133" operator="containsText" text="ALTO">
      <formula>NOT(ISERROR(SEARCH("ALTO",Q121)))</formula>
    </cfRule>
    <cfRule type="containsText" dxfId="1112" priority="134" operator="containsText" text="MEDIO">
      <formula>NOT(ISERROR(SEARCH("MEDIO",Q121)))</formula>
    </cfRule>
    <cfRule type="containsText" dxfId="1111" priority="135" operator="containsText" text="BAJO">
      <formula>NOT(ISERROR(SEARCH("BAJO",Q121)))</formula>
    </cfRule>
  </conditionalFormatting>
  <conditionalFormatting sqref="Q149">
    <cfRule type="containsText" dxfId="1110" priority="121" operator="containsText" text="MUY BAJO">
      <formula>NOT(ISERROR(SEARCH("MUY BAJO",Q149)))</formula>
    </cfRule>
    <cfRule type="containsText" dxfId="1109" priority="122" operator="containsText" text="MUY ALTO">
      <formula>NOT(ISERROR(SEARCH("MUY ALTO",Q149)))</formula>
    </cfRule>
    <cfRule type="containsText" dxfId="1108" priority="123" operator="containsText" text="ALTO">
      <formula>NOT(ISERROR(SEARCH("ALTO",Q149)))</formula>
    </cfRule>
    <cfRule type="containsText" dxfId="1107" priority="124" operator="containsText" text="MEDIO">
      <formula>NOT(ISERROR(SEARCH("MEDIO",Q149)))</formula>
    </cfRule>
    <cfRule type="containsText" dxfId="1106" priority="125" operator="containsText" text="BAJO">
      <formula>NOT(ISERROR(SEARCH("BAJO",Q149)))</formula>
    </cfRule>
  </conditionalFormatting>
  <conditionalFormatting sqref="Q160">
    <cfRule type="containsText" dxfId="1105" priority="110" operator="containsText" text="BAJO">
      <formula>NOT(ISERROR(SEARCH("BAJO",Q160)))</formula>
    </cfRule>
  </conditionalFormatting>
  <conditionalFormatting sqref="Q166">
    <cfRule type="containsText" dxfId="1104" priority="101" operator="containsText" text="MUY BAJO">
      <formula>NOT(ISERROR(SEARCH("MUY BAJO",Q166)))</formula>
    </cfRule>
    <cfRule type="containsText" dxfId="1103" priority="102" operator="containsText" text="MUY ALTO">
      <formula>NOT(ISERROR(SEARCH("MUY ALTO",Q166)))</formula>
    </cfRule>
    <cfRule type="containsText" dxfId="1102" priority="103" operator="containsText" text="ALTO">
      <formula>NOT(ISERROR(SEARCH("ALTO",Q166)))</formula>
    </cfRule>
    <cfRule type="containsText" dxfId="1101" priority="104" operator="containsText" text="MEDIO">
      <formula>NOT(ISERROR(SEARCH("MEDIO",Q166)))</formula>
    </cfRule>
    <cfRule type="containsText" dxfId="1100" priority="105" operator="containsText" text="BAJO">
      <formula>NOT(ISERROR(SEARCH("BAJO",Q166)))</formula>
    </cfRule>
  </conditionalFormatting>
  <conditionalFormatting sqref="Q187">
    <cfRule type="containsText" dxfId="1099" priority="141" operator="containsText" text="MUY BAJO">
      <formula>NOT(ISERROR(SEARCH("MUY BAJO",Q187)))</formula>
    </cfRule>
    <cfRule type="containsText" dxfId="1098" priority="142" operator="containsText" text="MUY ALTO">
      <formula>NOT(ISERROR(SEARCH("MUY ALTO",Q187)))</formula>
    </cfRule>
    <cfRule type="containsText" dxfId="1097" priority="143" operator="containsText" text="ALTO">
      <formula>NOT(ISERROR(SEARCH("ALTO",Q187)))</formula>
    </cfRule>
    <cfRule type="containsText" dxfId="1096" priority="144" operator="containsText" text="MEDIO">
      <formula>NOT(ISERROR(SEARCH("MEDIO",Q187)))</formula>
    </cfRule>
    <cfRule type="containsText" dxfId="1095" priority="145" operator="containsText" text="BAJO">
      <formula>NOT(ISERROR(SEARCH("BAJO",Q187)))</formula>
    </cfRule>
  </conditionalFormatting>
  <conditionalFormatting sqref="Q192">
    <cfRule type="containsText" dxfId="1094" priority="136" operator="containsText" text="MUY BAJO">
      <formula>NOT(ISERROR(SEARCH("MUY BAJO",Q192)))</formula>
    </cfRule>
    <cfRule type="containsText" dxfId="1093" priority="137" operator="containsText" text="MUY ALTO">
      <formula>NOT(ISERROR(SEARCH("MUY ALTO",Q192)))</formula>
    </cfRule>
    <cfRule type="containsText" dxfId="1092" priority="138" operator="containsText" text="ALTO">
      <formula>NOT(ISERROR(SEARCH("ALTO",Q192)))</formula>
    </cfRule>
    <cfRule type="containsText" dxfId="1091" priority="139" operator="containsText" text="MEDIO">
      <formula>NOT(ISERROR(SEARCH("MEDIO",Q192)))</formula>
    </cfRule>
    <cfRule type="containsText" dxfId="1090" priority="140" operator="containsText" text="BAJO">
      <formula>NOT(ISERROR(SEARCH("BAJO",Q192)))</formula>
    </cfRule>
  </conditionalFormatting>
  <conditionalFormatting sqref="Q277">
    <cfRule type="containsText" dxfId="1089" priority="71" operator="containsText" text="MUY BAJO">
      <formula>NOT(ISERROR(SEARCH("MUY BAJO",Q277)))</formula>
    </cfRule>
    <cfRule type="containsText" dxfId="1088" priority="72" operator="containsText" text="MUY ALTO">
      <formula>NOT(ISERROR(SEARCH("MUY ALTO",Q277)))</formula>
    </cfRule>
    <cfRule type="containsText" dxfId="1087" priority="73" operator="containsText" text="ALTO">
      <formula>NOT(ISERROR(SEARCH("ALTO",Q277)))</formula>
    </cfRule>
    <cfRule type="containsText" dxfId="1086" priority="74" operator="containsText" text="MEDIO">
      <formula>NOT(ISERROR(SEARCH("MEDIO",Q277)))</formula>
    </cfRule>
    <cfRule type="containsText" dxfId="1085" priority="75" operator="containsText" text="BAJO">
      <formula>NOT(ISERROR(SEARCH("BAJO",Q277)))</formula>
    </cfRule>
  </conditionalFormatting>
  <conditionalFormatting sqref="Q289">
    <cfRule type="containsText" dxfId="1084" priority="61" operator="containsText" text="MUY BAJO">
      <formula>NOT(ISERROR(SEARCH("MUY BAJO",Q289)))</formula>
    </cfRule>
    <cfRule type="containsText" dxfId="1083" priority="62" operator="containsText" text="MUY ALTO">
      <formula>NOT(ISERROR(SEARCH("MUY ALTO",Q289)))</formula>
    </cfRule>
    <cfRule type="containsText" dxfId="1082" priority="63" operator="containsText" text="ALTO">
      <formula>NOT(ISERROR(SEARCH("ALTO",Q289)))</formula>
    </cfRule>
    <cfRule type="containsText" dxfId="1081" priority="64" operator="containsText" text="MEDIO">
      <formula>NOT(ISERROR(SEARCH("MEDIO",Q289)))</formula>
    </cfRule>
    <cfRule type="containsText" dxfId="1080" priority="65" operator="containsText" text="BAJO">
      <formula>NOT(ISERROR(SEARCH("BAJO",Q289)))</formula>
    </cfRule>
    <cfRule type="containsText" dxfId="1079" priority="66" operator="containsText" text="MUY BAJO">
      <formula>NOT(ISERROR(SEARCH("MUY BAJO",Q289)))</formula>
    </cfRule>
    <cfRule type="containsText" dxfId="1078" priority="67" operator="containsText" text="MUY ALTO">
      <formula>NOT(ISERROR(SEARCH("MUY ALTO",Q289)))</formula>
    </cfRule>
    <cfRule type="containsText" dxfId="1077" priority="68" operator="containsText" text="ALTO">
      <formula>NOT(ISERROR(SEARCH("ALTO",Q289)))</formula>
    </cfRule>
    <cfRule type="containsText" dxfId="1076" priority="69" operator="containsText" text="MEDIO">
      <formula>NOT(ISERROR(SEARCH("MEDIO",Q289)))</formula>
    </cfRule>
    <cfRule type="containsText" dxfId="1075" priority="70" operator="containsText" text="BAJO">
      <formula>NOT(ISERROR(SEARCH("BAJO",Q289)))</formula>
    </cfRule>
  </conditionalFormatting>
  <conditionalFormatting sqref="Q517">
    <cfRule type="containsText" dxfId="1074" priority="46" operator="containsText" text="MUY BAJO">
      <formula>NOT(ISERROR(SEARCH("MUY BAJO",Q517)))</formula>
    </cfRule>
    <cfRule type="containsText" dxfId="1073" priority="47" operator="containsText" text="MUY ALTO">
      <formula>NOT(ISERROR(SEARCH("MUY ALTO",Q517)))</formula>
    </cfRule>
    <cfRule type="containsText" dxfId="1072" priority="48" operator="containsText" text="ALTO">
      <formula>NOT(ISERROR(SEARCH("ALTO",Q517)))</formula>
    </cfRule>
    <cfRule type="containsText" dxfId="1071" priority="49" operator="containsText" text="MEDIO">
      <formula>NOT(ISERROR(SEARCH("MEDIO",Q517)))</formula>
    </cfRule>
    <cfRule type="containsText" dxfId="1070" priority="50" operator="containsText" text="BAJO">
      <formula>NOT(ISERROR(SEARCH("BAJO",Q517)))</formula>
    </cfRule>
    <cfRule type="containsText" dxfId="1069" priority="51" operator="containsText" text="MUY BAJO">
      <formula>NOT(ISERROR(SEARCH("MUY BAJO",Q517)))</formula>
    </cfRule>
    <cfRule type="containsText" dxfId="1068" priority="52" operator="containsText" text="MUY ALTO">
      <formula>NOT(ISERROR(SEARCH("MUY ALTO",Q517)))</formula>
    </cfRule>
    <cfRule type="containsText" dxfId="1067" priority="53" operator="containsText" text="ALTO">
      <formula>NOT(ISERROR(SEARCH("ALTO",Q517)))</formula>
    </cfRule>
    <cfRule type="containsText" dxfId="1066" priority="54" operator="containsText" text="MEDIO">
      <formula>NOT(ISERROR(SEARCH("MEDIO",Q517)))</formula>
    </cfRule>
    <cfRule type="containsText" dxfId="1065" priority="55" operator="containsText" text="BAJO">
      <formula>NOT(ISERROR(SEARCH("BAJO",Q517)))</formula>
    </cfRule>
    <cfRule type="containsText" dxfId="1064" priority="56" operator="containsText" text="MUY BAJO">
      <formula>NOT(ISERROR(SEARCH("MUY BAJO",Q517)))</formula>
    </cfRule>
    <cfRule type="containsText" dxfId="1063" priority="57" operator="containsText" text="MUY ALTO">
      <formula>NOT(ISERROR(SEARCH("MUY ALTO",Q517)))</formula>
    </cfRule>
    <cfRule type="containsText" dxfId="1062" priority="58" operator="containsText" text="ALTO">
      <formula>NOT(ISERROR(SEARCH("ALTO",Q517)))</formula>
    </cfRule>
    <cfRule type="containsText" dxfId="1061" priority="59" operator="containsText" text="MEDIO">
      <formula>NOT(ISERROR(SEARCH("MEDIO",Q517)))</formula>
    </cfRule>
    <cfRule type="containsText" dxfId="1060" priority="60" operator="containsText" text="BAJO">
      <formula>NOT(ISERROR(SEARCH("BAJO",Q517)))</formula>
    </cfRule>
  </conditionalFormatting>
  <conditionalFormatting sqref="Q549:Q550">
    <cfRule type="containsText" dxfId="1059" priority="171" operator="containsText" text="MUY BAJO">
      <formula>NOT(ISERROR(SEARCH("MUY BAJO",Q549)))</formula>
    </cfRule>
    <cfRule type="containsText" dxfId="1058" priority="172" operator="containsText" text="MUY ALTO">
      <formula>NOT(ISERROR(SEARCH("MUY ALTO",Q549)))</formula>
    </cfRule>
    <cfRule type="containsText" dxfId="1057" priority="173" operator="containsText" text="ALTO">
      <formula>NOT(ISERROR(SEARCH("ALTO",Q549)))</formula>
    </cfRule>
    <cfRule type="containsText" dxfId="1056" priority="174" operator="containsText" text="MEDIO">
      <formula>NOT(ISERROR(SEARCH("MEDIO",Q549)))</formula>
    </cfRule>
    <cfRule type="containsText" dxfId="1055" priority="175" operator="containsText" text="BAJO">
      <formula>NOT(ISERROR(SEARCH("BAJO",Q549)))</formula>
    </cfRule>
  </conditionalFormatting>
  <conditionalFormatting sqref="Q4:R6">
    <cfRule type="containsText" dxfId="1054" priority="531" operator="containsText" text="MUY BAJO">
      <formula>NOT(ISERROR(SEARCH("MUY BAJO",Q4)))</formula>
    </cfRule>
    <cfRule type="containsText" dxfId="1053" priority="532" operator="containsText" text="MUY ALTO">
      <formula>NOT(ISERROR(SEARCH("MUY ALTO",Q4)))</formula>
    </cfRule>
    <cfRule type="containsText" dxfId="1052" priority="533" operator="containsText" text="ALTO">
      <formula>NOT(ISERROR(SEARCH("ALTO",Q4)))</formula>
    </cfRule>
    <cfRule type="containsText" dxfId="1051" priority="534" operator="containsText" text="MEDIO">
      <formula>NOT(ISERROR(SEARCH("MEDIO",Q4)))</formula>
    </cfRule>
    <cfRule type="containsText" dxfId="1050" priority="535" operator="containsText" text="BAJO">
      <formula>NOT(ISERROR(SEARCH("BAJO",Q4)))</formula>
    </cfRule>
  </conditionalFormatting>
  <conditionalFormatting sqref="Q4:R120 T4:T120 Q167:R186 T167:T186 Q193:R548 T193:T265 T267:T297 T299:T548 R121 Q122:R148 T122:T148 R149 Q150:R159 T150:T159 R160 Q161:R165 T161:T165 R166 R187 R192 Q188:R191 T188:T191">
    <cfRule type="containsText" dxfId="1049" priority="641" operator="containsText" text="MUY BAJO">
      <formula>NOT(ISERROR(SEARCH("MUY BAJO",Q4)))</formula>
    </cfRule>
  </conditionalFormatting>
  <conditionalFormatting sqref="Q4:R120 T4:T120 R121 Q122:R148 T122:T148 R149 Q150:R159 T150:T159 R160 Q161:R165 T161:T165 R166 Q167:R186 T167:T186 R187 Q188:R191 T188:T191 R192 T193:T265 Q193:R548 T267:T297 T299:T548">
    <cfRule type="containsText" dxfId="1048" priority="642" operator="containsText" text="MUY ALTO">
      <formula>NOT(ISERROR(SEARCH("MUY ALTO",Q4)))</formula>
    </cfRule>
    <cfRule type="containsText" dxfId="1047" priority="643" operator="containsText" text="ALTO">
      <formula>NOT(ISERROR(SEARCH("ALTO",Q4)))</formula>
    </cfRule>
    <cfRule type="containsText" dxfId="1046" priority="644" operator="containsText" text="MEDIO">
      <formula>NOT(ISERROR(SEARCH("MEDIO",Q4)))</formula>
    </cfRule>
    <cfRule type="containsText" dxfId="1045" priority="645" operator="containsText" text="BAJO">
      <formula>NOT(ISERROR(SEARCH("BAJO",Q4)))</formula>
    </cfRule>
  </conditionalFormatting>
  <conditionalFormatting sqref="Q72:R78">
    <cfRule type="containsText" dxfId="1044" priority="631" operator="containsText" text="MUY BAJO">
      <formula>NOT(ISERROR(SEARCH("MUY BAJO",Q72)))</formula>
    </cfRule>
    <cfRule type="containsText" dxfId="1043" priority="632" operator="containsText" text="MUY ALTO">
      <formula>NOT(ISERROR(SEARCH("MUY ALTO",Q72)))</formula>
    </cfRule>
    <cfRule type="containsText" dxfId="1042" priority="633" operator="containsText" text="ALTO">
      <formula>NOT(ISERROR(SEARCH("ALTO",Q72)))</formula>
    </cfRule>
    <cfRule type="containsText" dxfId="1041" priority="634" operator="containsText" text="MEDIO">
      <formula>NOT(ISERROR(SEARCH("MEDIO",Q72)))</formula>
    </cfRule>
    <cfRule type="containsText" dxfId="1040" priority="635" operator="containsText" text="BAJO">
      <formula>NOT(ISERROR(SEARCH("BAJO",Q72)))</formula>
    </cfRule>
  </conditionalFormatting>
  <conditionalFormatting sqref="Q97:R102">
    <cfRule type="containsText" dxfId="1039" priority="511" operator="containsText" text="MUY BAJO">
      <formula>NOT(ISERROR(SEARCH("MUY BAJO",Q97)))</formula>
    </cfRule>
    <cfRule type="containsText" dxfId="1038" priority="512" operator="containsText" text="MUY ALTO">
      <formula>NOT(ISERROR(SEARCH("MUY ALTO",Q97)))</formula>
    </cfRule>
    <cfRule type="containsText" dxfId="1037" priority="513" operator="containsText" text="ALTO">
      <formula>NOT(ISERROR(SEARCH("ALTO",Q97)))</formula>
    </cfRule>
    <cfRule type="containsText" dxfId="1036" priority="514" operator="containsText" text="MEDIO">
      <formula>NOT(ISERROR(SEARCH("MEDIO",Q97)))</formula>
    </cfRule>
    <cfRule type="containsText" dxfId="1035" priority="515" operator="containsText" text="BAJO">
      <formula>NOT(ISERROR(SEARCH("BAJO",Q97)))</formula>
    </cfRule>
  </conditionalFormatting>
  <conditionalFormatting sqref="Q104:R107">
    <cfRule type="containsText" dxfId="1034" priority="501" operator="containsText" text="MUY BAJO">
      <formula>NOT(ISERROR(SEARCH("MUY BAJO",Q104)))</formula>
    </cfRule>
    <cfRule type="containsText" dxfId="1033" priority="502" operator="containsText" text="MUY ALTO">
      <formula>NOT(ISERROR(SEARCH("MUY ALTO",Q104)))</formula>
    </cfRule>
    <cfRule type="containsText" dxfId="1032" priority="503" operator="containsText" text="ALTO">
      <formula>NOT(ISERROR(SEARCH("ALTO",Q104)))</formula>
    </cfRule>
    <cfRule type="containsText" dxfId="1031" priority="504" operator="containsText" text="MEDIO">
      <formula>NOT(ISERROR(SEARCH("MEDIO",Q104)))</formula>
    </cfRule>
    <cfRule type="containsText" dxfId="1030" priority="505" operator="containsText" text="BAJO">
      <formula>NOT(ISERROR(SEARCH("BAJO",Q104)))</formula>
    </cfRule>
  </conditionalFormatting>
  <conditionalFormatting sqref="Q112:R120 R121 Q122:R140">
    <cfRule type="containsText" dxfId="1029" priority="431" operator="containsText" text="MUY BAJO">
      <formula>NOT(ISERROR(SEARCH("MUY BAJO",Q112)))</formula>
    </cfRule>
    <cfRule type="containsText" dxfId="1028" priority="432" operator="containsText" text="MUY ALTO">
      <formula>NOT(ISERROR(SEARCH("MUY ALTO",Q112)))</formula>
    </cfRule>
    <cfRule type="containsText" dxfId="1027" priority="433" operator="containsText" text="ALTO">
      <formula>NOT(ISERROR(SEARCH("ALTO",Q112)))</formula>
    </cfRule>
    <cfRule type="containsText" dxfId="1026" priority="434" operator="containsText" text="MEDIO">
      <formula>NOT(ISERROR(SEARCH("MEDIO",Q112)))</formula>
    </cfRule>
    <cfRule type="containsText" dxfId="1025" priority="435" operator="containsText" text="BAJO">
      <formula>NOT(ISERROR(SEARCH("BAJO",Q112)))</formula>
    </cfRule>
  </conditionalFormatting>
  <conditionalFormatting sqref="Q145:R148 R149 Q150:R156">
    <cfRule type="containsText" dxfId="1024" priority="281" operator="containsText" text="MUY BAJO">
      <formula>NOT(ISERROR(SEARCH("MUY BAJO",Q145)))</formula>
    </cfRule>
    <cfRule type="containsText" dxfId="1023" priority="282" operator="containsText" text="MUY ALTO">
      <formula>NOT(ISERROR(SEARCH("MUY ALTO",Q145)))</formula>
    </cfRule>
    <cfRule type="containsText" dxfId="1022" priority="283" operator="containsText" text="ALTO">
      <formula>NOT(ISERROR(SEARCH("ALTO",Q145)))</formula>
    </cfRule>
    <cfRule type="containsText" dxfId="1021" priority="284" operator="containsText" text="MEDIO">
      <formula>NOT(ISERROR(SEARCH("MEDIO",Q145)))</formula>
    </cfRule>
    <cfRule type="containsText" dxfId="1020" priority="285" operator="containsText" text="BAJO">
      <formula>NOT(ISERROR(SEARCH("BAJO",Q145)))</formula>
    </cfRule>
  </conditionalFormatting>
  <conditionalFormatting sqref="Q158:R159 R160 Q161:R161">
    <cfRule type="containsText" dxfId="1019" priority="275" operator="containsText" text="BAJO">
      <formula>NOT(ISERROR(SEARCH("BAJO",Q158)))</formula>
    </cfRule>
  </conditionalFormatting>
  <conditionalFormatting sqref="Q158:R161">
    <cfRule type="containsText" dxfId="1018" priority="106" operator="containsText" text="MUY BAJO">
      <formula>NOT(ISERROR(SEARCH("MUY BAJO",Q158)))</formula>
    </cfRule>
    <cfRule type="containsText" dxfId="1017" priority="107" operator="containsText" text="MUY ALTO">
      <formula>NOT(ISERROR(SEARCH("MUY ALTO",Q158)))</formula>
    </cfRule>
    <cfRule type="containsText" dxfId="1016" priority="108" operator="containsText" text="ALTO">
      <formula>NOT(ISERROR(SEARCH("ALTO",Q158)))</formula>
    </cfRule>
    <cfRule type="containsText" dxfId="1015" priority="109" operator="containsText" text="MEDIO">
      <formula>NOT(ISERROR(SEARCH("MEDIO",Q158)))</formula>
    </cfRule>
  </conditionalFormatting>
  <conditionalFormatting sqref="Q173:R173">
    <cfRule type="containsText" dxfId="1014" priority="601" operator="containsText" text="MUY BAJO">
      <formula>NOT(ISERROR(SEARCH("MUY BAJO",Q173)))</formula>
    </cfRule>
    <cfRule type="containsText" dxfId="1013" priority="602" operator="containsText" text="MUY ALTO">
      <formula>NOT(ISERROR(SEARCH("MUY ALTO",Q173)))</formula>
    </cfRule>
    <cfRule type="containsText" dxfId="1012" priority="603" operator="containsText" text="ALTO">
      <formula>NOT(ISERROR(SEARCH("ALTO",Q173)))</formula>
    </cfRule>
    <cfRule type="containsText" dxfId="1011" priority="604" operator="containsText" text="MEDIO">
      <formula>NOT(ISERROR(SEARCH("MEDIO",Q173)))</formula>
    </cfRule>
    <cfRule type="containsText" dxfId="1010" priority="605" operator="containsText" text="BAJO">
      <formula>NOT(ISERROR(SEARCH("BAJO",Q173)))</formula>
    </cfRule>
  </conditionalFormatting>
  <conditionalFormatting sqref="Q176:R182">
    <cfRule type="containsText" dxfId="1009" priority="591" operator="containsText" text="MUY BAJO">
      <formula>NOT(ISERROR(SEARCH("MUY BAJO",Q176)))</formula>
    </cfRule>
    <cfRule type="containsText" dxfId="1008" priority="592" operator="containsText" text="MUY ALTO">
      <formula>NOT(ISERROR(SEARCH("MUY ALTO",Q176)))</formula>
    </cfRule>
    <cfRule type="containsText" dxfId="1007" priority="593" operator="containsText" text="ALTO">
      <formula>NOT(ISERROR(SEARCH("ALTO",Q176)))</formula>
    </cfRule>
    <cfRule type="containsText" dxfId="1006" priority="594" operator="containsText" text="MEDIO">
      <formula>NOT(ISERROR(SEARCH("MEDIO",Q176)))</formula>
    </cfRule>
    <cfRule type="containsText" dxfId="1005" priority="595" operator="containsText" text="BAJO">
      <formula>NOT(ISERROR(SEARCH("BAJO",Q176)))</formula>
    </cfRule>
  </conditionalFormatting>
  <conditionalFormatting sqref="Q202:R204">
    <cfRule type="containsText" dxfId="1004" priority="581" operator="containsText" text="MUY BAJO">
      <formula>NOT(ISERROR(SEARCH("MUY BAJO",Q202)))</formula>
    </cfRule>
    <cfRule type="containsText" dxfId="1003" priority="582" operator="containsText" text="MUY ALTO">
      <formula>NOT(ISERROR(SEARCH("MUY ALTO",Q202)))</formula>
    </cfRule>
    <cfRule type="containsText" dxfId="1002" priority="583" operator="containsText" text="ALTO">
      <formula>NOT(ISERROR(SEARCH("ALTO",Q202)))</formula>
    </cfRule>
    <cfRule type="containsText" dxfId="1001" priority="584" operator="containsText" text="MEDIO">
      <formula>NOT(ISERROR(SEARCH("MEDIO",Q202)))</formula>
    </cfRule>
    <cfRule type="containsText" dxfId="1000" priority="585" operator="containsText" text="BAJO">
      <formula>NOT(ISERROR(SEARCH("BAJO",Q202)))</formula>
    </cfRule>
  </conditionalFormatting>
  <conditionalFormatting sqref="Q210:R215 Q273:R275 Q277:R277">
    <cfRule type="containsText" dxfId="999" priority="572" operator="containsText" text="MUY ALTO">
      <formula>NOT(ISERROR(SEARCH("MUY ALTO",Q210)))</formula>
    </cfRule>
    <cfRule type="containsText" dxfId="998" priority="573" operator="containsText" text="ALTO">
      <formula>NOT(ISERROR(SEARCH("ALTO",Q210)))</formula>
    </cfRule>
    <cfRule type="containsText" dxfId="997" priority="574" operator="containsText" text="MEDIO">
      <formula>NOT(ISERROR(SEARCH("MEDIO",Q210)))</formula>
    </cfRule>
    <cfRule type="containsText" dxfId="996" priority="575" operator="containsText" text="BAJO">
      <formula>NOT(ISERROR(SEARCH("BAJO",Q210)))</formula>
    </cfRule>
  </conditionalFormatting>
  <conditionalFormatting sqref="Q277:R277 Q210:R215 Q273:R275">
    <cfRule type="containsText" dxfId="995" priority="571" operator="containsText" text="MUY BAJO">
      <formula>NOT(ISERROR(SEARCH("MUY BAJO",Q210)))</formula>
    </cfRule>
  </conditionalFormatting>
  <conditionalFormatting sqref="Q285:R286 Q309:R309">
    <cfRule type="containsText" dxfId="994" priority="561" operator="containsText" text="MUY BAJO">
      <formula>NOT(ISERROR(SEARCH("MUY BAJO",Q285)))</formula>
    </cfRule>
    <cfRule type="containsText" dxfId="993" priority="562" operator="containsText" text="MUY ALTO">
      <formula>NOT(ISERROR(SEARCH("MUY ALTO",Q285)))</formula>
    </cfRule>
    <cfRule type="containsText" dxfId="992" priority="563" operator="containsText" text="ALTO">
      <formula>NOT(ISERROR(SEARCH("ALTO",Q285)))</formula>
    </cfRule>
    <cfRule type="containsText" dxfId="991" priority="564" operator="containsText" text="MEDIO">
      <formula>NOT(ISERROR(SEARCH("MEDIO",Q285)))</formula>
    </cfRule>
    <cfRule type="containsText" dxfId="990" priority="565" operator="containsText" text="BAJO">
      <formula>NOT(ISERROR(SEARCH("BAJO",Q285)))</formula>
    </cfRule>
  </conditionalFormatting>
  <conditionalFormatting sqref="Q289:R289">
    <cfRule type="containsText" dxfId="989" priority="381" operator="containsText" text="MUY BAJO">
      <formula>NOT(ISERROR(SEARCH("MUY BAJO",Q289)))</formula>
    </cfRule>
    <cfRule type="containsText" dxfId="988" priority="382" operator="containsText" text="MUY ALTO">
      <formula>NOT(ISERROR(SEARCH("MUY ALTO",Q289)))</formula>
    </cfRule>
    <cfRule type="containsText" dxfId="987" priority="383" operator="containsText" text="ALTO">
      <formula>NOT(ISERROR(SEARCH("ALTO",Q289)))</formula>
    </cfRule>
    <cfRule type="containsText" dxfId="986" priority="384" operator="containsText" text="MEDIO">
      <formula>NOT(ISERROR(SEARCH("MEDIO",Q289)))</formula>
    </cfRule>
    <cfRule type="containsText" dxfId="985" priority="385" operator="containsText" text="BAJO">
      <formula>NOT(ISERROR(SEARCH("BAJO",Q289)))</formula>
    </cfRule>
  </conditionalFormatting>
  <conditionalFormatting sqref="Q327:R328 Q341:R343">
    <cfRule type="containsText" dxfId="984" priority="551" operator="containsText" text="MUY BAJO">
      <formula>NOT(ISERROR(SEARCH("MUY BAJO",Q327)))</formula>
    </cfRule>
    <cfRule type="containsText" dxfId="983" priority="552" operator="containsText" text="MUY ALTO">
      <formula>NOT(ISERROR(SEARCH("MUY ALTO",Q327)))</formula>
    </cfRule>
    <cfRule type="containsText" dxfId="982" priority="553" operator="containsText" text="ALTO">
      <formula>NOT(ISERROR(SEARCH("ALTO",Q327)))</formula>
    </cfRule>
    <cfRule type="containsText" dxfId="981" priority="554" operator="containsText" text="MEDIO">
      <formula>NOT(ISERROR(SEARCH("MEDIO",Q327)))</formula>
    </cfRule>
    <cfRule type="containsText" dxfId="980" priority="555" operator="containsText" text="BAJO">
      <formula>NOT(ISERROR(SEARCH("BAJO",Q327)))</formula>
    </cfRule>
  </conditionalFormatting>
  <conditionalFormatting sqref="Q355:R356">
    <cfRule type="containsText" dxfId="979" priority="541" operator="containsText" text="MUY BAJO">
      <formula>NOT(ISERROR(SEARCH("MUY BAJO",Q355)))</formula>
    </cfRule>
    <cfRule type="containsText" dxfId="978" priority="542" operator="containsText" text="MUY ALTO">
      <formula>NOT(ISERROR(SEARCH("MUY ALTO",Q355)))</formula>
    </cfRule>
    <cfRule type="containsText" dxfId="977" priority="543" operator="containsText" text="ALTO">
      <formula>NOT(ISERROR(SEARCH("ALTO",Q355)))</formula>
    </cfRule>
    <cfRule type="containsText" dxfId="976" priority="544" operator="containsText" text="MEDIO">
      <formula>NOT(ISERROR(SEARCH("MEDIO",Q355)))</formula>
    </cfRule>
    <cfRule type="containsText" dxfId="975" priority="545" operator="containsText" text="BAJO">
      <formula>NOT(ISERROR(SEARCH("BAJO",Q355)))</formula>
    </cfRule>
  </conditionalFormatting>
  <conditionalFormatting sqref="Q368:R368 Q390:R390">
    <cfRule type="containsText" dxfId="974" priority="371" operator="containsText" text="MUY BAJO">
      <formula>NOT(ISERROR(SEARCH("MUY BAJO",Q368)))</formula>
    </cfRule>
    <cfRule type="containsText" dxfId="973" priority="372" operator="containsText" text="MUY ALTO">
      <formula>NOT(ISERROR(SEARCH("MUY ALTO",Q368)))</formula>
    </cfRule>
    <cfRule type="containsText" dxfId="972" priority="373" operator="containsText" text="ALTO">
      <formula>NOT(ISERROR(SEARCH("ALTO",Q368)))</formula>
    </cfRule>
    <cfRule type="containsText" dxfId="971" priority="374" operator="containsText" text="MEDIO">
      <formula>NOT(ISERROR(SEARCH("MEDIO",Q368)))</formula>
    </cfRule>
    <cfRule type="containsText" dxfId="970" priority="375" operator="containsText" text="BAJO">
      <formula>NOT(ISERROR(SEARCH("BAJO",Q368)))</formula>
    </cfRule>
  </conditionalFormatting>
  <conditionalFormatting sqref="Q452:R452 Q500:R500">
    <cfRule type="containsText" dxfId="969" priority="361" operator="containsText" text="MUY BAJO">
      <formula>NOT(ISERROR(SEARCH("MUY BAJO",Q452)))</formula>
    </cfRule>
    <cfRule type="containsText" dxfId="968" priority="362" operator="containsText" text="MUY ALTO">
      <formula>NOT(ISERROR(SEARCH("MUY ALTO",Q452)))</formula>
    </cfRule>
    <cfRule type="containsText" dxfId="967" priority="363" operator="containsText" text="ALTO">
      <formula>NOT(ISERROR(SEARCH("ALTO",Q452)))</formula>
    </cfRule>
    <cfRule type="containsText" dxfId="966" priority="364" operator="containsText" text="MEDIO">
      <formula>NOT(ISERROR(SEARCH("MEDIO",Q452)))</formula>
    </cfRule>
    <cfRule type="containsText" dxfId="965" priority="365" operator="containsText" text="BAJO">
      <formula>NOT(ISERROR(SEARCH("BAJO",Q452)))</formula>
    </cfRule>
  </conditionalFormatting>
  <conditionalFormatting sqref="Q517:R524">
    <cfRule type="containsText" dxfId="964" priority="341" operator="containsText" text="MUY BAJO">
      <formula>NOT(ISERROR(SEARCH("MUY BAJO",Q517)))</formula>
    </cfRule>
    <cfRule type="containsText" dxfId="963" priority="342" operator="containsText" text="MUY ALTO">
      <formula>NOT(ISERROR(SEARCH("MUY ALTO",Q517)))</formula>
    </cfRule>
    <cfRule type="containsText" dxfId="962" priority="343" operator="containsText" text="ALTO">
      <formula>NOT(ISERROR(SEARCH("ALTO",Q517)))</formula>
    </cfRule>
    <cfRule type="containsText" dxfId="961" priority="344" operator="containsText" text="MEDIO">
      <formula>NOT(ISERROR(SEARCH("MEDIO",Q517)))</formula>
    </cfRule>
    <cfRule type="containsText" dxfId="960" priority="345" operator="containsText" text="BAJO">
      <formula>NOT(ISERROR(SEARCH("BAJO",Q517)))</formula>
    </cfRule>
  </conditionalFormatting>
  <conditionalFormatting sqref="Q540:R547">
    <cfRule type="containsText" dxfId="959" priority="321" operator="containsText" text="MUY BAJO">
      <formula>NOT(ISERROR(SEARCH("MUY BAJO",Q540)))</formula>
    </cfRule>
    <cfRule type="containsText" dxfId="958" priority="322" operator="containsText" text="MUY ALTO">
      <formula>NOT(ISERROR(SEARCH("MUY ALTO",Q540)))</formula>
    </cfRule>
    <cfRule type="containsText" dxfId="957" priority="323" operator="containsText" text="ALTO">
      <formula>NOT(ISERROR(SEARCH("ALTO",Q540)))</formula>
    </cfRule>
    <cfRule type="containsText" dxfId="956" priority="324" operator="containsText" text="MEDIO">
      <formula>NOT(ISERROR(SEARCH("MEDIO",Q540)))</formula>
    </cfRule>
    <cfRule type="containsText" dxfId="955" priority="325" operator="containsText" text="BAJO">
      <formula>NOT(ISERROR(SEARCH("BAJO",Q540)))</formula>
    </cfRule>
  </conditionalFormatting>
  <conditionalFormatting sqref="R166">
    <cfRule type="containsText" dxfId="954" priority="261" operator="containsText" text="MUY BAJO">
      <formula>NOT(ISERROR(SEARCH("MUY BAJO",R166)))</formula>
    </cfRule>
    <cfRule type="containsText" dxfId="953" priority="262" operator="containsText" text="MUY ALTO">
      <formula>NOT(ISERROR(SEARCH("MUY ALTO",R166)))</formula>
    </cfRule>
    <cfRule type="containsText" dxfId="952" priority="263" operator="containsText" text="ALTO">
      <formula>NOT(ISERROR(SEARCH("ALTO",R166)))</formula>
    </cfRule>
    <cfRule type="containsText" dxfId="951" priority="264" operator="containsText" text="MEDIO">
      <formula>NOT(ISERROR(SEARCH("MEDIO",R166)))</formula>
    </cfRule>
    <cfRule type="containsText" dxfId="950" priority="265" operator="containsText" text="BAJO">
      <formula>NOT(ISERROR(SEARCH("BAJO",R166)))</formula>
    </cfRule>
  </conditionalFormatting>
  <conditionalFormatting sqref="R187">
    <cfRule type="containsText" dxfId="949" priority="251" operator="containsText" text="MUY BAJO">
      <formula>NOT(ISERROR(SEARCH("MUY BAJO",R187)))</formula>
    </cfRule>
    <cfRule type="containsText" dxfId="948" priority="252" operator="containsText" text="MUY ALTO">
      <formula>NOT(ISERROR(SEARCH("MUY ALTO",R187)))</formula>
    </cfRule>
    <cfRule type="containsText" dxfId="947" priority="253" operator="containsText" text="ALTO">
      <formula>NOT(ISERROR(SEARCH("ALTO",R187)))</formula>
    </cfRule>
    <cfRule type="containsText" dxfId="946" priority="254" operator="containsText" text="MEDIO">
      <formula>NOT(ISERROR(SEARCH("MEDIO",R187)))</formula>
    </cfRule>
    <cfRule type="containsText" dxfId="945" priority="255" operator="containsText" text="BAJO">
      <formula>NOT(ISERROR(SEARCH("BAJO",R187)))</formula>
    </cfRule>
  </conditionalFormatting>
  <conditionalFormatting sqref="R192">
    <cfRule type="containsText" dxfId="944" priority="241" operator="containsText" text="MUY BAJO">
      <formula>NOT(ISERROR(SEARCH("MUY BAJO",R192)))</formula>
    </cfRule>
    <cfRule type="containsText" dxfId="943" priority="242" operator="containsText" text="MUY ALTO">
      <formula>NOT(ISERROR(SEARCH("MUY ALTO",R192)))</formula>
    </cfRule>
    <cfRule type="containsText" dxfId="942" priority="243" operator="containsText" text="ALTO">
      <formula>NOT(ISERROR(SEARCH("ALTO",R192)))</formula>
    </cfRule>
    <cfRule type="containsText" dxfId="941" priority="244" operator="containsText" text="MEDIO">
      <formula>NOT(ISERROR(SEARCH("MEDIO",R192)))</formula>
    </cfRule>
    <cfRule type="containsText" dxfId="940" priority="245" operator="containsText" text="BAJO">
      <formula>NOT(ISERROR(SEARCH("BAJO",R192)))</formula>
    </cfRule>
  </conditionalFormatting>
  <conditionalFormatting sqref="R549:R550 Q551:R551">
    <cfRule type="containsText" dxfId="939" priority="216" operator="containsText" text="MUY BAJO">
      <formula>NOT(ISERROR(SEARCH("MUY BAJO",Q549)))</formula>
    </cfRule>
    <cfRule type="containsText" dxfId="938" priority="217" operator="containsText" text="MUY ALTO">
      <formula>NOT(ISERROR(SEARCH("MUY ALTO",Q549)))</formula>
    </cfRule>
    <cfRule type="containsText" dxfId="937" priority="218" operator="containsText" text="ALTO">
      <formula>NOT(ISERROR(SEARCH("ALTO",Q549)))</formula>
    </cfRule>
    <cfRule type="containsText" dxfId="936" priority="219" operator="containsText" text="MEDIO">
      <formula>NOT(ISERROR(SEARCH("MEDIO",Q549)))</formula>
    </cfRule>
    <cfRule type="containsText" dxfId="935" priority="220" operator="containsText" text="BAJO">
      <formula>NOT(ISERROR(SEARCH("BAJO",Q549)))</formula>
    </cfRule>
  </conditionalFormatting>
  <conditionalFormatting sqref="T4:T6">
    <cfRule type="containsText" dxfId="934" priority="526" operator="containsText" text="MUY BAJO">
      <formula>NOT(ISERROR(SEARCH("MUY BAJO",T4)))</formula>
    </cfRule>
    <cfRule type="containsText" dxfId="933" priority="527" operator="containsText" text="MUY ALTO">
      <formula>NOT(ISERROR(SEARCH("MUY ALTO",T4)))</formula>
    </cfRule>
    <cfRule type="containsText" dxfId="932" priority="528" operator="containsText" text="ALTO">
      <formula>NOT(ISERROR(SEARCH("ALTO",T4)))</formula>
    </cfRule>
    <cfRule type="containsText" dxfId="931" priority="529" operator="containsText" text="MEDIO">
      <formula>NOT(ISERROR(SEARCH("MEDIO",T4)))</formula>
    </cfRule>
    <cfRule type="containsText" dxfId="930" priority="530" operator="containsText" text="BAJO">
      <formula>NOT(ISERROR(SEARCH("BAJO",T4)))</formula>
    </cfRule>
  </conditionalFormatting>
  <conditionalFormatting sqref="T72:T78">
    <cfRule type="containsText" dxfId="929" priority="626" operator="containsText" text="MUY BAJO">
      <formula>NOT(ISERROR(SEARCH("MUY BAJO",T72)))</formula>
    </cfRule>
    <cfRule type="containsText" dxfId="928" priority="627" operator="containsText" text="MUY ALTO">
      <formula>NOT(ISERROR(SEARCH("MUY ALTO",T72)))</formula>
    </cfRule>
    <cfRule type="containsText" dxfId="927" priority="628" operator="containsText" text="ALTO">
      <formula>NOT(ISERROR(SEARCH("ALTO",T72)))</formula>
    </cfRule>
    <cfRule type="containsText" dxfId="926" priority="629" operator="containsText" text="MEDIO">
      <formula>NOT(ISERROR(SEARCH("MEDIO",T72)))</formula>
    </cfRule>
    <cfRule type="containsText" dxfId="925" priority="630" operator="containsText" text="BAJO">
      <formula>NOT(ISERROR(SEARCH("BAJO",T72)))</formula>
    </cfRule>
  </conditionalFormatting>
  <conditionalFormatting sqref="T97:T102">
    <cfRule type="containsText" dxfId="924" priority="506" operator="containsText" text="MUY BAJO">
      <formula>NOT(ISERROR(SEARCH("MUY BAJO",T97)))</formula>
    </cfRule>
    <cfRule type="containsText" dxfId="923" priority="507" operator="containsText" text="MUY ALTO">
      <formula>NOT(ISERROR(SEARCH("MUY ALTO",T97)))</formula>
    </cfRule>
    <cfRule type="containsText" dxfId="922" priority="508" operator="containsText" text="ALTO">
      <formula>NOT(ISERROR(SEARCH("ALTO",T97)))</formula>
    </cfRule>
    <cfRule type="containsText" dxfId="921" priority="509" operator="containsText" text="MEDIO">
      <formula>NOT(ISERROR(SEARCH("MEDIO",T97)))</formula>
    </cfRule>
    <cfRule type="containsText" dxfId="920" priority="510" operator="containsText" text="BAJO">
      <formula>NOT(ISERROR(SEARCH("BAJO",T97)))</formula>
    </cfRule>
  </conditionalFormatting>
  <conditionalFormatting sqref="T104:T107">
    <cfRule type="containsText" dxfId="919" priority="496" operator="containsText" text="MUY BAJO">
      <formula>NOT(ISERROR(SEARCH("MUY BAJO",T104)))</formula>
    </cfRule>
    <cfRule type="containsText" dxfId="918" priority="497" operator="containsText" text="MUY ALTO">
      <formula>NOT(ISERROR(SEARCH("MUY ALTO",T104)))</formula>
    </cfRule>
    <cfRule type="containsText" dxfId="917" priority="498" operator="containsText" text="ALTO">
      <formula>NOT(ISERROR(SEARCH("ALTO",T104)))</formula>
    </cfRule>
    <cfRule type="containsText" dxfId="916" priority="499" operator="containsText" text="MEDIO">
      <formula>NOT(ISERROR(SEARCH("MEDIO",T104)))</formula>
    </cfRule>
    <cfRule type="containsText" dxfId="915" priority="500" operator="containsText" text="BAJO">
      <formula>NOT(ISERROR(SEARCH("BAJO",T104)))</formula>
    </cfRule>
  </conditionalFormatting>
  <conditionalFormatting sqref="T112:T120 T122:T140">
    <cfRule type="containsText" dxfId="914" priority="426" operator="containsText" text="MUY BAJO">
      <formula>NOT(ISERROR(SEARCH("MUY BAJO",T112)))</formula>
    </cfRule>
    <cfRule type="containsText" dxfId="913" priority="427" operator="containsText" text="MUY ALTO">
      <formula>NOT(ISERROR(SEARCH("MUY ALTO",T112)))</formula>
    </cfRule>
    <cfRule type="containsText" dxfId="912" priority="428" operator="containsText" text="ALTO">
      <formula>NOT(ISERROR(SEARCH("ALTO",T112)))</formula>
    </cfRule>
    <cfRule type="containsText" dxfId="911" priority="429" operator="containsText" text="MEDIO">
      <formula>NOT(ISERROR(SEARCH("MEDIO",T112)))</formula>
    </cfRule>
    <cfRule type="containsText" dxfId="910" priority="430" operator="containsText" text="BAJO">
      <formula>NOT(ISERROR(SEARCH("BAJO",T112)))</formula>
    </cfRule>
  </conditionalFormatting>
  <conditionalFormatting sqref="T121">
    <cfRule type="containsText" dxfId="909" priority="126" operator="containsText" text="MUY BAJO">
      <formula>NOT(ISERROR(SEARCH("MUY BAJO",T121)))</formula>
    </cfRule>
    <cfRule type="containsText" dxfId="908" priority="127" operator="containsText" text="MUY ALTO">
      <formula>NOT(ISERROR(SEARCH("MUY ALTO",T121)))</formula>
    </cfRule>
    <cfRule type="containsText" dxfId="907" priority="128" operator="containsText" text="ALTO">
      <formula>NOT(ISERROR(SEARCH("ALTO",T121)))</formula>
    </cfRule>
    <cfRule type="containsText" dxfId="906" priority="129" operator="containsText" text="MEDIO">
      <formula>NOT(ISERROR(SEARCH("MEDIO",T121)))</formula>
    </cfRule>
    <cfRule type="containsText" dxfId="905" priority="130" operator="containsText" text="BAJO">
      <formula>NOT(ISERROR(SEARCH("BAJO",T121)))</formula>
    </cfRule>
  </conditionalFormatting>
  <conditionalFormatting sqref="T145">
    <cfRule type="containsText" dxfId="904" priority="27" operator="containsText" text="MUY ALTO">
      <formula>NOT(ISERROR(SEARCH("MUY ALTO",T145)))</formula>
    </cfRule>
    <cfRule type="containsText" dxfId="903" priority="28" operator="containsText" text="ALTO">
      <formula>NOT(ISERROR(SEARCH("ALTO",T145)))</formula>
    </cfRule>
    <cfRule type="containsText" dxfId="902" priority="29" operator="containsText" text="MEDIO">
      <formula>NOT(ISERROR(SEARCH("MEDIO",T145)))</formula>
    </cfRule>
    <cfRule type="containsText" dxfId="901" priority="30" operator="containsText" text="BAJO">
      <formula>NOT(ISERROR(SEARCH("BAJO",T145)))</formula>
    </cfRule>
  </conditionalFormatting>
  <conditionalFormatting sqref="T145:T148">
    <cfRule type="containsText" dxfId="900" priority="26" operator="containsText" text="MUY BAJO">
      <formula>NOT(ISERROR(SEARCH("MUY BAJO",T145)))</formula>
    </cfRule>
  </conditionalFormatting>
  <conditionalFormatting sqref="T146:T149">
    <cfRule type="containsText" dxfId="899" priority="117" operator="containsText" text="MUY ALTO">
      <formula>NOT(ISERROR(SEARCH("MUY ALTO",T146)))</formula>
    </cfRule>
    <cfRule type="containsText" dxfId="898" priority="118" operator="containsText" text="ALTO">
      <formula>NOT(ISERROR(SEARCH("ALTO",T146)))</formula>
    </cfRule>
    <cfRule type="containsText" dxfId="897" priority="119" operator="containsText" text="MEDIO">
      <formula>NOT(ISERROR(SEARCH("MEDIO",T146)))</formula>
    </cfRule>
  </conditionalFormatting>
  <conditionalFormatting sqref="T149">
    <cfRule type="containsText" dxfId="896" priority="116" operator="containsText" text="MUY BAJO">
      <formula>NOT(ISERROR(SEARCH("MUY BAJO",T149)))</formula>
    </cfRule>
    <cfRule type="containsText" dxfId="895" priority="120" operator="containsText" text="BAJO">
      <formula>NOT(ISERROR(SEARCH("BAJO",T149)))</formula>
    </cfRule>
  </conditionalFormatting>
  <conditionalFormatting sqref="T150:T156 T146:T148">
    <cfRule type="containsText" dxfId="894" priority="280" operator="containsText" text="BAJO">
      <formula>NOT(ISERROR(SEARCH("BAJO",T146)))</formula>
    </cfRule>
  </conditionalFormatting>
  <conditionalFormatting sqref="T150:T156">
    <cfRule type="containsText" dxfId="893" priority="276" operator="containsText" text="MUY BAJO">
      <formula>NOT(ISERROR(SEARCH("MUY BAJO",T150)))</formula>
    </cfRule>
    <cfRule type="containsText" dxfId="892" priority="277" operator="containsText" text="MUY ALTO">
      <formula>NOT(ISERROR(SEARCH("MUY ALTO",T150)))</formula>
    </cfRule>
    <cfRule type="containsText" dxfId="891" priority="278" operator="containsText" text="ALTO">
      <formula>NOT(ISERROR(SEARCH("ALTO",T150)))</formula>
    </cfRule>
    <cfRule type="containsText" dxfId="890" priority="279" operator="containsText" text="MEDIO">
      <formula>NOT(ISERROR(SEARCH("MEDIO",T150)))</formula>
    </cfRule>
  </conditionalFormatting>
  <conditionalFormatting sqref="T158">
    <cfRule type="containsText" dxfId="889" priority="22" operator="containsText" text="MUY ALTO">
      <formula>NOT(ISERROR(SEARCH("MUY ALTO",T158)))</formula>
    </cfRule>
    <cfRule type="containsText" dxfId="888" priority="23" operator="containsText" text="ALTO">
      <formula>NOT(ISERROR(SEARCH("ALTO",T158)))</formula>
    </cfRule>
    <cfRule type="containsText" dxfId="887" priority="24" operator="containsText" text="MEDIO">
      <formula>NOT(ISERROR(SEARCH("MEDIO",T158)))</formula>
    </cfRule>
    <cfRule type="containsText" dxfId="886" priority="25" operator="containsText" text="BAJO">
      <formula>NOT(ISERROR(SEARCH("BAJO",T158)))</formula>
    </cfRule>
  </conditionalFormatting>
  <conditionalFormatting sqref="T158:T159">
    <cfRule type="containsText" dxfId="885" priority="21" operator="containsText" text="MUY BAJO">
      <formula>NOT(ISERROR(SEARCH("MUY BAJO",T158)))</formula>
    </cfRule>
  </conditionalFormatting>
  <conditionalFormatting sqref="T159:T161">
    <cfRule type="containsText" dxfId="884" priority="112" operator="containsText" text="MUY ALTO">
      <formula>NOT(ISERROR(SEARCH("MUY ALTO",T159)))</formula>
    </cfRule>
    <cfRule type="containsText" dxfId="883" priority="113" operator="containsText" text="ALTO">
      <formula>NOT(ISERROR(SEARCH("ALTO",T159)))</formula>
    </cfRule>
    <cfRule type="containsText" dxfId="882" priority="114" operator="containsText" text="MEDIO">
      <formula>NOT(ISERROR(SEARCH("MEDIO",T159)))</formula>
    </cfRule>
  </conditionalFormatting>
  <conditionalFormatting sqref="T160">
    <cfRule type="containsText" dxfId="881" priority="115" operator="containsText" text="BAJO">
      <formula>NOT(ISERROR(SEARCH("BAJO",T160)))</formula>
    </cfRule>
  </conditionalFormatting>
  <conditionalFormatting sqref="T160:T161">
    <cfRule type="containsText" dxfId="880" priority="111" operator="containsText" text="MUY BAJO">
      <formula>NOT(ISERROR(SEARCH("MUY BAJO",T160)))</formula>
    </cfRule>
  </conditionalFormatting>
  <conditionalFormatting sqref="T161 T159">
    <cfRule type="containsText" dxfId="879" priority="270" operator="containsText" text="BAJO">
      <formula>NOT(ISERROR(SEARCH("BAJO",T159)))</formula>
    </cfRule>
  </conditionalFormatting>
  <conditionalFormatting sqref="T161">
    <cfRule type="containsText" dxfId="878" priority="165" operator="containsText" text="BAJO">
      <formula>NOT(ISERROR(SEARCH("BAJO",T161)))</formula>
    </cfRule>
    <cfRule type="containsText" dxfId="877" priority="266" operator="containsText" text="MUY BAJO">
      <formula>NOT(ISERROR(SEARCH("MUY BAJO",T161)))</formula>
    </cfRule>
    <cfRule type="containsText" dxfId="876" priority="267" operator="containsText" text="MUY ALTO">
      <formula>NOT(ISERROR(SEARCH("MUY ALTO",T161)))</formula>
    </cfRule>
    <cfRule type="containsText" dxfId="875" priority="268" operator="containsText" text="ALTO">
      <formula>NOT(ISERROR(SEARCH("ALTO",T161)))</formula>
    </cfRule>
    <cfRule type="containsText" dxfId="874" priority="269" operator="containsText" text="MEDIO">
      <formula>NOT(ISERROR(SEARCH("MEDIO",T161)))</formula>
    </cfRule>
  </conditionalFormatting>
  <conditionalFormatting sqref="T166">
    <cfRule type="containsText" dxfId="873" priority="96" operator="containsText" text="MUY BAJO">
      <formula>NOT(ISERROR(SEARCH("MUY BAJO",T166)))</formula>
    </cfRule>
    <cfRule type="containsText" dxfId="872" priority="97" operator="containsText" text="MUY ALTO">
      <formula>NOT(ISERROR(SEARCH("MUY ALTO",T166)))</formula>
    </cfRule>
    <cfRule type="containsText" dxfId="871" priority="98" operator="containsText" text="ALTO">
      <formula>NOT(ISERROR(SEARCH("ALTO",T166)))</formula>
    </cfRule>
    <cfRule type="containsText" dxfId="870" priority="99" operator="containsText" text="MEDIO">
      <formula>NOT(ISERROR(SEARCH("MEDIO",T166)))</formula>
    </cfRule>
    <cfRule type="containsText" dxfId="869" priority="100" operator="containsText" text="BAJO">
      <formula>NOT(ISERROR(SEARCH("BAJO",T166)))</formula>
    </cfRule>
  </conditionalFormatting>
  <conditionalFormatting sqref="T173">
    <cfRule type="containsText" dxfId="868" priority="596" operator="containsText" text="MUY BAJO">
      <formula>NOT(ISERROR(SEARCH("MUY BAJO",T173)))</formula>
    </cfRule>
    <cfRule type="containsText" dxfId="867" priority="597" operator="containsText" text="MUY ALTO">
      <formula>NOT(ISERROR(SEARCH("MUY ALTO",T173)))</formula>
    </cfRule>
    <cfRule type="containsText" dxfId="866" priority="598" operator="containsText" text="ALTO">
      <formula>NOT(ISERROR(SEARCH("ALTO",T173)))</formula>
    </cfRule>
    <cfRule type="containsText" dxfId="865" priority="599" operator="containsText" text="MEDIO">
      <formula>NOT(ISERROR(SEARCH("MEDIO",T173)))</formula>
    </cfRule>
    <cfRule type="containsText" dxfId="864" priority="600" operator="containsText" text="BAJO">
      <formula>NOT(ISERROR(SEARCH("BAJO",T173)))</formula>
    </cfRule>
  </conditionalFormatting>
  <conditionalFormatting sqref="T176:T182">
    <cfRule type="containsText" dxfId="863" priority="586" operator="containsText" text="MUY BAJO">
      <formula>NOT(ISERROR(SEARCH("MUY BAJO",T176)))</formula>
    </cfRule>
    <cfRule type="containsText" dxfId="862" priority="587" operator="containsText" text="MUY ALTO">
      <formula>NOT(ISERROR(SEARCH("MUY ALTO",T176)))</formula>
    </cfRule>
    <cfRule type="containsText" dxfId="861" priority="588" operator="containsText" text="ALTO">
      <formula>NOT(ISERROR(SEARCH("ALTO",T176)))</formula>
    </cfRule>
    <cfRule type="containsText" dxfId="860" priority="589" operator="containsText" text="MEDIO">
      <formula>NOT(ISERROR(SEARCH("MEDIO",T176)))</formula>
    </cfRule>
    <cfRule type="containsText" dxfId="859" priority="590" operator="containsText" text="BAJO">
      <formula>NOT(ISERROR(SEARCH("BAJO",T176)))</formula>
    </cfRule>
  </conditionalFormatting>
  <conditionalFormatting sqref="T187">
    <cfRule type="containsText" dxfId="858" priority="91" operator="containsText" text="MUY BAJO">
      <formula>NOT(ISERROR(SEARCH("MUY BAJO",T187)))</formula>
    </cfRule>
    <cfRule type="containsText" dxfId="857" priority="92" operator="containsText" text="MUY ALTO">
      <formula>NOT(ISERROR(SEARCH("MUY ALTO",T187)))</formula>
    </cfRule>
    <cfRule type="containsText" dxfId="856" priority="93" operator="containsText" text="ALTO">
      <formula>NOT(ISERROR(SEARCH("ALTO",T187)))</formula>
    </cfRule>
    <cfRule type="containsText" dxfId="855" priority="94" operator="containsText" text="MEDIO">
      <formula>NOT(ISERROR(SEARCH("MEDIO",T187)))</formula>
    </cfRule>
    <cfRule type="containsText" dxfId="854" priority="95" operator="containsText" text="BAJO">
      <formula>NOT(ISERROR(SEARCH("BAJO",T187)))</formula>
    </cfRule>
  </conditionalFormatting>
  <conditionalFormatting sqref="T192">
    <cfRule type="containsText" dxfId="853" priority="86" operator="containsText" text="MUY BAJO">
      <formula>NOT(ISERROR(SEARCH("MUY BAJO",T192)))</formula>
    </cfRule>
    <cfRule type="containsText" dxfId="852" priority="87" operator="containsText" text="MUY ALTO">
      <formula>NOT(ISERROR(SEARCH("MUY ALTO",T192)))</formula>
    </cfRule>
    <cfRule type="containsText" dxfId="851" priority="88" operator="containsText" text="ALTO">
      <formula>NOT(ISERROR(SEARCH("ALTO",T192)))</formula>
    </cfRule>
    <cfRule type="containsText" dxfId="850" priority="89" operator="containsText" text="MEDIO">
      <formula>NOT(ISERROR(SEARCH("MEDIO",T192)))</formula>
    </cfRule>
    <cfRule type="containsText" dxfId="849" priority="90" operator="containsText" text="BAJO">
      <formula>NOT(ISERROR(SEARCH("BAJO",T192)))</formula>
    </cfRule>
  </conditionalFormatting>
  <conditionalFormatting sqref="T202:T204">
    <cfRule type="containsText" dxfId="848" priority="576" operator="containsText" text="MUY BAJO">
      <formula>NOT(ISERROR(SEARCH("MUY BAJO",T202)))</formula>
    </cfRule>
    <cfRule type="containsText" dxfId="847" priority="577" operator="containsText" text="MUY ALTO">
      <formula>NOT(ISERROR(SEARCH("MUY ALTO",T202)))</formula>
    </cfRule>
    <cfRule type="containsText" dxfId="846" priority="578" operator="containsText" text="ALTO">
      <formula>NOT(ISERROR(SEARCH("ALTO",T202)))</formula>
    </cfRule>
    <cfRule type="containsText" dxfId="845" priority="579" operator="containsText" text="MEDIO">
      <formula>NOT(ISERROR(SEARCH("MEDIO",T202)))</formula>
    </cfRule>
    <cfRule type="containsText" dxfId="844" priority="580" operator="containsText" text="BAJO">
      <formula>NOT(ISERROR(SEARCH("BAJO",T202)))</formula>
    </cfRule>
  </conditionalFormatting>
  <conditionalFormatting sqref="T210:T215 T273:T275">
    <cfRule type="containsText" dxfId="843" priority="566" operator="containsText" text="MUY BAJO">
      <formula>NOT(ISERROR(SEARCH("MUY BAJO",T210)))</formula>
    </cfRule>
    <cfRule type="containsText" dxfId="842" priority="567" operator="containsText" text="MUY ALTO">
      <formula>NOT(ISERROR(SEARCH("MUY ALTO",T210)))</formula>
    </cfRule>
    <cfRule type="containsText" dxfId="841" priority="568" operator="containsText" text="ALTO">
      <formula>NOT(ISERROR(SEARCH("ALTO",T210)))</formula>
    </cfRule>
    <cfRule type="containsText" dxfId="840" priority="569" operator="containsText" text="MEDIO">
      <formula>NOT(ISERROR(SEARCH("MEDIO",T210)))</formula>
    </cfRule>
    <cfRule type="containsText" dxfId="839" priority="570" operator="containsText" text="BAJO">
      <formula>NOT(ISERROR(SEARCH("BAJO",T210)))</formula>
    </cfRule>
  </conditionalFormatting>
  <conditionalFormatting sqref="T266">
    <cfRule type="containsText" dxfId="838" priority="81" operator="containsText" text="MUY BAJO">
      <formula>NOT(ISERROR(SEARCH("MUY BAJO",T266)))</formula>
    </cfRule>
    <cfRule type="containsText" dxfId="837" priority="82" operator="containsText" text="MUY ALTO">
      <formula>NOT(ISERROR(SEARCH("MUY ALTO",T266)))</formula>
    </cfRule>
    <cfRule type="containsText" dxfId="836" priority="83" operator="containsText" text="ALTO">
      <formula>NOT(ISERROR(SEARCH("ALTO",T266)))</formula>
    </cfRule>
    <cfRule type="containsText" dxfId="835" priority="84" operator="containsText" text="MEDIO">
      <formula>NOT(ISERROR(SEARCH("MEDIO",T266)))</formula>
    </cfRule>
    <cfRule type="containsText" dxfId="834" priority="85" operator="containsText" text="BAJO">
      <formula>NOT(ISERROR(SEARCH("BAJO",T266)))</formula>
    </cfRule>
  </conditionalFormatting>
  <conditionalFormatting sqref="T277">
    <cfRule type="containsText" dxfId="833" priority="16" operator="containsText" text="MUY BAJO">
      <formula>NOT(ISERROR(SEARCH("MUY BAJO",T277)))</formula>
    </cfRule>
    <cfRule type="containsText" dxfId="832" priority="17" operator="containsText" text="MUY ALTO">
      <formula>NOT(ISERROR(SEARCH("MUY ALTO",T277)))</formula>
    </cfRule>
    <cfRule type="containsText" dxfId="831" priority="18" operator="containsText" text="ALTO">
      <formula>NOT(ISERROR(SEARCH("ALTO",T277)))</formula>
    </cfRule>
    <cfRule type="containsText" dxfId="830" priority="19" operator="containsText" text="MEDIO">
      <formula>NOT(ISERROR(SEARCH("MEDIO",T277)))</formula>
    </cfRule>
    <cfRule type="containsText" dxfId="829" priority="20" operator="containsText" text="BAJO">
      <formula>NOT(ISERROR(SEARCH("BAJO",T277)))</formula>
    </cfRule>
  </conditionalFormatting>
  <conditionalFormatting sqref="T285:T286 T309">
    <cfRule type="containsText" dxfId="828" priority="556" operator="containsText" text="MUY BAJO">
      <formula>NOT(ISERROR(SEARCH("MUY BAJO",T285)))</formula>
    </cfRule>
    <cfRule type="containsText" dxfId="827" priority="557" operator="containsText" text="MUY ALTO">
      <formula>NOT(ISERROR(SEARCH("MUY ALTO",T285)))</formula>
    </cfRule>
    <cfRule type="containsText" dxfId="826" priority="558" operator="containsText" text="ALTO">
      <formula>NOT(ISERROR(SEARCH("ALTO",T285)))</formula>
    </cfRule>
    <cfRule type="containsText" dxfId="825" priority="559" operator="containsText" text="MEDIO">
      <formula>NOT(ISERROR(SEARCH("MEDIO",T285)))</formula>
    </cfRule>
    <cfRule type="containsText" dxfId="824" priority="560" operator="containsText" text="BAJO">
      <formula>NOT(ISERROR(SEARCH("BAJO",T285)))</formula>
    </cfRule>
  </conditionalFormatting>
  <conditionalFormatting sqref="T289">
    <cfRule type="containsText" dxfId="823" priority="11" operator="containsText" text="MUY BAJO">
      <formula>NOT(ISERROR(SEARCH("MUY BAJO",T289)))</formula>
    </cfRule>
    <cfRule type="containsText" dxfId="822" priority="12" operator="containsText" text="MUY ALTO">
      <formula>NOT(ISERROR(SEARCH("MUY ALTO",T289)))</formula>
    </cfRule>
    <cfRule type="containsText" dxfId="821" priority="13" operator="containsText" text="ALTO">
      <formula>NOT(ISERROR(SEARCH("ALTO",T289)))</formula>
    </cfRule>
    <cfRule type="containsText" dxfId="820" priority="14" operator="containsText" text="MEDIO">
      <formula>NOT(ISERROR(SEARCH("MEDIO",T289)))</formula>
    </cfRule>
    <cfRule type="containsText" dxfId="819" priority="15" operator="containsText" text="BAJO">
      <formula>NOT(ISERROR(SEARCH("BAJO",T289)))</formula>
    </cfRule>
  </conditionalFormatting>
  <conditionalFormatting sqref="T298">
    <cfRule type="containsText" dxfId="818" priority="76" operator="containsText" text="MUY BAJO">
      <formula>NOT(ISERROR(SEARCH("MUY BAJO",T298)))</formula>
    </cfRule>
    <cfRule type="containsText" dxfId="817" priority="77" operator="containsText" text="MUY ALTO">
      <formula>NOT(ISERROR(SEARCH("MUY ALTO",T298)))</formula>
    </cfRule>
    <cfRule type="containsText" dxfId="816" priority="78" operator="containsText" text="ALTO">
      <formula>NOT(ISERROR(SEARCH("ALTO",T298)))</formula>
    </cfRule>
    <cfRule type="containsText" dxfId="815" priority="79" operator="containsText" text="MEDIO">
      <formula>NOT(ISERROR(SEARCH("MEDIO",T298)))</formula>
    </cfRule>
    <cfRule type="containsText" dxfId="814" priority="80" operator="containsText" text="BAJO">
      <formula>NOT(ISERROR(SEARCH("BAJO",T298)))</formula>
    </cfRule>
  </conditionalFormatting>
  <conditionalFormatting sqref="T327:T328 T341:T343">
    <cfRule type="containsText" dxfId="813" priority="546" operator="containsText" text="MUY BAJO">
      <formula>NOT(ISERROR(SEARCH("MUY BAJO",T327)))</formula>
    </cfRule>
    <cfRule type="containsText" dxfId="812" priority="547" operator="containsText" text="MUY ALTO">
      <formula>NOT(ISERROR(SEARCH("MUY ALTO",T327)))</formula>
    </cfRule>
    <cfRule type="containsText" dxfId="811" priority="548" operator="containsText" text="ALTO">
      <formula>NOT(ISERROR(SEARCH("ALTO",T327)))</formula>
    </cfRule>
    <cfRule type="containsText" dxfId="810" priority="549" operator="containsText" text="MEDIO">
      <formula>NOT(ISERROR(SEARCH("MEDIO",T327)))</formula>
    </cfRule>
    <cfRule type="containsText" dxfId="809" priority="550" operator="containsText" text="BAJO">
      <formula>NOT(ISERROR(SEARCH("BAJO",T327)))</formula>
    </cfRule>
  </conditionalFormatting>
  <conditionalFormatting sqref="T355:T356">
    <cfRule type="containsText" dxfId="808" priority="536" operator="containsText" text="MUY BAJO">
      <formula>NOT(ISERROR(SEARCH("MUY BAJO",T355)))</formula>
    </cfRule>
    <cfRule type="containsText" dxfId="807" priority="537" operator="containsText" text="MUY ALTO">
      <formula>NOT(ISERROR(SEARCH("MUY ALTO",T355)))</formula>
    </cfRule>
    <cfRule type="containsText" dxfId="806" priority="538" operator="containsText" text="ALTO">
      <formula>NOT(ISERROR(SEARCH("ALTO",T355)))</formula>
    </cfRule>
    <cfRule type="containsText" dxfId="805" priority="539" operator="containsText" text="MEDIO">
      <formula>NOT(ISERROR(SEARCH("MEDIO",T355)))</formula>
    </cfRule>
    <cfRule type="containsText" dxfId="804" priority="540" operator="containsText" text="BAJO">
      <formula>NOT(ISERROR(SEARCH("BAJO",T355)))</formula>
    </cfRule>
  </conditionalFormatting>
  <conditionalFormatting sqref="T368">
    <cfRule type="containsText" dxfId="803" priority="366" operator="containsText" text="MUY BAJO">
      <formula>NOT(ISERROR(SEARCH("MUY BAJO",T368)))</formula>
    </cfRule>
    <cfRule type="containsText" dxfId="802" priority="367" operator="containsText" text="MUY ALTO">
      <formula>NOT(ISERROR(SEARCH("MUY ALTO",T368)))</formula>
    </cfRule>
    <cfRule type="containsText" dxfId="801" priority="368" operator="containsText" text="ALTO">
      <formula>NOT(ISERROR(SEARCH("ALTO",T368)))</formula>
    </cfRule>
    <cfRule type="containsText" dxfId="800" priority="369" operator="containsText" text="MEDIO">
      <formula>NOT(ISERROR(SEARCH("MEDIO",T368)))</formula>
    </cfRule>
    <cfRule type="containsText" dxfId="799" priority="370" operator="containsText" text="BAJO">
      <formula>NOT(ISERROR(SEARCH("BAJO",T368)))</formula>
    </cfRule>
  </conditionalFormatting>
  <conditionalFormatting sqref="T390">
    <cfRule type="containsText" dxfId="798" priority="6" operator="containsText" text="MUY BAJO">
      <formula>NOT(ISERROR(SEARCH("MUY BAJO",T390)))</formula>
    </cfRule>
    <cfRule type="containsText" dxfId="797" priority="7" operator="containsText" text="MUY ALTO">
      <formula>NOT(ISERROR(SEARCH("MUY ALTO",T390)))</formula>
    </cfRule>
    <cfRule type="containsText" dxfId="796" priority="8" operator="containsText" text="ALTO">
      <formula>NOT(ISERROR(SEARCH("ALTO",T390)))</formula>
    </cfRule>
    <cfRule type="containsText" dxfId="795" priority="9" operator="containsText" text="MEDIO">
      <formula>NOT(ISERROR(SEARCH("MEDIO",T390)))</formula>
    </cfRule>
    <cfRule type="containsText" dxfId="794" priority="10" operator="containsText" text="BAJO">
      <formula>NOT(ISERROR(SEARCH("BAJO",T390)))</formula>
    </cfRule>
  </conditionalFormatting>
  <conditionalFormatting sqref="T452 T500">
    <cfRule type="containsText" dxfId="793" priority="356" operator="containsText" text="MUY BAJO">
      <formula>NOT(ISERROR(SEARCH("MUY BAJO",T452)))</formula>
    </cfRule>
    <cfRule type="containsText" dxfId="792" priority="357" operator="containsText" text="MUY ALTO">
      <formula>NOT(ISERROR(SEARCH("MUY ALTO",T452)))</formula>
    </cfRule>
    <cfRule type="containsText" dxfId="791" priority="358" operator="containsText" text="ALTO">
      <formula>NOT(ISERROR(SEARCH("ALTO",T452)))</formula>
    </cfRule>
    <cfRule type="containsText" dxfId="790" priority="359" operator="containsText" text="MEDIO">
      <formula>NOT(ISERROR(SEARCH("MEDIO",T452)))</formula>
    </cfRule>
    <cfRule type="containsText" dxfId="789" priority="360" operator="containsText" text="BAJO">
      <formula>NOT(ISERROR(SEARCH("BAJO",T452)))</formula>
    </cfRule>
  </conditionalFormatting>
  <conditionalFormatting sqref="T517">
    <cfRule type="containsText" dxfId="788" priority="31" operator="containsText" text="MUY BAJO">
      <formula>NOT(ISERROR(SEARCH("MUY BAJO",T517)))</formula>
    </cfRule>
    <cfRule type="containsText" dxfId="787" priority="32" operator="containsText" text="MUY ALTO">
      <formula>NOT(ISERROR(SEARCH("MUY ALTO",T517)))</formula>
    </cfRule>
    <cfRule type="containsText" dxfId="786" priority="33" operator="containsText" text="ALTO">
      <formula>NOT(ISERROR(SEARCH("ALTO",T517)))</formula>
    </cfRule>
    <cfRule type="containsText" dxfId="785" priority="34" operator="containsText" text="MEDIO">
      <formula>NOT(ISERROR(SEARCH("MEDIO",T517)))</formula>
    </cfRule>
    <cfRule type="containsText" dxfId="784" priority="35" operator="containsText" text="BAJO">
      <formula>NOT(ISERROR(SEARCH("BAJO",T517)))</formula>
    </cfRule>
    <cfRule type="containsText" dxfId="783" priority="36" operator="containsText" text="MUY BAJO">
      <formula>NOT(ISERROR(SEARCH("MUY BAJO",T517)))</formula>
    </cfRule>
    <cfRule type="containsText" dxfId="782" priority="37" operator="containsText" text="MUY ALTO">
      <formula>NOT(ISERROR(SEARCH("MUY ALTO",T517)))</formula>
    </cfRule>
    <cfRule type="containsText" dxfId="781" priority="38" operator="containsText" text="ALTO">
      <formula>NOT(ISERROR(SEARCH("ALTO",T517)))</formula>
    </cfRule>
    <cfRule type="containsText" dxfId="780" priority="39" operator="containsText" text="MEDIO">
      <formula>NOT(ISERROR(SEARCH("MEDIO",T517)))</formula>
    </cfRule>
    <cfRule type="containsText" dxfId="779" priority="40" operator="containsText" text="BAJO">
      <formula>NOT(ISERROR(SEARCH("BAJO",T517)))</formula>
    </cfRule>
    <cfRule type="containsText" dxfId="778" priority="41" operator="containsText" text="MUY BAJO">
      <formula>NOT(ISERROR(SEARCH("MUY BAJO",T517)))</formula>
    </cfRule>
    <cfRule type="containsText" dxfId="777" priority="42" operator="containsText" text="MUY ALTO">
      <formula>NOT(ISERROR(SEARCH("MUY ALTO",T517)))</formula>
    </cfRule>
    <cfRule type="containsText" dxfId="776" priority="43" operator="containsText" text="ALTO">
      <formula>NOT(ISERROR(SEARCH("ALTO",T517)))</formula>
    </cfRule>
    <cfRule type="containsText" dxfId="775" priority="44" operator="containsText" text="MEDIO">
      <formula>NOT(ISERROR(SEARCH("MEDIO",T517)))</formula>
    </cfRule>
    <cfRule type="containsText" dxfId="774" priority="45" operator="containsText" text="BAJO">
      <formula>NOT(ISERROR(SEARCH("BAJO",T517)))</formula>
    </cfRule>
  </conditionalFormatting>
  <conditionalFormatting sqref="T517:T524">
    <cfRule type="containsText" dxfId="773" priority="336" operator="containsText" text="MUY BAJO">
      <formula>NOT(ISERROR(SEARCH("MUY BAJO",T517)))</formula>
    </cfRule>
    <cfRule type="containsText" dxfId="772" priority="337" operator="containsText" text="MUY ALTO">
      <formula>NOT(ISERROR(SEARCH("MUY ALTO",T517)))</formula>
    </cfRule>
    <cfRule type="containsText" dxfId="771" priority="338" operator="containsText" text="ALTO">
      <formula>NOT(ISERROR(SEARCH("ALTO",T517)))</formula>
    </cfRule>
    <cfRule type="containsText" dxfId="770" priority="339" operator="containsText" text="MEDIO">
      <formula>NOT(ISERROR(SEARCH("MEDIO",T517)))</formula>
    </cfRule>
    <cfRule type="containsText" dxfId="769" priority="340" operator="containsText" text="BAJO">
      <formula>NOT(ISERROR(SEARCH("BAJO",T517)))</formula>
    </cfRule>
  </conditionalFormatting>
  <conditionalFormatting sqref="T540:T547">
    <cfRule type="containsText" dxfId="768" priority="1" operator="containsText" text="MUY BAJO">
      <formula>NOT(ISERROR(SEARCH("MUY BAJO",T540)))</formula>
    </cfRule>
    <cfRule type="containsText" dxfId="767" priority="2" operator="containsText" text="MUY ALTO">
      <formula>NOT(ISERROR(SEARCH("MUY ALTO",T540)))</formula>
    </cfRule>
    <cfRule type="containsText" dxfId="766" priority="3" operator="containsText" text="ALTO">
      <formula>NOT(ISERROR(SEARCH("ALTO",T540)))</formula>
    </cfRule>
    <cfRule type="containsText" dxfId="765" priority="4" operator="containsText" text="MEDIO">
      <formula>NOT(ISERROR(SEARCH("MEDIO",T540)))</formula>
    </cfRule>
    <cfRule type="containsText" dxfId="764" priority="5" operator="containsText" text="BAJO">
      <formula>NOT(ISERROR(SEARCH("BAJO",T540)))</formula>
    </cfRule>
  </conditionalFormatting>
  <conditionalFormatting sqref="T549:T550">
    <cfRule type="containsText" dxfId="763" priority="166" operator="containsText" text="MUY BAJO">
      <formula>NOT(ISERROR(SEARCH("MUY BAJO",T549)))</formula>
    </cfRule>
    <cfRule type="containsText" dxfId="762" priority="167" operator="containsText" text="MUY ALTO">
      <formula>NOT(ISERROR(SEARCH("MUY ALTO",T549)))</formula>
    </cfRule>
    <cfRule type="containsText" dxfId="761" priority="168" operator="containsText" text="ALTO">
      <formula>NOT(ISERROR(SEARCH("ALTO",T549)))</formula>
    </cfRule>
    <cfRule type="containsText" dxfId="760" priority="169" operator="containsText" text="MEDIO">
      <formula>NOT(ISERROR(SEARCH("MEDIO",T549)))</formula>
    </cfRule>
    <cfRule type="containsText" dxfId="759" priority="170" operator="containsText" text="BAJO">
      <formula>NOT(ISERROR(SEARCH("BAJO",T549)))</formula>
    </cfRule>
  </conditionalFormatting>
  <conditionalFormatting sqref="T551">
    <cfRule type="containsText" dxfId="758" priority="196" operator="containsText" text="MUY BAJO">
      <formula>NOT(ISERROR(SEARCH("MUY BAJO",T551)))</formula>
    </cfRule>
    <cfRule type="containsText" dxfId="757" priority="197" operator="containsText" text="MUY ALTO">
      <formula>NOT(ISERROR(SEARCH("MUY ALTO",T551)))</formula>
    </cfRule>
    <cfRule type="containsText" dxfId="756" priority="198" operator="containsText" text="ALTO">
      <formula>NOT(ISERROR(SEARCH("ALTO",T551)))</formula>
    </cfRule>
    <cfRule type="containsText" dxfId="755" priority="199" operator="containsText" text="MEDIO">
      <formula>NOT(ISERROR(SEARCH("MEDIO",T551)))</formula>
    </cfRule>
    <cfRule type="containsText" dxfId="754" priority="200" operator="containsText" text="BAJO">
      <formula>NOT(ISERROR(SEARCH("BAJO",T551)))</formula>
    </cfRule>
  </conditionalFormatting>
  <pageMargins left="0.23622047244094491" right="0.17" top="0.39370078740157483" bottom="0.55118110236220474" header="0.31496062992125984" footer="0.27559055118110237"/>
  <pageSetup paperSize="8" scale="80"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36639-D007-4F9F-8BF0-C9D109144A82}">
  <sheetPr>
    <pageSetUpPr fitToPage="1"/>
  </sheetPr>
  <dimension ref="A1:T554"/>
  <sheetViews>
    <sheetView showGridLines="0" tabSelected="1" view="pageBreakPreview" topLeftCell="B1" zoomScaleNormal="100" zoomScaleSheetLayoutView="100" workbookViewId="0">
      <pane ySplit="3" topLeftCell="A540" activePane="bottomLeft" state="frozen"/>
      <selection pane="bottomLeft" activeCell="B552" sqref="B552"/>
    </sheetView>
  </sheetViews>
  <sheetFormatPr baseColWidth="10" defaultRowHeight="15" x14ac:dyDescent="0.25"/>
  <cols>
    <col min="1" max="1" width="8.28515625" style="134" customWidth="1"/>
    <col min="2" max="2" width="36.5703125" style="134" customWidth="1"/>
    <col min="3" max="3" width="7.85546875" style="134" bestFit="1" customWidth="1"/>
    <col min="4" max="4" width="18.7109375" style="134" customWidth="1"/>
    <col min="5" max="7" width="11.7109375" style="134" customWidth="1"/>
    <col min="8" max="8" width="12.85546875" style="134" customWidth="1"/>
    <col min="9" max="9" width="18.5703125" style="205" customWidth="1"/>
    <col min="10" max="10" width="13.7109375" style="134" customWidth="1"/>
    <col min="11" max="15" width="17" style="134" customWidth="1"/>
    <col min="16" max="16" width="11.28515625" style="134" customWidth="1"/>
    <col min="17" max="17" width="13.28515625" style="134" customWidth="1"/>
    <col min="18" max="18" width="1" style="134" customWidth="1"/>
    <col min="19" max="19" width="10.28515625" style="134" customWidth="1"/>
    <col min="20" max="20" width="13" style="134" customWidth="1"/>
    <col min="21" max="16384" width="11.42578125" style="134"/>
  </cols>
  <sheetData>
    <row r="1" spans="1:20" s="45" customFormat="1" ht="90" customHeight="1" x14ac:dyDescent="0.5">
      <c r="A1" s="227" t="s">
        <v>351</v>
      </c>
      <c r="B1" s="228"/>
      <c r="C1" s="228"/>
      <c r="D1" s="228"/>
      <c r="E1" s="228"/>
      <c r="F1" s="228"/>
      <c r="G1" s="228"/>
      <c r="H1" s="228"/>
      <c r="I1" s="228"/>
      <c r="J1" s="228"/>
      <c r="K1" s="228"/>
      <c r="L1" s="228"/>
      <c r="M1" s="228"/>
      <c r="N1" s="228"/>
      <c r="O1" s="228"/>
      <c r="P1" s="228"/>
      <c r="Q1" s="228"/>
      <c r="R1" s="228"/>
      <c r="S1" s="228"/>
      <c r="T1" s="228"/>
    </row>
    <row r="2" spans="1:20" ht="56.25" customHeight="1" x14ac:dyDescent="0.25">
      <c r="A2" s="218" t="s">
        <v>331</v>
      </c>
      <c r="B2" s="209" t="s">
        <v>337</v>
      </c>
      <c r="C2" s="213" t="s">
        <v>288</v>
      </c>
      <c r="D2" s="213" t="s">
        <v>332</v>
      </c>
      <c r="E2" s="213" t="s">
        <v>333</v>
      </c>
      <c r="F2" s="213" t="s">
        <v>334</v>
      </c>
      <c r="G2" s="209" t="s">
        <v>338</v>
      </c>
      <c r="H2" s="219" t="s">
        <v>345</v>
      </c>
      <c r="I2" s="211" t="s">
        <v>286</v>
      </c>
      <c r="J2" s="211"/>
      <c r="K2" s="221" t="s">
        <v>343</v>
      </c>
      <c r="L2" s="222"/>
      <c r="M2" s="222"/>
      <c r="N2" s="222"/>
      <c r="O2" s="223"/>
      <c r="P2" s="224" t="s">
        <v>344</v>
      </c>
      <c r="Q2" s="225"/>
      <c r="R2" s="100"/>
      <c r="S2" s="224" t="s">
        <v>287</v>
      </c>
      <c r="T2" s="225"/>
    </row>
    <row r="3" spans="1:20" ht="45" x14ac:dyDescent="0.25">
      <c r="A3" s="218"/>
      <c r="B3" s="215"/>
      <c r="C3" s="214"/>
      <c r="D3" s="214"/>
      <c r="E3" s="214"/>
      <c r="F3" s="214"/>
      <c r="G3" s="210"/>
      <c r="H3" s="220"/>
      <c r="I3" s="189" t="s">
        <v>335</v>
      </c>
      <c r="J3" s="185" t="s">
        <v>336</v>
      </c>
      <c r="K3" s="184" t="s">
        <v>340</v>
      </c>
      <c r="L3" s="184" t="s">
        <v>341</v>
      </c>
      <c r="M3" s="184" t="s">
        <v>342</v>
      </c>
      <c r="N3" s="184" t="s">
        <v>347</v>
      </c>
      <c r="O3" s="184" t="s">
        <v>348</v>
      </c>
      <c r="P3" s="44" t="s">
        <v>335</v>
      </c>
      <c r="Q3" s="185" t="s">
        <v>336</v>
      </c>
      <c r="R3" s="101"/>
      <c r="S3" s="44" t="s">
        <v>335</v>
      </c>
      <c r="T3" s="185" t="s">
        <v>336</v>
      </c>
    </row>
    <row r="4" spans="1:20" ht="38.25" x14ac:dyDescent="0.25">
      <c r="A4" s="212" t="s">
        <v>296</v>
      </c>
      <c r="B4" s="9" t="s">
        <v>0</v>
      </c>
      <c r="C4" s="1" t="s">
        <v>1</v>
      </c>
      <c r="D4" s="1" t="s">
        <v>2</v>
      </c>
      <c r="E4" s="47">
        <v>0</v>
      </c>
      <c r="F4" s="47">
        <v>0.25</v>
      </c>
      <c r="G4" s="48" t="s">
        <v>289</v>
      </c>
      <c r="H4" s="49">
        <v>7.0000000000000007E-2</v>
      </c>
      <c r="I4" s="188">
        <f>+H4/F4</f>
        <v>0.28000000000000003</v>
      </c>
      <c r="J4" s="158" t="str">
        <f>IF(I4&lt;=20%,"MUY BAJO",IF(AND(I4&gt;20%,I4&lt;=40%),"BAJO",IF(AND(I4&gt;40%,I4&lt;=60%),"MEDIO",IF(AND(I4&gt;60%,I4&lt;=80%),"ALTO","MUY ALTO"))))</f>
        <v>BAJO</v>
      </c>
      <c r="K4" s="136">
        <v>0</v>
      </c>
      <c r="L4" s="136">
        <v>0</v>
      </c>
      <c r="M4" s="150">
        <v>0</v>
      </c>
      <c r="N4" s="136">
        <v>0</v>
      </c>
      <c r="O4" s="136">
        <v>0</v>
      </c>
      <c r="P4" s="122" t="e">
        <f>+O4/L4</f>
        <v>#DIV/0!</v>
      </c>
      <c r="Q4" s="158" t="s">
        <v>293</v>
      </c>
      <c r="R4" s="143"/>
      <c r="S4" s="31"/>
      <c r="T4" s="158" t="s">
        <v>293</v>
      </c>
    </row>
    <row r="5" spans="1:20" ht="38.25" x14ac:dyDescent="0.25">
      <c r="A5" s="212"/>
      <c r="B5" s="9" t="s">
        <v>0</v>
      </c>
      <c r="C5" s="1" t="s">
        <v>1</v>
      </c>
      <c r="D5" s="1" t="s">
        <v>3</v>
      </c>
      <c r="E5" s="47">
        <v>0</v>
      </c>
      <c r="F5" s="47">
        <v>0.5</v>
      </c>
      <c r="G5" s="48" t="s">
        <v>289</v>
      </c>
      <c r="H5" s="124">
        <v>0</v>
      </c>
      <c r="I5" s="188">
        <f>+H5/F5</f>
        <v>0</v>
      </c>
      <c r="J5" s="158" t="str">
        <f t="shared" ref="J5:J42" si="0">IF(I5&lt;=20%,"MUY BAJO",IF(AND(I5&gt;20%,I5&lt;=40%),"BAJO",IF(AND(I5&gt;40%,I5&lt;=60%),"MEDIO",IF(AND(I5&gt;60%,I5&lt;=80%),"ALTO","MUY ALTO"))))</f>
        <v>MUY BAJO</v>
      </c>
      <c r="K5" s="136">
        <v>0</v>
      </c>
      <c r="L5" s="136">
        <v>0</v>
      </c>
      <c r="M5" s="149">
        <v>0</v>
      </c>
      <c r="N5" s="136">
        <v>0</v>
      </c>
      <c r="O5" s="136">
        <v>0</v>
      </c>
      <c r="P5" s="122" t="e">
        <f>+O5/L5</f>
        <v>#DIV/0!</v>
      </c>
      <c r="Q5" s="158" t="s">
        <v>293</v>
      </c>
      <c r="R5" s="143"/>
      <c r="S5" s="31"/>
      <c r="T5" s="158" t="s">
        <v>293</v>
      </c>
    </row>
    <row r="6" spans="1:20" ht="25.5" x14ac:dyDescent="0.25">
      <c r="A6" s="212"/>
      <c r="B6" s="10" t="s">
        <v>294</v>
      </c>
      <c r="C6" s="6"/>
      <c r="D6" s="6"/>
      <c r="E6" s="50"/>
      <c r="F6" s="50"/>
      <c r="G6" s="51"/>
      <c r="H6" s="51"/>
      <c r="I6" s="190">
        <f>+AVERAGE(I4:I5)</f>
        <v>0.14000000000000001</v>
      </c>
      <c r="J6" s="158" t="str">
        <f t="shared" si="0"/>
        <v>MUY BAJO</v>
      </c>
      <c r="K6" s="137">
        <v>0</v>
      </c>
      <c r="L6" s="137">
        <v>0</v>
      </c>
      <c r="M6" s="137">
        <v>0</v>
      </c>
      <c r="N6" s="137">
        <v>0</v>
      </c>
      <c r="O6" s="137">
        <v>0</v>
      </c>
      <c r="P6" s="105"/>
      <c r="Q6" s="159"/>
      <c r="R6" s="141"/>
      <c r="S6" s="33"/>
      <c r="T6" s="159"/>
    </row>
    <row r="7" spans="1:20" ht="51" x14ac:dyDescent="0.25">
      <c r="A7" s="212"/>
      <c r="B7" s="9" t="s">
        <v>4</v>
      </c>
      <c r="C7" s="1" t="s">
        <v>1</v>
      </c>
      <c r="D7" s="2" t="s">
        <v>5</v>
      </c>
      <c r="E7" s="53">
        <v>920</v>
      </c>
      <c r="F7" s="53">
        <v>360</v>
      </c>
      <c r="G7" s="53" t="s">
        <v>289</v>
      </c>
      <c r="H7" s="124">
        <v>366</v>
      </c>
      <c r="I7" s="187">
        <f>+H7/F7</f>
        <v>1.0166666666666666</v>
      </c>
      <c r="J7" s="158" t="str">
        <f t="shared" si="0"/>
        <v>MUY ALTO</v>
      </c>
      <c r="K7" s="136">
        <v>220</v>
      </c>
      <c r="L7" s="136">
        <v>211.7978</v>
      </c>
      <c r="M7" s="149">
        <v>9.6271727272727296E-7</v>
      </c>
      <c r="N7" s="136">
        <v>6.0392650000000003</v>
      </c>
      <c r="O7" s="136">
        <v>199.722948</v>
      </c>
      <c r="P7" s="122">
        <f>+O7/L7</f>
        <v>0.94298877514308466</v>
      </c>
      <c r="Q7" s="158" t="str">
        <f>IF(P7&lt;=20%,"MUY BAJO",IF(AND(P7&gt;20%,P7&lt;=40%),"BAJO",IF(AND(P7&gt;40%,P7&lt;=60%),"MEDIO",IF(AND(P7&gt;60%,P7&lt;=80%),"ALTO","MUY ALTO"))))</f>
        <v>MUY ALTO</v>
      </c>
      <c r="R7" s="143"/>
      <c r="S7" s="31">
        <f>+I7*P7</f>
        <v>0.95870525472880264</v>
      </c>
      <c r="T7" s="158" t="str">
        <f>IF(S7&lt;=20%,"MUY BAJO",IF(AND(S7&gt;20%,S7&lt;=40%),"BAJO",IF(AND(S7&gt;40%,S7&lt;=60%),"MEDIO",IF(AND(S7&gt;60%,S7&lt;=80%),"ALTO","MUY ALTO"))))</f>
        <v>MUY ALTO</v>
      </c>
    </row>
    <row r="8" spans="1:20" ht="38.25" x14ac:dyDescent="0.25">
      <c r="A8" s="212"/>
      <c r="B8" s="9" t="s">
        <v>4</v>
      </c>
      <c r="C8" s="1" t="s">
        <v>1</v>
      </c>
      <c r="D8" s="2" t="s">
        <v>6</v>
      </c>
      <c r="E8" s="53">
        <v>4560</v>
      </c>
      <c r="F8" s="53">
        <v>1560</v>
      </c>
      <c r="G8" s="53" t="s">
        <v>289</v>
      </c>
      <c r="H8" s="124">
        <v>1560</v>
      </c>
      <c r="I8" s="187">
        <f t="shared" ref="I8:I71" si="1">+H8/F8</f>
        <v>1</v>
      </c>
      <c r="J8" s="158" t="str">
        <f t="shared" si="0"/>
        <v>MUY ALTO</v>
      </c>
      <c r="K8" s="136">
        <v>169</v>
      </c>
      <c r="L8" s="136">
        <v>194.681635</v>
      </c>
      <c r="M8" s="149">
        <v>1.1519623372781065E-6</v>
      </c>
      <c r="N8" s="136">
        <v>44.583858999999997</v>
      </c>
      <c r="O8" s="136">
        <v>203.46768299999999</v>
      </c>
      <c r="P8" s="122">
        <f>+O8/L8</f>
        <v>1.0451303380516606</v>
      </c>
      <c r="Q8" s="158" t="str">
        <f t="shared" ref="Q8:Q71" si="2">IF(P8&lt;=20%,"MUY BAJO",IF(AND(P8&gt;20%,P8&lt;=40%),"BAJO",IF(AND(P8&gt;40%,P8&lt;=60%),"MEDIO",IF(AND(P8&gt;60%,P8&lt;=80%),"ALTO","MUY ALTO"))))</f>
        <v>MUY ALTO</v>
      </c>
      <c r="R8" s="143"/>
      <c r="S8" s="31">
        <f t="shared" ref="S8:S71" si="3">+I8*P8</f>
        <v>1.0451303380516606</v>
      </c>
      <c r="T8" s="158" t="str">
        <f t="shared" ref="T8:T71" si="4">IF(S8&lt;=20%,"MUY BAJO",IF(AND(S8&gt;20%,S8&lt;=40%),"BAJO",IF(AND(S8&gt;40%,S8&lt;=60%),"MEDIO",IF(AND(S8&gt;60%,S8&lt;=80%),"ALTO","MUY ALTO"))))</f>
        <v>MUY ALTO</v>
      </c>
    </row>
    <row r="9" spans="1:20" ht="38.25" x14ac:dyDescent="0.25">
      <c r="A9" s="212"/>
      <c r="B9" s="9" t="s">
        <v>4</v>
      </c>
      <c r="C9" s="1" t="s">
        <v>1</v>
      </c>
      <c r="D9" s="2" t="s">
        <v>7</v>
      </c>
      <c r="E9" s="53">
        <v>400</v>
      </c>
      <c r="F9" s="53">
        <v>144</v>
      </c>
      <c r="G9" s="53" t="s">
        <v>289</v>
      </c>
      <c r="H9" s="124">
        <v>144</v>
      </c>
      <c r="I9" s="187">
        <f t="shared" si="1"/>
        <v>1</v>
      </c>
      <c r="J9" s="158" t="str">
        <f t="shared" si="0"/>
        <v>MUY ALTO</v>
      </c>
      <c r="K9" s="136">
        <v>80</v>
      </c>
      <c r="L9" s="136">
        <v>89.168350000000004</v>
      </c>
      <c r="M9" s="149">
        <v>1.1146043750000002E-6</v>
      </c>
      <c r="N9" s="136">
        <v>1.4504999999999999</v>
      </c>
      <c r="O9" s="136">
        <v>78.388050000000007</v>
      </c>
      <c r="P9" s="122">
        <f>+O9/L9</f>
        <v>0.8791017216310496</v>
      </c>
      <c r="Q9" s="158" t="str">
        <f t="shared" si="2"/>
        <v>MUY ALTO</v>
      </c>
      <c r="R9" s="143"/>
      <c r="S9" s="31">
        <f t="shared" si="3"/>
        <v>0.8791017216310496</v>
      </c>
      <c r="T9" s="158" t="str">
        <f t="shared" si="4"/>
        <v>MUY ALTO</v>
      </c>
    </row>
    <row r="10" spans="1:20" ht="38.25" x14ac:dyDescent="0.25">
      <c r="A10" s="212"/>
      <c r="B10" s="9" t="s">
        <v>4</v>
      </c>
      <c r="C10" s="1" t="s">
        <v>1</v>
      </c>
      <c r="D10" s="2" t="s">
        <v>8</v>
      </c>
      <c r="E10" s="55">
        <v>624</v>
      </c>
      <c r="F10" s="53">
        <v>324</v>
      </c>
      <c r="G10" s="55" t="s">
        <v>289</v>
      </c>
      <c r="H10" s="124">
        <v>342</v>
      </c>
      <c r="I10" s="187">
        <f t="shared" si="1"/>
        <v>1.0555555555555556</v>
      </c>
      <c r="J10" s="158" t="str">
        <f t="shared" si="0"/>
        <v>MUY ALTO</v>
      </c>
      <c r="K10" s="136">
        <v>200</v>
      </c>
      <c r="L10" s="136">
        <v>88.039619000000002</v>
      </c>
      <c r="M10" s="149">
        <v>4.4019809500000001E-7</v>
      </c>
      <c r="N10" s="136">
        <v>0</v>
      </c>
      <c r="O10" s="136">
        <v>75.751756999999998</v>
      </c>
      <c r="P10" s="122">
        <f>+O10/L10</f>
        <v>0.86042804206138146</v>
      </c>
      <c r="Q10" s="158" t="str">
        <f t="shared" si="2"/>
        <v>MUY ALTO</v>
      </c>
      <c r="R10" s="143"/>
      <c r="S10" s="31">
        <f t="shared" si="3"/>
        <v>0.90822959995368047</v>
      </c>
      <c r="T10" s="158" t="str">
        <f t="shared" si="4"/>
        <v>MUY ALTO</v>
      </c>
    </row>
    <row r="11" spans="1:20" ht="38.25" x14ac:dyDescent="0.25">
      <c r="A11" s="212"/>
      <c r="B11" s="9" t="s">
        <v>4</v>
      </c>
      <c r="C11" s="1" t="s">
        <v>1</v>
      </c>
      <c r="D11" s="2" t="s">
        <v>9</v>
      </c>
      <c r="E11" s="53">
        <v>81</v>
      </c>
      <c r="F11" s="53">
        <v>37</v>
      </c>
      <c r="G11" s="53" t="s">
        <v>289</v>
      </c>
      <c r="H11" s="124">
        <v>23</v>
      </c>
      <c r="I11" s="187">
        <f t="shared" si="1"/>
        <v>0.6216216216216216</v>
      </c>
      <c r="J11" s="158" t="str">
        <f t="shared" si="0"/>
        <v>ALTO</v>
      </c>
      <c r="K11" s="136">
        <v>31</v>
      </c>
      <c r="L11" s="136">
        <v>10</v>
      </c>
      <c r="M11" s="149">
        <v>3.225806451612903E-7</v>
      </c>
      <c r="N11" s="136">
        <v>0</v>
      </c>
      <c r="O11" s="136">
        <v>10</v>
      </c>
      <c r="P11" s="122">
        <f>+O11/L11</f>
        <v>1</v>
      </c>
      <c r="Q11" s="158" t="str">
        <f t="shared" si="2"/>
        <v>MUY ALTO</v>
      </c>
      <c r="R11" s="143"/>
      <c r="S11" s="31">
        <f t="shared" si="3"/>
        <v>0.6216216216216216</v>
      </c>
      <c r="T11" s="158" t="str">
        <f t="shared" si="4"/>
        <v>ALTO</v>
      </c>
    </row>
    <row r="12" spans="1:20" ht="38.25" x14ac:dyDescent="0.25">
      <c r="A12" s="212"/>
      <c r="B12" s="9" t="s">
        <v>10</v>
      </c>
      <c r="C12" s="1" t="s">
        <v>1</v>
      </c>
      <c r="D12" s="2" t="s">
        <v>11</v>
      </c>
      <c r="E12" s="53">
        <v>240</v>
      </c>
      <c r="F12" s="53">
        <v>120</v>
      </c>
      <c r="G12" s="53" t="s">
        <v>289</v>
      </c>
      <c r="H12" s="124">
        <v>117</v>
      </c>
      <c r="I12" s="187">
        <f t="shared" si="1"/>
        <v>0.97499999999999998</v>
      </c>
      <c r="J12" s="158" t="str">
        <f t="shared" si="0"/>
        <v>MUY ALTO</v>
      </c>
      <c r="K12" s="136">
        <v>0</v>
      </c>
      <c r="L12" s="136">
        <v>0</v>
      </c>
      <c r="M12" s="149">
        <v>0</v>
      </c>
      <c r="N12" s="136">
        <v>0</v>
      </c>
      <c r="O12" s="136">
        <v>0</v>
      </c>
      <c r="P12" s="122"/>
      <c r="Q12" s="158" t="s">
        <v>293</v>
      </c>
      <c r="R12" s="143"/>
      <c r="S12" s="31"/>
      <c r="T12" s="158" t="s">
        <v>293</v>
      </c>
    </row>
    <row r="13" spans="1:20" ht="38.25" x14ac:dyDescent="0.25">
      <c r="A13" s="212"/>
      <c r="B13" s="9" t="s">
        <v>4</v>
      </c>
      <c r="C13" s="1" t="s">
        <v>1</v>
      </c>
      <c r="D13" s="2" t="s">
        <v>12</v>
      </c>
      <c r="E13" s="53">
        <v>16</v>
      </c>
      <c r="F13" s="53">
        <v>8</v>
      </c>
      <c r="G13" s="53" t="s">
        <v>289</v>
      </c>
      <c r="H13" s="124">
        <v>29</v>
      </c>
      <c r="I13" s="187">
        <v>1</v>
      </c>
      <c r="J13" s="158" t="str">
        <f t="shared" si="0"/>
        <v>MUY ALTO</v>
      </c>
      <c r="K13" s="136">
        <v>0</v>
      </c>
      <c r="L13" s="136">
        <v>3.5922939999999999</v>
      </c>
      <c r="M13" s="149" t="e">
        <v>#DIV/0!</v>
      </c>
      <c r="N13" s="136">
        <v>0</v>
      </c>
      <c r="O13" s="136">
        <v>0</v>
      </c>
      <c r="P13" s="122">
        <f>+O13/L13</f>
        <v>0</v>
      </c>
      <c r="Q13" s="158" t="str">
        <f t="shared" si="2"/>
        <v>MUY BAJO</v>
      </c>
      <c r="R13" s="143"/>
      <c r="S13" s="31"/>
      <c r="T13" s="158" t="s">
        <v>293</v>
      </c>
    </row>
    <row r="14" spans="1:20" ht="25.5" x14ac:dyDescent="0.25">
      <c r="A14" s="212"/>
      <c r="B14" s="10" t="s">
        <v>295</v>
      </c>
      <c r="C14" s="6"/>
      <c r="D14" s="6"/>
      <c r="E14" s="50"/>
      <c r="F14" s="50"/>
      <c r="G14" s="51"/>
      <c r="H14" s="51"/>
      <c r="I14" s="190">
        <f>+AVERAGE(I7:I13)</f>
        <v>0.95269197769197767</v>
      </c>
      <c r="J14" s="158" t="str">
        <f t="shared" si="0"/>
        <v>MUY ALTO</v>
      </c>
      <c r="K14" s="137">
        <v>700</v>
      </c>
      <c r="L14" s="137">
        <v>597.27969800000005</v>
      </c>
      <c r="M14" s="151">
        <v>8.5325671142857139E-7</v>
      </c>
      <c r="N14" s="137">
        <v>52.073624000000002</v>
      </c>
      <c r="O14" s="137">
        <v>567.33043799999996</v>
      </c>
      <c r="P14" s="106">
        <f>+O14/K14</f>
        <v>0.81047205428571423</v>
      </c>
      <c r="Q14" s="158" t="str">
        <f>IF(P14&lt;=20%,"MUY BAJO",IF(AND(P14&gt;20%,P14&lt;=40%),"BAJO",IF(AND(P14&gt;40%,P14&lt;=60%),"MEDIO",IF(AND(P14&gt;60%,P14&lt;=80%),"ALTO","MUY ALTO"))))</f>
        <v>MUY ALTO</v>
      </c>
      <c r="R14" s="143"/>
      <c r="S14" s="73">
        <f t="shared" si="3"/>
        <v>0.77213022426153699</v>
      </c>
      <c r="T14" s="158" t="str">
        <f t="shared" si="4"/>
        <v>ALTO</v>
      </c>
    </row>
    <row r="15" spans="1:20" ht="25.5" x14ac:dyDescent="0.25">
      <c r="A15" s="12"/>
      <c r="B15" s="157" t="s">
        <v>297</v>
      </c>
      <c r="C15" s="8"/>
      <c r="D15" s="8"/>
      <c r="E15" s="56"/>
      <c r="F15" s="56"/>
      <c r="G15" s="57"/>
      <c r="H15" s="58"/>
      <c r="I15" s="191">
        <f>+AVERAGE(I14,I6)</f>
        <v>0.54634598884598884</v>
      </c>
      <c r="J15" s="160" t="str">
        <f>IF(I15&lt;=20%,"MUY BAJO",IF(AND(I15&gt;20%,I15&lt;=40%),"BAJO",IF(AND(I15&gt;40%,I15&lt;=60%),"MEDIO",IF(AND(I15&gt;60%,I15&lt;=80%),"ALTO","MUY ALTO"))))</f>
        <v>MEDIO</v>
      </c>
      <c r="K15" s="138">
        <v>700</v>
      </c>
      <c r="L15" s="138">
        <v>597.27969800000005</v>
      </c>
      <c r="M15" s="152">
        <v>8.5325671142857139E-7</v>
      </c>
      <c r="N15" s="138">
        <v>52.073624000000002</v>
      </c>
      <c r="O15" s="138">
        <v>567.33043799999996</v>
      </c>
      <c r="P15" s="168">
        <f>+O15/K15</f>
        <v>0.81047205428571423</v>
      </c>
      <c r="Q15" s="158" t="str">
        <f>IF(P15&lt;=20%,"MUY BAJO",IF(AND(P15&gt;20%,P15&lt;=40%),"BAJO",IF(AND(P15&gt;40%,P15&lt;=60%),"MEDIO",IF(AND(P15&gt;60%,P15&lt;=80%),"ALTO","MUY ALTO"))))</f>
        <v>MUY ALTO</v>
      </c>
      <c r="R15" s="143"/>
      <c r="S15" s="163">
        <f t="shared" si="3"/>
        <v>0.44279815593076849</v>
      </c>
      <c r="T15" s="158" t="str">
        <f t="shared" si="4"/>
        <v>MEDIO</v>
      </c>
    </row>
    <row r="16" spans="1:20" ht="38.25" x14ac:dyDescent="0.25">
      <c r="A16" s="212" t="s">
        <v>299</v>
      </c>
      <c r="B16" s="9" t="s">
        <v>13</v>
      </c>
      <c r="C16" s="1" t="s">
        <v>1</v>
      </c>
      <c r="D16" s="1" t="s">
        <v>14</v>
      </c>
      <c r="E16" s="61">
        <v>0</v>
      </c>
      <c r="F16" s="61">
        <v>1</v>
      </c>
      <c r="G16" s="48" t="s">
        <v>289</v>
      </c>
      <c r="H16" s="124">
        <v>0.5</v>
      </c>
      <c r="I16" s="192">
        <f t="shared" si="1"/>
        <v>0.5</v>
      </c>
      <c r="J16" s="158" t="str">
        <f t="shared" si="0"/>
        <v>MEDIO</v>
      </c>
      <c r="K16" s="136">
        <v>0</v>
      </c>
      <c r="L16" s="136">
        <v>0</v>
      </c>
      <c r="M16" s="149">
        <v>0</v>
      </c>
      <c r="N16" s="136">
        <v>0</v>
      </c>
      <c r="O16" s="136">
        <v>0</v>
      </c>
      <c r="P16" s="104"/>
      <c r="Q16" s="158" t="s">
        <v>293</v>
      </c>
      <c r="R16" s="143"/>
      <c r="S16" s="31"/>
      <c r="T16" s="158" t="s">
        <v>293</v>
      </c>
    </row>
    <row r="17" spans="1:20" ht="25.5" x14ac:dyDescent="0.25">
      <c r="A17" s="212"/>
      <c r="B17" s="9" t="s">
        <v>13</v>
      </c>
      <c r="C17" s="1" t="s">
        <v>1</v>
      </c>
      <c r="D17" s="1" t="s">
        <v>15</v>
      </c>
      <c r="E17" s="63">
        <v>0</v>
      </c>
      <c r="F17" s="47">
        <v>1</v>
      </c>
      <c r="G17" s="48" t="s">
        <v>290</v>
      </c>
      <c r="H17" s="124">
        <v>1</v>
      </c>
      <c r="I17" s="188">
        <f t="shared" si="1"/>
        <v>1</v>
      </c>
      <c r="J17" s="158" t="str">
        <f t="shared" si="0"/>
        <v>MUY ALTO</v>
      </c>
      <c r="K17" s="136">
        <v>0</v>
      </c>
      <c r="L17" s="136">
        <v>0</v>
      </c>
      <c r="M17" s="149">
        <v>0</v>
      </c>
      <c r="N17" s="136">
        <v>0</v>
      </c>
      <c r="O17" s="136">
        <v>0</v>
      </c>
      <c r="P17" s="104"/>
      <c r="Q17" s="158" t="s">
        <v>293</v>
      </c>
      <c r="R17" s="143"/>
      <c r="S17" s="31"/>
      <c r="T17" s="158" t="s">
        <v>293</v>
      </c>
    </row>
    <row r="18" spans="1:20" ht="25.5" x14ac:dyDescent="0.25">
      <c r="A18" s="212"/>
      <c r="B18" s="9" t="s">
        <v>13</v>
      </c>
      <c r="C18" s="1" t="s">
        <v>1</v>
      </c>
      <c r="D18" s="1" t="s">
        <v>16</v>
      </c>
      <c r="E18" s="63">
        <v>0</v>
      </c>
      <c r="F18" s="47">
        <v>1</v>
      </c>
      <c r="G18" s="48" t="s">
        <v>290</v>
      </c>
      <c r="H18" s="124">
        <v>0.7</v>
      </c>
      <c r="I18" s="188">
        <f t="shared" si="1"/>
        <v>0.7</v>
      </c>
      <c r="J18" s="158" t="str">
        <f t="shared" si="0"/>
        <v>ALTO</v>
      </c>
      <c r="K18" s="136">
        <v>0</v>
      </c>
      <c r="L18" s="136">
        <v>0</v>
      </c>
      <c r="M18" s="149">
        <v>0</v>
      </c>
      <c r="N18" s="136">
        <v>0</v>
      </c>
      <c r="O18" s="136">
        <v>0</v>
      </c>
      <c r="P18" s="104"/>
      <c r="Q18" s="158" t="s">
        <v>293</v>
      </c>
      <c r="R18" s="143"/>
      <c r="S18" s="31"/>
      <c r="T18" s="158" t="s">
        <v>293</v>
      </c>
    </row>
    <row r="19" spans="1:20" ht="38.25" x14ac:dyDescent="0.25">
      <c r="A19" s="212"/>
      <c r="B19" s="10" t="s">
        <v>298</v>
      </c>
      <c r="C19" s="6"/>
      <c r="D19" s="6"/>
      <c r="E19" s="50"/>
      <c r="F19" s="50"/>
      <c r="G19" s="51"/>
      <c r="H19" s="51"/>
      <c r="I19" s="190">
        <f>+AVERAGE(I16:I18)</f>
        <v>0.73333333333333339</v>
      </c>
      <c r="J19" s="158" t="str">
        <f t="shared" si="0"/>
        <v>ALTO</v>
      </c>
      <c r="K19" s="137">
        <v>0</v>
      </c>
      <c r="L19" s="137">
        <v>0</v>
      </c>
      <c r="M19" s="137">
        <v>0</v>
      </c>
      <c r="N19" s="137">
        <v>0</v>
      </c>
      <c r="O19" s="137">
        <v>0</v>
      </c>
      <c r="P19" s="106"/>
      <c r="Q19" s="159"/>
      <c r="R19" s="141"/>
      <c r="S19" s="73"/>
      <c r="T19" s="159"/>
    </row>
    <row r="20" spans="1:20" ht="25.5" customHeight="1" x14ac:dyDescent="0.25">
      <c r="A20" s="12"/>
      <c r="B20" s="157" t="s">
        <v>300</v>
      </c>
      <c r="C20" s="8"/>
      <c r="D20" s="8"/>
      <c r="E20" s="56"/>
      <c r="F20" s="56"/>
      <c r="G20" s="57"/>
      <c r="H20" s="58"/>
      <c r="I20" s="191">
        <f>+I19</f>
        <v>0.73333333333333339</v>
      </c>
      <c r="J20" s="158" t="str">
        <f t="shared" si="0"/>
        <v>ALTO</v>
      </c>
      <c r="K20" s="138">
        <v>0</v>
      </c>
      <c r="L20" s="138">
        <v>0</v>
      </c>
      <c r="M20" s="138">
        <v>0</v>
      </c>
      <c r="N20" s="138">
        <v>0</v>
      </c>
      <c r="O20" s="138">
        <v>0</v>
      </c>
      <c r="P20" s="168"/>
      <c r="Q20" s="161"/>
      <c r="R20" s="141"/>
      <c r="S20" s="163"/>
      <c r="T20" s="161"/>
    </row>
    <row r="21" spans="1:20" ht="38.25" x14ac:dyDescent="0.25">
      <c r="A21" s="212" t="s">
        <v>301</v>
      </c>
      <c r="B21" s="9" t="s">
        <v>17</v>
      </c>
      <c r="C21" s="1" t="s">
        <v>1</v>
      </c>
      <c r="D21" s="1" t="s">
        <v>18</v>
      </c>
      <c r="E21" s="63">
        <v>0</v>
      </c>
      <c r="F21" s="47">
        <v>0.1</v>
      </c>
      <c r="G21" s="48" t="s">
        <v>289</v>
      </c>
      <c r="H21" s="49">
        <v>0.04</v>
      </c>
      <c r="I21" s="188">
        <f t="shared" si="1"/>
        <v>0.39999999999999997</v>
      </c>
      <c r="J21" s="158" t="str">
        <f t="shared" si="0"/>
        <v>BAJO</v>
      </c>
      <c r="K21" s="136">
        <v>0</v>
      </c>
      <c r="L21" s="136">
        <v>0</v>
      </c>
      <c r="M21" s="149">
        <v>0</v>
      </c>
      <c r="N21" s="136">
        <v>0</v>
      </c>
      <c r="O21" s="136">
        <v>0</v>
      </c>
      <c r="P21" s="104"/>
      <c r="Q21" s="158" t="s">
        <v>293</v>
      </c>
      <c r="R21" s="143"/>
      <c r="S21" s="31"/>
      <c r="T21" s="158" t="s">
        <v>293</v>
      </c>
    </row>
    <row r="22" spans="1:20" ht="25.5" x14ac:dyDescent="0.25">
      <c r="A22" s="212"/>
      <c r="B22" s="9" t="s">
        <v>17</v>
      </c>
      <c r="C22" s="1" t="s">
        <v>1</v>
      </c>
      <c r="D22" s="1" t="s">
        <v>19</v>
      </c>
      <c r="E22" s="63">
        <v>0</v>
      </c>
      <c r="F22" s="47">
        <v>0.1</v>
      </c>
      <c r="G22" s="47" t="s">
        <v>289</v>
      </c>
      <c r="H22" s="49">
        <v>0.04</v>
      </c>
      <c r="I22" s="188">
        <f t="shared" si="1"/>
        <v>0.39999999999999997</v>
      </c>
      <c r="J22" s="158" t="str">
        <f t="shared" si="0"/>
        <v>BAJO</v>
      </c>
      <c r="K22" s="136">
        <v>0</v>
      </c>
      <c r="L22" s="136">
        <v>0</v>
      </c>
      <c r="M22" s="149">
        <v>0</v>
      </c>
      <c r="N22" s="136">
        <v>0</v>
      </c>
      <c r="O22" s="136">
        <v>0</v>
      </c>
      <c r="P22" s="104"/>
      <c r="Q22" s="158" t="s">
        <v>293</v>
      </c>
      <c r="R22" s="143"/>
      <c r="S22" s="31"/>
      <c r="T22" s="158" t="s">
        <v>293</v>
      </c>
    </row>
    <row r="23" spans="1:20" ht="25.5" x14ac:dyDescent="0.25">
      <c r="A23" s="212"/>
      <c r="B23" s="9" t="s">
        <v>17</v>
      </c>
      <c r="C23" s="1" t="s">
        <v>1</v>
      </c>
      <c r="D23" s="1" t="s">
        <v>20</v>
      </c>
      <c r="E23" s="63">
        <v>0</v>
      </c>
      <c r="F23" s="47">
        <v>0.1</v>
      </c>
      <c r="G23" s="47" t="s">
        <v>289</v>
      </c>
      <c r="H23" s="49">
        <v>7.0000000000000007E-2</v>
      </c>
      <c r="I23" s="188">
        <f t="shared" si="1"/>
        <v>0.70000000000000007</v>
      </c>
      <c r="J23" s="158" t="str">
        <f t="shared" si="0"/>
        <v>ALTO</v>
      </c>
      <c r="K23" s="136">
        <v>0</v>
      </c>
      <c r="L23" s="136">
        <v>0</v>
      </c>
      <c r="M23" s="149">
        <v>0</v>
      </c>
      <c r="N23" s="136">
        <v>0</v>
      </c>
      <c r="O23" s="136">
        <v>0</v>
      </c>
      <c r="P23" s="104"/>
      <c r="Q23" s="158" t="s">
        <v>293</v>
      </c>
      <c r="R23" s="143"/>
      <c r="S23" s="31"/>
      <c r="T23" s="158" t="s">
        <v>293</v>
      </c>
    </row>
    <row r="24" spans="1:20" ht="25.5" x14ac:dyDescent="0.25">
      <c r="A24" s="212"/>
      <c r="B24" s="9" t="s">
        <v>17</v>
      </c>
      <c r="C24" s="1" t="s">
        <v>1</v>
      </c>
      <c r="D24" s="1" t="s">
        <v>21</v>
      </c>
      <c r="E24" s="63">
        <v>0</v>
      </c>
      <c r="F24" s="47">
        <v>0.1</v>
      </c>
      <c r="G24" s="48" t="s">
        <v>289</v>
      </c>
      <c r="H24" s="49">
        <v>0.03</v>
      </c>
      <c r="I24" s="188">
        <f t="shared" si="1"/>
        <v>0.3</v>
      </c>
      <c r="J24" s="158" t="str">
        <f t="shared" si="0"/>
        <v>BAJO</v>
      </c>
      <c r="K24" s="136">
        <v>0</v>
      </c>
      <c r="L24" s="136">
        <v>0</v>
      </c>
      <c r="M24" s="149">
        <v>0</v>
      </c>
      <c r="N24" s="136">
        <v>0</v>
      </c>
      <c r="O24" s="136">
        <v>0</v>
      </c>
      <c r="P24" s="104"/>
      <c r="Q24" s="158" t="s">
        <v>293</v>
      </c>
      <c r="R24" s="143"/>
      <c r="S24" s="31"/>
      <c r="T24" s="158" t="s">
        <v>293</v>
      </c>
    </row>
    <row r="25" spans="1:20" ht="25.5" x14ac:dyDescent="0.25">
      <c r="A25" s="212"/>
      <c r="B25" s="9" t="s">
        <v>17</v>
      </c>
      <c r="C25" s="1" t="s">
        <v>1</v>
      </c>
      <c r="D25" s="1" t="s">
        <v>22</v>
      </c>
      <c r="E25" s="63">
        <v>0</v>
      </c>
      <c r="F25" s="47">
        <v>0.1</v>
      </c>
      <c r="G25" s="48" t="s">
        <v>289</v>
      </c>
      <c r="H25" s="49">
        <v>0.1</v>
      </c>
      <c r="I25" s="188">
        <f t="shared" si="1"/>
        <v>1</v>
      </c>
      <c r="J25" s="158" t="str">
        <f t="shared" si="0"/>
        <v>MUY ALTO</v>
      </c>
      <c r="K25" s="136">
        <v>0</v>
      </c>
      <c r="L25" s="136">
        <v>0</v>
      </c>
      <c r="M25" s="149">
        <v>0</v>
      </c>
      <c r="N25" s="136">
        <v>0</v>
      </c>
      <c r="O25" s="136">
        <v>0</v>
      </c>
      <c r="P25" s="104"/>
      <c r="Q25" s="158" t="s">
        <v>293</v>
      </c>
      <c r="R25" s="143"/>
      <c r="S25" s="31"/>
      <c r="T25" s="158" t="s">
        <v>293</v>
      </c>
    </row>
    <row r="26" spans="1:20" ht="25.5" x14ac:dyDescent="0.25">
      <c r="A26" s="212"/>
      <c r="B26" s="9" t="s">
        <v>17</v>
      </c>
      <c r="C26" s="1" t="s">
        <v>1</v>
      </c>
      <c r="D26" s="1" t="s">
        <v>23</v>
      </c>
      <c r="E26" s="63">
        <v>0</v>
      </c>
      <c r="F26" s="47">
        <v>0.1</v>
      </c>
      <c r="G26" s="48" t="s">
        <v>289</v>
      </c>
      <c r="H26" s="49">
        <v>0</v>
      </c>
      <c r="I26" s="188">
        <f t="shared" si="1"/>
        <v>0</v>
      </c>
      <c r="J26" s="158" t="str">
        <f t="shared" si="0"/>
        <v>MUY BAJO</v>
      </c>
      <c r="K26" s="136">
        <v>0</v>
      </c>
      <c r="L26" s="136">
        <v>0</v>
      </c>
      <c r="M26" s="149">
        <v>0</v>
      </c>
      <c r="N26" s="136">
        <v>0</v>
      </c>
      <c r="O26" s="136">
        <v>0</v>
      </c>
      <c r="P26" s="104"/>
      <c r="Q26" s="158" t="s">
        <v>293</v>
      </c>
      <c r="R26" s="143"/>
      <c r="S26" s="31"/>
      <c r="T26" s="158" t="s">
        <v>293</v>
      </c>
    </row>
    <row r="27" spans="1:20" ht="25.5" x14ac:dyDescent="0.25">
      <c r="A27" s="212"/>
      <c r="B27" s="10" t="s">
        <v>303</v>
      </c>
      <c r="C27" s="6"/>
      <c r="D27" s="6"/>
      <c r="E27" s="50"/>
      <c r="F27" s="50"/>
      <c r="G27" s="51"/>
      <c r="H27" s="51"/>
      <c r="I27" s="190">
        <f>+AVERAGE(I21:I26)</f>
        <v>0.46666666666666662</v>
      </c>
      <c r="J27" s="158" t="str">
        <f t="shared" si="0"/>
        <v>MEDIO</v>
      </c>
      <c r="K27" s="137">
        <v>0</v>
      </c>
      <c r="L27" s="137">
        <v>0</v>
      </c>
      <c r="M27" s="137">
        <v>0</v>
      </c>
      <c r="N27" s="137">
        <v>0</v>
      </c>
      <c r="O27" s="137">
        <v>0</v>
      </c>
      <c r="P27" s="106"/>
      <c r="Q27" s="159"/>
      <c r="R27" s="141"/>
      <c r="S27" s="73"/>
      <c r="T27" s="159"/>
    </row>
    <row r="28" spans="1:20" x14ac:dyDescent="0.25">
      <c r="A28" s="12"/>
      <c r="B28" s="157" t="s">
        <v>304</v>
      </c>
      <c r="C28" s="8"/>
      <c r="D28" s="8"/>
      <c r="E28" s="56"/>
      <c r="F28" s="56"/>
      <c r="G28" s="57"/>
      <c r="H28" s="58"/>
      <c r="I28" s="191">
        <f>+I27</f>
        <v>0.46666666666666662</v>
      </c>
      <c r="J28" s="160" t="str">
        <f t="shared" si="0"/>
        <v>MEDIO</v>
      </c>
      <c r="K28" s="138">
        <v>0</v>
      </c>
      <c r="L28" s="138">
        <v>0</v>
      </c>
      <c r="M28" s="138">
        <v>0</v>
      </c>
      <c r="N28" s="138">
        <v>0</v>
      </c>
      <c r="O28" s="138">
        <v>0</v>
      </c>
      <c r="P28" s="168"/>
      <c r="Q28" s="161"/>
      <c r="R28" s="141"/>
      <c r="S28" s="163"/>
      <c r="T28" s="161"/>
    </row>
    <row r="29" spans="1:20" ht="51" customHeight="1" x14ac:dyDescent="0.25">
      <c r="A29" s="206" t="s">
        <v>325</v>
      </c>
      <c r="B29" s="9" t="s">
        <v>24</v>
      </c>
      <c r="C29" s="1" t="s">
        <v>1</v>
      </c>
      <c r="D29" s="1" t="s">
        <v>25</v>
      </c>
      <c r="E29" s="48">
        <v>1</v>
      </c>
      <c r="F29" s="53">
        <v>1</v>
      </c>
      <c r="G29" s="48" t="s">
        <v>290</v>
      </c>
      <c r="H29" s="124">
        <v>0</v>
      </c>
      <c r="I29" s="187">
        <f t="shared" si="1"/>
        <v>0</v>
      </c>
      <c r="J29" s="158" t="str">
        <f t="shared" si="0"/>
        <v>MUY BAJO</v>
      </c>
      <c r="K29" s="136">
        <v>0</v>
      </c>
      <c r="L29" s="136">
        <v>0</v>
      </c>
      <c r="M29" s="153">
        <v>0</v>
      </c>
      <c r="N29" s="136">
        <v>0</v>
      </c>
      <c r="O29" s="136">
        <v>0</v>
      </c>
      <c r="P29" s="104"/>
      <c r="Q29" s="158" t="s">
        <v>293</v>
      </c>
      <c r="R29" s="143"/>
      <c r="S29" s="31"/>
      <c r="T29" s="158" t="s">
        <v>293</v>
      </c>
    </row>
    <row r="30" spans="1:20" ht="38.25" x14ac:dyDescent="0.25">
      <c r="A30" s="207"/>
      <c r="B30" s="9" t="s">
        <v>26</v>
      </c>
      <c r="C30" s="1" t="s">
        <v>27</v>
      </c>
      <c r="D30" s="1" t="s">
        <v>28</v>
      </c>
      <c r="E30" s="48">
        <v>334</v>
      </c>
      <c r="F30" s="48">
        <v>334</v>
      </c>
      <c r="G30" s="48" t="s">
        <v>290</v>
      </c>
      <c r="H30" s="124">
        <v>227</v>
      </c>
      <c r="I30" s="188">
        <f t="shared" si="1"/>
        <v>0.67964071856287422</v>
      </c>
      <c r="J30" s="158" t="str">
        <f t="shared" si="0"/>
        <v>ALTO</v>
      </c>
      <c r="K30" s="136">
        <v>501</v>
      </c>
      <c r="L30" s="136">
        <v>269.5</v>
      </c>
      <c r="M30" s="153">
        <v>5.3792415169660679E-7</v>
      </c>
      <c r="N30" s="136">
        <v>65.774111000000005</v>
      </c>
      <c r="O30" s="136">
        <v>239.814772</v>
      </c>
      <c r="P30" s="104">
        <f t="shared" ref="P30:P71" si="5">+O30/L30</f>
        <v>0.88985073098330247</v>
      </c>
      <c r="Q30" s="158" t="str">
        <f t="shared" si="2"/>
        <v>MUY ALTO</v>
      </c>
      <c r="R30" s="143"/>
      <c r="S30" s="31">
        <f t="shared" si="3"/>
        <v>0.60477879021919057</v>
      </c>
      <c r="T30" s="158" t="str">
        <f t="shared" si="4"/>
        <v>ALTO</v>
      </c>
    </row>
    <row r="31" spans="1:20" ht="38.25" x14ac:dyDescent="0.25">
      <c r="A31" s="207"/>
      <c r="B31" s="9" t="s">
        <v>26</v>
      </c>
      <c r="C31" s="1" t="s">
        <v>29</v>
      </c>
      <c r="D31" s="1" t="s">
        <v>28</v>
      </c>
      <c r="E31" s="48">
        <v>8</v>
      </c>
      <c r="F31" s="48">
        <v>8</v>
      </c>
      <c r="G31" s="48" t="s">
        <v>290</v>
      </c>
      <c r="H31" s="124">
        <v>6</v>
      </c>
      <c r="I31" s="188">
        <f t="shared" si="1"/>
        <v>0.75</v>
      </c>
      <c r="J31" s="158" t="str">
        <f t="shared" si="0"/>
        <v>ALTO</v>
      </c>
      <c r="K31" s="136">
        <v>4</v>
      </c>
      <c r="L31" s="136">
        <v>7</v>
      </c>
      <c r="M31" s="153">
        <v>1.75E-6</v>
      </c>
      <c r="N31" s="136">
        <v>0</v>
      </c>
      <c r="O31" s="136">
        <v>1.3573139999999999</v>
      </c>
      <c r="P31" s="104">
        <f t="shared" si="5"/>
        <v>0.19390199999999999</v>
      </c>
      <c r="Q31" s="158" t="str">
        <f t="shared" si="2"/>
        <v>MUY BAJO</v>
      </c>
      <c r="R31" s="143"/>
      <c r="S31" s="31">
        <f t="shared" si="3"/>
        <v>0.14542649999999999</v>
      </c>
      <c r="T31" s="158" t="str">
        <f t="shared" si="4"/>
        <v>MUY BAJO</v>
      </c>
    </row>
    <row r="32" spans="1:20" ht="38.25" x14ac:dyDescent="0.25">
      <c r="A32" s="207"/>
      <c r="B32" s="9" t="s">
        <v>26</v>
      </c>
      <c r="C32" s="1" t="s">
        <v>30</v>
      </c>
      <c r="D32" s="1" t="s">
        <v>28</v>
      </c>
      <c r="E32" s="48">
        <v>6</v>
      </c>
      <c r="F32" s="48">
        <v>6</v>
      </c>
      <c r="G32" s="48" t="s">
        <v>290</v>
      </c>
      <c r="H32" s="124">
        <v>8</v>
      </c>
      <c r="I32" s="188">
        <f t="shared" si="1"/>
        <v>1.3333333333333333</v>
      </c>
      <c r="J32" s="158" t="str">
        <f t="shared" si="0"/>
        <v>MUY ALTO</v>
      </c>
      <c r="K32" s="136">
        <v>3</v>
      </c>
      <c r="L32" s="136">
        <v>6</v>
      </c>
      <c r="M32" s="153">
        <v>1.9999999999999999E-6</v>
      </c>
      <c r="N32" s="136">
        <v>0</v>
      </c>
      <c r="O32" s="136">
        <v>1.181889</v>
      </c>
      <c r="P32" s="104">
        <f t="shared" si="5"/>
        <v>0.1969815</v>
      </c>
      <c r="Q32" s="158" t="str">
        <f t="shared" si="2"/>
        <v>MUY BAJO</v>
      </c>
      <c r="R32" s="143"/>
      <c r="S32" s="31">
        <f t="shared" si="3"/>
        <v>0.26264199999999999</v>
      </c>
      <c r="T32" s="158" t="str">
        <f t="shared" si="4"/>
        <v>BAJO</v>
      </c>
    </row>
    <row r="33" spans="1:20" ht="38.25" x14ac:dyDescent="0.25">
      <c r="A33" s="207"/>
      <c r="B33" s="9" t="s">
        <v>26</v>
      </c>
      <c r="C33" s="1" t="s">
        <v>31</v>
      </c>
      <c r="D33" s="1" t="s">
        <v>28</v>
      </c>
      <c r="E33" s="48">
        <v>13</v>
      </c>
      <c r="F33" s="48">
        <v>13</v>
      </c>
      <c r="G33" s="48" t="s">
        <v>290</v>
      </c>
      <c r="H33" s="124">
        <v>18</v>
      </c>
      <c r="I33" s="188">
        <f t="shared" si="1"/>
        <v>1.3846153846153846</v>
      </c>
      <c r="J33" s="158" t="str">
        <f t="shared" si="0"/>
        <v>MUY ALTO</v>
      </c>
      <c r="K33" s="136">
        <v>6.5</v>
      </c>
      <c r="L33" s="136">
        <v>9.5</v>
      </c>
      <c r="M33" s="153">
        <v>1.4615384615384614E-6</v>
      </c>
      <c r="N33" s="136">
        <v>2.5245850000000001</v>
      </c>
      <c r="O33" s="136">
        <v>4.7279619999999998</v>
      </c>
      <c r="P33" s="104">
        <f t="shared" si="5"/>
        <v>0.49768021052631578</v>
      </c>
      <c r="Q33" s="158" t="str">
        <f t="shared" si="2"/>
        <v>MEDIO</v>
      </c>
      <c r="R33" s="143"/>
      <c r="S33" s="31">
        <f t="shared" si="3"/>
        <v>0.68909567611336031</v>
      </c>
      <c r="T33" s="158" t="str">
        <f t="shared" si="4"/>
        <v>ALTO</v>
      </c>
    </row>
    <row r="34" spans="1:20" ht="38.25" x14ac:dyDescent="0.25">
      <c r="A34" s="207"/>
      <c r="B34" s="9" t="s">
        <v>26</v>
      </c>
      <c r="C34" s="1" t="s">
        <v>27</v>
      </c>
      <c r="D34" s="1" t="s">
        <v>32</v>
      </c>
      <c r="E34" s="53">
        <v>1096</v>
      </c>
      <c r="F34" s="53">
        <v>1096</v>
      </c>
      <c r="G34" s="48" t="s">
        <v>290</v>
      </c>
      <c r="H34" s="124">
        <v>66</v>
      </c>
      <c r="I34" s="187">
        <f t="shared" si="1"/>
        <v>6.0218978102189784E-2</v>
      </c>
      <c r="J34" s="158" t="str">
        <f t="shared" si="0"/>
        <v>MUY BAJO</v>
      </c>
      <c r="K34" s="136">
        <v>50</v>
      </c>
      <c r="L34" s="136">
        <v>30</v>
      </c>
      <c r="M34" s="153">
        <v>5.9999999999999997E-7</v>
      </c>
      <c r="N34" s="136">
        <v>9.9860000000000007</v>
      </c>
      <c r="O34" s="136">
        <v>23.424029999999998</v>
      </c>
      <c r="P34" s="104">
        <f t="shared" si="5"/>
        <v>0.78080099999999997</v>
      </c>
      <c r="Q34" s="158" t="str">
        <f t="shared" si="2"/>
        <v>ALTO</v>
      </c>
      <c r="R34" s="143"/>
      <c r="S34" s="31">
        <f t="shared" si="3"/>
        <v>4.7019038321167883E-2</v>
      </c>
      <c r="T34" s="158" t="str">
        <f t="shared" si="4"/>
        <v>MUY BAJO</v>
      </c>
    </row>
    <row r="35" spans="1:20" ht="38.25" x14ac:dyDescent="0.25">
      <c r="A35" s="207"/>
      <c r="B35" s="9" t="s">
        <v>26</v>
      </c>
      <c r="C35" s="1" t="s">
        <v>29</v>
      </c>
      <c r="D35" s="1" t="s">
        <v>32</v>
      </c>
      <c r="E35" s="48">
        <v>13</v>
      </c>
      <c r="F35" s="53">
        <v>13</v>
      </c>
      <c r="G35" s="48" t="s">
        <v>290</v>
      </c>
      <c r="H35" s="124">
        <v>1</v>
      </c>
      <c r="I35" s="187">
        <f t="shared" si="1"/>
        <v>7.6923076923076927E-2</v>
      </c>
      <c r="J35" s="158" t="str">
        <f t="shared" si="0"/>
        <v>MUY BAJO</v>
      </c>
      <c r="K35" s="136">
        <v>2</v>
      </c>
      <c r="L35" s="136">
        <v>3</v>
      </c>
      <c r="M35" s="153">
        <v>1.5E-6</v>
      </c>
      <c r="N35" s="136">
        <v>0.2</v>
      </c>
      <c r="O35" s="136">
        <v>0.71799999999999997</v>
      </c>
      <c r="P35" s="104">
        <f t="shared" si="5"/>
        <v>0.23933333333333331</v>
      </c>
      <c r="Q35" s="158" t="str">
        <f t="shared" si="2"/>
        <v>BAJO</v>
      </c>
      <c r="R35" s="143"/>
      <c r="S35" s="31">
        <f t="shared" si="3"/>
        <v>1.8410256410256409E-2</v>
      </c>
      <c r="T35" s="158" t="str">
        <f t="shared" si="4"/>
        <v>MUY BAJO</v>
      </c>
    </row>
    <row r="36" spans="1:20" ht="38.25" x14ac:dyDescent="0.25">
      <c r="A36" s="207"/>
      <c r="B36" s="9" t="s">
        <v>26</v>
      </c>
      <c r="C36" s="1" t="s">
        <v>30</v>
      </c>
      <c r="D36" s="1" t="s">
        <v>32</v>
      </c>
      <c r="E36" s="53">
        <v>8</v>
      </c>
      <c r="F36" s="53">
        <v>8</v>
      </c>
      <c r="G36" s="48" t="s">
        <v>290</v>
      </c>
      <c r="H36" s="124">
        <v>0</v>
      </c>
      <c r="I36" s="187">
        <f t="shared" si="1"/>
        <v>0</v>
      </c>
      <c r="J36" s="158" t="str">
        <f t="shared" si="0"/>
        <v>MUY BAJO</v>
      </c>
      <c r="K36" s="136">
        <v>2</v>
      </c>
      <c r="L36" s="136">
        <v>3</v>
      </c>
      <c r="M36" s="153">
        <v>1.5E-6</v>
      </c>
      <c r="N36" s="136">
        <v>0.14099999999999999</v>
      </c>
      <c r="O36" s="136">
        <v>0.4</v>
      </c>
      <c r="P36" s="104">
        <f t="shared" si="5"/>
        <v>0.13333333333333333</v>
      </c>
      <c r="Q36" s="158" t="str">
        <f t="shared" si="2"/>
        <v>MUY BAJO</v>
      </c>
      <c r="R36" s="143"/>
      <c r="S36" s="31">
        <f t="shared" si="3"/>
        <v>0</v>
      </c>
      <c r="T36" s="158" t="str">
        <f t="shared" si="4"/>
        <v>MUY BAJO</v>
      </c>
    </row>
    <row r="37" spans="1:20" ht="38.25" x14ac:dyDescent="0.25">
      <c r="A37" s="207"/>
      <c r="B37" s="9" t="s">
        <v>26</v>
      </c>
      <c r="C37" s="1" t="s">
        <v>31</v>
      </c>
      <c r="D37" s="1" t="s">
        <v>32</v>
      </c>
      <c r="E37" s="53">
        <v>19</v>
      </c>
      <c r="F37" s="53">
        <v>19</v>
      </c>
      <c r="G37" s="48" t="s">
        <v>290</v>
      </c>
      <c r="H37" s="124">
        <v>0</v>
      </c>
      <c r="I37" s="187">
        <f t="shared" si="1"/>
        <v>0</v>
      </c>
      <c r="J37" s="158" t="str">
        <f t="shared" si="0"/>
        <v>MUY BAJO</v>
      </c>
      <c r="K37" s="136">
        <v>2</v>
      </c>
      <c r="L37" s="136">
        <v>3</v>
      </c>
      <c r="M37" s="153">
        <v>1.5E-6</v>
      </c>
      <c r="N37" s="136">
        <v>0</v>
      </c>
      <c r="O37" s="136">
        <v>0</v>
      </c>
      <c r="P37" s="104">
        <f t="shared" si="5"/>
        <v>0</v>
      </c>
      <c r="Q37" s="158" t="str">
        <f t="shared" si="2"/>
        <v>MUY BAJO</v>
      </c>
      <c r="R37" s="143"/>
      <c r="S37" s="31">
        <f t="shared" si="3"/>
        <v>0</v>
      </c>
      <c r="T37" s="158" t="str">
        <f t="shared" si="4"/>
        <v>MUY BAJO</v>
      </c>
    </row>
    <row r="38" spans="1:20" ht="38.25" x14ac:dyDescent="0.25">
      <c r="A38" s="207"/>
      <c r="B38" s="9" t="s">
        <v>26</v>
      </c>
      <c r="C38" s="3" t="s">
        <v>27</v>
      </c>
      <c r="D38" s="1" t="s">
        <v>33</v>
      </c>
      <c r="E38" s="53">
        <v>1096</v>
      </c>
      <c r="F38" s="53">
        <v>1096</v>
      </c>
      <c r="G38" s="48" t="s">
        <v>290</v>
      </c>
      <c r="H38" s="124">
        <v>148</v>
      </c>
      <c r="I38" s="187">
        <f t="shared" si="1"/>
        <v>0.13503649635036497</v>
      </c>
      <c r="J38" s="158" t="str">
        <f t="shared" si="0"/>
        <v>MUY BAJO</v>
      </c>
      <c r="K38" s="136">
        <v>50</v>
      </c>
      <c r="L38" s="136">
        <v>20</v>
      </c>
      <c r="M38" s="153">
        <v>4.0000000000000003E-7</v>
      </c>
      <c r="N38" s="136">
        <v>7.5695459999999999</v>
      </c>
      <c r="O38" s="136">
        <v>12.867546000000001</v>
      </c>
      <c r="P38" s="104">
        <f t="shared" si="5"/>
        <v>0.64337730000000004</v>
      </c>
      <c r="Q38" s="158" t="str">
        <f t="shared" si="2"/>
        <v>ALTO</v>
      </c>
      <c r="R38" s="143"/>
      <c r="S38" s="31">
        <f t="shared" si="3"/>
        <v>8.6879416423357669E-2</v>
      </c>
      <c r="T38" s="158" t="str">
        <f t="shared" si="4"/>
        <v>MUY BAJO</v>
      </c>
    </row>
    <row r="39" spans="1:20" ht="38.25" x14ac:dyDescent="0.25">
      <c r="A39" s="207"/>
      <c r="B39" s="9" t="s">
        <v>26</v>
      </c>
      <c r="C39" s="3" t="s">
        <v>29</v>
      </c>
      <c r="D39" s="1" t="s">
        <v>33</v>
      </c>
      <c r="E39" s="48">
        <v>13</v>
      </c>
      <c r="F39" s="53">
        <v>13</v>
      </c>
      <c r="G39" s="48" t="s">
        <v>290</v>
      </c>
      <c r="H39" s="124">
        <v>1</v>
      </c>
      <c r="I39" s="187">
        <f t="shared" si="1"/>
        <v>7.6923076923076927E-2</v>
      </c>
      <c r="J39" s="158" t="str">
        <f t="shared" si="0"/>
        <v>MUY BAJO</v>
      </c>
      <c r="K39" s="136">
        <v>2</v>
      </c>
      <c r="L39" s="136">
        <v>3</v>
      </c>
      <c r="M39" s="153">
        <v>1.5E-6</v>
      </c>
      <c r="N39" s="136">
        <v>0</v>
      </c>
      <c r="O39" s="136">
        <v>0</v>
      </c>
      <c r="P39" s="104">
        <f t="shared" si="5"/>
        <v>0</v>
      </c>
      <c r="Q39" s="158" t="str">
        <f t="shared" si="2"/>
        <v>MUY BAJO</v>
      </c>
      <c r="R39" s="143"/>
      <c r="S39" s="31">
        <f t="shared" si="3"/>
        <v>0</v>
      </c>
      <c r="T39" s="158" t="str">
        <f t="shared" si="4"/>
        <v>MUY BAJO</v>
      </c>
    </row>
    <row r="40" spans="1:20" ht="38.25" x14ac:dyDescent="0.25">
      <c r="A40" s="207"/>
      <c r="B40" s="9" t="s">
        <v>26</v>
      </c>
      <c r="C40" s="3" t="s">
        <v>30</v>
      </c>
      <c r="D40" s="1" t="s">
        <v>33</v>
      </c>
      <c r="E40" s="53">
        <v>8</v>
      </c>
      <c r="F40" s="53">
        <v>8</v>
      </c>
      <c r="G40" s="48" t="s">
        <v>290</v>
      </c>
      <c r="H40" s="124">
        <v>0</v>
      </c>
      <c r="I40" s="187">
        <f t="shared" si="1"/>
        <v>0</v>
      </c>
      <c r="J40" s="158" t="str">
        <f t="shared" si="0"/>
        <v>MUY BAJO</v>
      </c>
      <c r="K40" s="136">
        <v>2</v>
      </c>
      <c r="L40" s="136">
        <v>3</v>
      </c>
      <c r="M40" s="153">
        <v>1.5E-6</v>
      </c>
      <c r="N40" s="136">
        <v>0</v>
      </c>
      <c r="O40" s="136">
        <v>0</v>
      </c>
      <c r="P40" s="104">
        <f t="shared" si="5"/>
        <v>0</v>
      </c>
      <c r="Q40" s="158" t="str">
        <f t="shared" si="2"/>
        <v>MUY BAJO</v>
      </c>
      <c r="R40" s="143"/>
      <c r="S40" s="31">
        <f t="shared" si="3"/>
        <v>0</v>
      </c>
      <c r="T40" s="158" t="str">
        <f t="shared" si="4"/>
        <v>MUY BAJO</v>
      </c>
    </row>
    <row r="41" spans="1:20" ht="38.25" x14ac:dyDescent="0.25">
      <c r="A41" s="207"/>
      <c r="B41" s="9" t="s">
        <v>26</v>
      </c>
      <c r="C41" s="3" t="s">
        <v>31</v>
      </c>
      <c r="D41" s="1" t="s">
        <v>33</v>
      </c>
      <c r="E41" s="53">
        <v>19</v>
      </c>
      <c r="F41" s="53">
        <v>19</v>
      </c>
      <c r="G41" s="48" t="s">
        <v>290</v>
      </c>
      <c r="H41" s="124">
        <v>0</v>
      </c>
      <c r="I41" s="187">
        <f t="shared" si="1"/>
        <v>0</v>
      </c>
      <c r="J41" s="158" t="str">
        <f t="shared" si="0"/>
        <v>MUY BAJO</v>
      </c>
      <c r="K41" s="136">
        <v>2</v>
      </c>
      <c r="L41" s="136">
        <v>3</v>
      </c>
      <c r="M41" s="153">
        <v>1.5E-6</v>
      </c>
      <c r="N41" s="136">
        <v>0</v>
      </c>
      <c r="O41" s="136">
        <v>0</v>
      </c>
      <c r="P41" s="104">
        <f t="shared" si="5"/>
        <v>0</v>
      </c>
      <c r="Q41" s="158" t="str">
        <f t="shared" si="2"/>
        <v>MUY BAJO</v>
      </c>
      <c r="R41" s="143"/>
      <c r="S41" s="31">
        <f t="shared" si="3"/>
        <v>0</v>
      </c>
      <c r="T41" s="158" t="str">
        <f t="shared" si="4"/>
        <v>MUY BAJO</v>
      </c>
    </row>
    <row r="42" spans="1:20" ht="38.25" x14ac:dyDescent="0.25">
      <c r="A42" s="207"/>
      <c r="B42" s="9" t="s">
        <v>26</v>
      </c>
      <c r="C42" s="3" t="s">
        <v>27</v>
      </c>
      <c r="D42" s="1" t="s">
        <v>34</v>
      </c>
      <c r="E42" s="53">
        <v>0</v>
      </c>
      <c r="F42" s="53">
        <v>25</v>
      </c>
      <c r="G42" s="48" t="s">
        <v>289</v>
      </c>
      <c r="H42" s="124">
        <v>41</v>
      </c>
      <c r="I42" s="187">
        <f t="shared" si="1"/>
        <v>1.64</v>
      </c>
      <c r="J42" s="158" t="str">
        <f t="shared" si="0"/>
        <v>MUY ALTO</v>
      </c>
      <c r="K42" s="136">
        <v>52</v>
      </c>
      <c r="L42" s="136">
        <v>10</v>
      </c>
      <c r="M42" s="153">
        <v>1.9230769230769231E-7</v>
      </c>
      <c r="N42" s="136">
        <v>0</v>
      </c>
      <c r="O42" s="136">
        <v>4.2927359999999997</v>
      </c>
      <c r="P42" s="104">
        <f t="shared" si="5"/>
        <v>0.42927359999999998</v>
      </c>
      <c r="Q42" s="158" t="str">
        <f t="shared" si="2"/>
        <v>MEDIO</v>
      </c>
      <c r="R42" s="143"/>
      <c r="S42" s="31">
        <f t="shared" si="3"/>
        <v>0.70400870399999993</v>
      </c>
      <c r="T42" s="158" t="str">
        <f t="shared" si="4"/>
        <v>ALTO</v>
      </c>
    </row>
    <row r="43" spans="1:20" ht="38.25" x14ac:dyDescent="0.25">
      <c r="A43" s="207"/>
      <c r="B43" s="9" t="s">
        <v>26</v>
      </c>
      <c r="C43" s="3" t="s">
        <v>29</v>
      </c>
      <c r="D43" s="1" t="s">
        <v>34</v>
      </c>
      <c r="E43" s="53">
        <v>0</v>
      </c>
      <c r="F43" s="53"/>
      <c r="G43" s="48" t="s">
        <v>289</v>
      </c>
      <c r="H43" s="124">
        <v>4</v>
      </c>
      <c r="I43" s="187"/>
      <c r="J43" s="158" t="s">
        <v>293</v>
      </c>
      <c r="K43" s="136">
        <v>2</v>
      </c>
      <c r="L43" s="136">
        <v>1</v>
      </c>
      <c r="M43" s="153">
        <v>4.9999999999999998E-7</v>
      </c>
      <c r="N43" s="136">
        <v>0</v>
      </c>
      <c r="O43" s="136">
        <v>0</v>
      </c>
      <c r="P43" s="104">
        <f t="shared" si="5"/>
        <v>0</v>
      </c>
      <c r="Q43" s="158" t="str">
        <f t="shared" si="2"/>
        <v>MUY BAJO</v>
      </c>
      <c r="R43" s="143"/>
      <c r="S43" s="31">
        <f t="shared" si="3"/>
        <v>0</v>
      </c>
      <c r="T43" s="158" t="str">
        <f t="shared" si="4"/>
        <v>MUY BAJO</v>
      </c>
    </row>
    <row r="44" spans="1:20" ht="38.25" x14ac:dyDescent="0.25">
      <c r="A44" s="207"/>
      <c r="B44" s="9" t="s">
        <v>26</v>
      </c>
      <c r="C44" s="3" t="s">
        <v>30</v>
      </c>
      <c r="D44" s="1" t="s">
        <v>34</v>
      </c>
      <c r="E44" s="53">
        <v>0</v>
      </c>
      <c r="F44" s="53"/>
      <c r="G44" s="48" t="s">
        <v>289</v>
      </c>
      <c r="H44" s="124">
        <v>3</v>
      </c>
      <c r="I44" s="187"/>
      <c r="J44" s="158" t="s">
        <v>293</v>
      </c>
      <c r="K44" s="136">
        <v>2</v>
      </c>
      <c r="L44" s="136">
        <v>1</v>
      </c>
      <c r="M44" s="153">
        <v>4.9999999999999998E-7</v>
      </c>
      <c r="N44" s="136">
        <v>0</v>
      </c>
      <c r="O44" s="136">
        <v>0</v>
      </c>
      <c r="P44" s="104">
        <f t="shared" si="5"/>
        <v>0</v>
      </c>
      <c r="Q44" s="158" t="str">
        <f t="shared" si="2"/>
        <v>MUY BAJO</v>
      </c>
      <c r="R44" s="143"/>
      <c r="S44" s="31">
        <f t="shared" si="3"/>
        <v>0</v>
      </c>
      <c r="T44" s="158" t="str">
        <f t="shared" si="4"/>
        <v>MUY BAJO</v>
      </c>
    </row>
    <row r="45" spans="1:20" ht="38.25" x14ac:dyDescent="0.25">
      <c r="A45" s="207"/>
      <c r="B45" s="9" t="s">
        <v>26</v>
      </c>
      <c r="C45" s="3" t="s">
        <v>31</v>
      </c>
      <c r="D45" s="1" t="s">
        <v>34</v>
      </c>
      <c r="E45" s="53">
        <v>0</v>
      </c>
      <c r="F45" s="53">
        <v>1</v>
      </c>
      <c r="G45" s="48" t="s">
        <v>289</v>
      </c>
      <c r="H45" s="124">
        <v>10</v>
      </c>
      <c r="I45" s="187">
        <v>1</v>
      </c>
      <c r="J45" s="158" t="str">
        <f t="shared" ref="J45:J109" si="6">IF(I45&lt;=20%,"MUY BAJO",IF(AND(I45&gt;20%,I45&lt;=40%),"BAJO",IF(AND(I45&gt;40%,I45&lt;=60%),"MEDIO",IF(AND(I45&gt;60%,I45&lt;=80%),"ALTO","MUY ALTO"))))</f>
        <v>MUY ALTO</v>
      </c>
      <c r="K45" s="136">
        <v>2</v>
      </c>
      <c r="L45" s="136">
        <v>1</v>
      </c>
      <c r="M45" s="153">
        <v>4.9999999999999998E-7</v>
      </c>
      <c r="N45" s="136">
        <v>0</v>
      </c>
      <c r="O45" s="136">
        <v>0</v>
      </c>
      <c r="P45" s="104">
        <f t="shared" si="5"/>
        <v>0</v>
      </c>
      <c r="Q45" s="158" t="str">
        <f t="shared" si="2"/>
        <v>MUY BAJO</v>
      </c>
      <c r="R45" s="143"/>
      <c r="S45" s="31">
        <f t="shared" si="3"/>
        <v>0</v>
      </c>
      <c r="T45" s="158" t="str">
        <f t="shared" si="4"/>
        <v>MUY BAJO</v>
      </c>
    </row>
    <row r="46" spans="1:20" ht="25.5" x14ac:dyDescent="0.25">
      <c r="A46" s="207"/>
      <c r="B46" s="9" t="s">
        <v>35</v>
      </c>
      <c r="C46" s="3" t="s">
        <v>1</v>
      </c>
      <c r="D46" s="1" t="s">
        <v>36</v>
      </c>
      <c r="E46" s="64">
        <v>88</v>
      </c>
      <c r="F46" s="53">
        <v>1</v>
      </c>
      <c r="G46" s="48" t="s">
        <v>289</v>
      </c>
      <c r="H46" s="124">
        <v>1</v>
      </c>
      <c r="I46" s="187">
        <f t="shared" si="1"/>
        <v>1</v>
      </c>
      <c r="J46" s="158" t="str">
        <f t="shared" si="6"/>
        <v>MUY ALTO</v>
      </c>
      <c r="K46" s="136">
        <v>2500</v>
      </c>
      <c r="L46" s="136">
        <v>951.37714900000003</v>
      </c>
      <c r="M46" s="153">
        <v>3.8055085960000002E-7</v>
      </c>
      <c r="N46" s="136">
        <v>143.93359899999999</v>
      </c>
      <c r="O46" s="136">
        <v>901.38595899999996</v>
      </c>
      <c r="P46" s="104">
        <f t="shared" si="5"/>
        <v>0.94745386721496705</v>
      </c>
      <c r="Q46" s="158" t="str">
        <f t="shared" si="2"/>
        <v>MUY ALTO</v>
      </c>
      <c r="R46" s="143"/>
      <c r="S46" s="31">
        <f t="shared" si="3"/>
        <v>0.94745386721496705</v>
      </c>
      <c r="T46" s="158" t="str">
        <f t="shared" si="4"/>
        <v>MUY ALTO</v>
      </c>
    </row>
    <row r="47" spans="1:20" ht="25.5" x14ac:dyDescent="0.25">
      <c r="A47" s="207"/>
      <c r="B47" s="9" t="s">
        <v>35</v>
      </c>
      <c r="C47" s="3" t="s">
        <v>1</v>
      </c>
      <c r="D47" s="1" t="s">
        <v>37</v>
      </c>
      <c r="E47" s="64">
        <v>3</v>
      </c>
      <c r="F47" s="53">
        <v>1</v>
      </c>
      <c r="G47" s="48" t="s">
        <v>289</v>
      </c>
      <c r="H47" s="124">
        <v>0</v>
      </c>
      <c r="I47" s="187">
        <f t="shared" si="1"/>
        <v>0</v>
      </c>
      <c r="J47" s="158" t="str">
        <f t="shared" si="6"/>
        <v>MUY BAJO</v>
      </c>
      <c r="K47" s="136">
        <v>120</v>
      </c>
      <c r="L47" s="136">
        <v>15</v>
      </c>
      <c r="M47" s="153">
        <v>1.2499999999999999E-7</v>
      </c>
      <c r="N47" s="136">
        <v>0</v>
      </c>
      <c r="O47" s="136">
        <v>2.6123500000000002</v>
      </c>
      <c r="P47" s="104">
        <f t="shared" si="5"/>
        <v>0.17415666666666668</v>
      </c>
      <c r="Q47" s="158" t="str">
        <f>IF(P47&lt;=20%,"MUY BAJO",IF(AND(P47&gt;20%,P47&lt;=40%),"BAJO",IF(AND(P47&gt;40%,P47&lt;=60%),"MEDIO",IF(AND(P47&gt;60%,P47&lt;=80%),"ALTO","MUY ALTO"))))</f>
        <v>MUY BAJO</v>
      </c>
      <c r="R47" s="143"/>
      <c r="S47" s="31">
        <f t="shared" si="3"/>
        <v>0</v>
      </c>
      <c r="T47" s="158" t="str">
        <f t="shared" si="4"/>
        <v>MUY BAJO</v>
      </c>
    </row>
    <row r="48" spans="1:20" ht="51" x14ac:dyDescent="0.25">
      <c r="A48" s="207"/>
      <c r="B48" s="9" t="s">
        <v>38</v>
      </c>
      <c r="C48" s="3" t="s">
        <v>27</v>
      </c>
      <c r="D48" s="1" t="s">
        <v>39</v>
      </c>
      <c r="E48" s="48">
        <v>256</v>
      </c>
      <c r="F48" s="53">
        <v>110</v>
      </c>
      <c r="G48" s="48" t="s">
        <v>291</v>
      </c>
      <c r="H48" s="186">
        <v>73</v>
      </c>
      <c r="I48" s="187">
        <f t="shared" si="1"/>
        <v>0.66363636363636369</v>
      </c>
      <c r="J48" s="158" t="str">
        <f t="shared" si="6"/>
        <v>ALTO</v>
      </c>
      <c r="K48" s="136">
        <v>20</v>
      </c>
      <c r="L48" s="136">
        <v>20</v>
      </c>
      <c r="M48" s="153">
        <v>9.9999999999999995E-7</v>
      </c>
      <c r="N48" s="136">
        <v>9.1599900000000005</v>
      </c>
      <c r="O48" s="136">
        <v>12.50999</v>
      </c>
      <c r="P48" s="104">
        <f t="shared" si="5"/>
        <v>0.62549949999999999</v>
      </c>
      <c r="Q48" s="158" t="str">
        <f t="shared" si="2"/>
        <v>ALTO</v>
      </c>
      <c r="R48" s="143"/>
      <c r="S48" s="31">
        <f t="shared" si="3"/>
        <v>0.41510421363636368</v>
      </c>
      <c r="T48" s="158" t="str">
        <f t="shared" si="4"/>
        <v>MEDIO</v>
      </c>
    </row>
    <row r="49" spans="1:20" ht="51" x14ac:dyDescent="0.25">
      <c r="A49" s="207"/>
      <c r="B49" s="9" t="s">
        <v>38</v>
      </c>
      <c r="C49" s="3" t="s">
        <v>29</v>
      </c>
      <c r="D49" s="1" t="s">
        <v>39</v>
      </c>
      <c r="E49" s="48">
        <v>0</v>
      </c>
      <c r="F49" s="53">
        <v>13</v>
      </c>
      <c r="G49" s="48" t="s">
        <v>291</v>
      </c>
      <c r="H49" s="124">
        <v>13</v>
      </c>
      <c r="I49" s="187">
        <f t="shared" si="1"/>
        <v>1</v>
      </c>
      <c r="J49" s="158" t="str">
        <f t="shared" si="6"/>
        <v>MUY ALTO</v>
      </c>
      <c r="K49" s="136">
        <v>5</v>
      </c>
      <c r="L49" s="136">
        <v>5</v>
      </c>
      <c r="M49" s="153">
        <v>9.9999999999999995E-7</v>
      </c>
      <c r="N49" s="136">
        <v>4.9999799999999999</v>
      </c>
      <c r="O49" s="136">
        <v>4.9999799999999999</v>
      </c>
      <c r="P49" s="104">
        <f t="shared" si="5"/>
        <v>0.999996</v>
      </c>
      <c r="Q49" s="158" t="str">
        <f t="shared" si="2"/>
        <v>MUY ALTO</v>
      </c>
      <c r="R49" s="143"/>
      <c r="S49" s="31">
        <f t="shared" si="3"/>
        <v>0.999996</v>
      </c>
      <c r="T49" s="158" t="str">
        <f t="shared" si="4"/>
        <v>MUY ALTO</v>
      </c>
    </row>
    <row r="50" spans="1:20" ht="51" x14ac:dyDescent="0.25">
      <c r="A50" s="207"/>
      <c r="B50" s="9" t="s">
        <v>38</v>
      </c>
      <c r="C50" s="3" t="s">
        <v>30</v>
      </c>
      <c r="D50" s="1" t="s">
        <v>39</v>
      </c>
      <c r="E50" s="48">
        <v>0</v>
      </c>
      <c r="F50" s="53">
        <v>8</v>
      </c>
      <c r="G50" s="48" t="s">
        <v>291</v>
      </c>
      <c r="H50" s="124">
        <v>13</v>
      </c>
      <c r="I50" s="187">
        <f t="shared" si="1"/>
        <v>1.625</v>
      </c>
      <c r="J50" s="158" t="str">
        <f t="shared" si="6"/>
        <v>MUY ALTO</v>
      </c>
      <c r="K50" s="136">
        <v>5</v>
      </c>
      <c r="L50" s="136">
        <v>5</v>
      </c>
      <c r="M50" s="153">
        <v>9.9999999999999995E-7</v>
      </c>
      <c r="N50" s="136">
        <v>4.9999799999999999</v>
      </c>
      <c r="O50" s="136">
        <v>4.9999799999999999</v>
      </c>
      <c r="P50" s="104">
        <f t="shared" si="5"/>
        <v>0.999996</v>
      </c>
      <c r="Q50" s="158" t="str">
        <f t="shared" si="2"/>
        <v>MUY ALTO</v>
      </c>
      <c r="R50" s="143"/>
      <c r="S50" s="31">
        <f t="shared" si="3"/>
        <v>1.6249935</v>
      </c>
      <c r="T50" s="158" t="str">
        <f t="shared" si="4"/>
        <v>MUY ALTO</v>
      </c>
    </row>
    <row r="51" spans="1:20" ht="51" x14ac:dyDescent="0.25">
      <c r="A51" s="207"/>
      <c r="B51" s="9" t="s">
        <v>38</v>
      </c>
      <c r="C51" s="3" t="s">
        <v>31</v>
      </c>
      <c r="D51" s="1" t="s">
        <v>39</v>
      </c>
      <c r="E51" s="48">
        <v>0</v>
      </c>
      <c r="F51" s="53">
        <v>19</v>
      </c>
      <c r="G51" s="48" t="s">
        <v>291</v>
      </c>
      <c r="H51" s="124">
        <v>19</v>
      </c>
      <c r="I51" s="187">
        <f t="shared" si="1"/>
        <v>1</v>
      </c>
      <c r="J51" s="158" t="str">
        <f t="shared" si="6"/>
        <v>MUY ALTO</v>
      </c>
      <c r="K51" s="136">
        <v>6</v>
      </c>
      <c r="L51" s="136">
        <v>6</v>
      </c>
      <c r="M51" s="153">
        <v>9.9999999999999995E-7</v>
      </c>
      <c r="N51" s="136">
        <v>6</v>
      </c>
      <c r="O51" s="136">
        <v>6</v>
      </c>
      <c r="P51" s="104">
        <f t="shared" si="5"/>
        <v>1</v>
      </c>
      <c r="Q51" s="158" t="str">
        <f t="shared" si="2"/>
        <v>MUY ALTO</v>
      </c>
      <c r="R51" s="143"/>
      <c r="S51" s="31">
        <f t="shared" si="3"/>
        <v>1</v>
      </c>
      <c r="T51" s="158" t="str">
        <f t="shared" si="4"/>
        <v>MUY ALTO</v>
      </c>
    </row>
    <row r="52" spans="1:20" ht="38.25" x14ac:dyDescent="0.25">
      <c r="A52" s="207"/>
      <c r="B52" s="9" t="s">
        <v>40</v>
      </c>
      <c r="C52" s="3" t="s">
        <v>27</v>
      </c>
      <c r="D52" s="1" t="s">
        <v>41</v>
      </c>
      <c r="E52" s="65">
        <v>1123</v>
      </c>
      <c r="F52" s="66">
        <v>150</v>
      </c>
      <c r="G52" s="65" t="s">
        <v>289</v>
      </c>
      <c r="H52" s="124">
        <v>123</v>
      </c>
      <c r="I52" s="193">
        <f t="shared" si="1"/>
        <v>0.82</v>
      </c>
      <c r="J52" s="158" t="str">
        <f t="shared" si="6"/>
        <v>MUY ALTO</v>
      </c>
      <c r="K52" s="136">
        <v>400</v>
      </c>
      <c r="L52" s="136">
        <v>51.5</v>
      </c>
      <c r="M52" s="153">
        <v>1.2875000000000001E-7</v>
      </c>
      <c r="N52" s="136">
        <v>6.7096280000000004</v>
      </c>
      <c r="O52" s="136">
        <v>49.664427000000003</v>
      </c>
      <c r="P52" s="104">
        <f t="shared" si="5"/>
        <v>0.96435780582524278</v>
      </c>
      <c r="Q52" s="158" t="str">
        <f t="shared" si="2"/>
        <v>MUY ALTO</v>
      </c>
      <c r="R52" s="143"/>
      <c r="S52" s="31">
        <f t="shared" si="3"/>
        <v>0.790773400776699</v>
      </c>
      <c r="T52" s="158" t="str">
        <f t="shared" si="4"/>
        <v>ALTO</v>
      </c>
    </row>
    <row r="53" spans="1:20" ht="38.25" x14ac:dyDescent="0.25">
      <c r="A53" s="207"/>
      <c r="B53" s="9" t="s">
        <v>40</v>
      </c>
      <c r="C53" s="3" t="s">
        <v>29</v>
      </c>
      <c r="D53" s="1" t="s">
        <v>41</v>
      </c>
      <c r="E53" s="48">
        <v>3</v>
      </c>
      <c r="F53" s="53">
        <v>1</v>
      </c>
      <c r="G53" s="48" t="s">
        <v>289</v>
      </c>
      <c r="H53" s="124">
        <v>3</v>
      </c>
      <c r="I53" s="187">
        <v>1</v>
      </c>
      <c r="J53" s="158" t="str">
        <f t="shared" si="6"/>
        <v>MUY ALTO</v>
      </c>
      <c r="K53" s="136">
        <v>5</v>
      </c>
      <c r="L53" s="136">
        <v>6</v>
      </c>
      <c r="M53" s="153">
        <v>1.1999999999999999E-6</v>
      </c>
      <c r="N53" s="136">
        <v>0</v>
      </c>
      <c r="O53" s="136">
        <v>0</v>
      </c>
      <c r="P53" s="104">
        <f t="shared" si="5"/>
        <v>0</v>
      </c>
      <c r="Q53" s="158" t="str">
        <f t="shared" si="2"/>
        <v>MUY BAJO</v>
      </c>
      <c r="R53" s="143"/>
      <c r="S53" s="31">
        <f t="shared" si="3"/>
        <v>0</v>
      </c>
      <c r="T53" s="158" t="str">
        <f t="shared" si="4"/>
        <v>MUY BAJO</v>
      </c>
    </row>
    <row r="54" spans="1:20" ht="38.25" x14ac:dyDescent="0.25">
      <c r="A54" s="207"/>
      <c r="B54" s="9" t="s">
        <v>40</v>
      </c>
      <c r="C54" s="3" t="s">
        <v>30</v>
      </c>
      <c r="D54" s="1" t="s">
        <v>41</v>
      </c>
      <c r="E54" s="48">
        <v>4</v>
      </c>
      <c r="F54" s="53">
        <v>1</v>
      </c>
      <c r="G54" s="48" t="s">
        <v>289</v>
      </c>
      <c r="H54" s="124">
        <v>1</v>
      </c>
      <c r="I54" s="187">
        <f t="shared" si="1"/>
        <v>1</v>
      </c>
      <c r="J54" s="158" t="str">
        <f t="shared" si="6"/>
        <v>MUY ALTO</v>
      </c>
      <c r="K54" s="136">
        <v>5</v>
      </c>
      <c r="L54" s="136">
        <v>6</v>
      </c>
      <c r="M54" s="153">
        <v>1.1999999999999999E-6</v>
      </c>
      <c r="N54" s="136">
        <v>2</v>
      </c>
      <c r="O54" s="136">
        <v>2</v>
      </c>
      <c r="P54" s="104">
        <f t="shared" si="5"/>
        <v>0.33333333333333331</v>
      </c>
      <c r="Q54" s="158" t="str">
        <f t="shared" si="2"/>
        <v>BAJO</v>
      </c>
      <c r="R54" s="143"/>
      <c r="S54" s="31">
        <f t="shared" si="3"/>
        <v>0.33333333333333331</v>
      </c>
      <c r="T54" s="158" t="str">
        <f t="shared" si="4"/>
        <v>BAJO</v>
      </c>
    </row>
    <row r="55" spans="1:20" ht="38.25" x14ac:dyDescent="0.25">
      <c r="A55" s="207"/>
      <c r="B55" s="9" t="s">
        <v>40</v>
      </c>
      <c r="C55" s="3" t="s">
        <v>31</v>
      </c>
      <c r="D55" s="1" t="s">
        <v>41</v>
      </c>
      <c r="E55" s="48">
        <v>12</v>
      </c>
      <c r="F55" s="53">
        <v>1</v>
      </c>
      <c r="G55" s="48" t="s">
        <v>289</v>
      </c>
      <c r="H55" s="124">
        <v>3</v>
      </c>
      <c r="I55" s="187">
        <v>1</v>
      </c>
      <c r="J55" s="158" t="str">
        <f t="shared" si="6"/>
        <v>MUY ALTO</v>
      </c>
      <c r="K55" s="136">
        <v>5</v>
      </c>
      <c r="L55" s="136">
        <v>6</v>
      </c>
      <c r="M55" s="153">
        <v>1.1999999999999999E-6</v>
      </c>
      <c r="N55" s="136">
        <v>0</v>
      </c>
      <c r="O55" s="136">
        <v>0</v>
      </c>
      <c r="P55" s="104">
        <f t="shared" si="5"/>
        <v>0</v>
      </c>
      <c r="Q55" s="158" t="str">
        <f t="shared" si="2"/>
        <v>MUY BAJO</v>
      </c>
      <c r="R55" s="143"/>
      <c r="S55" s="31">
        <f t="shared" si="3"/>
        <v>0</v>
      </c>
      <c r="T55" s="158" t="str">
        <f t="shared" si="4"/>
        <v>MUY BAJO</v>
      </c>
    </row>
    <row r="56" spans="1:20" ht="38.25" x14ac:dyDescent="0.25">
      <c r="A56" s="207"/>
      <c r="B56" s="9" t="s">
        <v>40</v>
      </c>
      <c r="C56" s="3" t="s">
        <v>27</v>
      </c>
      <c r="D56" s="1" t="s">
        <v>42</v>
      </c>
      <c r="E56" s="48">
        <v>2087</v>
      </c>
      <c r="F56" s="53">
        <v>200</v>
      </c>
      <c r="G56" s="48" t="s">
        <v>289</v>
      </c>
      <c r="H56" s="124">
        <v>281</v>
      </c>
      <c r="I56" s="187">
        <f t="shared" si="1"/>
        <v>1.405</v>
      </c>
      <c r="J56" s="158" t="str">
        <f t="shared" si="6"/>
        <v>MUY ALTO</v>
      </c>
      <c r="K56" s="136">
        <v>300</v>
      </c>
      <c r="L56" s="136">
        <v>25</v>
      </c>
      <c r="M56" s="153">
        <v>8.3333333333333325E-8</v>
      </c>
      <c r="N56" s="136">
        <v>2.846638</v>
      </c>
      <c r="O56" s="136">
        <v>14.146637999999999</v>
      </c>
      <c r="P56" s="104">
        <f t="shared" si="5"/>
        <v>0.56586552000000001</v>
      </c>
      <c r="Q56" s="158" t="str">
        <f t="shared" si="2"/>
        <v>MEDIO</v>
      </c>
      <c r="R56" s="143"/>
      <c r="S56" s="31">
        <f t="shared" si="3"/>
        <v>0.79504105560000005</v>
      </c>
      <c r="T56" s="158" t="str">
        <f t="shared" si="4"/>
        <v>ALTO</v>
      </c>
    </row>
    <row r="57" spans="1:20" ht="38.25" x14ac:dyDescent="0.25">
      <c r="A57" s="207"/>
      <c r="B57" s="9" t="s">
        <v>40</v>
      </c>
      <c r="C57" s="3" t="s">
        <v>29</v>
      </c>
      <c r="D57" s="1" t="s">
        <v>42</v>
      </c>
      <c r="E57" s="48">
        <v>8</v>
      </c>
      <c r="F57" s="53">
        <v>2</v>
      </c>
      <c r="G57" s="48" t="s">
        <v>289</v>
      </c>
      <c r="H57" s="124">
        <v>10</v>
      </c>
      <c r="I57" s="194">
        <v>1</v>
      </c>
      <c r="J57" s="158" t="str">
        <f t="shared" si="6"/>
        <v>MUY ALTO</v>
      </c>
      <c r="K57" s="136">
        <v>10</v>
      </c>
      <c r="L57" s="136">
        <v>6</v>
      </c>
      <c r="M57" s="153">
        <v>5.9999999999999997E-7</v>
      </c>
      <c r="N57" s="136">
        <v>0</v>
      </c>
      <c r="O57" s="136">
        <v>0</v>
      </c>
      <c r="P57" s="104">
        <f t="shared" si="5"/>
        <v>0</v>
      </c>
      <c r="Q57" s="158" t="str">
        <f t="shared" si="2"/>
        <v>MUY BAJO</v>
      </c>
      <c r="R57" s="143"/>
      <c r="S57" s="31">
        <f t="shared" si="3"/>
        <v>0</v>
      </c>
      <c r="T57" s="158" t="str">
        <f t="shared" si="4"/>
        <v>MUY BAJO</v>
      </c>
    </row>
    <row r="58" spans="1:20" ht="38.25" x14ac:dyDescent="0.25">
      <c r="A58" s="207"/>
      <c r="B58" s="9" t="s">
        <v>40</v>
      </c>
      <c r="C58" s="3" t="s">
        <v>30</v>
      </c>
      <c r="D58" s="1" t="s">
        <v>42</v>
      </c>
      <c r="E58" s="48">
        <v>6</v>
      </c>
      <c r="F58" s="53">
        <v>2</v>
      </c>
      <c r="G58" s="48" t="s">
        <v>289</v>
      </c>
      <c r="H58" s="124">
        <v>9</v>
      </c>
      <c r="I58" s="187">
        <v>1</v>
      </c>
      <c r="J58" s="158" t="str">
        <f t="shared" si="6"/>
        <v>MUY ALTO</v>
      </c>
      <c r="K58" s="136">
        <v>10</v>
      </c>
      <c r="L58" s="136">
        <v>6</v>
      </c>
      <c r="M58" s="153">
        <v>5.9999999999999997E-7</v>
      </c>
      <c r="N58" s="136">
        <v>3.5</v>
      </c>
      <c r="O58" s="136">
        <v>3.5</v>
      </c>
      <c r="P58" s="104">
        <f t="shared" si="5"/>
        <v>0.58333333333333337</v>
      </c>
      <c r="Q58" s="158" t="str">
        <f t="shared" si="2"/>
        <v>MEDIO</v>
      </c>
      <c r="R58" s="143"/>
      <c r="S58" s="31">
        <f t="shared" si="3"/>
        <v>0.58333333333333337</v>
      </c>
      <c r="T58" s="158" t="str">
        <f t="shared" si="4"/>
        <v>MEDIO</v>
      </c>
    </row>
    <row r="59" spans="1:20" ht="38.25" x14ac:dyDescent="0.25">
      <c r="A59" s="207"/>
      <c r="B59" s="9" t="s">
        <v>40</v>
      </c>
      <c r="C59" s="3" t="s">
        <v>31</v>
      </c>
      <c r="D59" s="1" t="s">
        <v>42</v>
      </c>
      <c r="E59" s="48">
        <v>26</v>
      </c>
      <c r="F59" s="53">
        <v>3</v>
      </c>
      <c r="G59" s="48" t="s">
        <v>289</v>
      </c>
      <c r="H59" s="124">
        <v>17</v>
      </c>
      <c r="I59" s="187">
        <v>1</v>
      </c>
      <c r="J59" s="158" t="str">
        <f t="shared" si="6"/>
        <v>MUY ALTO</v>
      </c>
      <c r="K59" s="136">
        <v>15</v>
      </c>
      <c r="L59" s="136">
        <v>6</v>
      </c>
      <c r="M59" s="153">
        <v>4.0000000000000003E-7</v>
      </c>
      <c r="N59" s="136">
        <v>1.5</v>
      </c>
      <c r="O59" s="136">
        <v>2.5</v>
      </c>
      <c r="P59" s="104">
        <f t="shared" si="5"/>
        <v>0.41666666666666669</v>
      </c>
      <c r="Q59" s="158" t="str">
        <f t="shared" si="2"/>
        <v>MEDIO</v>
      </c>
      <c r="R59" s="143"/>
      <c r="S59" s="31">
        <f t="shared" si="3"/>
        <v>0.41666666666666669</v>
      </c>
      <c r="T59" s="158" t="str">
        <f t="shared" si="4"/>
        <v>MEDIO</v>
      </c>
    </row>
    <row r="60" spans="1:20" ht="38.25" x14ac:dyDescent="0.25">
      <c r="A60" s="207"/>
      <c r="B60" s="9" t="s">
        <v>40</v>
      </c>
      <c r="C60" s="3" t="s">
        <v>27</v>
      </c>
      <c r="D60" s="1" t="s">
        <v>43</v>
      </c>
      <c r="E60" s="48">
        <v>1360</v>
      </c>
      <c r="F60" s="53">
        <v>150</v>
      </c>
      <c r="G60" s="48" t="s">
        <v>289</v>
      </c>
      <c r="H60" s="124">
        <v>131</v>
      </c>
      <c r="I60" s="187">
        <f t="shared" si="1"/>
        <v>0.87333333333333329</v>
      </c>
      <c r="J60" s="158" t="str">
        <f t="shared" si="6"/>
        <v>MUY ALTO</v>
      </c>
      <c r="K60" s="136">
        <v>750</v>
      </c>
      <c r="L60" s="136">
        <v>42.971850000000003</v>
      </c>
      <c r="M60" s="153">
        <v>5.7295800000000001E-8</v>
      </c>
      <c r="N60" s="136">
        <v>10.45457</v>
      </c>
      <c r="O60" s="136">
        <v>35.446420000000003</v>
      </c>
      <c r="P60" s="104">
        <f t="shared" si="5"/>
        <v>0.82487535444715554</v>
      </c>
      <c r="Q60" s="158" t="str">
        <f t="shared" si="2"/>
        <v>MUY ALTO</v>
      </c>
      <c r="R60" s="143"/>
      <c r="S60" s="31">
        <f t="shared" si="3"/>
        <v>0.72039114288384909</v>
      </c>
      <c r="T60" s="158" t="str">
        <f t="shared" si="4"/>
        <v>ALTO</v>
      </c>
    </row>
    <row r="61" spans="1:20" ht="38.25" x14ac:dyDescent="0.25">
      <c r="A61" s="207"/>
      <c r="B61" s="9" t="s">
        <v>40</v>
      </c>
      <c r="C61" s="3" t="s">
        <v>29</v>
      </c>
      <c r="D61" s="1" t="s">
        <v>43</v>
      </c>
      <c r="E61" s="48">
        <v>2</v>
      </c>
      <c r="F61" s="53">
        <v>1</v>
      </c>
      <c r="G61" s="48" t="s">
        <v>289</v>
      </c>
      <c r="H61" s="124">
        <v>2</v>
      </c>
      <c r="I61" s="187">
        <f t="shared" si="1"/>
        <v>2</v>
      </c>
      <c r="J61" s="158" t="str">
        <f t="shared" si="6"/>
        <v>MUY ALTO</v>
      </c>
      <c r="K61" s="136">
        <v>5</v>
      </c>
      <c r="L61" s="136">
        <v>7</v>
      </c>
      <c r="M61" s="153">
        <v>1.3999999999999999E-6</v>
      </c>
      <c r="N61" s="136">
        <v>4.7857830000000003</v>
      </c>
      <c r="O61" s="136">
        <v>4.7857830000000003</v>
      </c>
      <c r="P61" s="104">
        <f t="shared" si="5"/>
        <v>0.68368328571428572</v>
      </c>
      <c r="Q61" s="158" t="str">
        <f t="shared" si="2"/>
        <v>ALTO</v>
      </c>
      <c r="R61" s="143"/>
      <c r="S61" s="31">
        <f t="shared" si="3"/>
        <v>1.3673665714285714</v>
      </c>
      <c r="T61" s="158" t="str">
        <f t="shared" si="4"/>
        <v>MUY ALTO</v>
      </c>
    </row>
    <row r="62" spans="1:20" ht="38.25" x14ac:dyDescent="0.25">
      <c r="A62" s="207"/>
      <c r="B62" s="9" t="s">
        <v>40</v>
      </c>
      <c r="C62" s="3" t="s">
        <v>30</v>
      </c>
      <c r="D62" s="1" t="s">
        <v>43</v>
      </c>
      <c r="E62" s="48">
        <v>6</v>
      </c>
      <c r="F62" s="53">
        <v>1</v>
      </c>
      <c r="G62" s="48" t="s">
        <v>289</v>
      </c>
      <c r="H62" s="124">
        <v>75</v>
      </c>
      <c r="I62" s="187">
        <v>1</v>
      </c>
      <c r="J62" s="158" t="str">
        <f t="shared" si="6"/>
        <v>MUY ALTO</v>
      </c>
      <c r="K62" s="136">
        <v>5</v>
      </c>
      <c r="L62" s="136">
        <v>7</v>
      </c>
      <c r="M62" s="153">
        <v>1.3999999999999999E-6</v>
      </c>
      <c r="N62" s="136">
        <v>1.9999899999999999</v>
      </c>
      <c r="O62" s="136">
        <v>1.9999899999999999</v>
      </c>
      <c r="P62" s="104">
        <f t="shared" si="5"/>
        <v>0.28571285714285716</v>
      </c>
      <c r="Q62" s="158" t="str">
        <f t="shared" si="2"/>
        <v>BAJO</v>
      </c>
      <c r="R62" s="143"/>
      <c r="S62" s="31">
        <f t="shared" si="3"/>
        <v>0.28571285714285716</v>
      </c>
      <c r="T62" s="158" t="str">
        <f t="shared" si="4"/>
        <v>BAJO</v>
      </c>
    </row>
    <row r="63" spans="1:20" ht="38.25" x14ac:dyDescent="0.25">
      <c r="A63" s="207"/>
      <c r="B63" s="9" t="s">
        <v>40</v>
      </c>
      <c r="C63" s="3" t="s">
        <v>31</v>
      </c>
      <c r="D63" s="1" t="s">
        <v>43</v>
      </c>
      <c r="E63" s="48">
        <v>22</v>
      </c>
      <c r="F63" s="53">
        <v>2</v>
      </c>
      <c r="G63" s="48" t="s">
        <v>289</v>
      </c>
      <c r="H63" s="124">
        <v>10</v>
      </c>
      <c r="I63" s="187">
        <v>1</v>
      </c>
      <c r="J63" s="158" t="str">
        <f t="shared" si="6"/>
        <v>MUY ALTO</v>
      </c>
      <c r="K63" s="136">
        <v>10</v>
      </c>
      <c r="L63" s="136">
        <v>13</v>
      </c>
      <c r="M63" s="153">
        <v>1.3E-6</v>
      </c>
      <c r="N63" s="136">
        <v>0</v>
      </c>
      <c r="O63" s="136">
        <v>9</v>
      </c>
      <c r="P63" s="104">
        <f t="shared" si="5"/>
        <v>0.69230769230769229</v>
      </c>
      <c r="Q63" s="158" t="str">
        <f t="shared" si="2"/>
        <v>ALTO</v>
      </c>
      <c r="R63" s="143"/>
      <c r="S63" s="31">
        <f t="shared" si="3"/>
        <v>0.69230769230769229</v>
      </c>
      <c r="T63" s="158" t="str">
        <f t="shared" si="4"/>
        <v>ALTO</v>
      </c>
    </row>
    <row r="64" spans="1:20" ht="38.25" x14ac:dyDescent="0.25">
      <c r="A64" s="207"/>
      <c r="B64" s="9" t="s">
        <v>40</v>
      </c>
      <c r="C64" s="3" t="s">
        <v>27</v>
      </c>
      <c r="D64" s="1" t="s">
        <v>44</v>
      </c>
      <c r="E64" s="48">
        <v>1940</v>
      </c>
      <c r="F64" s="53">
        <v>250</v>
      </c>
      <c r="G64" s="48" t="s">
        <v>289</v>
      </c>
      <c r="H64" s="124">
        <v>225</v>
      </c>
      <c r="I64" s="187">
        <f t="shared" si="1"/>
        <v>0.9</v>
      </c>
      <c r="J64" s="158" t="str">
        <f t="shared" si="6"/>
        <v>MUY ALTO</v>
      </c>
      <c r="K64" s="136">
        <v>350</v>
      </c>
      <c r="L64" s="136">
        <v>25</v>
      </c>
      <c r="M64" s="153">
        <v>7.1428571428571423E-8</v>
      </c>
      <c r="N64" s="136">
        <v>3.7974990000000002</v>
      </c>
      <c r="O64" s="136">
        <v>9.1169989999999999</v>
      </c>
      <c r="P64" s="104">
        <f t="shared" si="5"/>
        <v>0.36467995999999997</v>
      </c>
      <c r="Q64" s="158" t="str">
        <f t="shared" si="2"/>
        <v>BAJO</v>
      </c>
      <c r="R64" s="143"/>
      <c r="S64" s="31">
        <f t="shared" si="3"/>
        <v>0.32821196399999997</v>
      </c>
      <c r="T64" s="158" t="str">
        <f t="shared" si="4"/>
        <v>BAJO</v>
      </c>
    </row>
    <row r="65" spans="1:20" ht="38.25" x14ac:dyDescent="0.25">
      <c r="A65" s="207"/>
      <c r="B65" s="9" t="s">
        <v>40</v>
      </c>
      <c r="C65" s="3" t="s">
        <v>29</v>
      </c>
      <c r="D65" s="1" t="s">
        <v>44</v>
      </c>
      <c r="E65" s="48">
        <v>4</v>
      </c>
      <c r="F65" s="53">
        <v>3</v>
      </c>
      <c r="G65" s="48" t="s">
        <v>289</v>
      </c>
      <c r="H65" s="124">
        <v>1</v>
      </c>
      <c r="I65" s="187">
        <f t="shared" si="1"/>
        <v>0.33333333333333331</v>
      </c>
      <c r="J65" s="158" t="str">
        <f t="shared" si="6"/>
        <v>BAJO</v>
      </c>
      <c r="K65" s="136">
        <v>4.5</v>
      </c>
      <c r="L65" s="136">
        <v>5.5</v>
      </c>
      <c r="M65" s="153">
        <v>1.2222222222222223E-6</v>
      </c>
      <c r="N65" s="136">
        <v>0</v>
      </c>
      <c r="O65" s="136">
        <v>0</v>
      </c>
      <c r="P65" s="104">
        <f t="shared" si="5"/>
        <v>0</v>
      </c>
      <c r="Q65" s="158" t="str">
        <f t="shared" si="2"/>
        <v>MUY BAJO</v>
      </c>
      <c r="R65" s="143"/>
      <c r="S65" s="31">
        <f t="shared" si="3"/>
        <v>0</v>
      </c>
      <c r="T65" s="158" t="str">
        <f t="shared" si="4"/>
        <v>MUY BAJO</v>
      </c>
    </row>
    <row r="66" spans="1:20" ht="38.25" x14ac:dyDescent="0.25">
      <c r="A66" s="207"/>
      <c r="B66" s="9" t="s">
        <v>40</v>
      </c>
      <c r="C66" s="3" t="s">
        <v>30</v>
      </c>
      <c r="D66" s="1" t="s">
        <v>44</v>
      </c>
      <c r="E66" s="48">
        <v>3</v>
      </c>
      <c r="F66" s="53">
        <v>3</v>
      </c>
      <c r="G66" s="48" t="s">
        <v>289</v>
      </c>
      <c r="H66" s="124">
        <v>12</v>
      </c>
      <c r="I66" s="187">
        <v>1</v>
      </c>
      <c r="J66" s="158" t="str">
        <f t="shared" si="6"/>
        <v>MUY ALTO</v>
      </c>
      <c r="K66" s="136">
        <v>4.5</v>
      </c>
      <c r="L66" s="136">
        <v>5.5</v>
      </c>
      <c r="M66" s="153">
        <v>1.2222222222222223E-6</v>
      </c>
      <c r="N66" s="136">
        <v>1.31</v>
      </c>
      <c r="O66" s="136">
        <v>1.31</v>
      </c>
      <c r="P66" s="104">
        <f t="shared" si="5"/>
        <v>0.23818181818181819</v>
      </c>
      <c r="Q66" s="158" t="str">
        <f t="shared" si="2"/>
        <v>BAJO</v>
      </c>
      <c r="R66" s="143"/>
      <c r="S66" s="31">
        <f t="shared" si="3"/>
        <v>0.23818181818181819</v>
      </c>
      <c r="T66" s="158" t="str">
        <f t="shared" si="4"/>
        <v>BAJO</v>
      </c>
    </row>
    <row r="67" spans="1:20" ht="38.25" x14ac:dyDescent="0.25">
      <c r="A67" s="207"/>
      <c r="B67" s="9" t="s">
        <v>40</v>
      </c>
      <c r="C67" s="3" t="s">
        <v>31</v>
      </c>
      <c r="D67" s="1" t="s">
        <v>44</v>
      </c>
      <c r="E67" s="48">
        <v>26</v>
      </c>
      <c r="F67" s="53">
        <v>4</v>
      </c>
      <c r="G67" s="48" t="s">
        <v>289</v>
      </c>
      <c r="H67" s="124">
        <v>12</v>
      </c>
      <c r="I67" s="187">
        <v>1</v>
      </c>
      <c r="J67" s="158" t="str">
        <f t="shared" si="6"/>
        <v>MUY ALTO</v>
      </c>
      <c r="K67" s="136">
        <v>6</v>
      </c>
      <c r="L67" s="136">
        <v>6</v>
      </c>
      <c r="M67" s="153">
        <v>9.9999999999999995E-7</v>
      </c>
      <c r="N67" s="136">
        <v>1.5</v>
      </c>
      <c r="O67" s="136">
        <v>1.5</v>
      </c>
      <c r="P67" s="104">
        <f t="shared" si="5"/>
        <v>0.25</v>
      </c>
      <c r="Q67" s="158" t="str">
        <f t="shared" si="2"/>
        <v>BAJO</v>
      </c>
      <c r="R67" s="143"/>
      <c r="S67" s="31">
        <f t="shared" si="3"/>
        <v>0.25</v>
      </c>
      <c r="T67" s="158" t="str">
        <f t="shared" si="4"/>
        <v>BAJO</v>
      </c>
    </row>
    <row r="68" spans="1:20" ht="38.25" x14ac:dyDescent="0.25">
      <c r="A68" s="207"/>
      <c r="B68" s="9" t="s">
        <v>40</v>
      </c>
      <c r="C68" s="3" t="s">
        <v>27</v>
      </c>
      <c r="D68" s="1" t="s">
        <v>45</v>
      </c>
      <c r="E68" s="48">
        <v>0</v>
      </c>
      <c r="F68" s="53">
        <v>8</v>
      </c>
      <c r="G68" s="48" t="s">
        <v>289</v>
      </c>
      <c r="H68" s="124">
        <v>0</v>
      </c>
      <c r="I68" s="187">
        <f t="shared" si="1"/>
        <v>0</v>
      </c>
      <c r="J68" s="158" t="str">
        <f t="shared" si="6"/>
        <v>MUY BAJO</v>
      </c>
      <c r="K68" s="136">
        <v>100</v>
      </c>
      <c r="L68" s="136">
        <v>10</v>
      </c>
      <c r="M68" s="153">
        <v>1.0000000000000001E-7</v>
      </c>
      <c r="N68" s="136">
        <v>4.2927359999999997</v>
      </c>
      <c r="O68" s="136">
        <v>4.2927359999999997</v>
      </c>
      <c r="P68" s="104">
        <f t="shared" si="5"/>
        <v>0.42927359999999998</v>
      </c>
      <c r="Q68" s="158" t="str">
        <f t="shared" si="2"/>
        <v>MEDIO</v>
      </c>
      <c r="R68" s="143"/>
      <c r="S68" s="31">
        <f t="shared" si="3"/>
        <v>0</v>
      </c>
      <c r="T68" s="158" t="str">
        <f t="shared" si="4"/>
        <v>MUY BAJO</v>
      </c>
    </row>
    <row r="69" spans="1:20" ht="38.25" x14ac:dyDescent="0.25">
      <c r="A69" s="207"/>
      <c r="B69" s="9" t="s">
        <v>40</v>
      </c>
      <c r="C69" s="3" t="s">
        <v>29</v>
      </c>
      <c r="D69" s="1" t="s">
        <v>45</v>
      </c>
      <c r="E69" s="48">
        <v>0</v>
      </c>
      <c r="F69" s="53">
        <v>1</v>
      </c>
      <c r="G69" s="48" t="s">
        <v>289</v>
      </c>
      <c r="H69" s="124">
        <v>0</v>
      </c>
      <c r="I69" s="187">
        <f t="shared" si="1"/>
        <v>0</v>
      </c>
      <c r="J69" s="158" t="str">
        <f t="shared" si="6"/>
        <v>MUY BAJO</v>
      </c>
      <c r="K69" s="136">
        <v>7</v>
      </c>
      <c r="L69" s="136">
        <v>2</v>
      </c>
      <c r="M69" s="153">
        <v>2.8571428571428569E-7</v>
      </c>
      <c r="N69" s="136">
        <v>0</v>
      </c>
      <c r="O69" s="136">
        <v>0</v>
      </c>
      <c r="P69" s="104">
        <f t="shared" si="5"/>
        <v>0</v>
      </c>
      <c r="Q69" s="158" t="str">
        <f t="shared" si="2"/>
        <v>MUY BAJO</v>
      </c>
      <c r="R69" s="143"/>
      <c r="S69" s="31">
        <f t="shared" si="3"/>
        <v>0</v>
      </c>
      <c r="T69" s="158" t="str">
        <f t="shared" si="4"/>
        <v>MUY BAJO</v>
      </c>
    </row>
    <row r="70" spans="1:20" ht="38.25" x14ac:dyDescent="0.25">
      <c r="A70" s="207"/>
      <c r="B70" s="9" t="s">
        <v>40</v>
      </c>
      <c r="C70" s="3" t="s">
        <v>30</v>
      </c>
      <c r="D70" s="1" t="s">
        <v>45</v>
      </c>
      <c r="E70" s="48">
        <v>0</v>
      </c>
      <c r="F70" s="53">
        <v>1</v>
      </c>
      <c r="G70" s="48" t="s">
        <v>289</v>
      </c>
      <c r="H70" s="124">
        <v>0</v>
      </c>
      <c r="I70" s="187">
        <f t="shared" si="1"/>
        <v>0</v>
      </c>
      <c r="J70" s="158" t="str">
        <f t="shared" si="6"/>
        <v>MUY BAJO</v>
      </c>
      <c r="K70" s="136">
        <v>7</v>
      </c>
      <c r="L70" s="136">
        <v>2</v>
      </c>
      <c r="M70" s="153">
        <v>2.8571428571428569E-7</v>
      </c>
      <c r="N70" s="136">
        <v>0</v>
      </c>
      <c r="O70" s="136">
        <v>0</v>
      </c>
      <c r="P70" s="104">
        <f t="shared" si="5"/>
        <v>0</v>
      </c>
      <c r="Q70" s="158" t="str">
        <f t="shared" si="2"/>
        <v>MUY BAJO</v>
      </c>
      <c r="R70" s="143"/>
      <c r="S70" s="31">
        <f t="shared" si="3"/>
        <v>0</v>
      </c>
      <c r="T70" s="158" t="str">
        <f t="shared" si="4"/>
        <v>MUY BAJO</v>
      </c>
    </row>
    <row r="71" spans="1:20" ht="38.25" x14ac:dyDescent="0.25">
      <c r="A71" s="207"/>
      <c r="B71" s="9" t="s">
        <v>40</v>
      </c>
      <c r="C71" s="3" t="s">
        <v>31</v>
      </c>
      <c r="D71" s="1" t="s">
        <v>45</v>
      </c>
      <c r="E71" s="48">
        <v>0</v>
      </c>
      <c r="F71" s="53">
        <v>1</v>
      </c>
      <c r="G71" s="48" t="s">
        <v>289</v>
      </c>
      <c r="H71" s="124">
        <v>0</v>
      </c>
      <c r="I71" s="187">
        <f t="shared" si="1"/>
        <v>0</v>
      </c>
      <c r="J71" s="158" t="str">
        <f t="shared" si="6"/>
        <v>MUY BAJO</v>
      </c>
      <c r="K71" s="136">
        <v>7</v>
      </c>
      <c r="L71" s="136">
        <v>2</v>
      </c>
      <c r="M71" s="153">
        <v>2.8571428571428569E-7</v>
      </c>
      <c r="N71" s="136">
        <v>0</v>
      </c>
      <c r="O71" s="136">
        <v>0</v>
      </c>
      <c r="P71" s="104">
        <f t="shared" si="5"/>
        <v>0</v>
      </c>
      <c r="Q71" s="158" t="str">
        <f t="shared" si="2"/>
        <v>MUY BAJO</v>
      </c>
      <c r="R71" s="143"/>
      <c r="S71" s="31">
        <f t="shared" si="3"/>
        <v>0</v>
      </c>
      <c r="T71" s="158" t="str">
        <f t="shared" si="4"/>
        <v>MUY BAJO</v>
      </c>
    </row>
    <row r="72" spans="1:20" ht="25.5" x14ac:dyDescent="0.25">
      <c r="A72" s="207"/>
      <c r="B72" s="9" t="s">
        <v>46</v>
      </c>
      <c r="C72" s="3" t="s">
        <v>1</v>
      </c>
      <c r="D72" s="1" t="s">
        <v>47</v>
      </c>
      <c r="E72" s="64">
        <v>1</v>
      </c>
      <c r="F72" s="68">
        <v>0.3</v>
      </c>
      <c r="G72" s="48" t="s">
        <v>290</v>
      </c>
      <c r="H72" s="124">
        <v>0</v>
      </c>
      <c r="I72" s="187">
        <f t="shared" ref="I72:I131" si="7">+H72/F72</f>
        <v>0</v>
      </c>
      <c r="J72" s="158" t="str">
        <f t="shared" si="6"/>
        <v>MUY BAJO</v>
      </c>
      <c r="K72" s="136">
        <v>0</v>
      </c>
      <c r="L72" s="136">
        <v>0</v>
      </c>
      <c r="M72" s="153">
        <v>0</v>
      </c>
      <c r="N72" s="136">
        <v>0</v>
      </c>
      <c r="O72" s="136">
        <v>0</v>
      </c>
      <c r="P72" s="104"/>
      <c r="Q72" s="158" t="s">
        <v>293</v>
      </c>
      <c r="R72" s="143"/>
      <c r="S72" s="31"/>
      <c r="T72" s="158" t="s">
        <v>293</v>
      </c>
    </row>
    <row r="73" spans="1:20" ht="38.25" x14ac:dyDescent="0.25">
      <c r="A73" s="207"/>
      <c r="B73" s="9" t="s">
        <v>46</v>
      </c>
      <c r="C73" s="3" t="s">
        <v>1</v>
      </c>
      <c r="D73" s="1" t="s">
        <v>48</v>
      </c>
      <c r="E73" s="64">
        <v>0</v>
      </c>
      <c r="F73" s="53"/>
      <c r="G73" s="48" t="s">
        <v>290</v>
      </c>
      <c r="H73" s="124">
        <v>0</v>
      </c>
      <c r="I73" s="187"/>
      <c r="J73" s="158" t="s">
        <v>293</v>
      </c>
      <c r="K73" s="136">
        <v>0</v>
      </c>
      <c r="L73" s="136">
        <v>0</v>
      </c>
      <c r="M73" s="153">
        <v>0</v>
      </c>
      <c r="N73" s="136">
        <v>0</v>
      </c>
      <c r="O73" s="136">
        <v>0</v>
      </c>
      <c r="P73" s="104"/>
      <c r="Q73" s="158" t="s">
        <v>293</v>
      </c>
      <c r="R73" s="143"/>
      <c r="S73" s="31"/>
      <c r="T73" s="158" t="s">
        <v>293</v>
      </c>
    </row>
    <row r="74" spans="1:20" ht="25.5" x14ac:dyDescent="0.25">
      <c r="A74" s="207"/>
      <c r="B74" s="9" t="s">
        <v>49</v>
      </c>
      <c r="C74" s="3" t="s">
        <v>1</v>
      </c>
      <c r="D74" s="1" t="s">
        <v>50</v>
      </c>
      <c r="E74" s="64">
        <v>0</v>
      </c>
      <c r="F74" s="68"/>
      <c r="G74" s="48" t="s">
        <v>290</v>
      </c>
      <c r="H74" s="124">
        <v>0</v>
      </c>
      <c r="I74" s="187"/>
      <c r="J74" s="158" t="s">
        <v>293</v>
      </c>
      <c r="K74" s="136">
        <v>0</v>
      </c>
      <c r="L74" s="136">
        <v>0</v>
      </c>
      <c r="M74" s="153">
        <v>0</v>
      </c>
      <c r="N74" s="136">
        <v>0</v>
      </c>
      <c r="O74" s="136">
        <v>0</v>
      </c>
      <c r="P74" s="104"/>
      <c r="Q74" s="158" t="s">
        <v>293</v>
      </c>
      <c r="R74" s="143"/>
      <c r="S74" s="31"/>
      <c r="T74" s="158" t="s">
        <v>293</v>
      </c>
    </row>
    <row r="75" spans="1:20" ht="25.5" x14ac:dyDescent="0.25">
      <c r="A75" s="207"/>
      <c r="B75" s="9" t="s">
        <v>49</v>
      </c>
      <c r="C75" s="3" t="s">
        <v>27</v>
      </c>
      <c r="D75" s="1" t="s">
        <v>51</v>
      </c>
      <c r="E75" s="64">
        <v>0</v>
      </c>
      <c r="F75" s="53"/>
      <c r="G75" s="48" t="s">
        <v>290</v>
      </c>
      <c r="H75" s="124">
        <v>0</v>
      </c>
      <c r="I75" s="187"/>
      <c r="J75" s="158" t="s">
        <v>293</v>
      </c>
      <c r="K75" s="136">
        <v>0</v>
      </c>
      <c r="L75" s="136">
        <v>0</v>
      </c>
      <c r="M75" s="153">
        <v>0</v>
      </c>
      <c r="N75" s="136">
        <v>0</v>
      </c>
      <c r="O75" s="136">
        <v>0</v>
      </c>
      <c r="P75" s="104"/>
      <c r="Q75" s="158" t="s">
        <v>293</v>
      </c>
      <c r="R75" s="143"/>
      <c r="S75" s="31"/>
      <c r="T75" s="158" t="s">
        <v>293</v>
      </c>
    </row>
    <row r="76" spans="1:20" ht="25.5" x14ac:dyDescent="0.25">
      <c r="A76" s="207"/>
      <c r="B76" s="9" t="s">
        <v>49</v>
      </c>
      <c r="C76" s="3" t="s">
        <v>29</v>
      </c>
      <c r="D76" s="1" t="s">
        <v>51</v>
      </c>
      <c r="E76" s="64">
        <v>0</v>
      </c>
      <c r="F76" s="53"/>
      <c r="G76" s="48" t="s">
        <v>290</v>
      </c>
      <c r="H76" s="124">
        <v>0</v>
      </c>
      <c r="I76" s="187"/>
      <c r="J76" s="158" t="s">
        <v>293</v>
      </c>
      <c r="K76" s="136">
        <v>0</v>
      </c>
      <c r="L76" s="136">
        <v>0</v>
      </c>
      <c r="M76" s="153">
        <v>0</v>
      </c>
      <c r="N76" s="136">
        <v>0</v>
      </c>
      <c r="O76" s="136">
        <v>0</v>
      </c>
      <c r="P76" s="104"/>
      <c r="Q76" s="158" t="s">
        <v>293</v>
      </c>
      <c r="R76" s="143"/>
      <c r="S76" s="31"/>
      <c r="T76" s="158" t="s">
        <v>293</v>
      </c>
    </row>
    <row r="77" spans="1:20" ht="25.5" x14ac:dyDescent="0.25">
      <c r="A77" s="207"/>
      <c r="B77" s="9" t="s">
        <v>49</v>
      </c>
      <c r="C77" s="3" t="s">
        <v>30</v>
      </c>
      <c r="D77" s="1" t="s">
        <v>51</v>
      </c>
      <c r="E77" s="64">
        <v>0</v>
      </c>
      <c r="F77" s="53"/>
      <c r="G77" s="48" t="s">
        <v>290</v>
      </c>
      <c r="H77" s="124">
        <v>0</v>
      </c>
      <c r="I77" s="187"/>
      <c r="J77" s="158" t="s">
        <v>293</v>
      </c>
      <c r="K77" s="136">
        <v>0</v>
      </c>
      <c r="L77" s="136">
        <v>0</v>
      </c>
      <c r="M77" s="153">
        <v>0</v>
      </c>
      <c r="N77" s="136">
        <v>0</v>
      </c>
      <c r="O77" s="136">
        <v>0</v>
      </c>
      <c r="P77" s="104"/>
      <c r="Q77" s="158" t="s">
        <v>293</v>
      </c>
      <c r="R77" s="143"/>
      <c r="S77" s="31"/>
      <c r="T77" s="158" t="s">
        <v>293</v>
      </c>
    </row>
    <row r="78" spans="1:20" ht="25.5" x14ac:dyDescent="0.25">
      <c r="A78" s="207"/>
      <c r="B78" s="13" t="s">
        <v>49</v>
      </c>
      <c r="C78" s="14" t="s">
        <v>31</v>
      </c>
      <c r="D78" s="15" t="s">
        <v>51</v>
      </c>
      <c r="E78" s="69">
        <v>0</v>
      </c>
      <c r="F78" s="70"/>
      <c r="G78" s="71" t="s">
        <v>290</v>
      </c>
      <c r="H78" s="124">
        <v>0</v>
      </c>
      <c r="I78" s="195"/>
      <c r="J78" s="158" t="s">
        <v>293</v>
      </c>
      <c r="K78" s="136">
        <v>0</v>
      </c>
      <c r="L78" s="136">
        <v>0</v>
      </c>
      <c r="M78" s="153">
        <v>0</v>
      </c>
      <c r="N78" s="136">
        <v>0</v>
      </c>
      <c r="O78" s="136">
        <v>0</v>
      </c>
      <c r="P78" s="104"/>
      <c r="Q78" s="158" t="s">
        <v>293</v>
      </c>
      <c r="R78" s="143"/>
      <c r="S78" s="31"/>
      <c r="T78" s="39" t="s">
        <v>293</v>
      </c>
    </row>
    <row r="79" spans="1:20" ht="25.5" x14ac:dyDescent="0.25">
      <c r="A79" s="207"/>
      <c r="B79" s="5" t="s">
        <v>302</v>
      </c>
      <c r="C79" s="6"/>
      <c r="D79" s="6"/>
      <c r="E79" s="73"/>
      <c r="F79" s="73"/>
      <c r="G79" s="19"/>
      <c r="H79" s="19"/>
      <c r="I79" s="196">
        <f>+AVERAGE(I29:I78)</f>
        <v>0.68469033559793646</v>
      </c>
      <c r="J79" s="158" t="str">
        <f>IF(I79&lt;=20%,"MUY BAJO",IF(AND(I79&gt;20%,I79&lt;=40%),"BAJO",IF(AND(I79&gt;40%,I79&lt;=60%),"MEDIO",IF(AND(I79&gt;60%,I79&lt;=80%),"ALTO","MUY ALTO"))))</f>
        <v>ALTO</v>
      </c>
      <c r="K79" s="137">
        <v>5346.5</v>
      </c>
      <c r="L79" s="137">
        <v>1615.848999</v>
      </c>
      <c r="M79" s="140">
        <v>3.0222556794164408E-7</v>
      </c>
      <c r="N79" s="137">
        <v>299.985635</v>
      </c>
      <c r="O79" s="137">
        <v>1360.555501</v>
      </c>
      <c r="P79" s="108">
        <f t="shared" ref="P79:P96" si="8">+O79/L79</f>
        <v>0.84200658715140253</v>
      </c>
      <c r="Q79" s="158" t="str">
        <f t="shared" ref="Q79:Q142" si="9">IF(P79&lt;=20%,"MUY BAJO",IF(AND(P79&gt;20%,P79&lt;=40%),"BAJO",IF(AND(P79&gt;40%,P79&lt;=60%),"MEDIO",IF(AND(P79&gt;60%,P79&lt;=80%),"ALTO","MUY ALTO"))))</f>
        <v>MUY ALTO</v>
      </c>
      <c r="R79" s="143"/>
      <c r="S79" s="73">
        <f t="shared" ref="S79:S121" si="10">+I79*P79</f>
        <v>0.57651377273236692</v>
      </c>
      <c r="T79" s="158" t="str">
        <f t="shared" ref="T79:T142" si="11">IF(S79&lt;=20%,"MUY BAJO",IF(AND(S79&gt;20%,S79&lt;=40%),"BAJO",IF(AND(S79&gt;40%,S79&lt;=60%),"MEDIO",IF(AND(S79&gt;60%,S79&lt;=80%),"ALTO","MUY ALTO"))))</f>
        <v>MEDIO</v>
      </c>
    </row>
    <row r="80" spans="1:20" ht="63.75" x14ac:dyDescent="0.25">
      <c r="A80" s="207"/>
      <c r="B80" s="16" t="s">
        <v>52</v>
      </c>
      <c r="C80" s="17" t="s">
        <v>1</v>
      </c>
      <c r="D80" s="18" t="s">
        <v>53</v>
      </c>
      <c r="E80" s="65">
        <v>0</v>
      </c>
      <c r="F80" s="66">
        <v>9</v>
      </c>
      <c r="G80" s="65" t="s">
        <v>289</v>
      </c>
      <c r="H80" s="124">
        <v>13</v>
      </c>
      <c r="I80" s="193">
        <f t="shared" si="7"/>
        <v>1.4444444444444444</v>
      </c>
      <c r="J80" s="40" t="str">
        <f t="shared" si="6"/>
        <v>MUY ALTO</v>
      </c>
      <c r="K80" s="136">
        <v>50</v>
      </c>
      <c r="L80" s="136">
        <v>68.194092999999995</v>
      </c>
      <c r="M80" s="153">
        <v>1.36388186E-6</v>
      </c>
      <c r="N80" s="136">
        <v>0.62673400000000001</v>
      </c>
      <c r="O80" s="136">
        <v>54.9998</v>
      </c>
      <c r="P80" s="109">
        <f t="shared" si="8"/>
        <v>0.80651853526375084</v>
      </c>
      <c r="Q80" s="158" t="str">
        <f t="shared" si="9"/>
        <v>MUY ALTO</v>
      </c>
      <c r="R80" s="143"/>
      <c r="S80" s="31">
        <f t="shared" si="10"/>
        <v>1.1649712176031957</v>
      </c>
      <c r="T80" s="40" t="str">
        <f t="shared" si="11"/>
        <v>MUY ALTO</v>
      </c>
    </row>
    <row r="81" spans="1:20" ht="38.25" x14ac:dyDescent="0.25">
      <c r="A81" s="207"/>
      <c r="B81" s="9" t="s">
        <v>54</v>
      </c>
      <c r="C81" s="3" t="s">
        <v>27</v>
      </c>
      <c r="D81" s="1" t="s">
        <v>55</v>
      </c>
      <c r="E81" s="48">
        <v>1362</v>
      </c>
      <c r="F81" s="53">
        <v>150</v>
      </c>
      <c r="G81" s="48" t="s">
        <v>289</v>
      </c>
      <c r="H81" s="124">
        <v>43</v>
      </c>
      <c r="I81" s="187">
        <f t="shared" si="7"/>
        <v>0.28666666666666668</v>
      </c>
      <c r="J81" s="158" t="str">
        <f t="shared" si="6"/>
        <v>BAJO</v>
      </c>
      <c r="K81" s="136">
        <v>250</v>
      </c>
      <c r="L81" s="136">
        <v>36.5</v>
      </c>
      <c r="M81" s="153">
        <v>1.4599999999999998E-7</v>
      </c>
      <c r="N81" s="136">
        <v>2.6989999999999998</v>
      </c>
      <c r="O81" s="136">
        <v>25.324214000000001</v>
      </c>
      <c r="P81" s="109">
        <f t="shared" si="8"/>
        <v>0.69381408219178087</v>
      </c>
      <c r="Q81" s="158" t="str">
        <f t="shared" si="9"/>
        <v>ALTO</v>
      </c>
      <c r="R81" s="143"/>
      <c r="S81" s="31">
        <f t="shared" si="10"/>
        <v>0.19889337022831052</v>
      </c>
      <c r="T81" s="158" t="str">
        <f t="shared" si="11"/>
        <v>MUY BAJO</v>
      </c>
    </row>
    <row r="82" spans="1:20" ht="38.25" x14ac:dyDescent="0.25">
      <c r="A82" s="207"/>
      <c r="B82" s="9" t="s">
        <v>54</v>
      </c>
      <c r="C82" s="3" t="s">
        <v>29</v>
      </c>
      <c r="D82" s="1" t="s">
        <v>55</v>
      </c>
      <c r="E82" s="48">
        <v>46</v>
      </c>
      <c r="F82" s="53">
        <v>5</v>
      </c>
      <c r="G82" s="48" t="s">
        <v>289</v>
      </c>
      <c r="H82" s="124">
        <v>0</v>
      </c>
      <c r="I82" s="187">
        <f t="shared" si="7"/>
        <v>0</v>
      </c>
      <c r="J82" s="158" t="str">
        <f t="shared" si="6"/>
        <v>MUY BAJO</v>
      </c>
      <c r="K82" s="136">
        <v>10</v>
      </c>
      <c r="L82" s="136">
        <v>5</v>
      </c>
      <c r="M82" s="153">
        <v>4.9999999999999998E-7</v>
      </c>
      <c r="N82" s="136">
        <v>0</v>
      </c>
      <c r="O82" s="136">
        <v>0</v>
      </c>
      <c r="P82" s="109">
        <f t="shared" si="8"/>
        <v>0</v>
      </c>
      <c r="Q82" s="158" t="str">
        <f t="shared" si="9"/>
        <v>MUY BAJO</v>
      </c>
      <c r="R82" s="143"/>
      <c r="S82" s="31">
        <f t="shared" si="10"/>
        <v>0</v>
      </c>
      <c r="T82" s="158" t="str">
        <f t="shared" si="11"/>
        <v>MUY BAJO</v>
      </c>
    </row>
    <row r="83" spans="1:20" ht="38.25" x14ac:dyDescent="0.25">
      <c r="A83" s="207"/>
      <c r="B83" s="9" t="s">
        <v>54</v>
      </c>
      <c r="C83" s="3" t="s">
        <v>30</v>
      </c>
      <c r="D83" s="1" t="s">
        <v>55</v>
      </c>
      <c r="E83" s="48">
        <v>14</v>
      </c>
      <c r="F83" s="53">
        <v>3</v>
      </c>
      <c r="G83" s="48" t="s">
        <v>289</v>
      </c>
      <c r="H83" s="124">
        <v>0</v>
      </c>
      <c r="I83" s="187">
        <f t="shared" si="7"/>
        <v>0</v>
      </c>
      <c r="J83" s="158" t="str">
        <f t="shared" si="6"/>
        <v>MUY BAJO</v>
      </c>
      <c r="K83" s="136">
        <v>5</v>
      </c>
      <c r="L83" s="136">
        <v>5</v>
      </c>
      <c r="M83" s="153">
        <v>9.9999999999999995E-7</v>
      </c>
      <c r="N83" s="136">
        <v>0</v>
      </c>
      <c r="O83" s="136">
        <v>0</v>
      </c>
      <c r="P83" s="109">
        <f t="shared" si="8"/>
        <v>0</v>
      </c>
      <c r="Q83" s="158" t="str">
        <f t="shared" si="9"/>
        <v>MUY BAJO</v>
      </c>
      <c r="R83" s="143"/>
      <c r="S83" s="31">
        <f t="shared" si="10"/>
        <v>0</v>
      </c>
      <c r="T83" s="158" t="str">
        <f t="shared" si="11"/>
        <v>MUY BAJO</v>
      </c>
    </row>
    <row r="84" spans="1:20" ht="38.25" x14ac:dyDescent="0.25">
      <c r="A84" s="207"/>
      <c r="B84" s="9" t="s">
        <v>54</v>
      </c>
      <c r="C84" s="3" t="s">
        <v>31</v>
      </c>
      <c r="D84" s="1" t="s">
        <v>55</v>
      </c>
      <c r="E84" s="48">
        <v>54</v>
      </c>
      <c r="F84" s="53">
        <v>8</v>
      </c>
      <c r="G84" s="48" t="s">
        <v>289</v>
      </c>
      <c r="H84" s="124">
        <v>0</v>
      </c>
      <c r="I84" s="187">
        <f t="shared" si="7"/>
        <v>0</v>
      </c>
      <c r="J84" s="158" t="str">
        <f t="shared" si="6"/>
        <v>MUY BAJO</v>
      </c>
      <c r="K84" s="136">
        <v>13</v>
      </c>
      <c r="L84" s="136">
        <v>5</v>
      </c>
      <c r="M84" s="153">
        <v>3.8461538461538463E-7</v>
      </c>
      <c r="N84" s="136">
        <v>0</v>
      </c>
      <c r="O84" s="136">
        <v>0</v>
      </c>
      <c r="P84" s="109">
        <f t="shared" si="8"/>
        <v>0</v>
      </c>
      <c r="Q84" s="158" t="str">
        <f t="shared" si="9"/>
        <v>MUY BAJO</v>
      </c>
      <c r="R84" s="143"/>
      <c r="S84" s="31">
        <f t="shared" si="10"/>
        <v>0</v>
      </c>
      <c r="T84" s="158" t="str">
        <f t="shared" si="11"/>
        <v>MUY BAJO</v>
      </c>
    </row>
    <row r="85" spans="1:20" ht="38.25" x14ac:dyDescent="0.25">
      <c r="A85" s="207"/>
      <c r="B85" s="9" t="s">
        <v>54</v>
      </c>
      <c r="C85" s="3" t="s">
        <v>27</v>
      </c>
      <c r="D85" s="1" t="s">
        <v>56</v>
      </c>
      <c r="E85" s="65">
        <v>1942</v>
      </c>
      <c r="F85" s="66">
        <v>20</v>
      </c>
      <c r="G85" s="65" t="s">
        <v>289</v>
      </c>
      <c r="H85" s="124">
        <v>404</v>
      </c>
      <c r="I85" s="193">
        <v>1</v>
      </c>
      <c r="J85" s="158" t="str">
        <f t="shared" si="6"/>
        <v>MUY ALTO</v>
      </c>
      <c r="K85" s="136">
        <v>20</v>
      </c>
      <c r="L85" s="136">
        <v>24.5</v>
      </c>
      <c r="M85" s="153">
        <v>1.2250000000000001E-6</v>
      </c>
      <c r="N85" s="136">
        <v>13.119096000000001</v>
      </c>
      <c r="O85" s="136">
        <v>16.556045999999998</v>
      </c>
      <c r="P85" s="109">
        <f t="shared" si="8"/>
        <v>0.67575697959183667</v>
      </c>
      <c r="Q85" s="158" t="str">
        <f t="shared" si="9"/>
        <v>ALTO</v>
      </c>
      <c r="R85" s="143"/>
      <c r="S85" s="31">
        <f t="shared" si="10"/>
        <v>0.67575697959183667</v>
      </c>
      <c r="T85" s="158" t="str">
        <f t="shared" si="11"/>
        <v>ALTO</v>
      </c>
    </row>
    <row r="86" spans="1:20" ht="38.25" x14ac:dyDescent="0.25">
      <c r="A86" s="207"/>
      <c r="B86" s="9" t="s">
        <v>54</v>
      </c>
      <c r="C86" s="3" t="s">
        <v>29</v>
      </c>
      <c r="D86" s="1" t="s">
        <v>56</v>
      </c>
      <c r="E86" s="48">
        <v>46</v>
      </c>
      <c r="F86" s="53">
        <v>6</v>
      </c>
      <c r="G86" s="48" t="s">
        <v>289</v>
      </c>
      <c r="H86" s="124">
        <v>9</v>
      </c>
      <c r="I86" s="187">
        <f t="shared" si="7"/>
        <v>1.5</v>
      </c>
      <c r="J86" s="158" t="str">
        <f t="shared" si="6"/>
        <v>MUY ALTO</v>
      </c>
      <c r="K86" s="136">
        <v>6</v>
      </c>
      <c r="L86" s="136">
        <v>4</v>
      </c>
      <c r="M86" s="153">
        <v>6.666666666666666E-7</v>
      </c>
      <c r="N86" s="136">
        <v>0</v>
      </c>
      <c r="O86" s="136">
        <v>0</v>
      </c>
      <c r="P86" s="109">
        <f t="shared" si="8"/>
        <v>0</v>
      </c>
      <c r="Q86" s="158" t="str">
        <f t="shared" si="9"/>
        <v>MUY BAJO</v>
      </c>
      <c r="R86" s="143"/>
      <c r="S86" s="31">
        <f t="shared" si="10"/>
        <v>0</v>
      </c>
      <c r="T86" s="158" t="str">
        <f t="shared" si="11"/>
        <v>MUY BAJO</v>
      </c>
    </row>
    <row r="87" spans="1:20" ht="38.25" x14ac:dyDescent="0.25">
      <c r="A87" s="207"/>
      <c r="B87" s="9" t="s">
        <v>54</v>
      </c>
      <c r="C87" s="3" t="s">
        <v>30</v>
      </c>
      <c r="D87" s="1" t="s">
        <v>56</v>
      </c>
      <c r="E87" s="48">
        <v>14</v>
      </c>
      <c r="F87" s="53">
        <v>3</v>
      </c>
      <c r="G87" s="48" t="s">
        <v>289</v>
      </c>
      <c r="H87" s="124">
        <v>6</v>
      </c>
      <c r="I87" s="187">
        <v>1</v>
      </c>
      <c r="J87" s="158" t="str">
        <f t="shared" si="6"/>
        <v>MUY ALTO</v>
      </c>
      <c r="K87" s="136">
        <v>3</v>
      </c>
      <c r="L87" s="136">
        <v>2</v>
      </c>
      <c r="M87" s="153">
        <v>6.666666666666666E-7</v>
      </c>
      <c r="N87" s="136">
        <v>2</v>
      </c>
      <c r="O87" s="136">
        <v>2</v>
      </c>
      <c r="P87" s="109">
        <f t="shared" si="8"/>
        <v>1</v>
      </c>
      <c r="Q87" s="158" t="str">
        <f t="shared" si="9"/>
        <v>MUY ALTO</v>
      </c>
      <c r="R87" s="143"/>
      <c r="S87" s="31">
        <f t="shared" si="10"/>
        <v>1</v>
      </c>
      <c r="T87" s="158" t="str">
        <f t="shared" si="11"/>
        <v>MUY ALTO</v>
      </c>
    </row>
    <row r="88" spans="1:20" ht="38.25" x14ac:dyDescent="0.25">
      <c r="A88" s="207"/>
      <c r="B88" s="9" t="s">
        <v>54</v>
      </c>
      <c r="C88" s="3" t="s">
        <v>31</v>
      </c>
      <c r="D88" s="1" t="s">
        <v>56</v>
      </c>
      <c r="E88" s="48">
        <v>54</v>
      </c>
      <c r="F88" s="53">
        <v>6</v>
      </c>
      <c r="G88" s="48" t="s">
        <v>289</v>
      </c>
      <c r="H88" s="124">
        <v>49</v>
      </c>
      <c r="I88" s="187">
        <v>1</v>
      </c>
      <c r="J88" s="158" t="str">
        <f t="shared" si="6"/>
        <v>MUY ALTO</v>
      </c>
      <c r="K88" s="136">
        <v>6</v>
      </c>
      <c r="L88" s="136">
        <v>4</v>
      </c>
      <c r="M88" s="153">
        <v>6.666666666666666E-7</v>
      </c>
      <c r="N88" s="136">
        <v>0.48</v>
      </c>
      <c r="O88" s="136">
        <v>1.98</v>
      </c>
      <c r="P88" s="109">
        <f t="shared" si="8"/>
        <v>0.495</v>
      </c>
      <c r="Q88" s="158" t="str">
        <f t="shared" si="9"/>
        <v>MEDIO</v>
      </c>
      <c r="R88" s="143"/>
      <c r="S88" s="31">
        <f t="shared" si="10"/>
        <v>0.495</v>
      </c>
      <c r="T88" s="158" t="str">
        <f t="shared" si="11"/>
        <v>MEDIO</v>
      </c>
    </row>
    <row r="89" spans="1:20" ht="38.25" x14ac:dyDescent="0.25">
      <c r="A89" s="207"/>
      <c r="B89" s="9" t="s">
        <v>54</v>
      </c>
      <c r="C89" s="3" t="s">
        <v>27</v>
      </c>
      <c r="D89" s="1" t="s">
        <v>57</v>
      </c>
      <c r="E89" s="48">
        <v>157</v>
      </c>
      <c r="F89" s="53">
        <v>20</v>
      </c>
      <c r="G89" s="48" t="s">
        <v>289</v>
      </c>
      <c r="H89" s="124">
        <v>35</v>
      </c>
      <c r="I89" s="187">
        <f t="shared" si="7"/>
        <v>1.75</v>
      </c>
      <c r="J89" s="158" t="str">
        <f t="shared" si="6"/>
        <v>MUY ALTO</v>
      </c>
      <c r="K89" s="136">
        <v>30</v>
      </c>
      <c r="L89" s="136">
        <v>24.5</v>
      </c>
      <c r="M89" s="153">
        <v>8.1666666666666665E-7</v>
      </c>
      <c r="N89" s="136">
        <v>8.6475000000000009</v>
      </c>
      <c r="O89" s="136">
        <v>21</v>
      </c>
      <c r="P89" s="109">
        <f t="shared" si="8"/>
        <v>0.8571428571428571</v>
      </c>
      <c r="Q89" s="158" t="str">
        <f t="shared" si="9"/>
        <v>MUY ALTO</v>
      </c>
      <c r="R89" s="143"/>
      <c r="S89" s="31">
        <f t="shared" si="10"/>
        <v>1.5</v>
      </c>
      <c r="T89" s="158" t="str">
        <f t="shared" si="11"/>
        <v>MUY ALTO</v>
      </c>
    </row>
    <row r="90" spans="1:20" ht="38.25" x14ac:dyDescent="0.25">
      <c r="A90" s="207"/>
      <c r="B90" s="9" t="s">
        <v>54</v>
      </c>
      <c r="C90" s="3" t="s">
        <v>29</v>
      </c>
      <c r="D90" s="1" t="s">
        <v>57</v>
      </c>
      <c r="E90" s="48">
        <v>46</v>
      </c>
      <c r="F90" s="53">
        <v>5</v>
      </c>
      <c r="G90" s="48" t="s">
        <v>289</v>
      </c>
      <c r="H90" s="124">
        <v>0</v>
      </c>
      <c r="I90" s="187">
        <f t="shared" si="7"/>
        <v>0</v>
      </c>
      <c r="J90" s="158" t="str">
        <f t="shared" si="6"/>
        <v>MUY BAJO</v>
      </c>
      <c r="K90" s="136">
        <v>7.5</v>
      </c>
      <c r="L90" s="136">
        <v>4</v>
      </c>
      <c r="M90" s="153">
        <v>5.3333333333333334E-7</v>
      </c>
      <c r="N90" s="136">
        <v>0</v>
      </c>
      <c r="O90" s="136">
        <v>0</v>
      </c>
      <c r="P90" s="109">
        <f t="shared" si="8"/>
        <v>0</v>
      </c>
      <c r="Q90" s="158" t="str">
        <f t="shared" si="9"/>
        <v>MUY BAJO</v>
      </c>
      <c r="R90" s="143"/>
      <c r="S90" s="31">
        <f t="shared" si="10"/>
        <v>0</v>
      </c>
      <c r="T90" s="158" t="str">
        <f t="shared" si="11"/>
        <v>MUY BAJO</v>
      </c>
    </row>
    <row r="91" spans="1:20" ht="38.25" x14ac:dyDescent="0.25">
      <c r="A91" s="207"/>
      <c r="B91" s="9" t="s">
        <v>54</v>
      </c>
      <c r="C91" s="3" t="s">
        <v>30</v>
      </c>
      <c r="D91" s="1" t="s">
        <v>57</v>
      </c>
      <c r="E91" s="48">
        <v>14</v>
      </c>
      <c r="F91" s="53">
        <v>2</v>
      </c>
      <c r="G91" s="48" t="s">
        <v>289</v>
      </c>
      <c r="H91" s="124">
        <v>0</v>
      </c>
      <c r="I91" s="187">
        <f t="shared" si="7"/>
        <v>0</v>
      </c>
      <c r="J91" s="158" t="str">
        <f t="shared" si="6"/>
        <v>MUY BAJO</v>
      </c>
      <c r="K91" s="136">
        <v>3</v>
      </c>
      <c r="L91" s="136">
        <v>2</v>
      </c>
      <c r="M91" s="153">
        <v>6.666666666666666E-7</v>
      </c>
      <c r="N91" s="136">
        <v>0</v>
      </c>
      <c r="O91" s="136">
        <v>0</v>
      </c>
      <c r="P91" s="109">
        <f t="shared" si="8"/>
        <v>0</v>
      </c>
      <c r="Q91" s="158" t="str">
        <f t="shared" si="9"/>
        <v>MUY BAJO</v>
      </c>
      <c r="R91" s="143"/>
      <c r="S91" s="31">
        <f t="shared" si="10"/>
        <v>0</v>
      </c>
      <c r="T91" s="158" t="str">
        <f t="shared" si="11"/>
        <v>MUY BAJO</v>
      </c>
    </row>
    <row r="92" spans="1:20" ht="38.25" x14ac:dyDescent="0.25">
      <c r="A92" s="207"/>
      <c r="B92" s="9" t="s">
        <v>54</v>
      </c>
      <c r="C92" s="3" t="s">
        <v>31</v>
      </c>
      <c r="D92" s="1" t="s">
        <v>57</v>
      </c>
      <c r="E92" s="48">
        <v>54</v>
      </c>
      <c r="F92" s="53">
        <v>7</v>
      </c>
      <c r="G92" s="48" t="s">
        <v>289</v>
      </c>
      <c r="H92" s="124">
        <v>1</v>
      </c>
      <c r="I92" s="187">
        <f t="shared" si="7"/>
        <v>0.14285714285714285</v>
      </c>
      <c r="J92" s="158" t="str">
        <f t="shared" si="6"/>
        <v>MUY BAJO</v>
      </c>
      <c r="K92" s="136">
        <v>10.5</v>
      </c>
      <c r="L92" s="136">
        <v>5</v>
      </c>
      <c r="M92" s="153">
        <v>4.7619047619047617E-7</v>
      </c>
      <c r="N92" s="136">
        <v>0</v>
      </c>
      <c r="O92" s="136">
        <v>0</v>
      </c>
      <c r="P92" s="109">
        <f t="shared" si="8"/>
        <v>0</v>
      </c>
      <c r="Q92" s="158" t="str">
        <f t="shared" si="9"/>
        <v>MUY BAJO</v>
      </c>
      <c r="R92" s="143"/>
      <c r="S92" s="31">
        <f t="shared" si="10"/>
        <v>0</v>
      </c>
      <c r="T92" s="158" t="str">
        <f t="shared" si="11"/>
        <v>MUY BAJO</v>
      </c>
    </row>
    <row r="93" spans="1:20" ht="38.25" x14ac:dyDescent="0.25">
      <c r="A93" s="207"/>
      <c r="B93" s="9" t="s">
        <v>54</v>
      </c>
      <c r="C93" s="3" t="s">
        <v>27</v>
      </c>
      <c r="D93" s="1" t="s">
        <v>58</v>
      </c>
      <c r="E93" s="48">
        <v>134</v>
      </c>
      <c r="F93" s="53">
        <v>20</v>
      </c>
      <c r="G93" s="48" t="s">
        <v>289</v>
      </c>
      <c r="H93" s="124">
        <v>99</v>
      </c>
      <c r="I93" s="187">
        <v>1</v>
      </c>
      <c r="J93" s="158" t="str">
        <f t="shared" si="6"/>
        <v>MUY ALTO</v>
      </c>
      <c r="K93" s="136">
        <v>20</v>
      </c>
      <c r="L93" s="136">
        <v>14.5</v>
      </c>
      <c r="M93" s="153">
        <v>7.2499999999999994E-7</v>
      </c>
      <c r="N93" s="136">
        <v>0</v>
      </c>
      <c r="O93" s="136">
        <v>0</v>
      </c>
      <c r="P93" s="109">
        <f t="shared" si="8"/>
        <v>0</v>
      </c>
      <c r="Q93" s="158" t="str">
        <f t="shared" si="9"/>
        <v>MUY BAJO</v>
      </c>
      <c r="R93" s="143"/>
      <c r="S93" s="31">
        <f t="shared" si="10"/>
        <v>0</v>
      </c>
      <c r="T93" s="158" t="str">
        <f t="shared" si="11"/>
        <v>MUY BAJO</v>
      </c>
    </row>
    <row r="94" spans="1:20" ht="38.25" x14ac:dyDescent="0.25">
      <c r="A94" s="207"/>
      <c r="B94" s="9" t="s">
        <v>54</v>
      </c>
      <c r="C94" s="3" t="s">
        <v>29</v>
      </c>
      <c r="D94" s="1" t="s">
        <v>58</v>
      </c>
      <c r="E94" s="48">
        <v>0</v>
      </c>
      <c r="F94" s="53">
        <v>2</v>
      </c>
      <c r="G94" s="48" t="s">
        <v>289</v>
      </c>
      <c r="H94" s="124">
        <v>0</v>
      </c>
      <c r="I94" s="187">
        <f t="shared" si="7"/>
        <v>0</v>
      </c>
      <c r="J94" s="158" t="str">
        <f t="shared" si="6"/>
        <v>MUY BAJO</v>
      </c>
      <c r="K94" s="136">
        <v>2</v>
      </c>
      <c r="L94" s="136">
        <v>1</v>
      </c>
      <c r="M94" s="153">
        <v>4.9999999999999998E-7</v>
      </c>
      <c r="N94" s="136">
        <v>0</v>
      </c>
      <c r="O94" s="136">
        <v>0</v>
      </c>
      <c r="P94" s="109">
        <f t="shared" si="8"/>
        <v>0</v>
      </c>
      <c r="Q94" s="158" t="str">
        <f t="shared" si="9"/>
        <v>MUY BAJO</v>
      </c>
      <c r="R94" s="143"/>
      <c r="S94" s="31">
        <f t="shared" si="10"/>
        <v>0</v>
      </c>
      <c r="T94" s="158" t="str">
        <f t="shared" si="11"/>
        <v>MUY BAJO</v>
      </c>
    </row>
    <row r="95" spans="1:20" ht="38.25" x14ac:dyDescent="0.25">
      <c r="A95" s="207"/>
      <c r="B95" s="9" t="s">
        <v>54</v>
      </c>
      <c r="C95" s="3" t="s">
        <v>30</v>
      </c>
      <c r="D95" s="1" t="s">
        <v>58</v>
      </c>
      <c r="E95" s="48">
        <v>0</v>
      </c>
      <c r="F95" s="53">
        <v>2</v>
      </c>
      <c r="G95" s="48" t="s">
        <v>289</v>
      </c>
      <c r="H95" s="124">
        <v>0</v>
      </c>
      <c r="I95" s="187">
        <f t="shared" si="7"/>
        <v>0</v>
      </c>
      <c r="J95" s="158" t="str">
        <f t="shared" si="6"/>
        <v>MUY BAJO</v>
      </c>
      <c r="K95" s="136">
        <v>2</v>
      </c>
      <c r="L95" s="136">
        <v>1</v>
      </c>
      <c r="M95" s="153">
        <v>4.9999999999999998E-7</v>
      </c>
      <c r="N95" s="136">
        <v>0</v>
      </c>
      <c r="O95" s="136">
        <v>0</v>
      </c>
      <c r="P95" s="109">
        <f t="shared" si="8"/>
        <v>0</v>
      </c>
      <c r="Q95" s="158" t="str">
        <f t="shared" si="9"/>
        <v>MUY BAJO</v>
      </c>
      <c r="R95" s="143"/>
      <c r="S95" s="31">
        <f t="shared" si="10"/>
        <v>0</v>
      </c>
      <c r="T95" s="158" t="str">
        <f t="shared" si="11"/>
        <v>MUY BAJO</v>
      </c>
    </row>
    <row r="96" spans="1:20" ht="38.25" x14ac:dyDescent="0.25">
      <c r="A96" s="207"/>
      <c r="B96" s="9" t="s">
        <v>54</v>
      </c>
      <c r="C96" s="3" t="s">
        <v>31</v>
      </c>
      <c r="D96" s="1" t="s">
        <v>58</v>
      </c>
      <c r="E96" s="48">
        <v>0</v>
      </c>
      <c r="F96" s="53">
        <v>4</v>
      </c>
      <c r="G96" s="48" t="s">
        <v>289</v>
      </c>
      <c r="H96" s="124">
        <v>0</v>
      </c>
      <c r="I96" s="187">
        <f t="shared" si="7"/>
        <v>0</v>
      </c>
      <c r="J96" s="158" t="str">
        <f t="shared" si="6"/>
        <v>MUY BAJO</v>
      </c>
      <c r="K96" s="136">
        <v>4</v>
      </c>
      <c r="L96" s="136">
        <v>2</v>
      </c>
      <c r="M96" s="153">
        <v>4.9999999999999998E-7</v>
      </c>
      <c r="N96" s="136">
        <v>0</v>
      </c>
      <c r="O96" s="136">
        <v>0</v>
      </c>
      <c r="P96" s="109">
        <f t="shared" si="8"/>
        <v>0</v>
      </c>
      <c r="Q96" s="158" t="str">
        <f t="shared" si="9"/>
        <v>MUY BAJO</v>
      </c>
      <c r="R96" s="143"/>
      <c r="S96" s="31">
        <f t="shared" si="10"/>
        <v>0</v>
      </c>
      <c r="T96" s="158" t="str">
        <f t="shared" si="11"/>
        <v>MUY BAJO</v>
      </c>
    </row>
    <row r="97" spans="1:20" ht="38.25" x14ac:dyDescent="0.25">
      <c r="A97" s="207"/>
      <c r="B97" s="9" t="s">
        <v>54</v>
      </c>
      <c r="C97" s="3" t="s">
        <v>27</v>
      </c>
      <c r="D97" s="1" t="s">
        <v>59</v>
      </c>
      <c r="E97" s="48">
        <v>0</v>
      </c>
      <c r="F97" s="53">
        <v>8</v>
      </c>
      <c r="G97" s="48" t="s">
        <v>289</v>
      </c>
      <c r="H97" s="124">
        <v>3</v>
      </c>
      <c r="I97" s="187">
        <f t="shared" si="7"/>
        <v>0.375</v>
      </c>
      <c r="J97" s="158" t="str">
        <f t="shared" si="6"/>
        <v>BAJO</v>
      </c>
      <c r="K97" s="136">
        <v>0</v>
      </c>
      <c r="L97" s="136">
        <v>0</v>
      </c>
      <c r="M97" s="153">
        <v>0</v>
      </c>
      <c r="N97" s="136">
        <v>0</v>
      </c>
      <c r="O97" s="136">
        <v>0</v>
      </c>
      <c r="P97" s="109"/>
      <c r="Q97" s="158" t="s">
        <v>293</v>
      </c>
      <c r="R97" s="143"/>
      <c r="S97" s="31"/>
      <c r="T97" s="158" t="s">
        <v>293</v>
      </c>
    </row>
    <row r="98" spans="1:20" ht="38.25" x14ac:dyDescent="0.25">
      <c r="A98" s="207"/>
      <c r="B98" s="9" t="s">
        <v>54</v>
      </c>
      <c r="C98" s="3" t="s">
        <v>29</v>
      </c>
      <c r="D98" s="1" t="s">
        <v>59</v>
      </c>
      <c r="E98" s="48">
        <v>0</v>
      </c>
      <c r="F98" s="53"/>
      <c r="G98" s="48" t="s">
        <v>289</v>
      </c>
      <c r="H98" s="124">
        <v>0</v>
      </c>
      <c r="I98" s="187"/>
      <c r="J98" s="158" t="s">
        <v>293</v>
      </c>
      <c r="K98" s="136">
        <v>0</v>
      </c>
      <c r="L98" s="136">
        <v>0</v>
      </c>
      <c r="M98" s="153">
        <v>0</v>
      </c>
      <c r="N98" s="136">
        <v>0</v>
      </c>
      <c r="O98" s="136">
        <v>0</v>
      </c>
      <c r="P98" s="109"/>
      <c r="Q98" s="158" t="s">
        <v>293</v>
      </c>
      <c r="R98" s="143"/>
      <c r="S98" s="31"/>
      <c r="T98" s="158" t="s">
        <v>293</v>
      </c>
    </row>
    <row r="99" spans="1:20" ht="38.25" x14ac:dyDescent="0.25">
      <c r="A99" s="207"/>
      <c r="B99" s="9" t="s">
        <v>54</v>
      </c>
      <c r="C99" s="3" t="s">
        <v>30</v>
      </c>
      <c r="D99" s="1" t="s">
        <v>59</v>
      </c>
      <c r="E99" s="48">
        <v>0</v>
      </c>
      <c r="F99" s="53"/>
      <c r="G99" s="48" t="s">
        <v>289</v>
      </c>
      <c r="H99" s="124">
        <v>0</v>
      </c>
      <c r="I99" s="187"/>
      <c r="J99" s="158" t="s">
        <v>293</v>
      </c>
      <c r="K99" s="136">
        <v>0</v>
      </c>
      <c r="L99" s="136">
        <v>0</v>
      </c>
      <c r="M99" s="153">
        <v>0</v>
      </c>
      <c r="N99" s="136">
        <v>0</v>
      </c>
      <c r="O99" s="136">
        <v>0</v>
      </c>
      <c r="P99" s="109"/>
      <c r="Q99" s="158" t="s">
        <v>293</v>
      </c>
      <c r="R99" s="143"/>
      <c r="S99" s="31"/>
      <c r="T99" s="158" t="s">
        <v>293</v>
      </c>
    </row>
    <row r="100" spans="1:20" ht="38.25" x14ac:dyDescent="0.25">
      <c r="A100" s="207"/>
      <c r="B100" s="9" t="s">
        <v>54</v>
      </c>
      <c r="C100" s="3" t="s">
        <v>31</v>
      </c>
      <c r="D100" s="1" t="s">
        <v>59</v>
      </c>
      <c r="E100" s="48">
        <v>0</v>
      </c>
      <c r="F100" s="53">
        <v>1</v>
      </c>
      <c r="G100" s="48" t="s">
        <v>289</v>
      </c>
      <c r="H100" s="124">
        <v>0</v>
      </c>
      <c r="I100" s="187">
        <f t="shared" si="7"/>
        <v>0</v>
      </c>
      <c r="J100" s="158" t="str">
        <f t="shared" si="6"/>
        <v>MUY BAJO</v>
      </c>
      <c r="K100" s="136">
        <v>0</v>
      </c>
      <c r="L100" s="136">
        <v>0</v>
      </c>
      <c r="M100" s="153">
        <v>0</v>
      </c>
      <c r="N100" s="136">
        <v>0</v>
      </c>
      <c r="O100" s="136">
        <v>0</v>
      </c>
      <c r="P100" s="109"/>
      <c r="Q100" s="158" t="s">
        <v>293</v>
      </c>
      <c r="R100" s="143"/>
      <c r="S100" s="31"/>
      <c r="T100" s="158" t="s">
        <v>293</v>
      </c>
    </row>
    <row r="101" spans="1:20" ht="38.25" x14ac:dyDescent="0.25">
      <c r="A101" s="207"/>
      <c r="B101" s="9" t="s">
        <v>60</v>
      </c>
      <c r="C101" s="3" t="s">
        <v>1</v>
      </c>
      <c r="D101" s="1" t="s">
        <v>61</v>
      </c>
      <c r="E101" s="48">
        <v>1</v>
      </c>
      <c r="F101" s="53">
        <v>2</v>
      </c>
      <c r="G101" s="48" t="s">
        <v>289</v>
      </c>
      <c r="H101" s="124">
        <v>1</v>
      </c>
      <c r="I101" s="187">
        <f t="shared" si="7"/>
        <v>0.5</v>
      </c>
      <c r="J101" s="158" t="str">
        <f t="shared" si="6"/>
        <v>MEDIO</v>
      </c>
      <c r="K101" s="136">
        <v>0</v>
      </c>
      <c r="L101" s="136">
        <v>0</v>
      </c>
      <c r="M101" s="153">
        <v>0</v>
      </c>
      <c r="N101" s="136">
        <v>0</v>
      </c>
      <c r="O101" s="136">
        <v>0</v>
      </c>
      <c r="P101" s="109"/>
      <c r="Q101" s="158" t="s">
        <v>293</v>
      </c>
      <c r="R101" s="143"/>
      <c r="S101" s="31"/>
      <c r="T101" s="158" t="s">
        <v>293</v>
      </c>
    </row>
    <row r="102" spans="1:20" ht="63.75" x14ac:dyDescent="0.25">
      <c r="A102" s="207"/>
      <c r="B102" s="9" t="s">
        <v>60</v>
      </c>
      <c r="C102" s="3" t="s">
        <v>1</v>
      </c>
      <c r="D102" s="1" t="s">
        <v>62</v>
      </c>
      <c r="E102" s="47">
        <v>0.16</v>
      </c>
      <c r="F102" s="47">
        <v>0.1</v>
      </c>
      <c r="G102" s="48" t="s">
        <v>289</v>
      </c>
      <c r="H102" s="124">
        <v>0</v>
      </c>
      <c r="I102" s="188">
        <f t="shared" si="7"/>
        <v>0</v>
      </c>
      <c r="J102" s="158" t="str">
        <f t="shared" si="6"/>
        <v>MUY BAJO</v>
      </c>
      <c r="K102" s="136">
        <v>0</v>
      </c>
      <c r="L102" s="136">
        <v>0</v>
      </c>
      <c r="M102" s="153">
        <v>0</v>
      </c>
      <c r="N102" s="136">
        <v>0</v>
      </c>
      <c r="O102" s="136">
        <v>0</v>
      </c>
      <c r="P102" s="109"/>
      <c r="Q102" s="158" t="s">
        <v>293</v>
      </c>
      <c r="R102" s="143"/>
      <c r="S102" s="31"/>
      <c r="T102" s="158" t="s">
        <v>293</v>
      </c>
    </row>
    <row r="103" spans="1:20" ht="38.25" x14ac:dyDescent="0.25">
      <c r="A103" s="207"/>
      <c r="B103" s="5" t="s">
        <v>305</v>
      </c>
      <c r="C103" s="6"/>
      <c r="D103" s="6"/>
      <c r="E103" s="73"/>
      <c r="F103" s="73"/>
      <c r="G103" s="19"/>
      <c r="H103" s="19"/>
      <c r="I103" s="196">
        <f>+AVERAGE(I80:I102)</f>
        <v>0.47614134542705971</v>
      </c>
      <c r="J103" s="158" t="str">
        <f t="shared" si="6"/>
        <v>MEDIO</v>
      </c>
      <c r="K103" s="137">
        <v>442</v>
      </c>
      <c r="L103" s="137">
        <v>208.19409300000001</v>
      </c>
      <c r="M103" s="140">
        <v>4.7102735972850678E-7</v>
      </c>
      <c r="N103" s="137">
        <v>27.572330000000001</v>
      </c>
      <c r="O103" s="137">
        <v>121.86006</v>
      </c>
      <c r="P103" s="108">
        <f>+O103/L103</f>
        <v>0.5853194883872137</v>
      </c>
      <c r="Q103" s="158" t="str">
        <f t="shared" si="9"/>
        <v>MEDIO</v>
      </c>
      <c r="R103" s="143"/>
      <c r="S103" s="73">
        <f t="shared" si="10"/>
        <v>0.27869480870536617</v>
      </c>
      <c r="T103" s="158" t="str">
        <f t="shared" si="11"/>
        <v>BAJO</v>
      </c>
    </row>
    <row r="104" spans="1:20" ht="51" x14ac:dyDescent="0.25">
      <c r="A104" s="207"/>
      <c r="B104" s="9" t="s">
        <v>63</v>
      </c>
      <c r="C104" s="3" t="s">
        <v>27</v>
      </c>
      <c r="D104" s="1" t="s">
        <v>64</v>
      </c>
      <c r="E104" s="48">
        <v>0</v>
      </c>
      <c r="F104" s="53">
        <v>5</v>
      </c>
      <c r="G104" s="48" t="s">
        <v>289</v>
      </c>
      <c r="H104" s="124">
        <v>8</v>
      </c>
      <c r="I104" s="187">
        <f t="shared" si="7"/>
        <v>1.6</v>
      </c>
      <c r="J104" s="158" t="str">
        <f t="shared" si="6"/>
        <v>MUY ALTO</v>
      </c>
      <c r="K104" s="136">
        <v>0</v>
      </c>
      <c r="L104" s="136">
        <v>0</v>
      </c>
      <c r="M104" s="153">
        <v>0</v>
      </c>
      <c r="N104" s="136">
        <v>0</v>
      </c>
      <c r="O104" s="136">
        <v>0</v>
      </c>
      <c r="P104" s="103"/>
      <c r="Q104" s="158" t="s">
        <v>293</v>
      </c>
      <c r="R104" s="143"/>
      <c r="S104" s="31"/>
      <c r="T104" s="158" t="s">
        <v>293</v>
      </c>
    </row>
    <row r="105" spans="1:20" ht="51" x14ac:dyDescent="0.25">
      <c r="A105" s="207"/>
      <c r="B105" s="9" t="s">
        <v>63</v>
      </c>
      <c r="C105" s="3" t="s">
        <v>29</v>
      </c>
      <c r="D105" s="1" t="s">
        <v>64</v>
      </c>
      <c r="E105" s="48">
        <v>0</v>
      </c>
      <c r="F105" s="53">
        <v>1</v>
      </c>
      <c r="G105" s="48" t="s">
        <v>289</v>
      </c>
      <c r="H105" s="124">
        <v>3</v>
      </c>
      <c r="I105" s="187">
        <v>1</v>
      </c>
      <c r="J105" s="158" t="str">
        <f t="shared" si="6"/>
        <v>MUY ALTO</v>
      </c>
      <c r="K105" s="136">
        <v>0</v>
      </c>
      <c r="L105" s="136">
        <v>0</v>
      </c>
      <c r="M105" s="153">
        <v>0</v>
      </c>
      <c r="N105" s="136">
        <v>0</v>
      </c>
      <c r="O105" s="136">
        <v>0</v>
      </c>
      <c r="P105" s="103"/>
      <c r="Q105" s="158" t="s">
        <v>293</v>
      </c>
      <c r="R105" s="143"/>
      <c r="S105" s="31"/>
      <c r="T105" s="158" t="s">
        <v>293</v>
      </c>
    </row>
    <row r="106" spans="1:20" ht="51" x14ac:dyDescent="0.25">
      <c r="A106" s="207"/>
      <c r="B106" s="9" t="s">
        <v>63</v>
      </c>
      <c r="C106" s="3" t="s">
        <v>30</v>
      </c>
      <c r="D106" s="1" t="s">
        <v>64</v>
      </c>
      <c r="E106" s="48">
        <v>0</v>
      </c>
      <c r="F106" s="53">
        <v>1</v>
      </c>
      <c r="G106" s="48" t="s">
        <v>289</v>
      </c>
      <c r="H106" s="124">
        <v>3</v>
      </c>
      <c r="I106" s="187">
        <v>1</v>
      </c>
      <c r="J106" s="158" t="str">
        <f t="shared" si="6"/>
        <v>MUY ALTO</v>
      </c>
      <c r="K106" s="136">
        <v>0</v>
      </c>
      <c r="L106" s="136">
        <v>0</v>
      </c>
      <c r="M106" s="153">
        <v>0</v>
      </c>
      <c r="N106" s="136">
        <v>0</v>
      </c>
      <c r="O106" s="136">
        <v>0</v>
      </c>
      <c r="P106" s="103"/>
      <c r="Q106" s="158" t="s">
        <v>293</v>
      </c>
      <c r="R106" s="143"/>
      <c r="S106" s="31"/>
      <c r="T106" s="158" t="s">
        <v>293</v>
      </c>
    </row>
    <row r="107" spans="1:20" ht="51" x14ac:dyDescent="0.25">
      <c r="A107" s="207"/>
      <c r="B107" s="9" t="s">
        <v>63</v>
      </c>
      <c r="C107" s="3" t="s">
        <v>31</v>
      </c>
      <c r="D107" s="1" t="s">
        <v>64</v>
      </c>
      <c r="E107" s="48">
        <v>0</v>
      </c>
      <c r="F107" s="53">
        <v>1</v>
      </c>
      <c r="G107" s="48" t="s">
        <v>289</v>
      </c>
      <c r="H107" s="124">
        <v>5</v>
      </c>
      <c r="I107" s="187">
        <v>1</v>
      </c>
      <c r="J107" s="158" t="str">
        <f t="shared" si="6"/>
        <v>MUY ALTO</v>
      </c>
      <c r="K107" s="136">
        <v>0</v>
      </c>
      <c r="L107" s="136">
        <v>0</v>
      </c>
      <c r="M107" s="153">
        <v>0</v>
      </c>
      <c r="N107" s="136">
        <v>0</v>
      </c>
      <c r="O107" s="136">
        <v>0</v>
      </c>
      <c r="P107" s="103"/>
      <c r="Q107" s="158" t="s">
        <v>293</v>
      </c>
      <c r="R107" s="143"/>
      <c r="S107" s="31"/>
      <c r="T107" s="158" t="s">
        <v>293</v>
      </c>
    </row>
    <row r="108" spans="1:20" ht="51" x14ac:dyDescent="0.25">
      <c r="A108" s="207"/>
      <c r="B108" s="9" t="s">
        <v>63</v>
      </c>
      <c r="C108" s="3" t="s">
        <v>27</v>
      </c>
      <c r="D108" s="1" t="s">
        <v>65</v>
      </c>
      <c r="E108" s="48">
        <v>0</v>
      </c>
      <c r="F108" s="53">
        <v>50</v>
      </c>
      <c r="G108" s="48" t="s">
        <v>289</v>
      </c>
      <c r="H108" s="124">
        <v>151</v>
      </c>
      <c r="I108" s="187">
        <v>1</v>
      </c>
      <c r="J108" s="158" t="str">
        <f t="shared" si="6"/>
        <v>MUY ALTO</v>
      </c>
      <c r="K108" s="136">
        <v>320</v>
      </c>
      <c r="L108" s="136">
        <v>95</v>
      </c>
      <c r="M108" s="153">
        <v>2.9687500000000002E-7</v>
      </c>
      <c r="N108" s="136">
        <v>37.680729999999997</v>
      </c>
      <c r="O108" s="136">
        <v>72.610923999999997</v>
      </c>
      <c r="P108" s="122">
        <f>+O108/L108</f>
        <v>0.76432551578947361</v>
      </c>
      <c r="Q108" s="158" t="str">
        <f t="shared" si="9"/>
        <v>ALTO</v>
      </c>
      <c r="R108" s="143"/>
      <c r="S108" s="31">
        <f t="shared" si="10"/>
        <v>0.76432551578947361</v>
      </c>
      <c r="T108" s="158" t="str">
        <f t="shared" si="11"/>
        <v>ALTO</v>
      </c>
    </row>
    <row r="109" spans="1:20" ht="51" x14ac:dyDescent="0.25">
      <c r="A109" s="207"/>
      <c r="B109" s="9" t="s">
        <v>63</v>
      </c>
      <c r="C109" s="3" t="s">
        <v>29</v>
      </c>
      <c r="D109" s="1" t="s">
        <v>65</v>
      </c>
      <c r="E109" s="48">
        <v>0</v>
      </c>
      <c r="F109" s="53">
        <v>5</v>
      </c>
      <c r="G109" s="48" t="s">
        <v>289</v>
      </c>
      <c r="H109" s="124">
        <v>1</v>
      </c>
      <c r="I109" s="187">
        <f t="shared" si="7"/>
        <v>0.2</v>
      </c>
      <c r="J109" s="158" t="str">
        <f t="shared" si="6"/>
        <v>MUY BAJO</v>
      </c>
      <c r="K109" s="136">
        <v>20</v>
      </c>
      <c r="L109" s="136">
        <v>22</v>
      </c>
      <c r="M109" s="153">
        <v>1.1000000000000001E-6</v>
      </c>
      <c r="N109" s="136">
        <v>15.843063000000001</v>
      </c>
      <c r="O109" s="136">
        <v>23.843063000000001</v>
      </c>
      <c r="P109" s="122">
        <f>+O109/L109</f>
        <v>1.0837755909090909</v>
      </c>
      <c r="Q109" s="158" t="str">
        <f t="shared" si="9"/>
        <v>MUY ALTO</v>
      </c>
      <c r="R109" s="143"/>
      <c r="S109" s="31">
        <f t="shared" si="10"/>
        <v>0.2167551181818182</v>
      </c>
      <c r="T109" s="158" t="str">
        <f t="shared" si="11"/>
        <v>BAJO</v>
      </c>
    </row>
    <row r="110" spans="1:20" ht="51" x14ac:dyDescent="0.25">
      <c r="A110" s="207"/>
      <c r="B110" s="9" t="s">
        <v>63</v>
      </c>
      <c r="C110" s="3" t="s">
        <v>30</v>
      </c>
      <c r="D110" s="1" t="s">
        <v>65</v>
      </c>
      <c r="E110" s="48">
        <v>0</v>
      </c>
      <c r="F110" s="53">
        <v>5</v>
      </c>
      <c r="G110" s="48" t="s">
        <v>289</v>
      </c>
      <c r="H110" s="124">
        <v>4</v>
      </c>
      <c r="I110" s="187">
        <f t="shared" si="7"/>
        <v>0.8</v>
      </c>
      <c r="J110" s="158" t="str">
        <f t="shared" ref="J110:J175" si="12">IF(I110&lt;=20%,"MUY BAJO",IF(AND(I110&gt;20%,I110&lt;=40%),"BAJO",IF(AND(I110&gt;40%,I110&lt;=60%),"MEDIO",IF(AND(I110&gt;60%,I110&lt;=80%),"ALTO","MUY ALTO"))))</f>
        <v>ALTO</v>
      </c>
      <c r="K110" s="136">
        <v>20</v>
      </c>
      <c r="L110" s="136">
        <v>22</v>
      </c>
      <c r="M110" s="153">
        <v>1.1000000000000001E-6</v>
      </c>
      <c r="N110" s="136">
        <v>12</v>
      </c>
      <c r="O110" s="136">
        <v>20</v>
      </c>
      <c r="P110" s="122">
        <f>+O110/L110</f>
        <v>0.90909090909090906</v>
      </c>
      <c r="Q110" s="158" t="str">
        <f t="shared" si="9"/>
        <v>MUY ALTO</v>
      </c>
      <c r="R110" s="143"/>
      <c r="S110" s="31">
        <f t="shared" si="10"/>
        <v>0.72727272727272729</v>
      </c>
      <c r="T110" s="158" t="str">
        <f t="shared" si="11"/>
        <v>ALTO</v>
      </c>
    </row>
    <row r="111" spans="1:20" ht="51" x14ac:dyDescent="0.25">
      <c r="A111" s="207"/>
      <c r="B111" s="9" t="s">
        <v>63</v>
      </c>
      <c r="C111" s="3" t="s">
        <v>31</v>
      </c>
      <c r="D111" s="1" t="s">
        <v>65</v>
      </c>
      <c r="E111" s="48">
        <v>0</v>
      </c>
      <c r="F111" s="53">
        <v>10</v>
      </c>
      <c r="G111" s="48" t="s">
        <v>289</v>
      </c>
      <c r="H111" s="124">
        <v>0</v>
      </c>
      <c r="I111" s="187">
        <f t="shared" si="7"/>
        <v>0</v>
      </c>
      <c r="J111" s="158" t="str">
        <f t="shared" si="12"/>
        <v>MUY BAJO</v>
      </c>
      <c r="K111" s="136">
        <v>30</v>
      </c>
      <c r="L111" s="136">
        <v>32</v>
      </c>
      <c r="M111" s="153">
        <v>1.0666666666666667E-6</v>
      </c>
      <c r="N111" s="136">
        <v>23.213395999999999</v>
      </c>
      <c r="O111" s="136">
        <v>29.801549999999999</v>
      </c>
      <c r="P111" s="122">
        <f>+O111/L111</f>
        <v>0.93129843749999996</v>
      </c>
      <c r="Q111" s="158" t="str">
        <f t="shared" si="9"/>
        <v>MUY ALTO</v>
      </c>
      <c r="R111" s="143"/>
      <c r="S111" s="31">
        <f t="shared" si="10"/>
        <v>0</v>
      </c>
      <c r="T111" s="158" t="str">
        <f t="shared" si="11"/>
        <v>MUY BAJO</v>
      </c>
    </row>
    <row r="112" spans="1:20" ht="63.75" x14ac:dyDescent="0.25">
      <c r="A112" s="207"/>
      <c r="B112" s="9" t="s">
        <v>66</v>
      </c>
      <c r="C112" s="3" t="s">
        <v>27</v>
      </c>
      <c r="D112" s="1" t="s">
        <v>67</v>
      </c>
      <c r="E112" s="48">
        <v>10</v>
      </c>
      <c r="F112" s="53">
        <v>8</v>
      </c>
      <c r="G112" s="48" t="s">
        <v>289</v>
      </c>
      <c r="H112" s="124">
        <v>0</v>
      </c>
      <c r="I112" s="187">
        <f t="shared" si="7"/>
        <v>0</v>
      </c>
      <c r="J112" s="158" t="str">
        <f t="shared" si="12"/>
        <v>MUY BAJO</v>
      </c>
      <c r="K112" s="136">
        <v>0</v>
      </c>
      <c r="L112" s="136">
        <v>0</v>
      </c>
      <c r="M112" s="153">
        <v>0</v>
      </c>
      <c r="N112" s="136">
        <v>0</v>
      </c>
      <c r="O112" s="136">
        <v>0</v>
      </c>
      <c r="P112" s="103"/>
      <c r="Q112" s="158" t="s">
        <v>293</v>
      </c>
      <c r="R112" s="143"/>
      <c r="S112" s="31"/>
      <c r="T112" s="158" t="s">
        <v>293</v>
      </c>
    </row>
    <row r="113" spans="1:20" ht="38.25" x14ac:dyDescent="0.25">
      <c r="A113" s="207"/>
      <c r="B113" s="9" t="s">
        <v>68</v>
      </c>
      <c r="C113" s="3" t="s">
        <v>27</v>
      </c>
      <c r="D113" s="1" t="s">
        <v>69</v>
      </c>
      <c r="E113" s="64">
        <v>234</v>
      </c>
      <c r="F113" s="53">
        <v>245</v>
      </c>
      <c r="G113" s="48" t="s">
        <v>291</v>
      </c>
      <c r="H113" s="124">
        <v>59</v>
      </c>
      <c r="I113" s="187">
        <f t="shared" si="7"/>
        <v>0.24081632653061225</v>
      </c>
      <c r="J113" s="158" t="str">
        <f t="shared" si="12"/>
        <v>BAJO</v>
      </c>
      <c r="K113" s="136">
        <v>0</v>
      </c>
      <c r="L113" s="136">
        <v>0</v>
      </c>
      <c r="M113" s="153">
        <v>0</v>
      </c>
      <c r="N113" s="136">
        <v>0</v>
      </c>
      <c r="O113" s="136">
        <v>0</v>
      </c>
      <c r="P113" s="103"/>
      <c r="Q113" s="158" t="s">
        <v>293</v>
      </c>
      <c r="R113" s="143"/>
      <c r="S113" s="31"/>
      <c r="T113" s="158" t="s">
        <v>293</v>
      </c>
    </row>
    <row r="114" spans="1:20" ht="38.25" x14ac:dyDescent="0.25">
      <c r="A114" s="207"/>
      <c r="B114" s="9" t="s">
        <v>68</v>
      </c>
      <c r="C114" s="3" t="s">
        <v>29</v>
      </c>
      <c r="D114" s="1" t="s">
        <v>69</v>
      </c>
      <c r="E114" s="64">
        <v>0</v>
      </c>
      <c r="F114" s="53">
        <v>2</v>
      </c>
      <c r="G114" s="48" t="s">
        <v>289</v>
      </c>
      <c r="H114" s="124">
        <v>6</v>
      </c>
      <c r="I114" s="187">
        <v>1</v>
      </c>
      <c r="J114" s="158" t="str">
        <f t="shared" si="12"/>
        <v>MUY ALTO</v>
      </c>
      <c r="K114" s="136">
        <v>0</v>
      </c>
      <c r="L114" s="136">
        <v>0</v>
      </c>
      <c r="M114" s="153">
        <v>0</v>
      </c>
      <c r="N114" s="136">
        <v>0</v>
      </c>
      <c r="O114" s="136">
        <v>0</v>
      </c>
      <c r="P114" s="103"/>
      <c r="Q114" s="158" t="s">
        <v>293</v>
      </c>
      <c r="R114" s="143"/>
      <c r="S114" s="31"/>
      <c r="T114" s="158" t="s">
        <v>293</v>
      </c>
    </row>
    <row r="115" spans="1:20" ht="38.25" x14ac:dyDescent="0.25">
      <c r="A115" s="207"/>
      <c r="B115" s="9" t="s">
        <v>68</v>
      </c>
      <c r="C115" s="3" t="s">
        <v>30</v>
      </c>
      <c r="D115" s="1" t="s">
        <v>69</v>
      </c>
      <c r="E115" s="64">
        <v>0</v>
      </c>
      <c r="F115" s="53">
        <v>2</v>
      </c>
      <c r="G115" s="48" t="s">
        <v>289</v>
      </c>
      <c r="H115" s="124">
        <v>5</v>
      </c>
      <c r="I115" s="187">
        <v>1</v>
      </c>
      <c r="J115" s="158" t="str">
        <f t="shared" si="12"/>
        <v>MUY ALTO</v>
      </c>
      <c r="K115" s="136">
        <v>0</v>
      </c>
      <c r="L115" s="136">
        <v>0</v>
      </c>
      <c r="M115" s="153">
        <v>0</v>
      </c>
      <c r="N115" s="136">
        <v>0</v>
      </c>
      <c r="O115" s="136">
        <v>0</v>
      </c>
      <c r="P115" s="103"/>
      <c r="Q115" s="158" t="s">
        <v>293</v>
      </c>
      <c r="R115" s="143"/>
      <c r="S115" s="31"/>
      <c r="T115" s="158" t="s">
        <v>293</v>
      </c>
    </row>
    <row r="116" spans="1:20" ht="38.25" x14ac:dyDescent="0.25">
      <c r="A116" s="207"/>
      <c r="B116" s="9" t="s">
        <v>68</v>
      </c>
      <c r="C116" s="3" t="s">
        <v>31</v>
      </c>
      <c r="D116" s="1" t="s">
        <v>69</v>
      </c>
      <c r="E116" s="64">
        <v>0</v>
      </c>
      <c r="F116" s="53">
        <v>3</v>
      </c>
      <c r="G116" s="48" t="s">
        <v>289</v>
      </c>
      <c r="H116" s="124">
        <v>7</v>
      </c>
      <c r="I116" s="187">
        <v>1</v>
      </c>
      <c r="J116" s="158" t="str">
        <f t="shared" si="12"/>
        <v>MUY ALTO</v>
      </c>
      <c r="K116" s="136">
        <v>0</v>
      </c>
      <c r="L116" s="136">
        <v>0</v>
      </c>
      <c r="M116" s="153">
        <v>0</v>
      </c>
      <c r="N116" s="136">
        <v>0</v>
      </c>
      <c r="O116" s="136">
        <v>0</v>
      </c>
      <c r="P116" s="103"/>
      <c r="Q116" s="158" t="s">
        <v>293</v>
      </c>
      <c r="R116" s="143"/>
      <c r="S116" s="31"/>
      <c r="T116" s="158" t="s">
        <v>293</v>
      </c>
    </row>
    <row r="117" spans="1:20" ht="38.25" x14ac:dyDescent="0.25">
      <c r="A117" s="207"/>
      <c r="B117" s="9" t="s">
        <v>68</v>
      </c>
      <c r="C117" s="3" t="s">
        <v>27</v>
      </c>
      <c r="D117" s="1" t="s">
        <v>70</v>
      </c>
      <c r="E117" s="64">
        <v>3200</v>
      </c>
      <c r="F117" s="53">
        <v>350</v>
      </c>
      <c r="G117" s="48" t="s">
        <v>289</v>
      </c>
      <c r="H117" s="124">
        <v>485</v>
      </c>
      <c r="I117" s="187">
        <f t="shared" si="7"/>
        <v>1.3857142857142857</v>
      </c>
      <c r="J117" s="158" t="str">
        <f t="shared" si="12"/>
        <v>MUY ALTO</v>
      </c>
      <c r="K117" s="136">
        <v>0</v>
      </c>
      <c r="L117" s="136">
        <v>0</v>
      </c>
      <c r="M117" s="153">
        <v>0</v>
      </c>
      <c r="N117" s="136">
        <v>0</v>
      </c>
      <c r="O117" s="136">
        <v>0</v>
      </c>
      <c r="P117" s="103"/>
      <c r="Q117" s="158" t="s">
        <v>293</v>
      </c>
      <c r="R117" s="143"/>
      <c r="S117" s="31"/>
      <c r="T117" s="158" t="s">
        <v>293</v>
      </c>
    </row>
    <row r="118" spans="1:20" ht="38.25" x14ac:dyDescent="0.25">
      <c r="A118" s="207"/>
      <c r="B118" s="9" t="s">
        <v>68</v>
      </c>
      <c r="C118" s="3" t="s">
        <v>29</v>
      </c>
      <c r="D118" s="1" t="s">
        <v>70</v>
      </c>
      <c r="E118" s="64">
        <v>93</v>
      </c>
      <c r="F118" s="53">
        <v>10</v>
      </c>
      <c r="G118" s="48" t="s">
        <v>289</v>
      </c>
      <c r="H118" s="124">
        <v>42</v>
      </c>
      <c r="I118" s="187">
        <v>1</v>
      </c>
      <c r="J118" s="158" t="str">
        <f t="shared" si="12"/>
        <v>MUY ALTO</v>
      </c>
      <c r="K118" s="136">
        <v>0</v>
      </c>
      <c r="L118" s="136">
        <v>0</v>
      </c>
      <c r="M118" s="153">
        <v>0</v>
      </c>
      <c r="N118" s="136">
        <v>0</v>
      </c>
      <c r="O118" s="136">
        <v>0</v>
      </c>
      <c r="P118" s="103"/>
      <c r="Q118" s="158" t="s">
        <v>293</v>
      </c>
      <c r="R118" s="143"/>
      <c r="S118" s="31"/>
      <c r="T118" s="158" t="s">
        <v>293</v>
      </c>
    </row>
    <row r="119" spans="1:20" ht="38.25" x14ac:dyDescent="0.25">
      <c r="A119" s="207"/>
      <c r="B119" s="9" t="s">
        <v>68</v>
      </c>
      <c r="C119" s="3" t="s">
        <v>30</v>
      </c>
      <c r="D119" s="1" t="s">
        <v>70</v>
      </c>
      <c r="E119" s="64">
        <v>218</v>
      </c>
      <c r="F119" s="53">
        <v>10</v>
      </c>
      <c r="G119" s="48" t="s">
        <v>289</v>
      </c>
      <c r="H119" s="124">
        <v>69</v>
      </c>
      <c r="I119" s="187">
        <v>1</v>
      </c>
      <c r="J119" s="158" t="str">
        <f t="shared" si="12"/>
        <v>MUY ALTO</v>
      </c>
      <c r="K119" s="136">
        <v>0</v>
      </c>
      <c r="L119" s="136">
        <v>0</v>
      </c>
      <c r="M119" s="153">
        <v>0</v>
      </c>
      <c r="N119" s="136">
        <v>0</v>
      </c>
      <c r="O119" s="136">
        <v>0</v>
      </c>
      <c r="P119" s="103"/>
      <c r="Q119" s="158" t="s">
        <v>293</v>
      </c>
      <c r="R119" s="143"/>
      <c r="S119" s="31"/>
      <c r="T119" s="158" t="s">
        <v>293</v>
      </c>
    </row>
    <row r="120" spans="1:20" ht="38.25" x14ac:dyDescent="0.25">
      <c r="A120" s="207"/>
      <c r="B120" s="9" t="s">
        <v>68</v>
      </c>
      <c r="C120" s="3" t="s">
        <v>31</v>
      </c>
      <c r="D120" s="1" t="s">
        <v>70</v>
      </c>
      <c r="E120" s="64">
        <v>505</v>
      </c>
      <c r="F120" s="53">
        <v>15</v>
      </c>
      <c r="G120" s="48" t="s">
        <v>289</v>
      </c>
      <c r="H120" s="124">
        <v>55</v>
      </c>
      <c r="I120" s="187">
        <v>1</v>
      </c>
      <c r="J120" s="158" t="str">
        <f t="shared" si="12"/>
        <v>MUY ALTO</v>
      </c>
      <c r="K120" s="136">
        <v>0</v>
      </c>
      <c r="L120" s="136">
        <v>0</v>
      </c>
      <c r="M120" s="153">
        <v>0</v>
      </c>
      <c r="N120" s="136">
        <v>0</v>
      </c>
      <c r="O120" s="136">
        <v>0</v>
      </c>
      <c r="P120" s="103"/>
      <c r="Q120" s="158" t="s">
        <v>293</v>
      </c>
      <c r="R120" s="143"/>
      <c r="S120" s="31"/>
      <c r="T120" s="158" t="s">
        <v>293</v>
      </c>
    </row>
    <row r="121" spans="1:20" ht="25.5" x14ac:dyDescent="0.25">
      <c r="A121" s="207"/>
      <c r="B121" s="10" t="s">
        <v>306</v>
      </c>
      <c r="C121" s="19"/>
      <c r="D121" s="6"/>
      <c r="E121" s="75"/>
      <c r="F121" s="76"/>
      <c r="G121" s="51"/>
      <c r="H121" s="76"/>
      <c r="I121" s="197">
        <f>+AVERAGE(I104:I120)</f>
        <v>0.83685474189675868</v>
      </c>
      <c r="J121" s="159" t="str">
        <f t="shared" si="12"/>
        <v>MUY ALTO</v>
      </c>
      <c r="K121" s="137">
        <v>390</v>
      </c>
      <c r="L121" s="137">
        <v>171</v>
      </c>
      <c r="M121" s="140">
        <v>4.3846153846153845E-7</v>
      </c>
      <c r="N121" s="137">
        <v>88.737189000000001</v>
      </c>
      <c r="O121" s="137">
        <v>146.255537</v>
      </c>
      <c r="P121" s="106">
        <f>+O121/L121</f>
        <v>0.85529553801169589</v>
      </c>
      <c r="Q121" s="159" t="str">
        <f t="shared" ref="Q121" si="13">IF(P121&lt;=20%,"MUY BAJO",IF(AND(P121&gt;20%,P121&lt;=40%),"BAJO",IF(AND(P121&gt;40%,P121&lt;=60%),"MEDIO",IF(AND(P121&gt;60%,P121&lt;=80%),"ALTO","MUY ALTO"))))</f>
        <v>MUY ALTO</v>
      </c>
      <c r="R121" s="143"/>
      <c r="S121" s="73">
        <f t="shared" si="10"/>
        <v>0.71575812670822714</v>
      </c>
      <c r="T121" s="159" t="str">
        <f t="shared" ref="T121" si="14">IF(S121&lt;=20%,"MUY BAJO",IF(AND(S121&gt;20%,S121&lt;=40%),"BAJO",IF(AND(S121&gt;40%,S121&lt;=60%),"MEDIO",IF(AND(S121&gt;60%,S121&lt;=80%),"ALTO","MUY ALTO"))))</f>
        <v>ALTO</v>
      </c>
    </row>
    <row r="122" spans="1:20" ht="51" x14ac:dyDescent="0.25">
      <c r="A122" s="207"/>
      <c r="B122" s="9" t="s">
        <v>71</v>
      </c>
      <c r="C122" s="3" t="s">
        <v>1</v>
      </c>
      <c r="D122" s="1" t="s">
        <v>72</v>
      </c>
      <c r="E122" s="48">
        <v>22</v>
      </c>
      <c r="F122" s="53">
        <v>4</v>
      </c>
      <c r="G122" s="48" t="s">
        <v>289</v>
      </c>
      <c r="H122" s="124">
        <v>0</v>
      </c>
      <c r="I122" s="187">
        <f t="shared" si="7"/>
        <v>0</v>
      </c>
      <c r="J122" s="158" t="str">
        <f t="shared" si="12"/>
        <v>MUY BAJO</v>
      </c>
      <c r="K122" s="136">
        <v>0</v>
      </c>
      <c r="L122" s="136">
        <v>0</v>
      </c>
      <c r="M122" s="153">
        <v>0</v>
      </c>
      <c r="N122" s="136">
        <v>0</v>
      </c>
      <c r="O122" s="136">
        <v>0</v>
      </c>
      <c r="P122" s="122"/>
      <c r="Q122" s="158" t="s">
        <v>293</v>
      </c>
      <c r="R122" s="143"/>
      <c r="S122" s="31"/>
      <c r="T122" s="158" t="s">
        <v>293</v>
      </c>
    </row>
    <row r="123" spans="1:20" ht="38.25" x14ac:dyDescent="0.25">
      <c r="A123" s="207"/>
      <c r="B123" s="9" t="s">
        <v>73</v>
      </c>
      <c r="C123" s="3" t="s">
        <v>27</v>
      </c>
      <c r="D123" s="1" t="s">
        <v>74</v>
      </c>
      <c r="E123" s="48">
        <v>0</v>
      </c>
      <c r="F123" s="53">
        <v>2</v>
      </c>
      <c r="G123" s="48" t="s">
        <v>289</v>
      </c>
      <c r="H123" s="124">
        <v>1</v>
      </c>
      <c r="I123" s="187">
        <f t="shared" si="7"/>
        <v>0.5</v>
      </c>
      <c r="J123" s="158" t="str">
        <f t="shared" si="12"/>
        <v>MEDIO</v>
      </c>
      <c r="K123" s="136">
        <v>0</v>
      </c>
      <c r="L123" s="136">
        <v>27</v>
      </c>
      <c r="M123" s="153" t="e">
        <v>#DIV/0!</v>
      </c>
      <c r="N123" s="136">
        <v>0.65500000000000003</v>
      </c>
      <c r="O123" s="136">
        <v>24.0595</v>
      </c>
      <c r="P123" s="122">
        <f>+O123/L123</f>
        <v>0.89109259259259255</v>
      </c>
      <c r="Q123" s="158" t="str">
        <f t="shared" si="9"/>
        <v>MUY ALTO</v>
      </c>
      <c r="R123" s="143"/>
      <c r="S123" s="31">
        <f t="shared" ref="S123" si="15">+I123*P123</f>
        <v>0.44554629629629627</v>
      </c>
      <c r="T123" s="158" t="str">
        <f t="shared" ref="T123" si="16">IF(S123&lt;=20%,"MUY BAJO",IF(AND(S123&gt;20%,S123&lt;=40%),"BAJO",IF(AND(S123&gt;40%,S123&lt;=60%),"MEDIO",IF(AND(S123&gt;60%,S123&lt;=80%),"ALTO","MUY ALTO"))))</f>
        <v>MEDIO</v>
      </c>
    </row>
    <row r="124" spans="1:20" ht="38.25" x14ac:dyDescent="0.25">
      <c r="A124" s="207"/>
      <c r="B124" s="9" t="s">
        <v>73</v>
      </c>
      <c r="C124" s="3" t="s">
        <v>29</v>
      </c>
      <c r="D124" s="1" t="s">
        <v>74</v>
      </c>
      <c r="E124" s="48">
        <v>0</v>
      </c>
      <c r="F124" s="53">
        <v>2</v>
      </c>
      <c r="G124" s="48" t="s">
        <v>289</v>
      </c>
      <c r="H124" s="124">
        <v>0</v>
      </c>
      <c r="I124" s="187">
        <f t="shared" si="7"/>
        <v>0</v>
      </c>
      <c r="J124" s="158" t="str">
        <f t="shared" si="12"/>
        <v>MUY BAJO</v>
      </c>
      <c r="K124" s="136">
        <v>0</v>
      </c>
      <c r="L124" s="136">
        <v>0</v>
      </c>
      <c r="M124" s="153">
        <v>0</v>
      </c>
      <c r="N124" s="136">
        <v>0</v>
      </c>
      <c r="O124" s="136">
        <v>0</v>
      </c>
      <c r="P124" s="122"/>
      <c r="Q124" s="158" t="s">
        <v>293</v>
      </c>
      <c r="R124" s="143"/>
      <c r="S124" s="31"/>
      <c r="T124" s="158" t="s">
        <v>293</v>
      </c>
    </row>
    <row r="125" spans="1:20" ht="38.25" x14ac:dyDescent="0.25">
      <c r="A125" s="207"/>
      <c r="B125" s="9" t="s">
        <v>73</v>
      </c>
      <c r="C125" s="3" t="s">
        <v>30</v>
      </c>
      <c r="D125" s="1" t="s">
        <v>74</v>
      </c>
      <c r="E125" s="48">
        <v>0</v>
      </c>
      <c r="F125" s="53">
        <v>2</v>
      </c>
      <c r="G125" s="48" t="s">
        <v>289</v>
      </c>
      <c r="H125" s="124">
        <v>0</v>
      </c>
      <c r="I125" s="187">
        <f t="shared" si="7"/>
        <v>0</v>
      </c>
      <c r="J125" s="158" t="str">
        <f t="shared" si="12"/>
        <v>MUY BAJO</v>
      </c>
      <c r="K125" s="136">
        <v>0</v>
      </c>
      <c r="L125" s="136">
        <v>0</v>
      </c>
      <c r="M125" s="153">
        <v>0</v>
      </c>
      <c r="N125" s="136">
        <v>0</v>
      </c>
      <c r="O125" s="136">
        <v>0</v>
      </c>
      <c r="P125" s="122"/>
      <c r="Q125" s="158" t="s">
        <v>293</v>
      </c>
      <c r="R125" s="143"/>
      <c r="S125" s="31"/>
      <c r="T125" s="158" t="s">
        <v>293</v>
      </c>
    </row>
    <row r="126" spans="1:20" ht="38.25" x14ac:dyDescent="0.25">
      <c r="A126" s="207"/>
      <c r="B126" s="9" t="s">
        <v>73</v>
      </c>
      <c r="C126" s="3" t="s">
        <v>31</v>
      </c>
      <c r="D126" s="1" t="s">
        <v>74</v>
      </c>
      <c r="E126" s="48">
        <v>0</v>
      </c>
      <c r="F126" s="53">
        <v>2</v>
      </c>
      <c r="G126" s="48" t="s">
        <v>289</v>
      </c>
      <c r="H126" s="124">
        <v>0</v>
      </c>
      <c r="I126" s="187">
        <f t="shared" si="7"/>
        <v>0</v>
      </c>
      <c r="J126" s="158" t="str">
        <f t="shared" si="12"/>
        <v>MUY BAJO</v>
      </c>
      <c r="K126" s="136">
        <v>0</v>
      </c>
      <c r="L126" s="136">
        <v>0</v>
      </c>
      <c r="M126" s="153">
        <v>0</v>
      </c>
      <c r="N126" s="136">
        <v>0</v>
      </c>
      <c r="O126" s="136">
        <v>0</v>
      </c>
      <c r="P126" s="122"/>
      <c r="Q126" s="158" t="s">
        <v>293</v>
      </c>
      <c r="R126" s="143"/>
      <c r="S126" s="31"/>
      <c r="T126" s="158" t="s">
        <v>293</v>
      </c>
    </row>
    <row r="127" spans="1:20" ht="38.25" x14ac:dyDescent="0.25">
      <c r="A127" s="207"/>
      <c r="B127" s="9" t="s">
        <v>75</v>
      </c>
      <c r="C127" s="3" t="s">
        <v>1</v>
      </c>
      <c r="D127" s="1" t="s">
        <v>76</v>
      </c>
      <c r="E127" s="48">
        <v>0</v>
      </c>
      <c r="F127" s="53">
        <v>1</v>
      </c>
      <c r="G127" s="48" t="s">
        <v>290</v>
      </c>
      <c r="H127" s="49">
        <v>0.5</v>
      </c>
      <c r="I127" s="187">
        <f t="shared" si="7"/>
        <v>0.5</v>
      </c>
      <c r="J127" s="158" t="str">
        <f t="shared" si="12"/>
        <v>MEDIO</v>
      </c>
      <c r="K127" s="136">
        <v>0</v>
      </c>
      <c r="L127" s="136">
        <v>0</v>
      </c>
      <c r="M127" s="153">
        <v>0</v>
      </c>
      <c r="N127" s="136">
        <v>0</v>
      </c>
      <c r="O127" s="136">
        <v>0</v>
      </c>
      <c r="P127" s="122"/>
      <c r="Q127" s="158" t="s">
        <v>293</v>
      </c>
      <c r="R127" s="143"/>
      <c r="S127" s="31"/>
      <c r="T127" s="158" t="s">
        <v>293</v>
      </c>
    </row>
    <row r="128" spans="1:20" ht="38.25" x14ac:dyDescent="0.25">
      <c r="A128" s="207"/>
      <c r="B128" s="9" t="s">
        <v>75</v>
      </c>
      <c r="C128" s="3" t="s">
        <v>1</v>
      </c>
      <c r="D128" s="1" t="s">
        <v>77</v>
      </c>
      <c r="E128" s="48">
        <v>0</v>
      </c>
      <c r="F128" s="53">
        <v>1</v>
      </c>
      <c r="G128" s="48" t="s">
        <v>290</v>
      </c>
      <c r="H128" s="124">
        <v>0</v>
      </c>
      <c r="I128" s="187">
        <f t="shared" si="7"/>
        <v>0</v>
      </c>
      <c r="J128" s="158" t="str">
        <f t="shared" si="12"/>
        <v>MUY BAJO</v>
      </c>
      <c r="K128" s="136">
        <v>0</v>
      </c>
      <c r="L128" s="136">
        <v>0</v>
      </c>
      <c r="M128" s="153">
        <v>0</v>
      </c>
      <c r="N128" s="136">
        <v>0</v>
      </c>
      <c r="O128" s="136">
        <v>0</v>
      </c>
      <c r="P128" s="122"/>
      <c r="Q128" s="158" t="s">
        <v>293</v>
      </c>
      <c r="R128" s="143"/>
      <c r="S128" s="31"/>
      <c r="T128" s="158" t="s">
        <v>293</v>
      </c>
    </row>
    <row r="129" spans="1:20" ht="38.25" x14ac:dyDescent="0.25">
      <c r="A129" s="207"/>
      <c r="B129" s="9" t="s">
        <v>78</v>
      </c>
      <c r="C129" s="3" t="s">
        <v>1</v>
      </c>
      <c r="D129" s="1" t="s">
        <v>79</v>
      </c>
      <c r="E129" s="48">
        <v>0</v>
      </c>
      <c r="F129" s="53">
        <v>1</v>
      </c>
      <c r="G129" s="48" t="s">
        <v>290</v>
      </c>
      <c r="H129" s="124">
        <v>0</v>
      </c>
      <c r="I129" s="187">
        <f t="shared" si="7"/>
        <v>0</v>
      </c>
      <c r="J129" s="158" t="str">
        <f t="shared" si="12"/>
        <v>MUY BAJO</v>
      </c>
      <c r="K129" s="136">
        <v>0</v>
      </c>
      <c r="L129" s="136">
        <v>0</v>
      </c>
      <c r="M129" s="153">
        <v>0</v>
      </c>
      <c r="N129" s="136">
        <v>0</v>
      </c>
      <c r="O129" s="136">
        <v>0</v>
      </c>
      <c r="P129" s="122"/>
      <c r="Q129" s="158" t="s">
        <v>293</v>
      </c>
      <c r="R129" s="143"/>
      <c r="S129" s="31"/>
      <c r="T129" s="158" t="s">
        <v>293</v>
      </c>
    </row>
    <row r="130" spans="1:20" ht="38.25" x14ac:dyDescent="0.25">
      <c r="A130" s="207"/>
      <c r="B130" s="9" t="s">
        <v>78</v>
      </c>
      <c r="C130" s="3" t="s">
        <v>1</v>
      </c>
      <c r="D130" s="1" t="s">
        <v>80</v>
      </c>
      <c r="E130" s="48">
        <v>0</v>
      </c>
      <c r="F130" s="53"/>
      <c r="G130" s="48" t="s">
        <v>290</v>
      </c>
      <c r="H130" s="124">
        <v>0</v>
      </c>
      <c r="I130" s="187"/>
      <c r="J130" s="158" t="s">
        <v>293</v>
      </c>
      <c r="K130" s="136">
        <v>0</v>
      </c>
      <c r="L130" s="136">
        <v>0</v>
      </c>
      <c r="M130" s="153">
        <v>0</v>
      </c>
      <c r="N130" s="136">
        <v>0</v>
      </c>
      <c r="O130" s="136">
        <v>0</v>
      </c>
      <c r="P130" s="122"/>
      <c r="Q130" s="158" t="s">
        <v>293</v>
      </c>
      <c r="R130" s="143"/>
      <c r="S130" s="31"/>
      <c r="T130" s="158" t="s">
        <v>293</v>
      </c>
    </row>
    <row r="131" spans="1:20" ht="25.5" x14ac:dyDescent="0.25">
      <c r="A131" s="207"/>
      <c r="B131" s="9" t="s">
        <v>81</v>
      </c>
      <c r="C131" s="3" t="s">
        <v>1</v>
      </c>
      <c r="D131" s="1" t="s">
        <v>82</v>
      </c>
      <c r="E131" s="48">
        <v>43</v>
      </c>
      <c r="F131" s="53">
        <v>43</v>
      </c>
      <c r="G131" s="48" t="s">
        <v>290</v>
      </c>
      <c r="H131" s="124">
        <v>32</v>
      </c>
      <c r="I131" s="187">
        <f t="shared" si="7"/>
        <v>0.7441860465116279</v>
      </c>
      <c r="J131" s="158" t="str">
        <f t="shared" si="12"/>
        <v>ALTO</v>
      </c>
      <c r="K131" s="136">
        <v>0</v>
      </c>
      <c r="L131" s="136">
        <v>0</v>
      </c>
      <c r="M131" s="153">
        <v>0</v>
      </c>
      <c r="N131" s="136">
        <v>0</v>
      </c>
      <c r="O131" s="136">
        <v>0</v>
      </c>
      <c r="P131" s="122"/>
      <c r="Q131" s="158" t="s">
        <v>293</v>
      </c>
      <c r="R131" s="143"/>
      <c r="S131" s="31"/>
      <c r="T131" s="158" t="s">
        <v>293</v>
      </c>
    </row>
    <row r="132" spans="1:20" ht="38.25" x14ac:dyDescent="0.25">
      <c r="A132" s="207"/>
      <c r="B132" s="9" t="s">
        <v>83</v>
      </c>
      <c r="C132" s="3" t="s">
        <v>27</v>
      </c>
      <c r="D132" s="1" t="s">
        <v>84</v>
      </c>
      <c r="E132" s="64">
        <v>43</v>
      </c>
      <c r="F132" s="53"/>
      <c r="G132" s="48" t="s">
        <v>289</v>
      </c>
      <c r="H132" s="124">
        <v>0</v>
      </c>
      <c r="I132" s="187"/>
      <c r="J132" s="158" t="s">
        <v>293</v>
      </c>
      <c r="K132" s="136">
        <v>0</v>
      </c>
      <c r="L132" s="136">
        <v>19</v>
      </c>
      <c r="M132" s="153">
        <v>0</v>
      </c>
      <c r="N132" s="136">
        <v>0</v>
      </c>
      <c r="O132" s="136">
        <v>10.816666</v>
      </c>
      <c r="P132" s="122">
        <f>+O132/L132</f>
        <v>0.5692982105263158</v>
      </c>
      <c r="Q132" s="158" t="str">
        <f t="shared" si="9"/>
        <v>MEDIO</v>
      </c>
      <c r="R132" s="143"/>
      <c r="S132" s="31">
        <f t="shared" ref="S132" si="17">+I132*P132</f>
        <v>0</v>
      </c>
      <c r="T132" s="158" t="str">
        <f t="shared" ref="T132" si="18">IF(S132&lt;=20%,"MUY BAJO",IF(AND(S132&gt;20%,S132&lt;=40%),"BAJO",IF(AND(S132&gt;40%,S132&lt;=60%),"MEDIO",IF(AND(S132&gt;60%,S132&lt;=80%),"ALTO","MUY ALTO"))))</f>
        <v>MUY BAJO</v>
      </c>
    </row>
    <row r="133" spans="1:20" ht="38.25" x14ac:dyDescent="0.25">
      <c r="A133" s="207"/>
      <c r="B133" s="9" t="s">
        <v>83</v>
      </c>
      <c r="C133" s="3" t="s">
        <v>29</v>
      </c>
      <c r="D133" s="1" t="s">
        <v>84</v>
      </c>
      <c r="E133" s="64">
        <v>3</v>
      </c>
      <c r="F133" s="53"/>
      <c r="G133" s="48" t="s">
        <v>289</v>
      </c>
      <c r="H133" s="124">
        <v>0</v>
      </c>
      <c r="I133" s="187"/>
      <c r="J133" s="158" t="s">
        <v>293</v>
      </c>
      <c r="K133" s="136">
        <v>0</v>
      </c>
      <c r="L133" s="136">
        <v>0</v>
      </c>
      <c r="M133" s="153">
        <v>0</v>
      </c>
      <c r="N133" s="136">
        <v>0</v>
      </c>
      <c r="O133" s="136">
        <v>0</v>
      </c>
      <c r="P133" s="122"/>
      <c r="Q133" s="158" t="s">
        <v>293</v>
      </c>
      <c r="R133" s="143"/>
      <c r="S133" s="31"/>
      <c r="T133" s="158" t="s">
        <v>293</v>
      </c>
    </row>
    <row r="134" spans="1:20" ht="38.25" x14ac:dyDescent="0.25">
      <c r="A134" s="207"/>
      <c r="B134" s="9" t="s">
        <v>83</v>
      </c>
      <c r="C134" s="3" t="s">
        <v>30</v>
      </c>
      <c r="D134" s="1" t="s">
        <v>84</v>
      </c>
      <c r="E134" s="64">
        <v>3</v>
      </c>
      <c r="F134" s="53"/>
      <c r="G134" s="48" t="s">
        <v>289</v>
      </c>
      <c r="H134" s="124">
        <v>0</v>
      </c>
      <c r="I134" s="187"/>
      <c r="J134" s="158" t="s">
        <v>293</v>
      </c>
      <c r="K134" s="136">
        <v>0</v>
      </c>
      <c r="L134" s="136">
        <v>0</v>
      </c>
      <c r="M134" s="153">
        <v>0</v>
      </c>
      <c r="N134" s="136">
        <v>0</v>
      </c>
      <c r="O134" s="136">
        <v>0</v>
      </c>
      <c r="P134" s="122"/>
      <c r="Q134" s="158" t="s">
        <v>293</v>
      </c>
      <c r="R134" s="143"/>
      <c r="S134" s="31"/>
      <c r="T134" s="158" t="s">
        <v>293</v>
      </c>
    </row>
    <row r="135" spans="1:20" ht="38.25" x14ac:dyDescent="0.25">
      <c r="A135" s="207"/>
      <c r="B135" s="9" t="s">
        <v>83</v>
      </c>
      <c r="C135" s="3" t="s">
        <v>31</v>
      </c>
      <c r="D135" s="1" t="s">
        <v>84</v>
      </c>
      <c r="E135" s="64">
        <v>7</v>
      </c>
      <c r="F135" s="53"/>
      <c r="G135" s="48" t="s">
        <v>289</v>
      </c>
      <c r="H135" s="124">
        <v>0</v>
      </c>
      <c r="I135" s="187"/>
      <c r="J135" s="158" t="s">
        <v>293</v>
      </c>
      <c r="K135" s="136">
        <v>0</v>
      </c>
      <c r="L135" s="136">
        <v>0</v>
      </c>
      <c r="M135" s="153">
        <v>0</v>
      </c>
      <c r="N135" s="136">
        <v>0</v>
      </c>
      <c r="O135" s="136">
        <v>0</v>
      </c>
      <c r="P135" s="122"/>
      <c r="Q135" s="158" t="s">
        <v>293</v>
      </c>
      <c r="R135" s="143"/>
      <c r="S135" s="31"/>
      <c r="T135" s="158" t="s">
        <v>293</v>
      </c>
    </row>
    <row r="136" spans="1:20" ht="38.25" x14ac:dyDescent="0.25">
      <c r="A136" s="207"/>
      <c r="B136" s="9" t="s">
        <v>83</v>
      </c>
      <c r="C136" s="3" t="s">
        <v>27</v>
      </c>
      <c r="D136" s="1" t="s">
        <v>85</v>
      </c>
      <c r="E136" s="64">
        <v>38</v>
      </c>
      <c r="F136" s="53">
        <v>2</v>
      </c>
      <c r="G136" s="48" t="s">
        <v>289</v>
      </c>
      <c r="H136" s="124">
        <v>2</v>
      </c>
      <c r="I136" s="187">
        <f t="shared" ref="I136:I199" si="19">+H136/F136</f>
        <v>1</v>
      </c>
      <c r="J136" s="158" t="str">
        <f t="shared" si="12"/>
        <v>MUY ALTO</v>
      </c>
      <c r="K136" s="136">
        <v>0</v>
      </c>
      <c r="L136" s="136">
        <v>17</v>
      </c>
      <c r="M136" s="153">
        <v>0</v>
      </c>
      <c r="N136" s="136">
        <v>0</v>
      </c>
      <c r="O136" s="136">
        <v>7.1666660000000002</v>
      </c>
      <c r="P136" s="122">
        <f>+O136/L136</f>
        <v>0.42156858823529414</v>
      </c>
      <c r="Q136" s="158" t="str">
        <f t="shared" si="9"/>
        <v>MEDIO</v>
      </c>
      <c r="R136" s="143"/>
      <c r="S136" s="31">
        <f t="shared" ref="S136" si="20">+I136*P136</f>
        <v>0.42156858823529414</v>
      </c>
      <c r="T136" s="158" t="str">
        <f t="shared" ref="T136" si="21">IF(S136&lt;=20%,"MUY BAJO",IF(AND(S136&gt;20%,S136&lt;=40%),"BAJO",IF(AND(S136&gt;40%,S136&lt;=60%),"MEDIO",IF(AND(S136&gt;60%,S136&lt;=80%),"ALTO","MUY ALTO"))))</f>
        <v>MEDIO</v>
      </c>
    </row>
    <row r="137" spans="1:20" ht="38.25" x14ac:dyDescent="0.25">
      <c r="A137" s="207"/>
      <c r="B137" s="9" t="s">
        <v>83</v>
      </c>
      <c r="C137" s="3" t="s">
        <v>29</v>
      </c>
      <c r="D137" s="1" t="s">
        <v>85</v>
      </c>
      <c r="E137" s="64">
        <v>0</v>
      </c>
      <c r="F137" s="53"/>
      <c r="G137" s="48" t="s">
        <v>289</v>
      </c>
      <c r="H137" s="124">
        <v>0</v>
      </c>
      <c r="I137" s="187"/>
      <c r="J137" s="158" t="s">
        <v>293</v>
      </c>
      <c r="K137" s="136">
        <v>0</v>
      </c>
      <c r="L137" s="136">
        <v>0</v>
      </c>
      <c r="M137" s="153">
        <v>0</v>
      </c>
      <c r="N137" s="136">
        <v>0</v>
      </c>
      <c r="O137" s="136">
        <v>0</v>
      </c>
      <c r="P137" s="122"/>
      <c r="Q137" s="158" t="s">
        <v>293</v>
      </c>
      <c r="R137" s="143"/>
      <c r="S137" s="31"/>
      <c r="T137" s="158" t="s">
        <v>293</v>
      </c>
    </row>
    <row r="138" spans="1:20" ht="38.25" x14ac:dyDescent="0.25">
      <c r="A138" s="207"/>
      <c r="B138" s="9" t="s">
        <v>83</v>
      </c>
      <c r="C138" s="3" t="s">
        <v>30</v>
      </c>
      <c r="D138" s="1" t="s">
        <v>85</v>
      </c>
      <c r="E138" s="64">
        <v>0</v>
      </c>
      <c r="F138" s="53"/>
      <c r="G138" s="48" t="s">
        <v>289</v>
      </c>
      <c r="H138" s="124">
        <v>0</v>
      </c>
      <c r="I138" s="187"/>
      <c r="J138" s="158" t="s">
        <v>293</v>
      </c>
      <c r="K138" s="136">
        <v>0</v>
      </c>
      <c r="L138" s="136">
        <v>0</v>
      </c>
      <c r="M138" s="153">
        <v>0</v>
      </c>
      <c r="N138" s="136">
        <v>0</v>
      </c>
      <c r="O138" s="136">
        <v>0</v>
      </c>
      <c r="P138" s="122"/>
      <c r="Q138" s="158" t="s">
        <v>293</v>
      </c>
      <c r="R138" s="143"/>
      <c r="S138" s="31"/>
      <c r="T138" s="158" t="s">
        <v>293</v>
      </c>
    </row>
    <row r="139" spans="1:20" ht="38.25" x14ac:dyDescent="0.25">
      <c r="A139" s="207"/>
      <c r="B139" s="9" t="s">
        <v>83</v>
      </c>
      <c r="C139" s="3" t="s">
        <v>31</v>
      </c>
      <c r="D139" s="1" t="s">
        <v>85</v>
      </c>
      <c r="E139" s="64">
        <v>1</v>
      </c>
      <c r="F139" s="53"/>
      <c r="G139" s="48" t="s">
        <v>289</v>
      </c>
      <c r="H139" s="124">
        <v>0</v>
      </c>
      <c r="I139" s="187"/>
      <c r="J139" s="158" t="s">
        <v>293</v>
      </c>
      <c r="K139" s="136">
        <v>0</v>
      </c>
      <c r="L139" s="136">
        <v>0</v>
      </c>
      <c r="M139" s="153">
        <v>0</v>
      </c>
      <c r="N139" s="136">
        <v>0</v>
      </c>
      <c r="O139" s="136">
        <v>0</v>
      </c>
      <c r="P139" s="122"/>
      <c r="Q139" s="158" t="s">
        <v>293</v>
      </c>
      <c r="R139" s="143"/>
      <c r="S139" s="31"/>
      <c r="T139" s="158" t="s">
        <v>293</v>
      </c>
    </row>
    <row r="140" spans="1:20" ht="38.25" x14ac:dyDescent="0.25">
      <c r="A140" s="207"/>
      <c r="B140" s="9" t="s">
        <v>83</v>
      </c>
      <c r="C140" s="3" t="s">
        <v>1</v>
      </c>
      <c r="D140" s="1" t="s">
        <v>86</v>
      </c>
      <c r="E140" s="64">
        <v>0</v>
      </c>
      <c r="F140" s="53"/>
      <c r="G140" s="48" t="s">
        <v>289</v>
      </c>
      <c r="H140" s="124">
        <v>0</v>
      </c>
      <c r="I140" s="187"/>
      <c r="J140" s="158" t="s">
        <v>293</v>
      </c>
      <c r="K140" s="136">
        <v>0</v>
      </c>
      <c r="L140" s="136">
        <v>10</v>
      </c>
      <c r="M140" s="153" t="e">
        <v>#DIV/0!</v>
      </c>
      <c r="N140" s="136">
        <v>0</v>
      </c>
      <c r="O140" s="136">
        <v>0</v>
      </c>
      <c r="P140" s="122">
        <f t="shared" ref="P140:P145" si="22">+O140/L140</f>
        <v>0</v>
      </c>
      <c r="Q140" s="158" t="str">
        <f t="shared" si="9"/>
        <v>MUY BAJO</v>
      </c>
      <c r="R140" s="143"/>
      <c r="S140" s="31"/>
      <c r="T140" s="158" t="s">
        <v>293</v>
      </c>
    </row>
    <row r="141" spans="1:20" ht="38.25" x14ac:dyDescent="0.25">
      <c r="A141" s="207"/>
      <c r="B141" s="9" t="s">
        <v>83</v>
      </c>
      <c r="C141" s="3" t="s">
        <v>27</v>
      </c>
      <c r="D141" s="1" t="s">
        <v>87</v>
      </c>
      <c r="E141" s="64">
        <v>2000</v>
      </c>
      <c r="F141" s="53">
        <v>1000</v>
      </c>
      <c r="G141" s="48" t="s">
        <v>289</v>
      </c>
      <c r="H141" s="124">
        <v>4715</v>
      </c>
      <c r="I141" s="187">
        <v>1</v>
      </c>
      <c r="J141" s="158" t="str">
        <f t="shared" si="12"/>
        <v>MUY ALTO</v>
      </c>
      <c r="K141" s="136">
        <v>40</v>
      </c>
      <c r="L141" s="136">
        <v>68.752830000000003</v>
      </c>
      <c r="M141" s="153">
        <v>1.7188207499999998E-6</v>
      </c>
      <c r="N141" s="136">
        <v>32.713090999999999</v>
      </c>
      <c r="O141" s="136">
        <v>70.647851000000003</v>
      </c>
      <c r="P141" s="122">
        <f t="shared" si="22"/>
        <v>1.0275628072328078</v>
      </c>
      <c r="Q141" s="158" t="str">
        <f t="shared" si="9"/>
        <v>MUY ALTO</v>
      </c>
      <c r="R141" s="143"/>
      <c r="S141" s="31">
        <f t="shared" ref="S141:S201" si="23">+I141*P141</f>
        <v>1.0275628072328078</v>
      </c>
      <c r="T141" s="158" t="str">
        <f t="shared" si="11"/>
        <v>MUY ALTO</v>
      </c>
    </row>
    <row r="142" spans="1:20" ht="38.25" x14ac:dyDescent="0.25">
      <c r="A142" s="207"/>
      <c r="B142" s="9" t="s">
        <v>83</v>
      </c>
      <c r="C142" s="3" t="s">
        <v>29</v>
      </c>
      <c r="D142" s="1" t="s">
        <v>87</v>
      </c>
      <c r="E142" s="48">
        <v>1922</v>
      </c>
      <c r="F142" s="53">
        <v>300</v>
      </c>
      <c r="G142" s="48" t="s">
        <v>289</v>
      </c>
      <c r="H142" s="124">
        <v>1554</v>
      </c>
      <c r="I142" s="187">
        <v>1</v>
      </c>
      <c r="J142" s="158" t="str">
        <f t="shared" si="12"/>
        <v>MUY ALTO</v>
      </c>
      <c r="K142" s="136">
        <v>15</v>
      </c>
      <c r="L142" s="136">
        <v>19.5</v>
      </c>
      <c r="M142" s="153">
        <v>1.3E-6</v>
      </c>
      <c r="N142" s="136">
        <v>6.5484999999999998</v>
      </c>
      <c r="O142" s="136">
        <v>14.5085</v>
      </c>
      <c r="P142" s="122">
        <f t="shared" si="22"/>
        <v>0.74402564102564106</v>
      </c>
      <c r="Q142" s="158" t="str">
        <f t="shared" si="9"/>
        <v>ALTO</v>
      </c>
      <c r="R142" s="143"/>
      <c r="S142" s="31">
        <f t="shared" si="23"/>
        <v>0.74402564102564106</v>
      </c>
      <c r="T142" s="158" t="str">
        <f t="shared" si="11"/>
        <v>ALTO</v>
      </c>
    </row>
    <row r="143" spans="1:20" ht="38.25" x14ac:dyDescent="0.25">
      <c r="A143" s="207"/>
      <c r="B143" s="9" t="s">
        <v>83</v>
      </c>
      <c r="C143" s="3" t="s">
        <v>30</v>
      </c>
      <c r="D143" s="1" t="s">
        <v>87</v>
      </c>
      <c r="E143" s="48">
        <v>1612</v>
      </c>
      <c r="F143" s="53">
        <v>300</v>
      </c>
      <c r="G143" s="48" t="s">
        <v>289</v>
      </c>
      <c r="H143" s="124">
        <v>3618</v>
      </c>
      <c r="I143" s="187">
        <v>1</v>
      </c>
      <c r="J143" s="158" t="str">
        <f t="shared" si="12"/>
        <v>MUY ALTO</v>
      </c>
      <c r="K143" s="136">
        <v>15</v>
      </c>
      <c r="L143" s="136">
        <v>19.5</v>
      </c>
      <c r="M143" s="153">
        <v>1.3E-6</v>
      </c>
      <c r="N143" s="136">
        <v>5.4945000000000004</v>
      </c>
      <c r="O143" s="136">
        <v>16.994499999999999</v>
      </c>
      <c r="P143" s="122">
        <f t="shared" si="22"/>
        <v>0.87151282051282042</v>
      </c>
      <c r="Q143" s="158" t="str">
        <f t="shared" ref="Q143:Q209" si="24">IF(P143&lt;=20%,"MUY BAJO",IF(AND(P143&gt;20%,P143&lt;=40%),"BAJO",IF(AND(P143&gt;40%,P143&lt;=60%),"MEDIO",IF(AND(P143&gt;60%,P143&lt;=80%),"ALTO","MUY ALTO"))))</f>
        <v>MUY ALTO</v>
      </c>
      <c r="R143" s="143"/>
      <c r="S143" s="31">
        <f t="shared" si="23"/>
        <v>0.87151282051282042</v>
      </c>
      <c r="T143" s="158" t="str">
        <f t="shared" ref="T143:T209" si="25">IF(S143&lt;=20%,"MUY BAJO",IF(AND(S143&gt;20%,S143&lt;=40%),"BAJO",IF(AND(S143&gt;40%,S143&lt;=60%),"MEDIO",IF(AND(S143&gt;60%,S143&lt;=80%),"ALTO","MUY ALTO"))))</f>
        <v>MUY ALTO</v>
      </c>
    </row>
    <row r="144" spans="1:20" ht="38.25" x14ac:dyDescent="0.25">
      <c r="A144" s="207"/>
      <c r="B144" s="9" t="s">
        <v>83</v>
      </c>
      <c r="C144" s="3" t="s">
        <v>31</v>
      </c>
      <c r="D144" s="1" t="s">
        <v>87</v>
      </c>
      <c r="E144" s="53">
        <v>1052</v>
      </c>
      <c r="F144" s="53">
        <v>500</v>
      </c>
      <c r="G144" s="48" t="s">
        <v>289</v>
      </c>
      <c r="H144" s="124">
        <v>1418</v>
      </c>
      <c r="I144" s="187">
        <v>1</v>
      </c>
      <c r="J144" s="158" t="str">
        <f t="shared" si="12"/>
        <v>MUY ALTO</v>
      </c>
      <c r="K144" s="136">
        <v>25</v>
      </c>
      <c r="L144" s="136">
        <v>30.5</v>
      </c>
      <c r="M144" s="153">
        <v>1.22E-6</v>
      </c>
      <c r="N144" s="136">
        <v>8.8445</v>
      </c>
      <c r="O144" s="136">
        <v>23.3445</v>
      </c>
      <c r="P144" s="122">
        <f t="shared" si="22"/>
        <v>0.76539344262295084</v>
      </c>
      <c r="Q144" s="158" t="str">
        <f t="shared" si="24"/>
        <v>ALTO</v>
      </c>
      <c r="R144" s="143"/>
      <c r="S144" s="31">
        <f t="shared" si="23"/>
        <v>0.76539344262295084</v>
      </c>
      <c r="T144" s="158" t="str">
        <f t="shared" si="25"/>
        <v>ALTO</v>
      </c>
    </row>
    <row r="145" spans="1:20" ht="38.25" x14ac:dyDescent="0.25">
      <c r="A145" s="207"/>
      <c r="B145" s="9" t="s">
        <v>83</v>
      </c>
      <c r="C145" s="3" t="s">
        <v>27</v>
      </c>
      <c r="D145" s="1" t="s">
        <v>88</v>
      </c>
      <c r="E145" s="53">
        <v>0</v>
      </c>
      <c r="F145" s="53">
        <v>6</v>
      </c>
      <c r="G145" s="48" t="s">
        <v>289</v>
      </c>
      <c r="H145" s="124">
        <v>0</v>
      </c>
      <c r="I145" s="187">
        <f t="shared" si="19"/>
        <v>0</v>
      </c>
      <c r="J145" s="158" t="str">
        <f t="shared" si="12"/>
        <v>MUY BAJO</v>
      </c>
      <c r="K145" s="136">
        <v>0</v>
      </c>
      <c r="L145" s="136">
        <v>114.108752</v>
      </c>
      <c r="M145" s="153">
        <v>0</v>
      </c>
      <c r="N145" s="136">
        <v>-0.11666600000000001</v>
      </c>
      <c r="O145" s="136">
        <v>67.249999000000003</v>
      </c>
      <c r="P145" s="122">
        <f t="shared" si="22"/>
        <v>0.58935005265853757</v>
      </c>
      <c r="Q145" s="158" t="s">
        <v>293</v>
      </c>
      <c r="R145" s="143"/>
      <c r="S145" s="31">
        <f t="shared" si="23"/>
        <v>0</v>
      </c>
      <c r="T145" s="158" t="str">
        <f t="shared" si="25"/>
        <v>MUY BAJO</v>
      </c>
    </row>
    <row r="146" spans="1:20" ht="38.25" x14ac:dyDescent="0.25">
      <c r="A146" s="207"/>
      <c r="B146" s="9" t="s">
        <v>83</v>
      </c>
      <c r="C146" s="3" t="s">
        <v>29</v>
      </c>
      <c r="D146" s="1" t="s">
        <v>88</v>
      </c>
      <c r="E146" s="53">
        <v>0</v>
      </c>
      <c r="F146" s="53"/>
      <c r="G146" s="48" t="s">
        <v>289</v>
      </c>
      <c r="H146" s="124">
        <v>0</v>
      </c>
      <c r="I146" s="187"/>
      <c r="J146" s="158" t="s">
        <v>293</v>
      </c>
      <c r="K146" s="136">
        <v>0</v>
      </c>
      <c r="L146" s="136">
        <v>0</v>
      </c>
      <c r="M146" s="153">
        <v>0</v>
      </c>
      <c r="N146" s="136">
        <v>0</v>
      </c>
      <c r="O146" s="136">
        <v>0</v>
      </c>
      <c r="P146" s="122"/>
      <c r="Q146" s="158" t="s">
        <v>293</v>
      </c>
      <c r="R146" s="143"/>
      <c r="S146" s="31"/>
      <c r="T146" s="158" t="s">
        <v>293</v>
      </c>
    </row>
    <row r="147" spans="1:20" ht="38.25" x14ac:dyDescent="0.25">
      <c r="A147" s="207"/>
      <c r="B147" s="9" t="s">
        <v>83</v>
      </c>
      <c r="C147" s="3" t="s">
        <v>30</v>
      </c>
      <c r="D147" s="1" t="s">
        <v>88</v>
      </c>
      <c r="E147" s="53">
        <v>0</v>
      </c>
      <c r="F147" s="53"/>
      <c r="G147" s="48" t="s">
        <v>289</v>
      </c>
      <c r="H147" s="124">
        <v>0</v>
      </c>
      <c r="I147" s="187"/>
      <c r="J147" s="158" t="s">
        <v>293</v>
      </c>
      <c r="K147" s="136">
        <v>0</v>
      </c>
      <c r="L147" s="136">
        <v>0</v>
      </c>
      <c r="M147" s="153">
        <v>0</v>
      </c>
      <c r="N147" s="136">
        <v>0</v>
      </c>
      <c r="O147" s="136">
        <v>0</v>
      </c>
      <c r="P147" s="122"/>
      <c r="Q147" s="158" t="s">
        <v>293</v>
      </c>
      <c r="R147" s="143"/>
      <c r="S147" s="31"/>
      <c r="T147" s="158" t="s">
        <v>293</v>
      </c>
    </row>
    <row r="148" spans="1:20" ht="38.25" x14ac:dyDescent="0.25">
      <c r="A148" s="207"/>
      <c r="B148" s="9" t="s">
        <v>83</v>
      </c>
      <c r="C148" s="3" t="s">
        <v>31</v>
      </c>
      <c r="D148" s="1" t="s">
        <v>88</v>
      </c>
      <c r="E148" s="53">
        <v>0</v>
      </c>
      <c r="F148" s="53"/>
      <c r="G148" s="48" t="s">
        <v>289</v>
      </c>
      <c r="H148" s="124">
        <v>0</v>
      </c>
      <c r="I148" s="187"/>
      <c r="J148" s="158" t="s">
        <v>293</v>
      </c>
      <c r="K148" s="136">
        <v>0</v>
      </c>
      <c r="L148" s="136">
        <v>0</v>
      </c>
      <c r="M148" s="153">
        <v>0</v>
      </c>
      <c r="N148" s="136">
        <v>0</v>
      </c>
      <c r="O148" s="136">
        <v>0</v>
      </c>
      <c r="P148" s="122"/>
      <c r="Q148" s="158" t="s">
        <v>293</v>
      </c>
      <c r="R148" s="143"/>
      <c r="S148" s="31"/>
      <c r="T148" s="158" t="s">
        <v>293</v>
      </c>
    </row>
    <row r="149" spans="1:20" ht="38.25" x14ac:dyDescent="0.25">
      <c r="A149" s="207"/>
      <c r="B149" s="10" t="s">
        <v>329</v>
      </c>
      <c r="C149" s="19"/>
      <c r="D149" s="6"/>
      <c r="E149" s="75"/>
      <c r="F149" s="76"/>
      <c r="G149" s="51"/>
      <c r="H149" s="76"/>
      <c r="I149" s="197">
        <f>+AVERAGE(I122:I148)</f>
        <v>0.44961240310077516</v>
      </c>
      <c r="J149" s="158" t="str">
        <f t="shared" si="12"/>
        <v>MEDIO</v>
      </c>
      <c r="K149" s="137">
        <v>95</v>
      </c>
      <c r="L149" s="137">
        <v>325.361582</v>
      </c>
      <c r="M149" s="140">
        <v>3.4248587578947368E-6</v>
      </c>
      <c r="N149" s="137">
        <v>54.138925</v>
      </c>
      <c r="O149" s="137">
        <v>234.78818200000001</v>
      </c>
      <c r="P149" s="123">
        <f>+O149/L149</f>
        <v>0.72162232724821218</v>
      </c>
      <c r="Q149" s="158" t="str">
        <f t="shared" ref="Q149" si="26">IF(P149&lt;=20%,"MUY BAJO",IF(AND(P149&gt;20%,P149&lt;=40%),"BAJO",IF(AND(P149&gt;40%,P149&lt;=60%),"MEDIO",IF(AND(P149&gt;60%,P149&lt;=80%),"ALTO","MUY ALTO"))))</f>
        <v>ALTO</v>
      </c>
      <c r="R149" s="143"/>
      <c r="S149" s="73">
        <f t="shared" si="23"/>
        <v>0.32445034868524264</v>
      </c>
      <c r="T149" s="158" t="str">
        <f t="shared" ref="T149" si="27">IF(S149&lt;=20%,"MUY BAJO",IF(AND(S149&gt;20%,S149&lt;=40%),"BAJO",IF(AND(S149&gt;40%,S149&lt;=60%),"MEDIO",IF(AND(S149&gt;60%,S149&lt;=80%),"ALTO","MUY ALTO"))))</f>
        <v>BAJO</v>
      </c>
    </row>
    <row r="150" spans="1:20" ht="38.25" x14ac:dyDescent="0.25">
      <c r="A150" s="207"/>
      <c r="B150" s="9" t="s">
        <v>89</v>
      </c>
      <c r="C150" s="3" t="s">
        <v>1</v>
      </c>
      <c r="D150" s="1" t="s">
        <v>90</v>
      </c>
      <c r="E150" s="53">
        <v>0</v>
      </c>
      <c r="F150" s="53">
        <v>1</v>
      </c>
      <c r="G150" s="48" t="s">
        <v>290</v>
      </c>
      <c r="H150" s="124">
        <v>1</v>
      </c>
      <c r="I150" s="187">
        <f t="shared" si="19"/>
        <v>1</v>
      </c>
      <c r="J150" s="158" t="str">
        <f t="shared" si="12"/>
        <v>MUY ALTO</v>
      </c>
      <c r="K150" s="136">
        <v>0</v>
      </c>
      <c r="L150" s="136">
        <v>0</v>
      </c>
      <c r="M150" s="136">
        <v>0</v>
      </c>
      <c r="N150" s="136">
        <v>0</v>
      </c>
      <c r="O150" s="136">
        <v>0</v>
      </c>
      <c r="P150" s="122"/>
      <c r="Q150" s="158" t="s">
        <v>293</v>
      </c>
      <c r="R150" s="143"/>
      <c r="S150" s="31"/>
      <c r="T150" s="158" t="s">
        <v>293</v>
      </c>
    </row>
    <row r="151" spans="1:20" ht="38.25" x14ac:dyDescent="0.25">
      <c r="A151" s="207"/>
      <c r="B151" s="9" t="s">
        <v>91</v>
      </c>
      <c r="C151" s="3" t="s">
        <v>1</v>
      </c>
      <c r="D151" s="1" t="s">
        <v>92</v>
      </c>
      <c r="E151" s="53">
        <v>0</v>
      </c>
      <c r="F151" s="53">
        <v>2</v>
      </c>
      <c r="G151" s="48" t="s">
        <v>289</v>
      </c>
      <c r="H151" s="124">
        <v>1</v>
      </c>
      <c r="I151" s="187">
        <f t="shared" si="19"/>
        <v>0.5</v>
      </c>
      <c r="J151" s="158" t="str">
        <f t="shared" si="12"/>
        <v>MEDIO</v>
      </c>
      <c r="K151" s="136">
        <v>0</v>
      </c>
      <c r="L151" s="136">
        <v>0</v>
      </c>
      <c r="M151" s="136">
        <v>0</v>
      </c>
      <c r="N151" s="136">
        <v>0</v>
      </c>
      <c r="O151" s="136">
        <v>0</v>
      </c>
      <c r="P151" s="122"/>
      <c r="Q151" s="158" t="s">
        <v>293</v>
      </c>
      <c r="R151" s="143"/>
      <c r="S151" s="31"/>
      <c r="T151" s="158" t="s">
        <v>293</v>
      </c>
    </row>
    <row r="152" spans="1:20" ht="51" x14ac:dyDescent="0.25">
      <c r="A152" s="207"/>
      <c r="B152" s="10" t="s">
        <v>328</v>
      </c>
      <c r="C152" s="19"/>
      <c r="D152" s="6"/>
      <c r="E152" s="75"/>
      <c r="F152" s="76"/>
      <c r="G152" s="51"/>
      <c r="H152" s="76"/>
      <c r="I152" s="197">
        <f>+AVERAGE(I150:I151)</f>
        <v>0.75</v>
      </c>
      <c r="J152" s="158" t="str">
        <f t="shared" si="12"/>
        <v>ALTO</v>
      </c>
      <c r="K152" s="137">
        <v>0</v>
      </c>
      <c r="L152" s="137">
        <v>0</v>
      </c>
      <c r="M152" s="140">
        <v>0</v>
      </c>
      <c r="N152" s="137">
        <v>0</v>
      </c>
      <c r="O152" s="137">
        <v>0</v>
      </c>
      <c r="P152" s="123"/>
      <c r="Q152" s="112"/>
      <c r="R152" s="143"/>
      <c r="S152" s="73"/>
      <c r="T152" s="112"/>
    </row>
    <row r="153" spans="1:20" ht="38.25" x14ac:dyDescent="0.25">
      <c r="A153" s="207"/>
      <c r="B153" s="9" t="s">
        <v>93</v>
      </c>
      <c r="C153" s="3" t="s">
        <v>1</v>
      </c>
      <c r="D153" s="1" t="s">
        <v>94</v>
      </c>
      <c r="E153" s="68">
        <v>0.7</v>
      </c>
      <c r="F153" s="68">
        <v>0.3</v>
      </c>
      <c r="G153" s="48" t="s">
        <v>290</v>
      </c>
      <c r="H153" s="124">
        <v>0</v>
      </c>
      <c r="I153" s="187">
        <f t="shared" si="19"/>
        <v>0</v>
      </c>
      <c r="J153" s="158" t="str">
        <f t="shared" si="12"/>
        <v>MUY BAJO</v>
      </c>
      <c r="K153" s="136">
        <v>0</v>
      </c>
      <c r="L153" s="136">
        <v>0</v>
      </c>
      <c r="M153" s="149">
        <v>0</v>
      </c>
      <c r="N153" s="136">
        <v>0</v>
      </c>
      <c r="O153" s="136">
        <v>0</v>
      </c>
      <c r="P153" s="122"/>
      <c r="Q153" s="158" t="s">
        <v>293</v>
      </c>
      <c r="R153" s="143"/>
      <c r="S153" s="31"/>
      <c r="T153" s="158" t="s">
        <v>293</v>
      </c>
    </row>
    <row r="154" spans="1:20" ht="51" x14ac:dyDescent="0.25">
      <c r="A154" s="207"/>
      <c r="B154" s="9" t="s">
        <v>93</v>
      </c>
      <c r="C154" s="3" t="s">
        <v>1</v>
      </c>
      <c r="D154" s="1" t="s">
        <v>95</v>
      </c>
      <c r="E154" s="53">
        <v>43</v>
      </c>
      <c r="F154" s="53"/>
      <c r="G154" s="48" t="s">
        <v>290</v>
      </c>
      <c r="H154" s="124">
        <v>1</v>
      </c>
      <c r="I154" s="187"/>
      <c r="J154" s="158" t="s">
        <v>293</v>
      </c>
      <c r="K154" s="136">
        <v>0</v>
      </c>
      <c r="L154" s="136">
        <v>0</v>
      </c>
      <c r="M154" s="149">
        <v>0</v>
      </c>
      <c r="N154" s="136">
        <v>0</v>
      </c>
      <c r="O154" s="136">
        <v>0</v>
      </c>
      <c r="P154" s="122"/>
      <c r="Q154" s="158" t="s">
        <v>293</v>
      </c>
      <c r="R154" s="143"/>
      <c r="S154" s="31"/>
      <c r="T154" s="158" t="s">
        <v>293</v>
      </c>
    </row>
    <row r="155" spans="1:20" ht="51" x14ac:dyDescent="0.25">
      <c r="A155" s="207"/>
      <c r="B155" s="9" t="s">
        <v>93</v>
      </c>
      <c r="C155" s="3" t="s">
        <v>1</v>
      </c>
      <c r="D155" s="1" t="s">
        <v>96</v>
      </c>
      <c r="E155" s="53">
        <v>19</v>
      </c>
      <c r="F155" s="53">
        <v>2</v>
      </c>
      <c r="G155" s="48" t="s">
        <v>289</v>
      </c>
      <c r="H155" s="124">
        <v>0</v>
      </c>
      <c r="I155" s="187">
        <f t="shared" si="19"/>
        <v>0</v>
      </c>
      <c r="J155" s="158" t="str">
        <f t="shared" si="12"/>
        <v>MUY BAJO</v>
      </c>
      <c r="K155" s="136">
        <v>0</v>
      </c>
      <c r="L155" s="136">
        <v>0</v>
      </c>
      <c r="M155" s="149">
        <v>0</v>
      </c>
      <c r="N155" s="136">
        <v>0</v>
      </c>
      <c r="O155" s="136">
        <v>0</v>
      </c>
      <c r="P155" s="122"/>
      <c r="Q155" s="158" t="s">
        <v>293</v>
      </c>
      <c r="R155" s="143"/>
      <c r="S155" s="31"/>
      <c r="T155" s="158" t="s">
        <v>293</v>
      </c>
    </row>
    <row r="156" spans="1:20" ht="76.5" x14ac:dyDescent="0.25">
      <c r="A156" s="207"/>
      <c r="B156" s="9" t="s">
        <v>93</v>
      </c>
      <c r="C156" s="3" t="s">
        <v>1</v>
      </c>
      <c r="D156" s="1" t="s">
        <v>97</v>
      </c>
      <c r="E156" s="53">
        <v>1</v>
      </c>
      <c r="F156" s="53">
        <v>1</v>
      </c>
      <c r="G156" s="48" t="s">
        <v>290</v>
      </c>
      <c r="H156" s="124">
        <v>0</v>
      </c>
      <c r="I156" s="187">
        <f t="shared" si="19"/>
        <v>0</v>
      </c>
      <c r="J156" s="158" t="str">
        <f t="shared" si="12"/>
        <v>MUY BAJO</v>
      </c>
      <c r="K156" s="136">
        <v>0</v>
      </c>
      <c r="L156" s="136">
        <v>0</v>
      </c>
      <c r="M156" s="149">
        <v>0</v>
      </c>
      <c r="N156" s="136">
        <v>0</v>
      </c>
      <c r="O156" s="136">
        <v>0</v>
      </c>
      <c r="P156" s="122"/>
      <c r="Q156" s="158" t="s">
        <v>293</v>
      </c>
      <c r="R156" s="143"/>
      <c r="S156" s="31"/>
      <c r="T156" s="158" t="s">
        <v>293</v>
      </c>
    </row>
    <row r="157" spans="1:20" ht="38.25" x14ac:dyDescent="0.25">
      <c r="A157" s="207"/>
      <c r="B157" s="9" t="s">
        <v>98</v>
      </c>
      <c r="C157" s="3" t="s">
        <v>1</v>
      </c>
      <c r="D157" s="1" t="s">
        <v>99</v>
      </c>
      <c r="E157" s="53">
        <v>19</v>
      </c>
      <c r="F157" s="53">
        <v>2</v>
      </c>
      <c r="G157" s="48" t="s">
        <v>291</v>
      </c>
      <c r="H157" s="124">
        <v>2</v>
      </c>
      <c r="I157" s="187">
        <f t="shared" si="19"/>
        <v>1</v>
      </c>
      <c r="J157" s="158" t="str">
        <f t="shared" si="12"/>
        <v>MUY ALTO</v>
      </c>
      <c r="K157" s="136">
        <v>380</v>
      </c>
      <c r="L157" s="136">
        <v>434.8965</v>
      </c>
      <c r="M157" s="149">
        <v>1.1444644736842105E-6</v>
      </c>
      <c r="N157" s="136">
        <v>64.552531999999999</v>
      </c>
      <c r="O157" s="136">
        <v>439.32705199999998</v>
      </c>
      <c r="P157" s="122">
        <f>+O157/L157</f>
        <v>1.0101876009579289</v>
      </c>
      <c r="Q157" s="158" t="str">
        <f t="shared" si="24"/>
        <v>MUY ALTO</v>
      </c>
      <c r="R157" s="143"/>
      <c r="S157" s="31">
        <f t="shared" si="23"/>
        <v>1.0101876009579289</v>
      </c>
      <c r="T157" s="158" t="str">
        <f t="shared" si="25"/>
        <v>MUY ALTO</v>
      </c>
    </row>
    <row r="158" spans="1:20" ht="51" x14ac:dyDescent="0.25">
      <c r="A158" s="207"/>
      <c r="B158" s="9" t="s">
        <v>100</v>
      </c>
      <c r="C158" s="3" t="s">
        <v>1</v>
      </c>
      <c r="D158" s="1" t="s">
        <v>101</v>
      </c>
      <c r="E158" s="53">
        <v>1</v>
      </c>
      <c r="F158" s="53">
        <v>1</v>
      </c>
      <c r="G158" s="48" t="s">
        <v>289</v>
      </c>
      <c r="H158" s="124">
        <v>0</v>
      </c>
      <c r="I158" s="187">
        <f t="shared" si="19"/>
        <v>0</v>
      </c>
      <c r="J158" s="158" t="str">
        <f t="shared" si="12"/>
        <v>MUY BAJO</v>
      </c>
      <c r="K158" s="136">
        <v>0</v>
      </c>
      <c r="L158" s="136">
        <v>86</v>
      </c>
      <c r="M158" s="149" t="e">
        <v>#DIV/0!</v>
      </c>
      <c r="N158" s="136">
        <v>49.839649000000001</v>
      </c>
      <c r="O158" s="136">
        <v>51.439649000000003</v>
      </c>
      <c r="P158" s="122">
        <f>+O158/L158</f>
        <v>0.59813545348837216</v>
      </c>
      <c r="Q158" s="158" t="str">
        <f t="shared" si="24"/>
        <v>MEDIO</v>
      </c>
      <c r="R158" s="143"/>
      <c r="S158" s="31">
        <f t="shared" si="23"/>
        <v>0</v>
      </c>
      <c r="T158" s="158" t="str">
        <f t="shared" si="25"/>
        <v>MUY BAJO</v>
      </c>
    </row>
    <row r="159" spans="1:20" ht="51" x14ac:dyDescent="0.25">
      <c r="A159" s="207"/>
      <c r="B159" s="9" t="s">
        <v>102</v>
      </c>
      <c r="C159" s="3" t="s">
        <v>1</v>
      </c>
      <c r="D159" s="1" t="s">
        <v>103</v>
      </c>
      <c r="E159" s="53">
        <v>21</v>
      </c>
      <c r="F159" s="53">
        <v>3</v>
      </c>
      <c r="G159" s="48" t="s">
        <v>289</v>
      </c>
      <c r="H159" s="124">
        <v>5</v>
      </c>
      <c r="I159" s="187">
        <f t="shared" si="19"/>
        <v>1.6666666666666667</v>
      </c>
      <c r="J159" s="158" t="str">
        <f t="shared" si="12"/>
        <v>MUY ALTO</v>
      </c>
      <c r="K159" s="136">
        <v>0</v>
      </c>
      <c r="L159" s="136">
        <v>0</v>
      </c>
      <c r="M159" s="149">
        <v>0</v>
      </c>
      <c r="N159" s="136">
        <v>0</v>
      </c>
      <c r="O159" s="136">
        <v>0</v>
      </c>
      <c r="P159" s="103"/>
      <c r="Q159" s="158" t="s">
        <v>293</v>
      </c>
      <c r="R159" s="143"/>
      <c r="S159" s="31"/>
      <c r="T159" s="158" t="s">
        <v>293</v>
      </c>
    </row>
    <row r="160" spans="1:20" ht="38.25" x14ac:dyDescent="0.25">
      <c r="A160" s="207"/>
      <c r="B160" s="10" t="s">
        <v>327</v>
      </c>
      <c r="C160" s="19"/>
      <c r="D160" s="6"/>
      <c r="E160" s="75"/>
      <c r="F160" s="76"/>
      <c r="G160" s="51"/>
      <c r="H160" s="76"/>
      <c r="I160" s="197">
        <f>+AVERAGE(I153:I159)</f>
        <v>0.44444444444444448</v>
      </c>
      <c r="J160" s="159" t="str">
        <f t="shared" si="12"/>
        <v>MEDIO</v>
      </c>
      <c r="K160" s="137">
        <v>380</v>
      </c>
      <c r="L160" s="137">
        <v>520.89649999999995</v>
      </c>
      <c r="M160" s="140">
        <v>1.3707802631578947E-6</v>
      </c>
      <c r="N160" s="137">
        <v>114.39218099999999</v>
      </c>
      <c r="O160" s="137">
        <v>490.76670100000001</v>
      </c>
      <c r="P160" s="106">
        <f>+O160/L160</f>
        <v>0.94215780102189217</v>
      </c>
      <c r="Q160" s="159" t="str">
        <f t="shared" ref="Q160" si="28">IF(P160&lt;=20%,"MUY BAJO",IF(AND(P160&gt;20%,P160&lt;=40%),"BAJO",IF(AND(P160&gt;40%,P160&lt;=60%),"MEDIO",IF(AND(P160&gt;60%,P160&lt;=80%),"ALTO","MUY ALTO"))))</f>
        <v>MUY ALTO</v>
      </c>
      <c r="R160" s="143"/>
      <c r="S160" s="73">
        <f>+I160*P160</f>
        <v>0.41873680045417433</v>
      </c>
      <c r="T160" s="159" t="str">
        <f t="shared" ref="T160:T161" si="29">IF(S160&lt;=20%,"MUY BAJO",IF(AND(S160&gt;20%,S160&lt;=40%),"BAJO",IF(AND(S160&gt;40%,S160&lt;=60%),"MEDIO",IF(AND(S160&gt;60%,S160&lt;=80%),"ALTO","MUY ALTO"))))</f>
        <v>MEDIO</v>
      </c>
    </row>
    <row r="161" spans="1:20" ht="38.25" x14ac:dyDescent="0.25">
      <c r="A161" s="208"/>
      <c r="B161" s="157" t="s">
        <v>326</v>
      </c>
      <c r="C161" s="20"/>
      <c r="D161" s="8"/>
      <c r="E161" s="78"/>
      <c r="F161" s="78"/>
      <c r="G161" s="57"/>
      <c r="H161" s="78"/>
      <c r="I161" s="198">
        <f>+AVERAGE(I79,I103,I121,I149,I152,I160)</f>
        <v>0.60695721174449579</v>
      </c>
      <c r="J161" s="161" t="str">
        <f t="shared" si="12"/>
        <v>ALTO</v>
      </c>
      <c r="K161" s="138">
        <v>6653.5</v>
      </c>
      <c r="L161" s="138">
        <v>2841.3011740000002</v>
      </c>
      <c r="M161" s="170">
        <v>4.2703857729014803E-7</v>
      </c>
      <c r="N161" s="138">
        <v>584.82626000000005</v>
      </c>
      <c r="O161" s="138">
        <v>2354.225981</v>
      </c>
      <c r="P161" s="168">
        <f>+O161/L161</f>
        <v>0.82857319123467199</v>
      </c>
      <c r="Q161" s="158" t="str">
        <f>IF(P161&lt;=20%,"MUY BAJO",IF(AND(P161&gt;20%,P161&lt;=40%),"BAJO",IF(AND(P161&gt;40%,P161&lt;=60%),"MEDIO",IF(AND(P161&gt;60%,P161&lt;=80%),"ALTO","MUY ALTO"))))</f>
        <v>MUY ALTO</v>
      </c>
      <c r="R161" s="141"/>
      <c r="S161" s="163">
        <f t="shared" si="23"/>
        <v>0.50290847387803539</v>
      </c>
      <c r="T161" s="158" t="str">
        <f t="shared" si="29"/>
        <v>MEDIO</v>
      </c>
    </row>
    <row r="162" spans="1:20" ht="25.5" customHeight="1" x14ac:dyDescent="0.25">
      <c r="A162" s="206" t="s">
        <v>318</v>
      </c>
      <c r="B162" s="9" t="s">
        <v>104</v>
      </c>
      <c r="C162" s="3" t="s">
        <v>1</v>
      </c>
      <c r="D162" s="1" t="s">
        <v>105</v>
      </c>
      <c r="E162" s="48">
        <v>0</v>
      </c>
      <c r="F162" s="53">
        <v>2</v>
      </c>
      <c r="G162" s="48" t="s">
        <v>289</v>
      </c>
      <c r="H162" s="124">
        <v>0</v>
      </c>
      <c r="I162" s="187">
        <f t="shared" si="19"/>
        <v>0</v>
      </c>
      <c r="J162" s="158" t="str">
        <f t="shared" si="12"/>
        <v>MUY BAJO</v>
      </c>
      <c r="K162" s="136">
        <v>20</v>
      </c>
      <c r="L162" s="136">
        <v>0</v>
      </c>
      <c r="M162" s="153">
        <v>0</v>
      </c>
      <c r="N162" s="136">
        <v>0</v>
      </c>
      <c r="O162" s="136">
        <v>0</v>
      </c>
      <c r="P162" s="122">
        <v>0</v>
      </c>
      <c r="Q162" s="158" t="str">
        <f t="shared" si="24"/>
        <v>MUY BAJO</v>
      </c>
      <c r="R162" s="143"/>
      <c r="S162" s="31">
        <f t="shared" si="23"/>
        <v>0</v>
      </c>
      <c r="T162" s="158" t="str">
        <f t="shared" si="25"/>
        <v>MUY BAJO</v>
      </c>
    </row>
    <row r="163" spans="1:20" ht="38.25" x14ac:dyDescent="0.25">
      <c r="A163" s="207"/>
      <c r="B163" s="9" t="s">
        <v>106</v>
      </c>
      <c r="C163" s="3" t="s">
        <v>1</v>
      </c>
      <c r="D163" s="1" t="s">
        <v>107</v>
      </c>
      <c r="E163" s="48">
        <v>0</v>
      </c>
      <c r="F163" s="53">
        <v>110</v>
      </c>
      <c r="G163" s="48" t="s">
        <v>289</v>
      </c>
      <c r="H163" s="124">
        <v>187</v>
      </c>
      <c r="I163" s="187">
        <f t="shared" si="19"/>
        <v>1.7</v>
      </c>
      <c r="J163" s="158" t="str">
        <f t="shared" si="12"/>
        <v>MUY ALTO</v>
      </c>
      <c r="K163" s="136">
        <v>20</v>
      </c>
      <c r="L163" s="136">
        <v>0</v>
      </c>
      <c r="M163" s="153">
        <v>0</v>
      </c>
      <c r="N163" s="136">
        <v>0</v>
      </c>
      <c r="O163" s="136">
        <v>0</v>
      </c>
      <c r="P163" s="122">
        <v>0</v>
      </c>
      <c r="Q163" s="158" t="str">
        <f t="shared" si="24"/>
        <v>MUY BAJO</v>
      </c>
      <c r="R163" s="143"/>
      <c r="S163" s="31">
        <f t="shared" si="23"/>
        <v>0</v>
      </c>
      <c r="T163" s="158" t="str">
        <f t="shared" si="25"/>
        <v>MUY BAJO</v>
      </c>
    </row>
    <row r="164" spans="1:20" ht="38.25" x14ac:dyDescent="0.25">
      <c r="A164" s="207"/>
      <c r="B164" s="9" t="s">
        <v>108</v>
      </c>
      <c r="C164" s="3" t="s">
        <v>1</v>
      </c>
      <c r="D164" s="1" t="s">
        <v>109</v>
      </c>
      <c r="E164" s="48">
        <v>0</v>
      </c>
      <c r="F164" s="53">
        <v>210</v>
      </c>
      <c r="G164" s="48" t="s">
        <v>289</v>
      </c>
      <c r="H164" s="186">
        <v>45</v>
      </c>
      <c r="I164" s="187">
        <f t="shared" si="19"/>
        <v>0.21428571428571427</v>
      </c>
      <c r="J164" s="158" t="str">
        <f t="shared" si="12"/>
        <v>BAJO</v>
      </c>
      <c r="K164" s="136">
        <v>630</v>
      </c>
      <c r="L164" s="136">
        <v>1277.4320029999999</v>
      </c>
      <c r="M164" s="153">
        <v>2.0276698460317461E-6</v>
      </c>
      <c r="N164" s="136">
        <v>50.272931999999997</v>
      </c>
      <c r="O164" s="136">
        <v>421.88010400000002</v>
      </c>
      <c r="P164" s="122">
        <f>+O164/L164</f>
        <v>0.33025640739329437</v>
      </c>
      <c r="Q164" s="158" t="str">
        <f t="shared" si="24"/>
        <v>BAJO</v>
      </c>
      <c r="R164" s="143"/>
      <c r="S164" s="31">
        <f t="shared" si="23"/>
        <v>7.0769230155705937E-2</v>
      </c>
      <c r="T164" s="158" t="str">
        <f t="shared" si="25"/>
        <v>MUY BAJO</v>
      </c>
    </row>
    <row r="165" spans="1:20" ht="25.5" x14ac:dyDescent="0.25">
      <c r="A165" s="207"/>
      <c r="B165" s="9" t="s">
        <v>110</v>
      </c>
      <c r="C165" s="3" t="s">
        <v>1</v>
      </c>
      <c r="D165" s="1" t="s">
        <v>111</v>
      </c>
      <c r="E165" s="48">
        <v>1</v>
      </c>
      <c r="F165" s="53">
        <v>1</v>
      </c>
      <c r="G165" s="48" t="s">
        <v>289</v>
      </c>
      <c r="H165" s="124">
        <v>1</v>
      </c>
      <c r="I165" s="187">
        <f t="shared" si="19"/>
        <v>1</v>
      </c>
      <c r="J165" s="158" t="str">
        <f t="shared" si="12"/>
        <v>MUY ALTO</v>
      </c>
      <c r="K165" s="136">
        <v>1000</v>
      </c>
      <c r="L165" s="136">
        <v>200</v>
      </c>
      <c r="M165" s="153">
        <v>2.0000000000000002E-7</v>
      </c>
      <c r="N165" s="136">
        <v>-32</v>
      </c>
      <c r="O165" s="136">
        <v>19.2</v>
      </c>
      <c r="P165" s="122">
        <f>+O165/L165</f>
        <v>9.6000000000000002E-2</v>
      </c>
      <c r="Q165" s="158" t="str">
        <f t="shared" si="24"/>
        <v>MUY BAJO</v>
      </c>
      <c r="R165" s="143"/>
      <c r="S165" s="31">
        <f t="shared" si="23"/>
        <v>9.6000000000000002E-2</v>
      </c>
      <c r="T165" s="158" t="str">
        <f t="shared" si="25"/>
        <v>MUY BAJO</v>
      </c>
    </row>
    <row r="166" spans="1:20" ht="38.25" x14ac:dyDescent="0.25">
      <c r="A166" s="207"/>
      <c r="B166" s="10" t="s">
        <v>324</v>
      </c>
      <c r="C166" s="19"/>
      <c r="D166" s="6"/>
      <c r="E166" s="75"/>
      <c r="F166" s="76"/>
      <c r="G166" s="51"/>
      <c r="H166" s="76"/>
      <c r="I166" s="197">
        <f>+AVERAGE(I162:I165)</f>
        <v>0.72857142857142854</v>
      </c>
      <c r="J166" s="159" t="str">
        <f t="shared" si="12"/>
        <v>ALTO</v>
      </c>
      <c r="K166" s="137">
        <v>1670</v>
      </c>
      <c r="L166" s="137">
        <v>1477.4320029999999</v>
      </c>
      <c r="M166" s="140">
        <v>8.8468982215568858E-7</v>
      </c>
      <c r="N166" s="137">
        <v>18.272932000000001</v>
      </c>
      <c r="O166" s="137">
        <v>441.08010400000001</v>
      </c>
      <c r="P166" s="106">
        <f>+O166/L166</f>
        <v>0.29854511280679225</v>
      </c>
      <c r="Q166" s="159" t="str">
        <f t="shared" si="24"/>
        <v>BAJO</v>
      </c>
      <c r="R166" s="143"/>
      <c r="S166" s="73">
        <f t="shared" si="23"/>
        <v>0.21751143933066291</v>
      </c>
      <c r="T166" s="159" t="str">
        <f t="shared" si="25"/>
        <v>BAJO</v>
      </c>
    </row>
    <row r="167" spans="1:20" ht="25.5" x14ac:dyDescent="0.25">
      <c r="A167" s="207"/>
      <c r="B167" s="9" t="s">
        <v>112</v>
      </c>
      <c r="C167" s="3" t="s">
        <v>27</v>
      </c>
      <c r="D167" s="1" t="s">
        <v>113</v>
      </c>
      <c r="E167" s="48">
        <v>0</v>
      </c>
      <c r="F167" s="53">
        <v>1</v>
      </c>
      <c r="G167" s="48" t="s">
        <v>289</v>
      </c>
      <c r="H167" s="124">
        <v>1</v>
      </c>
      <c r="I167" s="187">
        <f t="shared" si="19"/>
        <v>1</v>
      </c>
      <c r="J167" s="158" t="str">
        <f t="shared" si="12"/>
        <v>MUY ALTO</v>
      </c>
      <c r="K167" s="136">
        <v>600</v>
      </c>
      <c r="L167" s="136">
        <v>358.219832</v>
      </c>
      <c r="M167" s="153">
        <v>5.970330533333333E-7</v>
      </c>
      <c r="N167" s="136">
        <v>140</v>
      </c>
      <c r="O167" s="136">
        <v>398.219832</v>
      </c>
      <c r="P167" s="122">
        <f>+O167/L167</f>
        <v>1.1116632760857306</v>
      </c>
      <c r="Q167" s="158" t="str">
        <f t="shared" si="24"/>
        <v>MUY ALTO</v>
      </c>
      <c r="R167" s="143"/>
      <c r="S167" s="31">
        <f t="shared" si="23"/>
        <v>1.1116632760857306</v>
      </c>
      <c r="T167" s="158" t="str">
        <f t="shared" si="25"/>
        <v>MUY ALTO</v>
      </c>
    </row>
    <row r="168" spans="1:20" ht="25.5" x14ac:dyDescent="0.25">
      <c r="A168" s="207"/>
      <c r="B168" s="9" t="s">
        <v>112</v>
      </c>
      <c r="C168" s="3" t="s">
        <v>29</v>
      </c>
      <c r="D168" s="1" t="s">
        <v>113</v>
      </c>
      <c r="E168" s="48">
        <v>0</v>
      </c>
      <c r="F168" s="53">
        <v>1</v>
      </c>
      <c r="G168" s="48" t="s">
        <v>289</v>
      </c>
      <c r="H168" s="124">
        <v>1</v>
      </c>
      <c r="I168" s="187">
        <f t="shared" si="19"/>
        <v>1</v>
      </c>
      <c r="J168" s="158" t="str">
        <f t="shared" si="12"/>
        <v>MUY ALTO</v>
      </c>
      <c r="K168" s="136">
        <v>50</v>
      </c>
      <c r="L168" s="136">
        <v>20.905524</v>
      </c>
      <c r="M168" s="153">
        <v>4.1811048000000002E-7</v>
      </c>
      <c r="N168" s="136">
        <v>0</v>
      </c>
      <c r="O168" s="136">
        <v>20.905524</v>
      </c>
      <c r="P168" s="122">
        <f>+O168/L168</f>
        <v>1</v>
      </c>
      <c r="Q168" s="158" t="str">
        <f t="shared" si="24"/>
        <v>MUY ALTO</v>
      </c>
      <c r="R168" s="143"/>
      <c r="S168" s="31">
        <f t="shared" si="23"/>
        <v>1</v>
      </c>
      <c r="T168" s="158" t="str">
        <f t="shared" si="25"/>
        <v>MUY ALTO</v>
      </c>
    </row>
    <row r="169" spans="1:20" ht="25.5" x14ac:dyDescent="0.25">
      <c r="A169" s="207"/>
      <c r="B169" s="9" t="s">
        <v>112</v>
      </c>
      <c r="C169" s="3" t="s">
        <v>30</v>
      </c>
      <c r="D169" s="1" t="s">
        <v>113</v>
      </c>
      <c r="E169" s="48">
        <v>0</v>
      </c>
      <c r="F169" s="53">
        <v>1</v>
      </c>
      <c r="G169" s="48" t="s">
        <v>289</v>
      </c>
      <c r="H169" s="124">
        <v>0</v>
      </c>
      <c r="I169" s="187">
        <f t="shared" si="19"/>
        <v>0</v>
      </c>
      <c r="J169" s="158" t="str">
        <f t="shared" si="12"/>
        <v>MUY BAJO</v>
      </c>
      <c r="K169" s="136">
        <v>50</v>
      </c>
      <c r="L169" s="136">
        <v>0</v>
      </c>
      <c r="M169" s="153">
        <v>0</v>
      </c>
      <c r="N169" s="136">
        <v>0</v>
      </c>
      <c r="O169" s="136">
        <v>0</v>
      </c>
      <c r="P169" s="122">
        <v>0</v>
      </c>
      <c r="Q169" s="158" t="str">
        <f t="shared" si="24"/>
        <v>MUY BAJO</v>
      </c>
      <c r="R169" s="143"/>
      <c r="S169" s="31">
        <f t="shared" si="23"/>
        <v>0</v>
      </c>
      <c r="T169" s="158" t="str">
        <f t="shared" si="25"/>
        <v>MUY BAJO</v>
      </c>
    </row>
    <row r="170" spans="1:20" ht="25.5" x14ac:dyDescent="0.25">
      <c r="A170" s="207"/>
      <c r="B170" s="9" t="s">
        <v>112</v>
      </c>
      <c r="C170" s="3" t="s">
        <v>31</v>
      </c>
      <c r="D170" s="1" t="s">
        <v>113</v>
      </c>
      <c r="E170" s="48">
        <v>0</v>
      </c>
      <c r="F170" s="53">
        <v>1</v>
      </c>
      <c r="G170" s="48" t="s">
        <v>289</v>
      </c>
      <c r="H170" s="124">
        <v>0</v>
      </c>
      <c r="I170" s="187">
        <f t="shared" si="19"/>
        <v>0</v>
      </c>
      <c r="J170" s="158" t="str">
        <f t="shared" si="12"/>
        <v>MUY BAJO</v>
      </c>
      <c r="K170" s="136">
        <v>100</v>
      </c>
      <c r="L170" s="136">
        <v>106.981308</v>
      </c>
      <c r="M170" s="153">
        <v>1.0698130800000001E-6</v>
      </c>
      <c r="N170" s="136">
        <v>0</v>
      </c>
      <c r="O170" s="136">
        <v>0</v>
      </c>
      <c r="P170" s="122">
        <f>+O170/L170</f>
        <v>0</v>
      </c>
      <c r="Q170" s="158" t="str">
        <f t="shared" si="24"/>
        <v>MUY BAJO</v>
      </c>
      <c r="R170" s="143"/>
      <c r="S170" s="31">
        <f t="shared" si="23"/>
        <v>0</v>
      </c>
      <c r="T170" s="158" t="str">
        <f t="shared" si="25"/>
        <v>MUY BAJO</v>
      </c>
    </row>
    <row r="171" spans="1:20" x14ac:dyDescent="0.25">
      <c r="A171" s="207"/>
      <c r="B171" s="9" t="s">
        <v>114</v>
      </c>
      <c r="C171" s="3" t="s">
        <v>27</v>
      </c>
      <c r="D171" s="1" t="s">
        <v>115</v>
      </c>
      <c r="E171" s="53">
        <v>48789</v>
      </c>
      <c r="F171" s="53"/>
      <c r="G171" s="48" t="s">
        <v>289</v>
      </c>
      <c r="H171" s="124">
        <v>110</v>
      </c>
      <c r="I171" s="187"/>
      <c r="J171" s="158" t="s">
        <v>293</v>
      </c>
      <c r="K171" s="136">
        <v>8626</v>
      </c>
      <c r="L171" s="136">
        <v>107</v>
      </c>
      <c r="M171" s="153">
        <v>1.2404358914908417E-8</v>
      </c>
      <c r="N171" s="136">
        <v>0</v>
      </c>
      <c r="O171" s="136">
        <v>106.5</v>
      </c>
      <c r="P171" s="122">
        <f>+O171/L171</f>
        <v>0.99532710280373837</v>
      </c>
      <c r="Q171" s="158" t="str">
        <f t="shared" si="24"/>
        <v>MUY ALTO</v>
      </c>
      <c r="R171" s="143"/>
      <c r="S171" s="31">
        <f t="shared" si="23"/>
        <v>0</v>
      </c>
      <c r="T171" s="158" t="str">
        <f t="shared" si="25"/>
        <v>MUY BAJO</v>
      </c>
    </row>
    <row r="172" spans="1:20" x14ac:dyDescent="0.25">
      <c r="A172" s="207"/>
      <c r="B172" s="9" t="s">
        <v>114</v>
      </c>
      <c r="C172" s="3" t="s">
        <v>29</v>
      </c>
      <c r="D172" s="1" t="s">
        <v>115</v>
      </c>
      <c r="E172" s="53">
        <v>2455</v>
      </c>
      <c r="F172" s="53">
        <v>600</v>
      </c>
      <c r="G172" s="48" t="s">
        <v>289</v>
      </c>
      <c r="H172" s="124">
        <v>0</v>
      </c>
      <c r="I172" s="187">
        <f t="shared" si="19"/>
        <v>0</v>
      </c>
      <c r="J172" s="158" t="str">
        <f t="shared" si="12"/>
        <v>MUY BAJO</v>
      </c>
      <c r="K172" s="136">
        <v>3630</v>
      </c>
      <c r="L172" s="136">
        <v>1025.185428</v>
      </c>
      <c r="M172" s="153">
        <v>2.8242022809917357E-7</v>
      </c>
      <c r="N172" s="136">
        <v>-0.609985</v>
      </c>
      <c r="O172" s="136">
        <v>933.66855599999997</v>
      </c>
      <c r="P172" s="122">
        <f>+O172/L172</f>
        <v>0.91073139599873432</v>
      </c>
      <c r="Q172" s="158" t="str">
        <f t="shared" si="24"/>
        <v>MUY ALTO</v>
      </c>
      <c r="R172" s="143"/>
      <c r="S172" s="31">
        <f t="shared" si="23"/>
        <v>0</v>
      </c>
      <c r="T172" s="158" t="str">
        <f t="shared" si="25"/>
        <v>MUY BAJO</v>
      </c>
    </row>
    <row r="173" spans="1:20" x14ac:dyDescent="0.25">
      <c r="A173" s="207"/>
      <c r="B173" s="9" t="s">
        <v>114</v>
      </c>
      <c r="C173" s="3" t="s">
        <v>30</v>
      </c>
      <c r="D173" s="1" t="s">
        <v>115</v>
      </c>
      <c r="E173" s="53">
        <v>3938</v>
      </c>
      <c r="F173" s="53"/>
      <c r="G173" s="48" t="s">
        <v>289</v>
      </c>
      <c r="H173" s="124">
        <v>0</v>
      </c>
      <c r="I173" s="187"/>
      <c r="J173" s="158" t="s">
        <v>293</v>
      </c>
      <c r="K173" s="136">
        <v>0</v>
      </c>
      <c r="L173" s="136">
        <v>0</v>
      </c>
      <c r="M173" s="153">
        <v>0</v>
      </c>
      <c r="N173" s="136">
        <v>0</v>
      </c>
      <c r="O173" s="136">
        <v>0</v>
      </c>
      <c r="P173" s="122"/>
      <c r="Q173" s="158" t="s">
        <v>293</v>
      </c>
      <c r="R173" s="143"/>
      <c r="S173" s="31"/>
      <c r="T173" s="158" t="s">
        <v>293</v>
      </c>
    </row>
    <row r="174" spans="1:20" x14ac:dyDescent="0.25">
      <c r="A174" s="207"/>
      <c r="B174" s="9" t="s">
        <v>114</v>
      </c>
      <c r="C174" s="3" t="s">
        <v>31</v>
      </c>
      <c r="D174" s="1" t="s">
        <v>115</v>
      </c>
      <c r="E174" s="53">
        <v>4197</v>
      </c>
      <c r="F174" s="53"/>
      <c r="G174" s="48" t="s">
        <v>289</v>
      </c>
      <c r="H174" s="124">
        <v>1200</v>
      </c>
      <c r="I174" s="187"/>
      <c r="J174" s="158" t="s">
        <v>293</v>
      </c>
      <c r="K174" s="136">
        <v>6500</v>
      </c>
      <c r="L174" s="136">
        <v>6459.7477399999998</v>
      </c>
      <c r="M174" s="153">
        <v>9.9380734461538477E-7</v>
      </c>
      <c r="N174" s="136">
        <v>0</v>
      </c>
      <c r="O174" s="136">
        <v>6458.9802950000003</v>
      </c>
      <c r="P174" s="122">
        <f>+O174/L174</f>
        <v>0.99988119582514856</v>
      </c>
      <c r="Q174" s="158" t="str">
        <f t="shared" si="24"/>
        <v>MUY ALTO</v>
      </c>
      <c r="R174" s="143"/>
      <c r="S174" s="31">
        <f t="shared" si="23"/>
        <v>0</v>
      </c>
      <c r="T174" s="158" t="str">
        <f t="shared" si="25"/>
        <v>MUY BAJO</v>
      </c>
    </row>
    <row r="175" spans="1:20" ht="25.5" x14ac:dyDescent="0.25">
      <c r="A175" s="207"/>
      <c r="B175" s="9" t="s">
        <v>116</v>
      </c>
      <c r="C175" s="3" t="s">
        <v>27</v>
      </c>
      <c r="D175" s="1" t="s">
        <v>117</v>
      </c>
      <c r="E175" s="48">
        <v>0</v>
      </c>
      <c r="F175" s="53">
        <v>1</v>
      </c>
      <c r="G175" s="48" t="s">
        <v>290</v>
      </c>
      <c r="H175" s="124">
        <v>0</v>
      </c>
      <c r="I175" s="187">
        <f t="shared" si="19"/>
        <v>0</v>
      </c>
      <c r="J175" s="158" t="str">
        <f t="shared" si="12"/>
        <v>MUY BAJO</v>
      </c>
      <c r="K175" s="136">
        <v>300</v>
      </c>
      <c r="L175" s="136">
        <v>0</v>
      </c>
      <c r="M175" s="153">
        <v>0</v>
      </c>
      <c r="N175" s="136">
        <v>0</v>
      </c>
      <c r="O175" s="136">
        <v>0</v>
      </c>
      <c r="P175" s="122">
        <v>0</v>
      </c>
      <c r="Q175" s="158" t="str">
        <f t="shared" si="24"/>
        <v>MUY BAJO</v>
      </c>
      <c r="R175" s="143"/>
      <c r="S175" s="31">
        <f t="shared" si="23"/>
        <v>0</v>
      </c>
      <c r="T175" s="158" t="str">
        <f t="shared" si="25"/>
        <v>MUY BAJO</v>
      </c>
    </row>
    <row r="176" spans="1:20" ht="25.5" x14ac:dyDescent="0.25">
      <c r="A176" s="207"/>
      <c r="B176" s="9" t="s">
        <v>116</v>
      </c>
      <c r="C176" s="3" t="s">
        <v>29</v>
      </c>
      <c r="D176" s="1" t="s">
        <v>117</v>
      </c>
      <c r="E176" s="48">
        <v>0</v>
      </c>
      <c r="F176" s="53"/>
      <c r="G176" s="48" t="s">
        <v>290</v>
      </c>
      <c r="H176" s="124">
        <v>0</v>
      </c>
      <c r="I176" s="187"/>
      <c r="J176" s="158" t="s">
        <v>293</v>
      </c>
      <c r="K176" s="136">
        <v>0</v>
      </c>
      <c r="L176" s="136">
        <v>0</v>
      </c>
      <c r="M176" s="153">
        <v>0</v>
      </c>
      <c r="N176" s="136">
        <v>0</v>
      </c>
      <c r="O176" s="136">
        <v>0</v>
      </c>
      <c r="P176" s="122"/>
      <c r="Q176" s="158" t="s">
        <v>293</v>
      </c>
      <c r="R176" s="143"/>
      <c r="S176" s="31"/>
      <c r="T176" s="158" t="s">
        <v>293</v>
      </c>
    </row>
    <row r="177" spans="1:20" ht="25.5" x14ac:dyDescent="0.25">
      <c r="A177" s="207"/>
      <c r="B177" s="9" t="s">
        <v>116</v>
      </c>
      <c r="C177" s="3" t="s">
        <v>30</v>
      </c>
      <c r="D177" s="1" t="s">
        <v>117</v>
      </c>
      <c r="E177" s="48">
        <v>0</v>
      </c>
      <c r="F177" s="53"/>
      <c r="G177" s="48" t="s">
        <v>290</v>
      </c>
      <c r="H177" s="124">
        <v>0</v>
      </c>
      <c r="I177" s="187"/>
      <c r="J177" s="158" t="s">
        <v>293</v>
      </c>
      <c r="K177" s="136">
        <v>0</v>
      </c>
      <c r="L177" s="136">
        <v>0</v>
      </c>
      <c r="M177" s="153">
        <v>0</v>
      </c>
      <c r="N177" s="136">
        <v>0</v>
      </c>
      <c r="O177" s="136">
        <v>0</v>
      </c>
      <c r="P177" s="122"/>
      <c r="Q177" s="158" t="s">
        <v>293</v>
      </c>
      <c r="R177" s="143"/>
      <c r="S177" s="31"/>
      <c r="T177" s="158" t="s">
        <v>293</v>
      </c>
    </row>
    <row r="178" spans="1:20" ht="25.5" x14ac:dyDescent="0.25">
      <c r="A178" s="207"/>
      <c r="B178" s="9" t="s">
        <v>116</v>
      </c>
      <c r="C178" s="3" t="s">
        <v>31</v>
      </c>
      <c r="D178" s="1" t="s">
        <v>117</v>
      </c>
      <c r="E178" s="48">
        <v>0</v>
      </c>
      <c r="F178" s="53"/>
      <c r="G178" s="48" t="s">
        <v>290</v>
      </c>
      <c r="H178" s="124">
        <v>0</v>
      </c>
      <c r="I178" s="187"/>
      <c r="J178" s="158" t="s">
        <v>293</v>
      </c>
      <c r="K178" s="136">
        <v>0</v>
      </c>
      <c r="L178" s="136">
        <v>0</v>
      </c>
      <c r="M178" s="153">
        <v>0</v>
      </c>
      <c r="N178" s="136">
        <v>0</v>
      </c>
      <c r="O178" s="136">
        <v>0</v>
      </c>
      <c r="P178" s="122"/>
      <c r="Q178" s="158" t="s">
        <v>293</v>
      </c>
      <c r="R178" s="143"/>
      <c r="S178" s="31"/>
      <c r="T178" s="158" t="s">
        <v>293</v>
      </c>
    </row>
    <row r="179" spans="1:20" ht="25.5" x14ac:dyDescent="0.25">
      <c r="A179" s="207"/>
      <c r="B179" s="9" t="s">
        <v>116</v>
      </c>
      <c r="C179" s="3" t="s">
        <v>27</v>
      </c>
      <c r="D179" s="1" t="s">
        <v>118</v>
      </c>
      <c r="E179" s="48">
        <v>0</v>
      </c>
      <c r="F179" s="53"/>
      <c r="G179" s="48" t="s">
        <v>289</v>
      </c>
      <c r="H179" s="124">
        <v>0</v>
      </c>
      <c r="I179" s="187"/>
      <c r="J179" s="158" t="s">
        <v>293</v>
      </c>
      <c r="K179" s="136">
        <v>0</v>
      </c>
      <c r="L179" s="136">
        <v>0</v>
      </c>
      <c r="M179" s="153">
        <v>0</v>
      </c>
      <c r="N179" s="136">
        <v>0</v>
      </c>
      <c r="O179" s="136">
        <v>0</v>
      </c>
      <c r="P179" s="122"/>
      <c r="Q179" s="158" t="s">
        <v>293</v>
      </c>
      <c r="R179" s="143"/>
      <c r="S179" s="31"/>
      <c r="T179" s="158" t="s">
        <v>293</v>
      </c>
    </row>
    <row r="180" spans="1:20" ht="25.5" x14ac:dyDescent="0.25">
      <c r="A180" s="207"/>
      <c r="B180" s="9" t="s">
        <v>116</v>
      </c>
      <c r="C180" s="3" t="s">
        <v>29</v>
      </c>
      <c r="D180" s="1" t="s">
        <v>118</v>
      </c>
      <c r="E180" s="48">
        <v>0</v>
      </c>
      <c r="F180" s="53"/>
      <c r="G180" s="48" t="s">
        <v>289</v>
      </c>
      <c r="H180" s="124">
        <v>0</v>
      </c>
      <c r="I180" s="187"/>
      <c r="J180" s="158" t="s">
        <v>293</v>
      </c>
      <c r="K180" s="136">
        <v>0</v>
      </c>
      <c r="L180" s="136">
        <v>0</v>
      </c>
      <c r="M180" s="153">
        <v>0</v>
      </c>
      <c r="N180" s="136">
        <v>0</v>
      </c>
      <c r="O180" s="136">
        <v>0</v>
      </c>
      <c r="P180" s="122"/>
      <c r="Q180" s="158" t="s">
        <v>293</v>
      </c>
      <c r="R180" s="143"/>
      <c r="S180" s="31"/>
      <c r="T180" s="158" t="s">
        <v>293</v>
      </c>
    </row>
    <row r="181" spans="1:20" ht="25.5" x14ac:dyDescent="0.25">
      <c r="A181" s="207"/>
      <c r="B181" s="9" t="s">
        <v>116</v>
      </c>
      <c r="C181" s="3" t="s">
        <v>30</v>
      </c>
      <c r="D181" s="1" t="s">
        <v>118</v>
      </c>
      <c r="E181" s="48">
        <v>0</v>
      </c>
      <c r="F181" s="53"/>
      <c r="G181" s="48" t="s">
        <v>289</v>
      </c>
      <c r="H181" s="124">
        <v>0</v>
      </c>
      <c r="I181" s="187"/>
      <c r="J181" s="158" t="s">
        <v>293</v>
      </c>
      <c r="K181" s="136">
        <v>0</v>
      </c>
      <c r="L181" s="136">
        <v>0</v>
      </c>
      <c r="M181" s="153">
        <v>0</v>
      </c>
      <c r="N181" s="136">
        <v>0</v>
      </c>
      <c r="O181" s="136">
        <v>0</v>
      </c>
      <c r="P181" s="122"/>
      <c r="Q181" s="158" t="s">
        <v>293</v>
      </c>
      <c r="R181" s="143"/>
      <c r="S181" s="31"/>
      <c r="T181" s="158" t="s">
        <v>293</v>
      </c>
    </row>
    <row r="182" spans="1:20" ht="25.5" x14ac:dyDescent="0.25">
      <c r="A182" s="207"/>
      <c r="B182" s="9" t="s">
        <v>116</v>
      </c>
      <c r="C182" s="3" t="s">
        <v>31</v>
      </c>
      <c r="D182" s="1" t="s">
        <v>118</v>
      </c>
      <c r="E182" s="48">
        <v>0</v>
      </c>
      <c r="F182" s="53"/>
      <c r="G182" s="48" t="s">
        <v>289</v>
      </c>
      <c r="H182" s="124">
        <v>0</v>
      </c>
      <c r="I182" s="187"/>
      <c r="J182" s="158" t="s">
        <v>293</v>
      </c>
      <c r="K182" s="136">
        <v>0</v>
      </c>
      <c r="L182" s="136">
        <v>0</v>
      </c>
      <c r="M182" s="153">
        <v>0</v>
      </c>
      <c r="N182" s="136">
        <v>0</v>
      </c>
      <c r="O182" s="136">
        <v>0</v>
      </c>
      <c r="P182" s="122"/>
      <c r="Q182" s="158" t="s">
        <v>293</v>
      </c>
      <c r="R182" s="143"/>
      <c r="S182" s="31"/>
      <c r="T182" s="158" t="s">
        <v>293</v>
      </c>
    </row>
    <row r="183" spans="1:20" x14ac:dyDescent="0.25">
      <c r="A183" s="207"/>
      <c r="B183" s="9" t="s">
        <v>119</v>
      </c>
      <c r="C183" s="3" t="s">
        <v>27</v>
      </c>
      <c r="D183" s="1" t="s">
        <v>120</v>
      </c>
      <c r="E183" s="64">
        <v>48789</v>
      </c>
      <c r="F183" s="53">
        <v>4800</v>
      </c>
      <c r="G183" s="48" t="s">
        <v>290</v>
      </c>
      <c r="H183" s="124">
        <v>8846</v>
      </c>
      <c r="I183" s="187">
        <f t="shared" si="19"/>
        <v>1.8429166666666668</v>
      </c>
      <c r="J183" s="158" t="str">
        <f t="shared" ref="J183:J246" si="30">IF(I183&lt;=20%,"MUY BAJO",IF(AND(I183&gt;20%,I183&lt;=40%),"BAJO",IF(AND(I183&gt;40%,I183&lt;=60%),"MEDIO",IF(AND(I183&gt;60%,I183&lt;=80%),"ALTO","MUY ALTO"))))</f>
        <v>MUY ALTO</v>
      </c>
      <c r="K183" s="136">
        <v>244</v>
      </c>
      <c r="L183" s="136">
        <v>1312.750892</v>
      </c>
      <c r="M183" s="153">
        <v>5.380126606557377E-6</v>
      </c>
      <c r="N183" s="136">
        <v>80.398111999999998</v>
      </c>
      <c r="O183" s="136">
        <v>1033.851101</v>
      </c>
      <c r="P183" s="122">
        <f>+O183/L183</f>
        <v>0.78754553304847419</v>
      </c>
      <c r="Q183" s="158" t="str">
        <f t="shared" si="24"/>
        <v>ALTO</v>
      </c>
      <c r="R183" s="143"/>
      <c r="S183" s="31">
        <f t="shared" si="23"/>
        <v>1.4513807886139174</v>
      </c>
      <c r="T183" s="158" t="str">
        <f t="shared" si="25"/>
        <v>MUY ALTO</v>
      </c>
    </row>
    <row r="184" spans="1:20" x14ac:dyDescent="0.25">
      <c r="A184" s="207"/>
      <c r="B184" s="9" t="s">
        <v>119</v>
      </c>
      <c r="C184" s="3" t="s">
        <v>29</v>
      </c>
      <c r="D184" s="1" t="s">
        <v>120</v>
      </c>
      <c r="E184" s="64">
        <v>2455</v>
      </c>
      <c r="F184" s="53">
        <v>245</v>
      </c>
      <c r="G184" s="48" t="s">
        <v>289</v>
      </c>
      <c r="H184" s="124">
        <v>0</v>
      </c>
      <c r="I184" s="187">
        <f t="shared" si="19"/>
        <v>0</v>
      </c>
      <c r="J184" s="158" t="str">
        <f t="shared" si="30"/>
        <v>MUY BAJO</v>
      </c>
      <c r="K184" s="136">
        <v>12.25</v>
      </c>
      <c r="L184" s="136">
        <v>0</v>
      </c>
      <c r="M184" s="153">
        <v>0</v>
      </c>
      <c r="N184" s="136">
        <v>0</v>
      </c>
      <c r="O184" s="136">
        <v>0</v>
      </c>
      <c r="P184" s="122">
        <v>0</v>
      </c>
      <c r="Q184" s="158" t="str">
        <f t="shared" si="24"/>
        <v>MUY BAJO</v>
      </c>
      <c r="R184" s="143"/>
      <c r="S184" s="31">
        <f t="shared" si="23"/>
        <v>0</v>
      </c>
      <c r="T184" s="158" t="str">
        <f t="shared" si="25"/>
        <v>MUY BAJO</v>
      </c>
    </row>
    <row r="185" spans="1:20" x14ac:dyDescent="0.25">
      <c r="A185" s="207"/>
      <c r="B185" s="9" t="s">
        <v>119</v>
      </c>
      <c r="C185" s="3" t="s">
        <v>30</v>
      </c>
      <c r="D185" s="1" t="s">
        <v>120</v>
      </c>
      <c r="E185" s="64">
        <v>3938</v>
      </c>
      <c r="F185" s="53">
        <v>393</v>
      </c>
      <c r="G185" s="48" t="s">
        <v>289</v>
      </c>
      <c r="H185" s="124">
        <v>638</v>
      </c>
      <c r="I185" s="187">
        <f t="shared" si="19"/>
        <v>1.6234096692111959</v>
      </c>
      <c r="J185" s="158" t="str">
        <f t="shared" si="30"/>
        <v>MUY ALTO</v>
      </c>
      <c r="K185" s="136">
        <v>19.649999999999999</v>
      </c>
      <c r="L185" s="136">
        <v>352.58659</v>
      </c>
      <c r="M185" s="153">
        <v>1.7943337913486005E-5</v>
      </c>
      <c r="N185" s="136">
        <v>0</v>
      </c>
      <c r="O185" s="136">
        <v>338.77023200000002</v>
      </c>
      <c r="P185" s="122">
        <f>+O185/L185</f>
        <v>0.96081428394653356</v>
      </c>
      <c r="Q185" s="158" t="str">
        <f t="shared" si="24"/>
        <v>MUY ALTO</v>
      </c>
      <c r="R185" s="143"/>
      <c r="S185" s="31">
        <f t="shared" si="23"/>
        <v>1.559795198875034</v>
      </c>
      <c r="T185" s="158" t="str">
        <f t="shared" si="25"/>
        <v>MUY ALTO</v>
      </c>
    </row>
    <row r="186" spans="1:20" x14ac:dyDescent="0.25">
      <c r="A186" s="207"/>
      <c r="B186" s="9" t="s">
        <v>119</v>
      </c>
      <c r="C186" s="3" t="s">
        <v>31</v>
      </c>
      <c r="D186" s="1" t="s">
        <v>120</v>
      </c>
      <c r="E186" s="64">
        <v>4197</v>
      </c>
      <c r="F186" s="53">
        <v>419</v>
      </c>
      <c r="G186" s="48" t="s">
        <v>289</v>
      </c>
      <c r="H186" s="124">
        <v>0</v>
      </c>
      <c r="I186" s="187">
        <f t="shared" si="19"/>
        <v>0</v>
      </c>
      <c r="J186" s="158" t="str">
        <f t="shared" si="30"/>
        <v>MUY BAJO</v>
      </c>
      <c r="K186" s="136">
        <v>20.95</v>
      </c>
      <c r="L186" s="136">
        <v>0</v>
      </c>
      <c r="M186" s="153">
        <v>0</v>
      </c>
      <c r="N186" s="136">
        <v>0</v>
      </c>
      <c r="O186" s="136">
        <v>0</v>
      </c>
      <c r="P186" s="122">
        <v>0</v>
      </c>
      <c r="Q186" s="158" t="str">
        <f t="shared" si="24"/>
        <v>MUY BAJO</v>
      </c>
      <c r="R186" s="143"/>
      <c r="S186" s="31">
        <f t="shared" si="23"/>
        <v>0</v>
      </c>
      <c r="T186" s="158" t="str">
        <f t="shared" si="25"/>
        <v>MUY BAJO</v>
      </c>
    </row>
    <row r="187" spans="1:20" ht="25.5" x14ac:dyDescent="0.25">
      <c r="A187" s="207"/>
      <c r="B187" s="10" t="s">
        <v>323</v>
      </c>
      <c r="C187" s="19"/>
      <c r="D187" s="6"/>
      <c r="E187" s="75"/>
      <c r="F187" s="76"/>
      <c r="G187" s="51"/>
      <c r="H187" s="76"/>
      <c r="I187" s="197">
        <f>+AVERAGE(I167:I186)</f>
        <v>0.54663263358778624</v>
      </c>
      <c r="J187" s="159" t="str">
        <f t="shared" si="30"/>
        <v>MEDIO</v>
      </c>
      <c r="K187" s="137">
        <v>20152.849999999999</v>
      </c>
      <c r="L187" s="137">
        <v>9743.3773139999994</v>
      </c>
      <c r="M187" s="140">
        <v>4.8347391629471764E-7</v>
      </c>
      <c r="N187" s="137">
        <v>219.788127</v>
      </c>
      <c r="O187" s="137">
        <v>9290.8955399999995</v>
      </c>
      <c r="P187" s="106">
        <f>+O187/L187</f>
        <v>0.95356006860682274</v>
      </c>
      <c r="Q187" s="159" t="str">
        <f t="shared" si="24"/>
        <v>MUY ALTO</v>
      </c>
      <c r="R187" s="143"/>
      <c r="S187" s="73">
        <f t="shared" si="23"/>
        <v>0.5212470515866976</v>
      </c>
      <c r="T187" s="159" t="str">
        <f t="shared" si="25"/>
        <v>MEDIO</v>
      </c>
    </row>
    <row r="188" spans="1:20" ht="25.5" x14ac:dyDescent="0.25">
      <c r="A188" s="207"/>
      <c r="B188" s="9" t="s">
        <v>121</v>
      </c>
      <c r="C188" s="3" t="s">
        <v>27</v>
      </c>
      <c r="D188" s="1" t="s">
        <v>122</v>
      </c>
      <c r="E188" s="48">
        <v>1450</v>
      </c>
      <c r="F188" s="48">
        <v>1850</v>
      </c>
      <c r="G188" s="48" t="s">
        <v>291</v>
      </c>
      <c r="H188" s="124">
        <v>1450</v>
      </c>
      <c r="I188" s="188">
        <f t="shared" si="19"/>
        <v>0.78378378378378377</v>
      </c>
      <c r="J188" s="158" t="str">
        <f t="shared" si="30"/>
        <v>ALTO</v>
      </c>
      <c r="K188" s="136">
        <v>558.19732399999998</v>
      </c>
      <c r="L188" s="136">
        <v>0</v>
      </c>
      <c r="M188" s="153">
        <v>0</v>
      </c>
      <c r="N188" s="136">
        <v>0</v>
      </c>
      <c r="O188" s="136">
        <v>0</v>
      </c>
      <c r="P188" s="122">
        <v>0</v>
      </c>
      <c r="Q188" s="158" t="str">
        <f t="shared" si="24"/>
        <v>MUY BAJO</v>
      </c>
      <c r="R188" s="143"/>
      <c r="S188" s="31">
        <f t="shared" si="23"/>
        <v>0</v>
      </c>
      <c r="T188" s="158" t="str">
        <f t="shared" si="25"/>
        <v>MUY BAJO</v>
      </c>
    </row>
    <row r="189" spans="1:20" ht="25.5" x14ac:dyDescent="0.25">
      <c r="A189" s="207"/>
      <c r="B189" s="9" t="s">
        <v>121</v>
      </c>
      <c r="C189" s="3" t="s">
        <v>29</v>
      </c>
      <c r="D189" s="1" t="s">
        <v>122</v>
      </c>
      <c r="E189" s="48">
        <v>150</v>
      </c>
      <c r="F189" s="48">
        <v>410</v>
      </c>
      <c r="G189" s="48" t="s">
        <v>291</v>
      </c>
      <c r="H189" s="124">
        <v>250</v>
      </c>
      <c r="I189" s="199">
        <f t="shared" si="19"/>
        <v>0.6097560975609756</v>
      </c>
      <c r="J189" s="158" t="str">
        <f t="shared" si="30"/>
        <v>ALTO</v>
      </c>
      <c r="K189" s="136">
        <v>123.708596</v>
      </c>
      <c r="L189" s="136">
        <v>0</v>
      </c>
      <c r="M189" s="153">
        <v>0</v>
      </c>
      <c r="N189" s="136">
        <v>0</v>
      </c>
      <c r="O189" s="136">
        <v>0</v>
      </c>
      <c r="P189" s="122">
        <v>0</v>
      </c>
      <c r="Q189" s="158" t="str">
        <f t="shared" si="24"/>
        <v>MUY BAJO</v>
      </c>
      <c r="R189" s="143"/>
      <c r="S189" s="31">
        <f t="shared" si="23"/>
        <v>0</v>
      </c>
      <c r="T189" s="158" t="str">
        <f t="shared" si="25"/>
        <v>MUY BAJO</v>
      </c>
    </row>
    <row r="190" spans="1:20" ht="25.5" x14ac:dyDescent="0.25">
      <c r="A190" s="207"/>
      <c r="B190" s="9" t="s">
        <v>121</v>
      </c>
      <c r="C190" s="3" t="s">
        <v>30</v>
      </c>
      <c r="D190" s="1" t="s">
        <v>122</v>
      </c>
      <c r="E190" s="48">
        <v>150</v>
      </c>
      <c r="F190" s="48">
        <v>220</v>
      </c>
      <c r="G190" s="48" t="s">
        <v>291</v>
      </c>
      <c r="H190" s="124">
        <v>250</v>
      </c>
      <c r="I190" s="199">
        <f t="shared" si="19"/>
        <v>1.1363636363636365</v>
      </c>
      <c r="J190" s="158" t="str">
        <f t="shared" si="30"/>
        <v>MUY ALTO</v>
      </c>
      <c r="K190" s="136">
        <v>66.380222000000003</v>
      </c>
      <c r="L190" s="136">
        <v>0</v>
      </c>
      <c r="M190" s="153">
        <v>0</v>
      </c>
      <c r="N190" s="136">
        <v>0</v>
      </c>
      <c r="O190" s="136">
        <v>0</v>
      </c>
      <c r="P190" s="122">
        <v>0</v>
      </c>
      <c r="Q190" s="158" t="str">
        <f t="shared" si="24"/>
        <v>MUY BAJO</v>
      </c>
      <c r="R190" s="143"/>
      <c r="S190" s="31">
        <f t="shared" si="23"/>
        <v>0</v>
      </c>
      <c r="T190" s="158" t="str">
        <f t="shared" si="25"/>
        <v>MUY BAJO</v>
      </c>
    </row>
    <row r="191" spans="1:20" ht="25.5" x14ac:dyDescent="0.25">
      <c r="A191" s="207"/>
      <c r="B191" s="9" t="s">
        <v>121</v>
      </c>
      <c r="C191" s="3" t="s">
        <v>31</v>
      </c>
      <c r="D191" s="1" t="s">
        <v>122</v>
      </c>
      <c r="E191" s="48">
        <v>330</v>
      </c>
      <c r="F191" s="48">
        <v>220</v>
      </c>
      <c r="G191" s="48" t="s">
        <v>291</v>
      </c>
      <c r="H191" s="124">
        <v>430</v>
      </c>
      <c r="I191" s="199">
        <f t="shared" si="19"/>
        <v>1.9545454545454546</v>
      </c>
      <c r="J191" s="158" t="str">
        <f t="shared" si="30"/>
        <v>MUY ALTO</v>
      </c>
      <c r="K191" s="136">
        <v>66.380222000000003</v>
      </c>
      <c r="L191" s="136">
        <v>0</v>
      </c>
      <c r="M191" s="153">
        <v>0</v>
      </c>
      <c r="N191" s="136">
        <v>0</v>
      </c>
      <c r="O191" s="136">
        <v>0</v>
      </c>
      <c r="P191" s="122">
        <v>0</v>
      </c>
      <c r="Q191" s="158" t="str">
        <f t="shared" si="24"/>
        <v>MUY BAJO</v>
      </c>
      <c r="R191" s="143"/>
      <c r="S191" s="31">
        <f t="shared" si="23"/>
        <v>0</v>
      </c>
      <c r="T191" s="158" t="str">
        <f t="shared" si="25"/>
        <v>MUY BAJO</v>
      </c>
    </row>
    <row r="192" spans="1:20" ht="38.25" x14ac:dyDescent="0.25">
      <c r="A192" s="207"/>
      <c r="B192" s="10" t="s">
        <v>322</v>
      </c>
      <c r="C192" s="19"/>
      <c r="D192" s="6"/>
      <c r="E192" s="75"/>
      <c r="F192" s="76"/>
      <c r="G192" s="51"/>
      <c r="H192" s="76"/>
      <c r="I192" s="197">
        <f>+AVERAGE(I188:I191)</f>
        <v>1.1211122430634628</v>
      </c>
      <c r="J192" s="159" t="str">
        <f t="shared" si="30"/>
        <v>MUY ALTO</v>
      </c>
      <c r="K192" s="137">
        <v>814.66636400000004</v>
      </c>
      <c r="L192" s="137">
        <v>0</v>
      </c>
      <c r="M192" s="140">
        <v>0</v>
      </c>
      <c r="N192" s="137">
        <v>0</v>
      </c>
      <c r="O192" s="137">
        <v>0</v>
      </c>
      <c r="P192" s="106">
        <v>0</v>
      </c>
      <c r="Q192" s="159" t="str">
        <f t="shared" si="24"/>
        <v>MUY BAJO</v>
      </c>
      <c r="R192" s="143"/>
      <c r="S192" s="73">
        <f t="shared" si="23"/>
        <v>0</v>
      </c>
      <c r="T192" s="159" t="str">
        <f t="shared" si="25"/>
        <v>MUY BAJO</v>
      </c>
    </row>
    <row r="193" spans="1:20" ht="25.5" x14ac:dyDescent="0.25">
      <c r="A193" s="207"/>
      <c r="B193" s="9" t="s">
        <v>123</v>
      </c>
      <c r="C193" s="3" t="s">
        <v>27</v>
      </c>
      <c r="D193" s="1" t="s">
        <v>124</v>
      </c>
      <c r="E193" s="48">
        <v>113</v>
      </c>
      <c r="F193" s="53"/>
      <c r="G193" s="48" t="s">
        <v>291</v>
      </c>
      <c r="H193" s="124">
        <v>43</v>
      </c>
      <c r="I193" s="187"/>
      <c r="J193" s="158" t="s">
        <v>293</v>
      </c>
      <c r="K193" s="136">
        <v>940</v>
      </c>
      <c r="L193" s="136">
        <v>2348.4352090000002</v>
      </c>
      <c r="M193" s="153">
        <v>2.4983353287234044E-6</v>
      </c>
      <c r="N193" s="136">
        <v>1214.6135429999999</v>
      </c>
      <c r="O193" s="136">
        <v>1840.685524</v>
      </c>
      <c r="P193" s="122">
        <f t="shared" ref="P193:P203" si="31">+O193/L193</f>
        <v>0.78379233838168871</v>
      </c>
      <c r="Q193" s="158" t="str">
        <f t="shared" si="24"/>
        <v>ALTO</v>
      </c>
      <c r="R193" s="143"/>
      <c r="S193" s="31">
        <f t="shared" si="23"/>
        <v>0</v>
      </c>
      <c r="T193" s="158" t="str">
        <f t="shared" si="25"/>
        <v>MUY BAJO</v>
      </c>
    </row>
    <row r="194" spans="1:20" ht="25.5" x14ac:dyDescent="0.25">
      <c r="A194" s="207"/>
      <c r="B194" s="9" t="s">
        <v>123</v>
      </c>
      <c r="C194" s="3" t="s">
        <v>29</v>
      </c>
      <c r="D194" s="1" t="s">
        <v>124</v>
      </c>
      <c r="E194" s="48">
        <v>3</v>
      </c>
      <c r="F194" s="53"/>
      <c r="G194" s="48" t="s">
        <v>291</v>
      </c>
      <c r="H194" s="124">
        <v>1</v>
      </c>
      <c r="I194" s="187"/>
      <c r="J194" s="158" t="s">
        <v>293</v>
      </c>
      <c r="K194" s="136">
        <v>417</v>
      </c>
      <c r="L194" s="136">
        <v>200.00069500000001</v>
      </c>
      <c r="M194" s="153">
        <v>4.7961797362110312E-7</v>
      </c>
      <c r="N194" s="136">
        <v>199.979726</v>
      </c>
      <c r="O194" s="136">
        <v>199.979726</v>
      </c>
      <c r="P194" s="122">
        <f t="shared" si="31"/>
        <v>0.99989515536433504</v>
      </c>
      <c r="Q194" s="158" t="str">
        <f t="shared" si="24"/>
        <v>MUY ALTO</v>
      </c>
      <c r="R194" s="143"/>
      <c r="S194" s="31">
        <f t="shared" si="23"/>
        <v>0</v>
      </c>
      <c r="T194" s="158" t="str">
        <f t="shared" si="25"/>
        <v>MUY BAJO</v>
      </c>
    </row>
    <row r="195" spans="1:20" ht="25.5" x14ac:dyDescent="0.25">
      <c r="A195" s="207"/>
      <c r="B195" s="9" t="s">
        <v>123</v>
      </c>
      <c r="C195" s="3" t="s">
        <v>30</v>
      </c>
      <c r="D195" s="1" t="s">
        <v>124</v>
      </c>
      <c r="E195" s="48">
        <v>4</v>
      </c>
      <c r="F195" s="53"/>
      <c r="G195" s="48" t="s">
        <v>291</v>
      </c>
      <c r="H195" s="124">
        <v>1</v>
      </c>
      <c r="I195" s="187"/>
      <c r="J195" s="158" t="s">
        <v>293</v>
      </c>
      <c r="K195" s="136">
        <v>200</v>
      </c>
      <c r="L195" s="136">
        <v>281.09470499999998</v>
      </c>
      <c r="M195" s="153">
        <v>1.4054735249999999E-6</v>
      </c>
      <c r="N195" s="136">
        <v>199.91755000000001</v>
      </c>
      <c r="O195" s="136">
        <v>199.91755000000001</v>
      </c>
      <c r="P195" s="122">
        <f t="shared" si="31"/>
        <v>0.71121065763227387</v>
      </c>
      <c r="Q195" s="158" t="str">
        <f t="shared" si="24"/>
        <v>ALTO</v>
      </c>
      <c r="R195" s="143"/>
      <c r="S195" s="31">
        <f t="shared" si="23"/>
        <v>0</v>
      </c>
      <c r="T195" s="158" t="str">
        <f t="shared" si="25"/>
        <v>MUY BAJO</v>
      </c>
    </row>
    <row r="196" spans="1:20" ht="25.5" x14ac:dyDescent="0.25">
      <c r="A196" s="207"/>
      <c r="B196" s="9" t="s">
        <v>123</v>
      </c>
      <c r="C196" s="3" t="s">
        <v>31</v>
      </c>
      <c r="D196" s="1" t="s">
        <v>124</v>
      </c>
      <c r="E196" s="48">
        <v>6</v>
      </c>
      <c r="F196" s="53"/>
      <c r="G196" s="48" t="s">
        <v>291</v>
      </c>
      <c r="H196" s="124">
        <v>2</v>
      </c>
      <c r="I196" s="187"/>
      <c r="J196" s="158" t="s">
        <v>293</v>
      </c>
      <c r="K196" s="136">
        <v>392</v>
      </c>
      <c r="L196" s="136">
        <v>897.03724</v>
      </c>
      <c r="M196" s="153">
        <v>2.288360306122449E-6</v>
      </c>
      <c r="N196" s="136">
        <v>199.268856</v>
      </c>
      <c r="O196" s="136">
        <v>400.071955</v>
      </c>
      <c r="P196" s="122">
        <f t="shared" si="31"/>
        <v>0.44599258220316473</v>
      </c>
      <c r="Q196" s="158" t="str">
        <f t="shared" si="24"/>
        <v>MEDIO</v>
      </c>
      <c r="R196" s="143"/>
      <c r="S196" s="31">
        <f t="shared" si="23"/>
        <v>0</v>
      </c>
      <c r="T196" s="158" t="str">
        <f t="shared" si="25"/>
        <v>MUY BAJO</v>
      </c>
    </row>
    <row r="197" spans="1:20" ht="25.5" x14ac:dyDescent="0.25">
      <c r="A197" s="207"/>
      <c r="B197" s="9" t="s">
        <v>123</v>
      </c>
      <c r="C197" s="3" t="s">
        <v>27</v>
      </c>
      <c r="D197" s="1" t="s">
        <v>125</v>
      </c>
      <c r="E197" s="48">
        <v>110</v>
      </c>
      <c r="F197" s="48">
        <v>11</v>
      </c>
      <c r="G197" s="48" t="s">
        <v>291</v>
      </c>
      <c r="H197" s="124">
        <v>12</v>
      </c>
      <c r="I197" s="188">
        <f t="shared" si="19"/>
        <v>1.0909090909090908</v>
      </c>
      <c r="J197" s="158" t="str">
        <f t="shared" si="30"/>
        <v>MUY ALTO</v>
      </c>
      <c r="K197" s="136">
        <v>104.5</v>
      </c>
      <c r="L197" s="136">
        <v>468.10092400000002</v>
      </c>
      <c r="M197" s="153">
        <v>4.4794346794258381E-6</v>
      </c>
      <c r="N197" s="136">
        <v>61.085104999999999</v>
      </c>
      <c r="O197" s="136">
        <v>455.05114600000002</v>
      </c>
      <c r="P197" s="122">
        <f t="shared" si="31"/>
        <v>0.97212187088098978</v>
      </c>
      <c r="Q197" s="158" t="str">
        <f t="shared" si="24"/>
        <v>MUY ALTO</v>
      </c>
      <c r="R197" s="143"/>
      <c r="S197" s="31">
        <f t="shared" si="23"/>
        <v>1.0604965864156251</v>
      </c>
      <c r="T197" s="158" t="str">
        <f t="shared" si="25"/>
        <v>MUY ALTO</v>
      </c>
    </row>
    <row r="198" spans="1:20" ht="25.5" x14ac:dyDescent="0.25">
      <c r="A198" s="207"/>
      <c r="B198" s="9" t="s">
        <v>123</v>
      </c>
      <c r="C198" s="3" t="s">
        <v>29</v>
      </c>
      <c r="D198" s="1" t="s">
        <v>125</v>
      </c>
      <c r="E198" s="48">
        <v>15</v>
      </c>
      <c r="F198" s="53">
        <v>8</v>
      </c>
      <c r="G198" s="48" t="s">
        <v>291</v>
      </c>
      <c r="H198" s="124">
        <v>2</v>
      </c>
      <c r="I198" s="187">
        <f t="shared" si="19"/>
        <v>0.25</v>
      </c>
      <c r="J198" s="158" t="str">
        <f t="shared" si="30"/>
        <v>BAJO</v>
      </c>
      <c r="K198" s="136">
        <v>76</v>
      </c>
      <c r="L198" s="136">
        <v>0</v>
      </c>
      <c r="M198" s="153">
        <v>0</v>
      </c>
      <c r="N198" s="136">
        <v>0</v>
      </c>
      <c r="O198" s="136">
        <v>0</v>
      </c>
      <c r="P198" s="122" t="e">
        <f t="shared" si="31"/>
        <v>#DIV/0!</v>
      </c>
      <c r="Q198" s="158" t="e">
        <f t="shared" si="24"/>
        <v>#DIV/0!</v>
      </c>
      <c r="R198" s="143"/>
      <c r="S198" s="31" t="e">
        <f t="shared" si="23"/>
        <v>#DIV/0!</v>
      </c>
      <c r="T198" s="158" t="e">
        <f t="shared" si="25"/>
        <v>#DIV/0!</v>
      </c>
    </row>
    <row r="199" spans="1:20" ht="25.5" x14ac:dyDescent="0.25">
      <c r="A199" s="207"/>
      <c r="B199" s="9" t="s">
        <v>123</v>
      </c>
      <c r="C199" s="3" t="s">
        <v>30</v>
      </c>
      <c r="D199" s="1" t="s">
        <v>125</v>
      </c>
      <c r="E199" s="48">
        <v>15</v>
      </c>
      <c r="F199" s="53">
        <v>4</v>
      </c>
      <c r="G199" s="48" t="s">
        <v>291</v>
      </c>
      <c r="H199" s="124">
        <v>5</v>
      </c>
      <c r="I199" s="187">
        <f t="shared" si="19"/>
        <v>1.25</v>
      </c>
      <c r="J199" s="158" t="str">
        <f t="shared" si="30"/>
        <v>MUY ALTO</v>
      </c>
      <c r="K199" s="136">
        <v>38</v>
      </c>
      <c r="L199" s="136">
        <v>225.40042600000001</v>
      </c>
      <c r="M199" s="153">
        <v>5.9315901578947369E-6</v>
      </c>
      <c r="N199" s="136">
        <v>0</v>
      </c>
      <c r="O199" s="136">
        <v>225.40042299999999</v>
      </c>
      <c r="P199" s="122">
        <f t="shared" si="31"/>
        <v>0.99999998669035339</v>
      </c>
      <c r="Q199" s="158" t="str">
        <f t="shared" si="24"/>
        <v>MUY ALTO</v>
      </c>
      <c r="R199" s="143"/>
      <c r="S199" s="31">
        <f t="shared" si="23"/>
        <v>1.2499999833629418</v>
      </c>
      <c r="T199" s="158" t="str">
        <f t="shared" si="25"/>
        <v>MUY ALTO</v>
      </c>
    </row>
    <row r="200" spans="1:20" ht="25.5" x14ac:dyDescent="0.25">
      <c r="A200" s="207"/>
      <c r="B200" s="9" t="s">
        <v>123</v>
      </c>
      <c r="C200" s="3" t="s">
        <v>31</v>
      </c>
      <c r="D200" s="1" t="s">
        <v>125</v>
      </c>
      <c r="E200" s="48">
        <v>20</v>
      </c>
      <c r="F200" s="53">
        <v>16</v>
      </c>
      <c r="G200" s="48" t="s">
        <v>291</v>
      </c>
      <c r="H200" s="124">
        <v>1</v>
      </c>
      <c r="I200" s="187">
        <f t="shared" ref="I200:I263" si="32">+H200/F200</f>
        <v>6.25E-2</v>
      </c>
      <c r="J200" s="158" t="str">
        <f t="shared" si="30"/>
        <v>MUY BAJO</v>
      </c>
      <c r="K200" s="136">
        <v>152</v>
      </c>
      <c r="L200" s="136">
        <v>0</v>
      </c>
      <c r="M200" s="153">
        <v>0</v>
      </c>
      <c r="N200" s="136">
        <v>0</v>
      </c>
      <c r="O200" s="136">
        <v>0</v>
      </c>
      <c r="P200" s="122" t="e">
        <f t="shared" si="31"/>
        <v>#DIV/0!</v>
      </c>
      <c r="Q200" s="158" t="e">
        <f t="shared" si="24"/>
        <v>#DIV/0!</v>
      </c>
      <c r="R200" s="143"/>
      <c r="S200" s="31" t="e">
        <f t="shared" si="23"/>
        <v>#DIV/0!</v>
      </c>
      <c r="T200" s="158" t="e">
        <f t="shared" si="25"/>
        <v>#DIV/0!</v>
      </c>
    </row>
    <row r="201" spans="1:20" ht="25.5" x14ac:dyDescent="0.25">
      <c r="A201" s="207"/>
      <c r="B201" s="9" t="s">
        <v>123</v>
      </c>
      <c r="C201" s="3" t="s">
        <v>27</v>
      </c>
      <c r="D201" s="1" t="s">
        <v>126</v>
      </c>
      <c r="E201" s="48">
        <v>1</v>
      </c>
      <c r="F201" s="53">
        <v>2</v>
      </c>
      <c r="G201" s="48" t="s">
        <v>289</v>
      </c>
      <c r="H201" s="124">
        <v>1</v>
      </c>
      <c r="I201" s="187">
        <f t="shared" si="32"/>
        <v>0.5</v>
      </c>
      <c r="J201" s="158" t="str">
        <f t="shared" si="30"/>
        <v>MEDIO</v>
      </c>
      <c r="K201" s="136">
        <v>1000</v>
      </c>
      <c r="L201" s="136">
        <v>466</v>
      </c>
      <c r="M201" s="153">
        <v>4.6600000000000002E-7</v>
      </c>
      <c r="N201" s="136">
        <v>465.897513</v>
      </c>
      <c r="O201" s="136">
        <v>465.897513</v>
      </c>
      <c r="P201" s="122">
        <f t="shared" si="31"/>
        <v>0.99978007081545062</v>
      </c>
      <c r="Q201" s="158" t="str">
        <f t="shared" si="24"/>
        <v>MUY ALTO</v>
      </c>
      <c r="R201" s="143"/>
      <c r="S201" s="31">
        <f t="shared" si="23"/>
        <v>0.49989003540772531</v>
      </c>
      <c r="T201" s="158" t="str">
        <f t="shared" si="25"/>
        <v>MEDIO</v>
      </c>
    </row>
    <row r="202" spans="1:20" ht="25.5" x14ac:dyDescent="0.25">
      <c r="A202" s="207"/>
      <c r="B202" s="9" t="s">
        <v>123</v>
      </c>
      <c r="C202" s="3" t="s">
        <v>29</v>
      </c>
      <c r="D202" s="1" t="s">
        <v>126</v>
      </c>
      <c r="E202" s="48">
        <v>0</v>
      </c>
      <c r="F202" s="53"/>
      <c r="G202" s="48" t="s">
        <v>289</v>
      </c>
      <c r="H202" s="124">
        <v>1</v>
      </c>
      <c r="I202" s="187"/>
      <c r="J202" s="158" t="s">
        <v>293</v>
      </c>
      <c r="K202" s="136">
        <v>0</v>
      </c>
      <c r="L202" s="136">
        <v>466</v>
      </c>
      <c r="M202" s="153" t="e">
        <v>#DIV/0!</v>
      </c>
      <c r="N202" s="136">
        <v>465.23064199999999</v>
      </c>
      <c r="O202" s="136">
        <v>465.23064199999999</v>
      </c>
      <c r="P202" s="122">
        <f t="shared" si="31"/>
        <v>0.998349017167382</v>
      </c>
      <c r="Q202" s="158" t="str">
        <f t="shared" si="24"/>
        <v>MUY ALTO</v>
      </c>
      <c r="R202" s="143"/>
      <c r="S202" s="31"/>
      <c r="T202" s="158" t="s">
        <v>293</v>
      </c>
    </row>
    <row r="203" spans="1:20" ht="25.5" x14ac:dyDescent="0.25">
      <c r="A203" s="207"/>
      <c r="B203" s="9" t="s">
        <v>123</v>
      </c>
      <c r="C203" s="3" t="s">
        <v>30</v>
      </c>
      <c r="D203" s="1" t="s">
        <v>126</v>
      </c>
      <c r="E203" s="48">
        <v>0</v>
      </c>
      <c r="F203" s="53"/>
      <c r="G203" s="48" t="s">
        <v>289</v>
      </c>
      <c r="H203" s="124">
        <v>1</v>
      </c>
      <c r="I203" s="187"/>
      <c r="J203" s="158" t="s">
        <v>293</v>
      </c>
      <c r="K203" s="136">
        <v>0</v>
      </c>
      <c r="L203" s="136">
        <v>466</v>
      </c>
      <c r="M203" s="153" t="e">
        <v>#DIV/0!</v>
      </c>
      <c r="N203" s="136">
        <v>465.63634999999999</v>
      </c>
      <c r="O203" s="136">
        <v>465.63634999999999</v>
      </c>
      <c r="P203" s="122">
        <f t="shared" si="31"/>
        <v>0.99921963519313306</v>
      </c>
      <c r="Q203" s="158" t="str">
        <f t="shared" si="24"/>
        <v>MUY ALTO</v>
      </c>
      <c r="R203" s="143"/>
      <c r="S203" s="31"/>
      <c r="T203" s="158" t="s">
        <v>293</v>
      </c>
    </row>
    <row r="204" spans="1:20" ht="25.5" x14ac:dyDescent="0.25">
      <c r="A204" s="207"/>
      <c r="B204" s="9" t="s">
        <v>123</v>
      </c>
      <c r="C204" s="3" t="s">
        <v>31</v>
      </c>
      <c r="D204" s="1" t="s">
        <v>126</v>
      </c>
      <c r="E204" s="48">
        <v>0</v>
      </c>
      <c r="F204" s="53"/>
      <c r="G204" s="48" t="s">
        <v>289</v>
      </c>
      <c r="H204" s="124">
        <v>0</v>
      </c>
      <c r="I204" s="187"/>
      <c r="J204" s="158" t="s">
        <v>293</v>
      </c>
      <c r="K204" s="136">
        <v>0</v>
      </c>
      <c r="L204" s="136">
        <v>0</v>
      </c>
      <c r="M204" s="153">
        <v>0</v>
      </c>
      <c r="N204" s="136">
        <v>0</v>
      </c>
      <c r="O204" s="136">
        <v>0</v>
      </c>
      <c r="P204" s="122"/>
      <c r="Q204" s="158" t="s">
        <v>293</v>
      </c>
      <c r="R204" s="143"/>
      <c r="S204" s="31"/>
      <c r="T204" s="158" t="s">
        <v>293</v>
      </c>
    </row>
    <row r="205" spans="1:20" ht="38.25" x14ac:dyDescent="0.25">
      <c r="A205" s="207"/>
      <c r="B205" s="9" t="s">
        <v>123</v>
      </c>
      <c r="C205" s="3" t="s">
        <v>27</v>
      </c>
      <c r="D205" s="1" t="s">
        <v>127</v>
      </c>
      <c r="E205" s="48">
        <v>1</v>
      </c>
      <c r="F205" s="53">
        <v>1</v>
      </c>
      <c r="G205" s="48" t="s">
        <v>289</v>
      </c>
      <c r="H205" s="124">
        <v>1</v>
      </c>
      <c r="I205" s="187">
        <f t="shared" si="32"/>
        <v>1</v>
      </c>
      <c r="J205" s="158" t="str">
        <f t="shared" si="30"/>
        <v>MUY ALTO</v>
      </c>
      <c r="K205" s="136">
        <v>750</v>
      </c>
      <c r="L205" s="136">
        <v>0</v>
      </c>
      <c r="M205" s="153">
        <v>0</v>
      </c>
      <c r="N205" s="136">
        <v>0</v>
      </c>
      <c r="O205" s="136">
        <v>0</v>
      </c>
      <c r="P205" s="122" t="e">
        <f>+O205/L205</f>
        <v>#DIV/0!</v>
      </c>
      <c r="Q205" s="158" t="e">
        <f t="shared" si="24"/>
        <v>#DIV/0!</v>
      </c>
      <c r="R205" s="143"/>
      <c r="S205" s="31" t="e">
        <f t="shared" ref="S205:S268" si="33">+I205*P205</f>
        <v>#DIV/0!</v>
      </c>
      <c r="T205" s="158" t="e">
        <f t="shared" si="25"/>
        <v>#DIV/0!</v>
      </c>
    </row>
    <row r="206" spans="1:20" ht="38.25" x14ac:dyDescent="0.25">
      <c r="A206" s="207"/>
      <c r="B206" s="9" t="s">
        <v>123</v>
      </c>
      <c r="C206" s="3" t="s">
        <v>29</v>
      </c>
      <c r="D206" s="4" t="s">
        <v>127</v>
      </c>
      <c r="E206" s="48">
        <v>1</v>
      </c>
      <c r="F206" s="53">
        <v>1</v>
      </c>
      <c r="G206" s="48" t="s">
        <v>289</v>
      </c>
      <c r="H206" s="124">
        <v>0</v>
      </c>
      <c r="I206" s="187">
        <f t="shared" si="32"/>
        <v>0</v>
      </c>
      <c r="J206" s="158" t="str">
        <f t="shared" si="30"/>
        <v>MUY BAJO</v>
      </c>
      <c r="K206" s="136">
        <v>750</v>
      </c>
      <c r="L206" s="136">
        <v>0</v>
      </c>
      <c r="M206" s="153">
        <v>0</v>
      </c>
      <c r="N206" s="136">
        <v>0</v>
      </c>
      <c r="O206" s="136">
        <v>0</v>
      </c>
      <c r="P206" s="122" t="e">
        <f>+O206/L206</f>
        <v>#DIV/0!</v>
      </c>
      <c r="Q206" s="158" t="e">
        <f t="shared" si="24"/>
        <v>#DIV/0!</v>
      </c>
      <c r="R206" s="143"/>
      <c r="S206" s="31" t="e">
        <f t="shared" si="33"/>
        <v>#DIV/0!</v>
      </c>
      <c r="T206" s="158" t="e">
        <f t="shared" si="25"/>
        <v>#DIV/0!</v>
      </c>
    </row>
    <row r="207" spans="1:20" ht="38.25" x14ac:dyDescent="0.25">
      <c r="A207" s="207"/>
      <c r="B207" s="9" t="s">
        <v>123</v>
      </c>
      <c r="C207" s="3" t="s">
        <v>30</v>
      </c>
      <c r="D207" s="1" t="s">
        <v>127</v>
      </c>
      <c r="E207" s="48">
        <v>1</v>
      </c>
      <c r="F207" s="53">
        <v>1</v>
      </c>
      <c r="G207" s="48" t="s">
        <v>289</v>
      </c>
      <c r="H207" s="124">
        <v>0</v>
      </c>
      <c r="I207" s="187">
        <f t="shared" si="32"/>
        <v>0</v>
      </c>
      <c r="J207" s="158" t="str">
        <f t="shared" si="30"/>
        <v>MUY BAJO</v>
      </c>
      <c r="K207" s="136">
        <v>750</v>
      </c>
      <c r="L207" s="136">
        <v>0</v>
      </c>
      <c r="M207" s="153">
        <v>0</v>
      </c>
      <c r="N207" s="136">
        <v>0</v>
      </c>
      <c r="O207" s="136">
        <v>0</v>
      </c>
      <c r="P207" s="122" t="e">
        <f>+O207/L207</f>
        <v>#DIV/0!</v>
      </c>
      <c r="Q207" s="158" t="e">
        <f t="shared" si="24"/>
        <v>#DIV/0!</v>
      </c>
      <c r="R207" s="143"/>
      <c r="S207" s="31" t="e">
        <f t="shared" si="33"/>
        <v>#DIV/0!</v>
      </c>
      <c r="T207" s="158" t="e">
        <f t="shared" si="25"/>
        <v>#DIV/0!</v>
      </c>
    </row>
    <row r="208" spans="1:20" ht="38.25" x14ac:dyDescent="0.25">
      <c r="A208" s="207"/>
      <c r="B208" s="9" t="s">
        <v>123</v>
      </c>
      <c r="C208" s="3" t="s">
        <v>31</v>
      </c>
      <c r="D208" s="1" t="s">
        <v>127</v>
      </c>
      <c r="E208" s="48">
        <v>1</v>
      </c>
      <c r="F208" s="53">
        <v>1</v>
      </c>
      <c r="G208" s="48" t="s">
        <v>289</v>
      </c>
      <c r="H208" s="124">
        <v>0</v>
      </c>
      <c r="I208" s="187">
        <f t="shared" si="32"/>
        <v>0</v>
      </c>
      <c r="J208" s="158" t="str">
        <f t="shared" si="30"/>
        <v>MUY BAJO</v>
      </c>
      <c r="K208" s="136">
        <v>750</v>
      </c>
      <c r="L208" s="136">
        <v>0</v>
      </c>
      <c r="M208" s="153">
        <v>0</v>
      </c>
      <c r="N208" s="136">
        <v>0</v>
      </c>
      <c r="O208" s="136">
        <v>0</v>
      </c>
      <c r="P208" s="122" t="e">
        <f>+O208/L208</f>
        <v>#DIV/0!</v>
      </c>
      <c r="Q208" s="158" t="e">
        <f t="shared" si="24"/>
        <v>#DIV/0!</v>
      </c>
      <c r="R208" s="143"/>
      <c r="S208" s="31" t="e">
        <f t="shared" si="33"/>
        <v>#DIV/0!</v>
      </c>
      <c r="T208" s="158" t="e">
        <f t="shared" si="25"/>
        <v>#DIV/0!</v>
      </c>
    </row>
    <row r="209" spans="1:20" ht="25.5" x14ac:dyDescent="0.25">
      <c r="A209" s="207"/>
      <c r="B209" s="9" t="s">
        <v>123</v>
      </c>
      <c r="C209" s="3" t="s">
        <v>27</v>
      </c>
      <c r="D209" s="1" t="s">
        <v>128</v>
      </c>
      <c r="E209" s="48">
        <v>5</v>
      </c>
      <c r="F209" s="53">
        <v>1</v>
      </c>
      <c r="G209" s="48" t="s">
        <v>289</v>
      </c>
      <c r="H209" s="124">
        <v>1</v>
      </c>
      <c r="I209" s="187">
        <f t="shared" si="32"/>
        <v>1</v>
      </c>
      <c r="J209" s="158" t="str">
        <f t="shared" si="30"/>
        <v>MUY ALTO</v>
      </c>
      <c r="K209" s="136">
        <v>300</v>
      </c>
      <c r="L209" s="136">
        <v>0.89300000000000002</v>
      </c>
      <c r="M209" s="153">
        <v>2.9766666666666665E-9</v>
      </c>
      <c r="N209" s="136">
        <v>0</v>
      </c>
      <c r="O209" s="136">
        <v>0</v>
      </c>
      <c r="P209" s="122">
        <f>+O209/L209</f>
        <v>0</v>
      </c>
      <c r="Q209" s="158" t="str">
        <f t="shared" si="24"/>
        <v>MUY BAJO</v>
      </c>
      <c r="R209" s="143"/>
      <c r="S209" s="31">
        <f t="shared" si="33"/>
        <v>0</v>
      </c>
      <c r="T209" s="158" t="str">
        <f t="shared" si="25"/>
        <v>MUY BAJO</v>
      </c>
    </row>
    <row r="210" spans="1:20" ht="25.5" x14ac:dyDescent="0.25">
      <c r="A210" s="207"/>
      <c r="B210" s="9" t="s">
        <v>123</v>
      </c>
      <c r="C210" s="3" t="s">
        <v>29</v>
      </c>
      <c r="D210" s="1" t="s">
        <v>128</v>
      </c>
      <c r="E210" s="48">
        <v>1</v>
      </c>
      <c r="F210" s="53"/>
      <c r="G210" s="48" t="s">
        <v>290</v>
      </c>
      <c r="H210" s="124">
        <v>0</v>
      </c>
      <c r="I210" s="187"/>
      <c r="J210" s="158" t="s">
        <v>293</v>
      </c>
      <c r="K210" s="136">
        <v>0</v>
      </c>
      <c r="L210" s="136">
        <v>0</v>
      </c>
      <c r="M210" s="153">
        <v>0</v>
      </c>
      <c r="N210" s="136">
        <v>0</v>
      </c>
      <c r="O210" s="136">
        <v>0</v>
      </c>
      <c r="P210" s="122"/>
      <c r="Q210" s="158" t="s">
        <v>293</v>
      </c>
      <c r="R210" s="143"/>
      <c r="S210" s="31"/>
      <c r="T210" s="158" t="s">
        <v>293</v>
      </c>
    </row>
    <row r="211" spans="1:20" ht="25.5" x14ac:dyDescent="0.25">
      <c r="A211" s="207"/>
      <c r="B211" s="9" t="s">
        <v>123</v>
      </c>
      <c r="C211" s="3" t="s">
        <v>30</v>
      </c>
      <c r="D211" s="1" t="s">
        <v>128</v>
      </c>
      <c r="E211" s="48">
        <v>1</v>
      </c>
      <c r="F211" s="53"/>
      <c r="G211" s="48" t="s">
        <v>290</v>
      </c>
      <c r="H211" s="124">
        <v>0</v>
      </c>
      <c r="I211" s="187"/>
      <c r="J211" s="158" t="s">
        <v>293</v>
      </c>
      <c r="K211" s="136">
        <v>0</v>
      </c>
      <c r="L211" s="136">
        <v>0</v>
      </c>
      <c r="M211" s="153">
        <v>0</v>
      </c>
      <c r="N211" s="136">
        <v>0</v>
      </c>
      <c r="O211" s="136">
        <v>0</v>
      </c>
      <c r="P211" s="122"/>
      <c r="Q211" s="158" t="s">
        <v>293</v>
      </c>
      <c r="R211" s="143"/>
      <c r="S211" s="31"/>
      <c r="T211" s="158" t="s">
        <v>293</v>
      </c>
    </row>
    <row r="212" spans="1:20" ht="25.5" x14ac:dyDescent="0.25">
      <c r="A212" s="207"/>
      <c r="B212" s="9" t="s">
        <v>123</v>
      </c>
      <c r="C212" s="3" t="s">
        <v>31</v>
      </c>
      <c r="D212" s="1" t="s">
        <v>128</v>
      </c>
      <c r="E212" s="48">
        <v>1</v>
      </c>
      <c r="F212" s="53"/>
      <c r="G212" s="48" t="s">
        <v>290</v>
      </c>
      <c r="H212" s="124">
        <v>0</v>
      </c>
      <c r="I212" s="187"/>
      <c r="J212" s="158" t="s">
        <v>293</v>
      </c>
      <c r="K212" s="136">
        <v>0</v>
      </c>
      <c r="L212" s="136">
        <v>0</v>
      </c>
      <c r="M212" s="153">
        <v>0</v>
      </c>
      <c r="N212" s="136">
        <v>0</v>
      </c>
      <c r="O212" s="136">
        <v>0</v>
      </c>
      <c r="P212" s="122"/>
      <c r="Q212" s="158" t="s">
        <v>293</v>
      </c>
      <c r="R212" s="143"/>
      <c r="S212" s="31"/>
      <c r="T212" s="158" t="s">
        <v>293</v>
      </c>
    </row>
    <row r="213" spans="1:20" ht="25.5" x14ac:dyDescent="0.25">
      <c r="A213" s="207"/>
      <c r="B213" s="9" t="s">
        <v>123</v>
      </c>
      <c r="C213" s="3" t="s">
        <v>27</v>
      </c>
      <c r="D213" s="1" t="s">
        <v>129</v>
      </c>
      <c r="E213" s="48">
        <v>3</v>
      </c>
      <c r="F213" s="53"/>
      <c r="G213" s="48" t="s">
        <v>289</v>
      </c>
      <c r="H213" s="124">
        <v>0</v>
      </c>
      <c r="I213" s="187"/>
      <c r="J213" s="158" t="s">
        <v>293</v>
      </c>
      <c r="K213" s="136">
        <v>0</v>
      </c>
      <c r="L213" s="136">
        <v>0</v>
      </c>
      <c r="M213" s="153">
        <v>0</v>
      </c>
      <c r="N213" s="136">
        <v>0</v>
      </c>
      <c r="O213" s="136">
        <v>0</v>
      </c>
      <c r="P213" s="122"/>
      <c r="Q213" s="158" t="s">
        <v>293</v>
      </c>
      <c r="R213" s="143"/>
      <c r="S213" s="31"/>
      <c r="T213" s="158" t="s">
        <v>293</v>
      </c>
    </row>
    <row r="214" spans="1:20" ht="25.5" x14ac:dyDescent="0.25">
      <c r="A214" s="207"/>
      <c r="B214" s="9" t="s">
        <v>123</v>
      </c>
      <c r="C214" s="3" t="s">
        <v>29</v>
      </c>
      <c r="D214" s="1" t="s">
        <v>129</v>
      </c>
      <c r="E214" s="48">
        <v>0</v>
      </c>
      <c r="F214" s="53"/>
      <c r="G214" s="48" t="s">
        <v>289</v>
      </c>
      <c r="H214" s="124">
        <v>0</v>
      </c>
      <c r="I214" s="187"/>
      <c r="J214" s="158" t="s">
        <v>293</v>
      </c>
      <c r="K214" s="136">
        <v>0</v>
      </c>
      <c r="L214" s="136">
        <v>0</v>
      </c>
      <c r="M214" s="153">
        <v>0</v>
      </c>
      <c r="N214" s="136">
        <v>0</v>
      </c>
      <c r="O214" s="136">
        <v>0</v>
      </c>
      <c r="P214" s="122"/>
      <c r="Q214" s="158" t="s">
        <v>293</v>
      </c>
      <c r="R214" s="143"/>
      <c r="S214" s="31"/>
      <c r="T214" s="158" t="s">
        <v>293</v>
      </c>
    </row>
    <row r="215" spans="1:20" ht="25.5" x14ac:dyDescent="0.25">
      <c r="A215" s="207"/>
      <c r="B215" s="9" t="s">
        <v>123</v>
      </c>
      <c r="C215" s="3" t="s">
        <v>30</v>
      </c>
      <c r="D215" s="1" t="s">
        <v>129</v>
      </c>
      <c r="E215" s="48">
        <v>0</v>
      </c>
      <c r="F215" s="53"/>
      <c r="G215" s="48" t="s">
        <v>289</v>
      </c>
      <c r="H215" s="124">
        <v>0</v>
      </c>
      <c r="I215" s="187"/>
      <c r="J215" s="158" t="s">
        <v>293</v>
      </c>
      <c r="K215" s="136">
        <v>0</v>
      </c>
      <c r="L215" s="136">
        <v>0</v>
      </c>
      <c r="M215" s="153">
        <v>0</v>
      </c>
      <c r="N215" s="136">
        <v>0</v>
      </c>
      <c r="O215" s="136">
        <v>0</v>
      </c>
      <c r="P215" s="122"/>
      <c r="Q215" s="158" t="s">
        <v>293</v>
      </c>
      <c r="R215" s="143"/>
      <c r="S215" s="31"/>
      <c r="T215" s="158" t="s">
        <v>293</v>
      </c>
    </row>
    <row r="216" spans="1:20" ht="25.5" x14ac:dyDescent="0.25">
      <c r="A216" s="207"/>
      <c r="B216" s="9" t="s">
        <v>123</v>
      </c>
      <c r="C216" s="3" t="s">
        <v>31</v>
      </c>
      <c r="D216" s="1" t="s">
        <v>129</v>
      </c>
      <c r="E216" s="48">
        <v>1</v>
      </c>
      <c r="F216" s="53">
        <v>1</v>
      </c>
      <c r="G216" s="48" t="s">
        <v>291</v>
      </c>
      <c r="H216" s="124">
        <v>1</v>
      </c>
      <c r="I216" s="187">
        <f t="shared" si="32"/>
        <v>1</v>
      </c>
      <c r="J216" s="158" t="str">
        <f t="shared" si="30"/>
        <v>MUY ALTO</v>
      </c>
      <c r="K216" s="136">
        <v>400</v>
      </c>
      <c r="L216" s="136">
        <v>383.74992800000001</v>
      </c>
      <c r="M216" s="153">
        <v>9.5937482000000001E-7</v>
      </c>
      <c r="N216" s="136">
        <v>0</v>
      </c>
      <c r="O216" s="136">
        <v>379.99967900000001</v>
      </c>
      <c r="P216" s="122">
        <f t="shared" ref="P216:P272" si="34">+O216/L216</f>
        <v>0.99022736233581787</v>
      </c>
      <c r="Q216" s="158" t="str">
        <f t="shared" ref="Q216:Q280" si="35">IF(P216&lt;=20%,"MUY BAJO",IF(AND(P216&gt;20%,P216&lt;=40%),"BAJO",IF(AND(P216&gt;40%,P216&lt;=60%),"MEDIO",IF(AND(P216&gt;60%,P216&lt;=80%),"ALTO","MUY ALTO"))))</f>
        <v>MUY ALTO</v>
      </c>
      <c r="R216" s="143"/>
      <c r="S216" s="31">
        <f t="shared" si="33"/>
        <v>0.99022736233581787</v>
      </c>
      <c r="T216" s="158" t="str">
        <f t="shared" ref="T216:T280" si="36">IF(S216&lt;=20%,"MUY BAJO",IF(AND(S216&gt;20%,S216&lt;=40%),"BAJO",IF(AND(S216&gt;40%,S216&lt;=60%),"MEDIO",IF(AND(S216&gt;60%,S216&lt;=80%),"ALTO","MUY ALTO"))))</f>
        <v>MUY ALTO</v>
      </c>
    </row>
    <row r="217" spans="1:20" ht="25.5" x14ac:dyDescent="0.25">
      <c r="A217" s="207"/>
      <c r="B217" s="9" t="s">
        <v>123</v>
      </c>
      <c r="C217" s="3" t="s">
        <v>27</v>
      </c>
      <c r="D217" s="1" t="s">
        <v>130</v>
      </c>
      <c r="E217" s="48">
        <v>184</v>
      </c>
      <c r="F217" s="53">
        <v>6</v>
      </c>
      <c r="G217" s="48" t="s">
        <v>291</v>
      </c>
      <c r="H217" s="124">
        <v>85</v>
      </c>
      <c r="I217" s="187">
        <f t="shared" si="32"/>
        <v>14.166666666666666</v>
      </c>
      <c r="J217" s="158" t="str">
        <f t="shared" si="30"/>
        <v>MUY ALTO</v>
      </c>
      <c r="K217" s="136">
        <v>500</v>
      </c>
      <c r="L217" s="136">
        <v>734.809572</v>
      </c>
      <c r="M217" s="153">
        <v>1.4696191439999999E-6</v>
      </c>
      <c r="N217" s="136">
        <v>395.23599100000001</v>
      </c>
      <c r="O217" s="136">
        <v>720.38331800000003</v>
      </c>
      <c r="P217" s="122">
        <f t="shared" si="34"/>
        <v>0.98036735700008004</v>
      </c>
      <c r="Q217" s="158" t="str">
        <f t="shared" si="35"/>
        <v>MUY ALTO</v>
      </c>
      <c r="R217" s="143"/>
      <c r="S217" s="31">
        <f t="shared" si="33"/>
        <v>13.888537557501133</v>
      </c>
      <c r="T217" s="158" t="str">
        <f t="shared" si="36"/>
        <v>MUY ALTO</v>
      </c>
    </row>
    <row r="218" spans="1:20" ht="25.5" x14ac:dyDescent="0.25">
      <c r="A218" s="207"/>
      <c r="B218" s="9" t="s">
        <v>123</v>
      </c>
      <c r="C218" s="3" t="s">
        <v>29</v>
      </c>
      <c r="D218" s="1" t="s">
        <v>130</v>
      </c>
      <c r="E218" s="48">
        <v>7</v>
      </c>
      <c r="F218" s="53">
        <v>3</v>
      </c>
      <c r="G218" s="48" t="s">
        <v>291</v>
      </c>
      <c r="H218" s="124">
        <v>0</v>
      </c>
      <c r="I218" s="187">
        <f t="shared" si="32"/>
        <v>0</v>
      </c>
      <c r="J218" s="158" t="str">
        <f t="shared" si="30"/>
        <v>MUY BAJO</v>
      </c>
      <c r="K218" s="136">
        <v>80</v>
      </c>
      <c r="L218" s="136">
        <v>0</v>
      </c>
      <c r="M218" s="153">
        <v>0</v>
      </c>
      <c r="N218" s="136">
        <v>0</v>
      </c>
      <c r="O218" s="136">
        <v>0</v>
      </c>
      <c r="P218" s="122" t="e">
        <f t="shared" si="34"/>
        <v>#DIV/0!</v>
      </c>
      <c r="Q218" s="158" t="e">
        <f t="shared" si="35"/>
        <v>#DIV/0!</v>
      </c>
      <c r="R218" s="143"/>
      <c r="S218" s="31" t="e">
        <f t="shared" si="33"/>
        <v>#DIV/0!</v>
      </c>
      <c r="T218" s="158" t="e">
        <f t="shared" si="36"/>
        <v>#DIV/0!</v>
      </c>
    </row>
    <row r="219" spans="1:20" ht="25.5" x14ac:dyDescent="0.25">
      <c r="A219" s="207"/>
      <c r="B219" s="9" t="s">
        <v>123</v>
      </c>
      <c r="C219" s="3" t="s">
        <v>30</v>
      </c>
      <c r="D219" s="1" t="s">
        <v>130</v>
      </c>
      <c r="E219" s="48">
        <v>13</v>
      </c>
      <c r="F219" s="53">
        <v>3</v>
      </c>
      <c r="G219" s="48" t="s">
        <v>291</v>
      </c>
      <c r="H219" s="124">
        <v>1</v>
      </c>
      <c r="I219" s="187">
        <f t="shared" si="32"/>
        <v>0.33333333333333331</v>
      </c>
      <c r="J219" s="158" t="str">
        <f t="shared" si="30"/>
        <v>BAJO</v>
      </c>
      <c r="K219" s="136">
        <v>80</v>
      </c>
      <c r="L219" s="136">
        <v>0</v>
      </c>
      <c r="M219" s="153">
        <v>0</v>
      </c>
      <c r="N219" s="136">
        <v>0</v>
      </c>
      <c r="O219" s="136">
        <v>0</v>
      </c>
      <c r="P219" s="122" t="e">
        <f t="shared" si="34"/>
        <v>#DIV/0!</v>
      </c>
      <c r="Q219" s="158" t="e">
        <f t="shared" si="35"/>
        <v>#DIV/0!</v>
      </c>
      <c r="R219" s="143"/>
      <c r="S219" s="31" t="e">
        <f t="shared" si="33"/>
        <v>#DIV/0!</v>
      </c>
      <c r="T219" s="158" t="e">
        <f t="shared" si="36"/>
        <v>#DIV/0!</v>
      </c>
    </row>
    <row r="220" spans="1:20" ht="25.5" x14ac:dyDescent="0.25">
      <c r="A220" s="207"/>
      <c r="B220" s="9" t="s">
        <v>123</v>
      </c>
      <c r="C220" s="3" t="s">
        <v>31</v>
      </c>
      <c r="D220" s="1" t="s">
        <v>130</v>
      </c>
      <c r="E220" s="48">
        <v>8</v>
      </c>
      <c r="F220" s="53">
        <v>3</v>
      </c>
      <c r="G220" s="48" t="s">
        <v>291</v>
      </c>
      <c r="H220" s="124">
        <v>0</v>
      </c>
      <c r="I220" s="187">
        <f t="shared" si="32"/>
        <v>0</v>
      </c>
      <c r="J220" s="158" t="str">
        <f t="shared" si="30"/>
        <v>MUY BAJO</v>
      </c>
      <c r="K220" s="136">
        <v>80</v>
      </c>
      <c r="L220" s="136">
        <v>0</v>
      </c>
      <c r="M220" s="153">
        <v>0</v>
      </c>
      <c r="N220" s="136">
        <v>0</v>
      </c>
      <c r="O220" s="136">
        <v>0</v>
      </c>
      <c r="P220" s="122" t="e">
        <f t="shared" si="34"/>
        <v>#DIV/0!</v>
      </c>
      <c r="Q220" s="158" t="e">
        <f t="shared" si="35"/>
        <v>#DIV/0!</v>
      </c>
      <c r="R220" s="143"/>
      <c r="S220" s="31" t="e">
        <f t="shared" si="33"/>
        <v>#DIV/0!</v>
      </c>
      <c r="T220" s="158" t="e">
        <f t="shared" si="36"/>
        <v>#DIV/0!</v>
      </c>
    </row>
    <row r="221" spans="1:20" ht="25.5" x14ac:dyDescent="0.25">
      <c r="A221" s="207"/>
      <c r="B221" s="9" t="s">
        <v>123</v>
      </c>
      <c r="C221" s="3" t="s">
        <v>1</v>
      </c>
      <c r="D221" s="1" t="s">
        <v>131</v>
      </c>
      <c r="E221" s="48">
        <v>1</v>
      </c>
      <c r="F221" s="53">
        <v>1</v>
      </c>
      <c r="G221" s="48" t="s">
        <v>290</v>
      </c>
      <c r="H221" s="124">
        <v>0</v>
      </c>
      <c r="I221" s="187">
        <f t="shared" si="32"/>
        <v>0</v>
      </c>
      <c r="J221" s="158" t="str">
        <f t="shared" si="30"/>
        <v>MUY BAJO</v>
      </c>
      <c r="K221" s="136">
        <v>145</v>
      </c>
      <c r="L221" s="136">
        <v>0</v>
      </c>
      <c r="M221" s="153">
        <v>0</v>
      </c>
      <c r="N221" s="136">
        <v>0</v>
      </c>
      <c r="O221" s="136">
        <v>0</v>
      </c>
      <c r="P221" s="122" t="e">
        <f t="shared" si="34"/>
        <v>#DIV/0!</v>
      </c>
      <c r="Q221" s="158" t="e">
        <f t="shared" si="35"/>
        <v>#DIV/0!</v>
      </c>
      <c r="R221" s="143"/>
      <c r="S221" s="31" t="e">
        <f t="shared" si="33"/>
        <v>#DIV/0!</v>
      </c>
      <c r="T221" s="158" t="e">
        <f t="shared" si="36"/>
        <v>#DIV/0!</v>
      </c>
    </row>
    <row r="222" spans="1:20" ht="38.25" x14ac:dyDescent="0.25">
      <c r="A222" s="207"/>
      <c r="B222" s="9" t="s">
        <v>123</v>
      </c>
      <c r="C222" s="3" t="s">
        <v>27</v>
      </c>
      <c r="D222" s="1" t="s">
        <v>132</v>
      </c>
      <c r="E222" s="48">
        <v>113</v>
      </c>
      <c r="F222" s="53">
        <v>113</v>
      </c>
      <c r="G222" s="48" t="s">
        <v>291</v>
      </c>
      <c r="H222" s="124">
        <v>10</v>
      </c>
      <c r="I222" s="187">
        <f t="shared" si="32"/>
        <v>8.8495575221238937E-2</v>
      </c>
      <c r="J222" s="158" t="str">
        <f t="shared" si="30"/>
        <v>MUY BAJO</v>
      </c>
      <c r="K222" s="136">
        <v>430</v>
      </c>
      <c r="L222" s="136">
        <v>177.721597</v>
      </c>
      <c r="M222" s="153">
        <v>4.1330603953488369E-7</v>
      </c>
      <c r="N222" s="136">
        <v>0</v>
      </c>
      <c r="O222" s="136">
        <v>175.69267500000001</v>
      </c>
      <c r="P222" s="122">
        <f t="shared" si="34"/>
        <v>0.98858370600844869</v>
      </c>
      <c r="Q222" s="158" t="str">
        <f t="shared" si="35"/>
        <v>MUY ALTO</v>
      </c>
      <c r="R222" s="143"/>
      <c r="S222" s="31">
        <f t="shared" si="33"/>
        <v>8.7485283717561826E-2</v>
      </c>
      <c r="T222" s="158" t="str">
        <f t="shared" si="36"/>
        <v>MUY BAJO</v>
      </c>
    </row>
    <row r="223" spans="1:20" ht="38.25" x14ac:dyDescent="0.25">
      <c r="A223" s="207"/>
      <c r="B223" s="9" t="s">
        <v>123</v>
      </c>
      <c r="C223" s="3" t="s">
        <v>29</v>
      </c>
      <c r="D223" s="1" t="s">
        <v>132</v>
      </c>
      <c r="E223" s="48">
        <v>3</v>
      </c>
      <c r="F223" s="53">
        <v>3</v>
      </c>
      <c r="G223" s="48" t="s">
        <v>290</v>
      </c>
      <c r="H223" s="124">
        <v>0</v>
      </c>
      <c r="I223" s="187">
        <f t="shared" si="32"/>
        <v>0</v>
      </c>
      <c r="J223" s="158" t="str">
        <f t="shared" si="30"/>
        <v>MUY BAJO</v>
      </c>
      <c r="K223" s="136">
        <v>80</v>
      </c>
      <c r="L223" s="136">
        <v>0</v>
      </c>
      <c r="M223" s="153">
        <v>0</v>
      </c>
      <c r="N223" s="136">
        <v>0</v>
      </c>
      <c r="O223" s="136">
        <v>0</v>
      </c>
      <c r="P223" s="122" t="e">
        <f t="shared" si="34"/>
        <v>#DIV/0!</v>
      </c>
      <c r="Q223" s="158" t="e">
        <f t="shared" si="35"/>
        <v>#DIV/0!</v>
      </c>
      <c r="R223" s="143"/>
      <c r="S223" s="31" t="e">
        <f t="shared" si="33"/>
        <v>#DIV/0!</v>
      </c>
      <c r="T223" s="158" t="e">
        <f t="shared" si="36"/>
        <v>#DIV/0!</v>
      </c>
    </row>
    <row r="224" spans="1:20" ht="38.25" x14ac:dyDescent="0.25">
      <c r="A224" s="207"/>
      <c r="B224" s="9" t="s">
        <v>123</v>
      </c>
      <c r="C224" s="3" t="s">
        <v>30</v>
      </c>
      <c r="D224" s="1" t="s">
        <v>132</v>
      </c>
      <c r="E224" s="48">
        <v>4</v>
      </c>
      <c r="F224" s="53">
        <v>4</v>
      </c>
      <c r="G224" s="48" t="s">
        <v>291</v>
      </c>
      <c r="H224" s="124">
        <v>0</v>
      </c>
      <c r="I224" s="187">
        <f t="shared" si="32"/>
        <v>0</v>
      </c>
      <c r="J224" s="158" t="str">
        <f t="shared" si="30"/>
        <v>MUY BAJO</v>
      </c>
      <c r="K224" s="136">
        <v>90</v>
      </c>
      <c r="L224" s="136">
        <v>0</v>
      </c>
      <c r="M224" s="153">
        <v>0</v>
      </c>
      <c r="N224" s="136">
        <v>0</v>
      </c>
      <c r="O224" s="136">
        <v>0</v>
      </c>
      <c r="P224" s="122" t="e">
        <f t="shared" si="34"/>
        <v>#DIV/0!</v>
      </c>
      <c r="Q224" s="158" t="e">
        <f t="shared" si="35"/>
        <v>#DIV/0!</v>
      </c>
      <c r="R224" s="143"/>
      <c r="S224" s="31" t="e">
        <f t="shared" si="33"/>
        <v>#DIV/0!</v>
      </c>
      <c r="T224" s="158" t="e">
        <f t="shared" si="36"/>
        <v>#DIV/0!</v>
      </c>
    </row>
    <row r="225" spans="1:20" ht="38.25" x14ac:dyDescent="0.25">
      <c r="A225" s="207"/>
      <c r="B225" s="9" t="s">
        <v>123</v>
      </c>
      <c r="C225" s="3" t="s">
        <v>31</v>
      </c>
      <c r="D225" s="1" t="s">
        <v>132</v>
      </c>
      <c r="E225" s="48">
        <v>6</v>
      </c>
      <c r="F225" s="53">
        <v>6</v>
      </c>
      <c r="G225" s="48" t="s">
        <v>291</v>
      </c>
      <c r="H225" s="124">
        <v>0</v>
      </c>
      <c r="I225" s="187">
        <f t="shared" si="32"/>
        <v>0</v>
      </c>
      <c r="J225" s="158" t="str">
        <f t="shared" si="30"/>
        <v>MUY BAJO</v>
      </c>
      <c r="K225" s="136">
        <v>70</v>
      </c>
      <c r="L225" s="136">
        <v>0</v>
      </c>
      <c r="M225" s="153">
        <v>0</v>
      </c>
      <c r="N225" s="136">
        <v>0</v>
      </c>
      <c r="O225" s="136">
        <v>0</v>
      </c>
      <c r="P225" s="122" t="e">
        <f t="shared" si="34"/>
        <v>#DIV/0!</v>
      </c>
      <c r="Q225" s="158" t="e">
        <f t="shared" si="35"/>
        <v>#DIV/0!</v>
      </c>
      <c r="R225" s="143"/>
      <c r="S225" s="31" t="e">
        <f t="shared" si="33"/>
        <v>#DIV/0!</v>
      </c>
      <c r="T225" s="158" t="e">
        <f t="shared" si="36"/>
        <v>#DIV/0!</v>
      </c>
    </row>
    <row r="226" spans="1:20" ht="25.5" x14ac:dyDescent="0.25">
      <c r="A226" s="207"/>
      <c r="B226" s="9" t="s">
        <v>123</v>
      </c>
      <c r="C226" s="3" t="s">
        <v>27</v>
      </c>
      <c r="D226" s="1" t="s">
        <v>133</v>
      </c>
      <c r="E226" s="48">
        <v>111</v>
      </c>
      <c r="F226" s="53">
        <v>121</v>
      </c>
      <c r="G226" s="48" t="s">
        <v>291</v>
      </c>
      <c r="H226" s="124">
        <v>4</v>
      </c>
      <c r="I226" s="187">
        <f t="shared" si="32"/>
        <v>3.3057851239669422E-2</v>
      </c>
      <c r="J226" s="158" t="str">
        <f t="shared" si="30"/>
        <v>MUY BAJO</v>
      </c>
      <c r="K226" s="136">
        <v>605</v>
      </c>
      <c r="L226" s="136">
        <v>30</v>
      </c>
      <c r="M226" s="153">
        <v>4.9586776859504132E-8</v>
      </c>
      <c r="N226" s="136">
        <v>11.84883</v>
      </c>
      <c r="O226" s="136">
        <v>26.825614000000002</v>
      </c>
      <c r="P226" s="122">
        <f t="shared" si="34"/>
        <v>0.89418713333333344</v>
      </c>
      <c r="Q226" s="158" t="str">
        <f t="shared" si="35"/>
        <v>MUY ALTO</v>
      </c>
      <c r="R226" s="143"/>
      <c r="S226" s="31">
        <f t="shared" si="33"/>
        <v>2.9559905234159783E-2</v>
      </c>
      <c r="T226" s="158" t="str">
        <f t="shared" si="36"/>
        <v>MUY BAJO</v>
      </c>
    </row>
    <row r="227" spans="1:20" ht="25.5" x14ac:dyDescent="0.25">
      <c r="A227" s="207"/>
      <c r="B227" s="9" t="s">
        <v>123</v>
      </c>
      <c r="C227" s="3" t="s">
        <v>29</v>
      </c>
      <c r="D227" s="1" t="s">
        <v>133</v>
      </c>
      <c r="E227" s="48">
        <v>15</v>
      </c>
      <c r="F227" s="53">
        <v>23</v>
      </c>
      <c r="G227" s="48" t="s">
        <v>291</v>
      </c>
      <c r="H227" s="124">
        <v>0</v>
      </c>
      <c r="I227" s="187">
        <f t="shared" si="32"/>
        <v>0</v>
      </c>
      <c r="J227" s="158" t="str">
        <f t="shared" si="30"/>
        <v>MUY BAJO</v>
      </c>
      <c r="K227" s="136">
        <v>115</v>
      </c>
      <c r="L227" s="136">
        <v>0</v>
      </c>
      <c r="M227" s="153">
        <v>0</v>
      </c>
      <c r="N227" s="136">
        <v>0</v>
      </c>
      <c r="O227" s="136">
        <v>0</v>
      </c>
      <c r="P227" s="122" t="e">
        <f t="shared" si="34"/>
        <v>#DIV/0!</v>
      </c>
      <c r="Q227" s="158" t="e">
        <f t="shared" si="35"/>
        <v>#DIV/0!</v>
      </c>
      <c r="R227" s="143"/>
      <c r="S227" s="31" t="e">
        <f t="shared" si="33"/>
        <v>#DIV/0!</v>
      </c>
      <c r="T227" s="158" t="e">
        <f t="shared" si="36"/>
        <v>#DIV/0!</v>
      </c>
    </row>
    <row r="228" spans="1:20" ht="25.5" x14ac:dyDescent="0.25">
      <c r="A228" s="207"/>
      <c r="B228" s="9" t="s">
        <v>123</v>
      </c>
      <c r="C228" s="3" t="s">
        <v>30</v>
      </c>
      <c r="D228" s="1" t="s">
        <v>133</v>
      </c>
      <c r="E228" s="48">
        <v>15</v>
      </c>
      <c r="F228" s="53">
        <v>19</v>
      </c>
      <c r="G228" s="48" t="s">
        <v>291</v>
      </c>
      <c r="H228" s="124">
        <v>0</v>
      </c>
      <c r="I228" s="187">
        <f t="shared" si="32"/>
        <v>0</v>
      </c>
      <c r="J228" s="158" t="str">
        <f t="shared" si="30"/>
        <v>MUY BAJO</v>
      </c>
      <c r="K228" s="136">
        <v>95</v>
      </c>
      <c r="L228" s="136">
        <v>0</v>
      </c>
      <c r="M228" s="153">
        <v>0</v>
      </c>
      <c r="N228" s="136">
        <v>0</v>
      </c>
      <c r="O228" s="136">
        <v>0</v>
      </c>
      <c r="P228" s="122" t="e">
        <f t="shared" si="34"/>
        <v>#DIV/0!</v>
      </c>
      <c r="Q228" s="158" t="e">
        <f t="shared" si="35"/>
        <v>#DIV/0!</v>
      </c>
      <c r="R228" s="143"/>
      <c r="S228" s="31" t="e">
        <f t="shared" si="33"/>
        <v>#DIV/0!</v>
      </c>
      <c r="T228" s="158" t="e">
        <f t="shared" si="36"/>
        <v>#DIV/0!</v>
      </c>
    </row>
    <row r="229" spans="1:20" ht="25.5" x14ac:dyDescent="0.25">
      <c r="A229" s="207"/>
      <c r="B229" s="9" t="s">
        <v>123</v>
      </c>
      <c r="C229" s="3" t="s">
        <v>31</v>
      </c>
      <c r="D229" s="1" t="s">
        <v>133</v>
      </c>
      <c r="E229" s="48">
        <v>20</v>
      </c>
      <c r="F229" s="53">
        <v>36</v>
      </c>
      <c r="G229" s="48" t="s">
        <v>291</v>
      </c>
      <c r="H229" s="124">
        <v>0</v>
      </c>
      <c r="I229" s="187">
        <f t="shared" si="32"/>
        <v>0</v>
      </c>
      <c r="J229" s="158" t="str">
        <f t="shared" si="30"/>
        <v>MUY BAJO</v>
      </c>
      <c r="K229" s="136">
        <v>180</v>
      </c>
      <c r="L229" s="136">
        <v>0</v>
      </c>
      <c r="M229" s="153">
        <v>0</v>
      </c>
      <c r="N229" s="136">
        <v>0</v>
      </c>
      <c r="O229" s="136">
        <v>0</v>
      </c>
      <c r="P229" s="122" t="e">
        <f t="shared" si="34"/>
        <v>#DIV/0!</v>
      </c>
      <c r="Q229" s="158" t="e">
        <f t="shared" si="35"/>
        <v>#DIV/0!</v>
      </c>
      <c r="R229" s="143"/>
      <c r="S229" s="31" t="e">
        <f t="shared" si="33"/>
        <v>#DIV/0!</v>
      </c>
      <c r="T229" s="158" t="e">
        <f t="shared" si="36"/>
        <v>#DIV/0!</v>
      </c>
    </row>
    <row r="230" spans="1:20" ht="38.25" x14ac:dyDescent="0.25">
      <c r="A230" s="207"/>
      <c r="B230" s="9" t="s">
        <v>123</v>
      </c>
      <c r="C230" s="3" t="s">
        <v>27</v>
      </c>
      <c r="D230" s="1" t="s">
        <v>134</v>
      </c>
      <c r="E230" s="48">
        <v>5</v>
      </c>
      <c r="F230" s="48">
        <v>7</v>
      </c>
      <c r="G230" s="48" t="s">
        <v>291</v>
      </c>
      <c r="H230" s="124">
        <v>0</v>
      </c>
      <c r="I230" s="188">
        <f t="shared" si="32"/>
        <v>0</v>
      </c>
      <c r="J230" s="158" t="str">
        <f t="shared" si="30"/>
        <v>MUY BAJO</v>
      </c>
      <c r="K230" s="136">
        <v>70</v>
      </c>
      <c r="L230" s="136">
        <v>0</v>
      </c>
      <c r="M230" s="153">
        <v>0</v>
      </c>
      <c r="N230" s="136">
        <v>0</v>
      </c>
      <c r="O230" s="136">
        <v>0</v>
      </c>
      <c r="P230" s="122" t="e">
        <f t="shared" si="34"/>
        <v>#DIV/0!</v>
      </c>
      <c r="Q230" s="158" t="e">
        <f t="shared" si="35"/>
        <v>#DIV/0!</v>
      </c>
      <c r="R230" s="143"/>
      <c r="S230" s="31" t="e">
        <f t="shared" si="33"/>
        <v>#DIV/0!</v>
      </c>
      <c r="T230" s="158" t="e">
        <f t="shared" si="36"/>
        <v>#DIV/0!</v>
      </c>
    </row>
    <row r="231" spans="1:20" ht="38.25" x14ac:dyDescent="0.25">
      <c r="A231" s="207"/>
      <c r="B231" s="9" t="s">
        <v>123</v>
      </c>
      <c r="C231" s="3" t="s">
        <v>29</v>
      </c>
      <c r="D231" s="1" t="s">
        <v>134</v>
      </c>
      <c r="E231" s="48">
        <v>1</v>
      </c>
      <c r="F231" s="48">
        <v>1</v>
      </c>
      <c r="G231" s="48" t="s">
        <v>290</v>
      </c>
      <c r="H231" s="124">
        <v>0</v>
      </c>
      <c r="I231" s="188">
        <f t="shared" si="32"/>
        <v>0</v>
      </c>
      <c r="J231" s="158" t="str">
        <f t="shared" si="30"/>
        <v>MUY BAJO</v>
      </c>
      <c r="K231" s="136">
        <v>10</v>
      </c>
      <c r="L231" s="136">
        <v>0</v>
      </c>
      <c r="M231" s="153">
        <v>0</v>
      </c>
      <c r="N231" s="136">
        <v>0</v>
      </c>
      <c r="O231" s="136">
        <v>0</v>
      </c>
      <c r="P231" s="122" t="e">
        <f t="shared" si="34"/>
        <v>#DIV/0!</v>
      </c>
      <c r="Q231" s="158" t="e">
        <f t="shared" si="35"/>
        <v>#DIV/0!</v>
      </c>
      <c r="R231" s="143"/>
      <c r="S231" s="31" t="e">
        <f t="shared" si="33"/>
        <v>#DIV/0!</v>
      </c>
      <c r="T231" s="158" t="e">
        <f t="shared" si="36"/>
        <v>#DIV/0!</v>
      </c>
    </row>
    <row r="232" spans="1:20" ht="38.25" x14ac:dyDescent="0.25">
      <c r="A232" s="207"/>
      <c r="B232" s="9" t="s">
        <v>123</v>
      </c>
      <c r="C232" s="3" t="s">
        <v>30</v>
      </c>
      <c r="D232" s="1" t="s">
        <v>134</v>
      </c>
      <c r="E232" s="48">
        <v>1</v>
      </c>
      <c r="F232" s="48">
        <v>1</v>
      </c>
      <c r="G232" s="48" t="s">
        <v>290</v>
      </c>
      <c r="H232" s="124">
        <v>0</v>
      </c>
      <c r="I232" s="188">
        <f t="shared" si="32"/>
        <v>0</v>
      </c>
      <c r="J232" s="158" t="str">
        <f t="shared" si="30"/>
        <v>MUY BAJO</v>
      </c>
      <c r="K232" s="136">
        <v>10</v>
      </c>
      <c r="L232" s="136">
        <v>0</v>
      </c>
      <c r="M232" s="153">
        <v>0</v>
      </c>
      <c r="N232" s="136">
        <v>0</v>
      </c>
      <c r="O232" s="136">
        <v>0</v>
      </c>
      <c r="P232" s="122" t="e">
        <f t="shared" si="34"/>
        <v>#DIV/0!</v>
      </c>
      <c r="Q232" s="158" t="e">
        <f t="shared" si="35"/>
        <v>#DIV/0!</v>
      </c>
      <c r="R232" s="143"/>
      <c r="S232" s="31" t="e">
        <f t="shared" si="33"/>
        <v>#DIV/0!</v>
      </c>
      <c r="T232" s="158" t="e">
        <f t="shared" si="36"/>
        <v>#DIV/0!</v>
      </c>
    </row>
    <row r="233" spans="1:20" ht="38.25" x14ac:dyDescent="0.25">
      <c r="A233" s="207"/>
      <c r="B233" s="9" t="s">
        <v>123</v>
      </c>
      <c r="C233" s="3" t="s">
        <v>31</v>
      </c>
      <c r="D233" s="1" t="s">
        <v>134</v>
      </c>
      <c r="E233" s="48">
        <v>1</v>
      </c>
      <c r="F233" s="48">
        <v>1</v>
      </c>
      <c r="G233" s="48" t="s">
        <v>290</v>
      </c>
      <c r="H233" s="124">
        <v>0</v>
      </c>
      <c r="I233" s="188">
        <f t="shared" si="32"/>
        <v>0</v>
      </c>
      <c r="J233" s="158" t="str">
        <f t="shared" si="30"/>
        <v>MUY BAJO</v>
      </c>
      <c r="K233" s="136">
        <v>10</v>
      </c>
      <c r="L233" s="136">
        <v>0</v>
      </c>
      <c r="M233" s="153">
        <v>0</v>
      </c>
      <c r="N233" s="136">
        <v>0</v>
      </c>
      <c r="O233" s="136">
        <v>0</v>
      </c>
      <c r="P233" s="122" t="e">
        <f t="shared" si="34"/>
        <v>#DIV/0!</v>
      </c>
      <c r="Q233" s="158" t="e">
        <f t="shared" si="35"/>
        <v>#DIV/0!</v>
      </c>
      <c r="R233" s="143"/>
      <c r="S233" s="31" t="e">
        <f t="shared" si="33"/>
        <v>#DIV/0!</v>
      </c>
      <c r="T233" s="158" t="e">
        <f t="shared" si="36"/>
        <v>#DIV/0!</v>
      </c>
    </row>
    <row r="234" spans="1:20" ht="38.25" x14ac:dyDescent="0.25">
      <c r="A234" s="207"/>
      <c r="B234" s="9" t="s">
        <v>123</v>
      </c>
      <c r="C234" s="3" t="s">
        <v>27</v>
      </c>
      <c r="D234" s="1" t="s">
        <v>135</v>
      </c>
      <c r="E234" s="48">
        <v>3</v>
      </c>
      <c r="F234" s="53">
        <v>3</v>
      </c>
      <c r="G234" s="48" t="s">
        <v>291</v>
      </c>
      <c r="H234" s="124">
        <v>0</v>
      </c>
      <c r="I234" s="187">
        <f t="shared" si="32"/>
        <v>0</v>
      </c>
      <c r="J234" s="158" t="str">
        <f t="shared" si="30"/>
        <v>MUY BAJO</v>
      </c>
      <c r="K234" s="136">
        <v>30</v>
      </c>
      <c r="L234" s="136">
        <v>0</v>
      </c>
      <c r="M234" s="153">
        <v>0</v>
      </c>
      <c r="N234" s="136">
        <v>0</v>
      </c>
      <c r="O234" s="136">
        <v>0</v>
      </c>
      <c r="P234" s="122" t="e">
        <f t="shared" si="34"/>
        <v>#DIV/0!</v>
      </c>
      <c r="Q234" s="158" t="e">
        <f t="shared" si="35"/>
        <v>#DIV/0!</v>
      </c>
      <c r="R234" s="143"/>
      <c r="S234" s="31" t="e">
        <f t="shared" si="33"/>
        <v>#DIV/0!</v>
      </c>
      <c r="T234" s="158" t="e">
        <f t="shared" si="36"/>
        <v>#DIV/0!</v>
      </c>
    </row>
    <row r="235" spans="1:20" ht="38.25" x14ac:dyDescent="0.25">
      <c r="A235" s="207"/>
      <c r="B235" s="9" t="s">
        <v>123</v>
      </c>
      <c r="C235" s="3" t="s">
        <v>29</v>
      </c>
      <c r="D235" s="1" t="s">
        <v>135</v>
      </c>
      <c r="E235" s="48">
        <v>0</v>
      </c>
      <c r="F235" s="53">
        <v>1</v>
      </c>
      <c r="G235" s="48" t="s">
        <v>291</v>
      </c>
      <c r="H235" s="124">
        <v>0</v>
      </c>
      <c r="I235" s="187">
        <f t="shared" si="32"/>
        <v>0</v>
      </c>
      <c r="J235" s="158" t="str">
        <f t="shared" si="30"/>
        <v>MUY BAJO</v>
      </c>
      <c r="K235" s="136">
        <v>10</v>
      </c>
      <c r="L235" s="136">
        <v>0</v>
      </c>
      <c r="M235" s="153">
        <v>0</v>
      </c>
      <c r="N235" s="136">
        <v>0</v>
      </c>
      <c r="O235" s="136">
        <v>0</v>
      </c>
      <c r="P235" s="122" t="e">
        <f t="shared" si="34"/>
        <v>#DIV/0!</v>
      </c>
      <c r="Q235" s="158" t="e">
        <f t="shared" si="35"/>
        <v>#DIV/0!</v>
      </c>
      <c r="R235" s="143"/>
      <c r="S235" s="31" t="e">
        <f t="shared" si="33"/>
        <v>#DIV/0!</v>
      </c>
      <c r="T235" s="158" t="e">
        <f t="shared" si="36"/>
        <v>#DIV/0!</v>
      </c>
    </row>
    <row r="236" spans="1:20" ht="38.25" x14ac:dyDescent="0.25">
      <c r="A236" s="207"/>
      <c r="B236" s="9" t="s">
        <v>123</v>
      </c>
      <c r="C236" s="3" t="s">
        <v>30</v>
      </c>
      <c r="D236" s="1" t="s">
        <v>135</v>
      </c>
      <c r="E236" s="48">
        <v>0</v>
      </c>
      <c r="F236" s="53">
        <v>1</v>
      </c>
      <c r="G236" s="48" t="s">
        <v>291</v>
      </c>
      <c r="H236" s="124">
        <v>0</v>
      </c>
      <c r="I236" s="187">
        <f t="shared" si="32"/>
        <v>0</v>
      </c>
      <c r="J236" s="158" t="str">
        <f t="shared" si="30"/>
        <v>MUY BAJO</v>
      </c>
      <c r="K236" s="136">
        <v>10</v>
      </c>
      <c r="L236" s="136">
        <v>0</v>
      </c>
      <c r="M236" s="153">
        <v>0</v>
      </c>
      <c r="N236" s="136">
        <v>0</v>
      </c>
      <c r="O236" s="136">
        <v>0</v>
      </c>
      <c r="P236" s="122" t="e">
        <f t="shared" si="34"/>
        <v>#DIV/0!</v>
      </c>
      <c r="Q236" s="158" t="e">
        <f t="shared" si="35"/>
        <v>#DIV/0!</v>
      </c>
      <c r="R236" s="143"/>
      <c r="S236" s="31" t="e">
        <f t="shared" si="33"/>
        <v>#DIV/0!</v>
      </c>
      <c r="T236" s="158" t="e">
        <f t="shared" si="36"/>
        <v>#DIV/0!</v>
      </c>
    </row>
    <row r="237" spans="1:20" ht="38.25" x14ac:dyDescent="0.25">
      <c r="A237" s="207"/>
      <c r="B237" s="9" t="s">
        <v>123</v>
      </c>
      <c r="C237" s="3" t="s">
        <v>31</v>
      </c>
      <c r="D237" s="1" t="s">
        <v>135</v>
      </c>
      <c r="E237" s="48">
        <v>1</v>
      </c>
      <c r="F237" s="53">
        <v>1</v>
      </c>
      <c r="G237" s="48" t="s">
        <v>291</v>
      </c>
      <c r="H237" s="124">
        <v>0</v>
      </c>
      <c r="I237" s="187">
        <f t="shared" si="32"/>
        <v>0</v>
      </c>
      <c r="J237" s="158" t="str">
        <f t="shared" si="30"/>
        <v>MUY BAJO</v>
      </c>
      <c r="K237" s="136">
        <v>10</v>
      </c>
      <c r="L237" s="136">
        <v>0</v>
      </c>
      <c r="M237" s="153">
        <v>0</v>
      </c>
      <c r="N237" s="136">
        <v>0</v>
      </c>
      <c r="O237" s="136">
        <v>0</v>
      </c>
      <c r="P237" s="122" t="e">
        <f t="shared" si="34"/>
        <v>#DIV/0!</v>
      </c>
      <c r="Q237" s="158" t="e">
        <f t="shared" si="35"/>
        <v>#DIV/0!</v>
      </c>
      <c r="R237" s="143"/>
      <c r="S237" s="31" t="e">
        <f t="shared" si="33"/>
        <v>#DIV/0!</v>
      </c>
      <c r="T237" s="158" t="e">
        <f t="shared" si="36"/>
        <v>#DIV/0!</v>
      </c>
    </row>
    <row r="238" spans="1:20" ht="25.5" x14ac:dyDescent="0.25">
      <c r="A238" s="207"/>
      <c r="B238" s="9" t="s">
        <v>123</v>
      </c>
      <c r="C238" s="3" t="s">
        <v>27</v>
      </c>
      <c r="D238" s="1" t="s">
        <v>136</v>
      </c>
      <c r="E238" s="48">
        <v>184</v>
      </c>
      <c r="F238" s="53">
        <v>184</v>
      </c>
      <c r="G238" s="48" t="s">
        <v>291</v>
      </c>
      <c r="H238" s="124">
        <v>0</v>
      </c>
      <c r="I238" s="187">
        <f t="shared" si="32"/>
        <v>0</v>
      </c>
      <c r="J238" s="158" t="str">
        <f t="shared" si="30"/>
        <v>MUY BAJO</v>
      </c>
      <c r="K238" s="136">
        <v>92</v>
      </c>
      <c r="L238" s="136">
        <v>0</v>
      </c>
      <c r="M238" s="153">
        <v>0</v>
      </c>
      <c r="N238" s="136">
        <v>0</v>
      </c>
      <c r="O238" s="136">
        <v>0</v>
      </c>
      <c r="P238" s="122" t="e">
        <f t="shared" si="34"/>
        <v>#DIV/0!</v>
      </c>
      <c r="Q238" s="158" t="e">
        <f t="shared" si="35"/>
        <v>#DIV/0!</v>
      </c>
      <c r="R238" s="143"/>
      <c r="S238" s="31" t="e">
        <f t="shared" si="33"/>
        <v>#DIV/0!</v>
      </c>
      <c r="T238" s="158" t="e">
        <f t="shared" si="36"/>
        <v>#DIV/0!</v>
      </c>
    </row>
    <row r="239" spans="1:20" ht="25.5" x14ac:dyDescent="0.25">
      <c r="A239" s="207"/>
      <c r="B239" s="9" t="s">
        <v>123</v>
      </c>
      <c r="C239" s="3" t="s">
        <v>29</v>
      </c>
      <c r="D239" s="1" t="s">
        <v>136</v>
      </c>
      <c r="E239" s="48">
        <v>7</v>
      </c>
      <c r="F239" s="53">
        <v>7</v>
      </c>
      <c r="G239" s="48" t="s">
        <v>291</v>
      </c>
      <c r="H239" s="124">
        <v>0</v>
      </c>
      <c r="I239" s="187">
        <f t="shared" si="32"/>
        <v>0</v>
      </c>
      <c r="J239" s="158" t="str">
        <f t="shared" si="30"/>
        <v>MUY BAJO</v>
      </c>
      <c r="K239" s="136">
        <v>3.5</v>
      </c>
      <c r="L239" s="136">
        <v>0</v>
      </c>
      <c r="M239" s="153">
        <v>0</v>
      </c>
      <c r="N239" s="136">
        <v>0</v>
      </c>
      <c r="O239" s="136">
        <v>0</v>
      </c>
      <c r="P239" s="122" t="e">
        <f t="shared" si="34"/>
        <v>#DIV/0!</v>
      </c>
      <c r="Q239" s="158" t="e">
        <f t="shared" si="35"/>
        <v>#DIV/0!</v>
      </c>
      <c r="R239" s="143"/>
      <c r="S239" s="31" t="e">
        <f t="shared" si="33"/>
        <v>#DIV/0!</v>
      </c>
      <c r="T239" s="158" t="e">
        <f t="shared" si="36"/>
        <v>#DIV/0!</v>
      </c>
    </row>
    <row r="240" spans="1:20" ht="25.5" x14ac:dyDescent="0.25">
      <c r="A240" s="207"/>
      <c r="B240" s="9" t="s">
        <v>123</v>
      </c>
      <c r="C240" s="3" t="s">
        <v>30</v>
      </c>
      <c r="D240" s="1" t="s">
        <v>136</v>
      </c>
      <c r="E240" s="48">
        <v>13</v>
      </c>
      <c r="F240" s="53">
        <v>13</v>
      </c>
      <c r="G240" s="48" t="s">
        <v>291</v>
      </c>
      <c r="H240" s="124">
        <v>0</v>
      </c>
      <c r="I240" s="187">
        <f t="shared" si="32"/>
        <v>0</v>
      </c>
      <c r="J240" s="158" t="str">
        <f t="shared" si="30"/>
        <v>MUY BAJO</v>
      </c>
      <c r="K240" s="136">
        <v>6.5</v>
      </c>
      <c r="L240" s="136">
        <v>0</v>
      </c>
      <c r="M240" s="153">
        <v>0</v>
      </c>
      <c r="N240" s="136">
        <v>0</v>
      </c>
      <c r="O240" s="136">
        <v>0</v>
      </c>
      <c r="P240" s="122" t="e">
        <f t="shared" si="34"/>
        <v>#DIV/0!</v>
      </c>
      <c r="Q240" s="158" t="e">
        <f t="shared" si="35"/>
        <v>#DIV/0!</v>
      </c>
      <c r="R240" s="143"/>
      <c r="S240" s="31" t="e">
        <f t="shared" si="33"/>
        <v>#DIV/0!</v>
      </c>
      <c r="T240" s="158" t="e">
        <f t="shared" si="36"/>
        <v>#DIV/0!</v>
      </c>
    </row>
    <row r="241" spans="1:20" ht="25.5" x14ac:dyDescent="0.25">
      <c r="A241" s="207"/>
      <c r="B241" s="9" t="s">
        <v>123</v>
      </c>
      <c r="C241" s="3" t="s">
        <v>31</v>
      </c>
      <c r="D241" s="1" t="s">
        <v>136</v>
      </c>
      <c r="E241" s="48">
        <v>8</v>
      </c>
      <c r="F241" s="53">
        <v>8</v>
      </c>
      <c r="G241" s="48" t="s">
        <v>291</v>
      </c>
      <c r="H241" s="124">
        <v>0</v>
      </c>
      <c r="I241" s="187">
        <f t="shared" si="32"/>
        <v>0</v>
      </c>
      <c r="J241" s="158" t="str">
        <f t="shared" si="30"/>
        <v>MUY BAJO</v>
      </c>
      <c r="K241" s="136">
        <v>4</v>
      </c>
      <c r="L241" s="136">
        <v>0</v>
      </c>
      <c r="M241" s="153">
        <v>0</v>
      </c>
      <c r="N241" s="136">
        <v>0</v>
      </c>
      <c r="O241" s="136">
        <v>0</v>
      </c>
      <c r="P241" s="122" t="e">
        <f t="shared" si="34"/>
        <v>#DIV/0!</v>
      </c>
      <c r="Q241" s="158" t="e">
        <f t="shared" si="35"/>
        <v>#DIV/0!</v>
      </c>
      <c r="R241" s="143"/>
      <c r="S241" s="31" t="e">
        <f t="shared" si="33"/>
        <v>#DIV/0!</v>
      </c>
      <c r="T241" s="158" t="e">
        <f t="shared" si="36"/>
        <v>#DIV/0!</v>
      </c>
    </row>
    <row r="242" spans="1:20" ht="38.25" x14ac:dyDescent="0.25">
      <c r="A242" s="207"/>
      <c r="B242" s="9" t="s">
        <v>123</v>
      </c>
      <c r="C242" s="3" t="s">
        <v>1</v>
      </c>
      <c r="D242" s="1" t="s">
        <v>137</v>
      </c>
      <c r="E242" s="48">
        <v>1</v>
      </c>
      <c r="F242" s="53">
        <v>1</v>
      </c>
      <c r="G242" s="48" t="s">
        <v>290</v>
      </c>
      <c r="H242" s="124">
        <v>0</v>
      </c>
      <c r="I242" s="187">
        <f t="shared" si="32"/>
        <v>0</v>
      </c>
      <c r="J242" s="158" t="str">
        <f t="shared" si="30"/>
        <v>MUY BAJO</v>
      </c>
      <c r="K242" s="136">
        <v>55</v>
      </c>
      <c r="L242" s="136">
        <v>0</v>
      </c>
      <c r="M242" s="153">
        <v>0</v>
      </c>
      <c r="N242" s="136">
        <v>0</v>
      </c>
      <c r="O242" s="136">
        <v>0</v>
      </c>
      <c r="P242" s="122" t="e">
        <f t="shared" si="34"/>
        <v>#DIV/0!</v>
      </c>
      <c r="Q242" s="158" t="e">
        <f t="shared" si="35"/>
        <v>#DIV/0!</v>
      </c>
      <c r="R242" s="143"/>
      <c r="S242" s="31" t="e">
        <f t="shared" si="33"/>
        <v>#DIV/0!</v>
      </c>
      <c r="T242" s="158" t="e">
        <f t="shared" si="36"/>
        <v>#DIV/0!</v>
      </c>
    </row>
    <row r="243" spans="1:20" ht="25.5" x14ac:dyDescent="0.25">
      <c r="A243" s="207"/>
      <c r="B243" s="9" t="s">
        <v>123</v>
      </c>
      <c r="C243" s="3" t="s">
        <v>27</v>
      </c>
      <c r="D243" s="1" t="s">
        <v>138</v>
      </c>
      <c r="E243" s="48">
        <v>113</v>
      </c>
      <c r="F243" s="53">
        <v>113</v>
      </c>
      <c r="G243" s="48" t="s">
        <v>291</v>
      </c>
      <c r="H243" s="124">
        <v>19</v>
      </c>
      <c r="I243" s="187">
        <f t="shared" si="32"/>
        <v>0.16814159292035399</v>
      </c>
      <c r="J243" s="158" t="str">
        <f t="shared" si="30"/>
        <v>MUY BAJO</v>
      </c>
      <c r="K243" s="136">
        <v>1130</v>
      </c>
      <c r="L243" s="136">
        <v>181.91267999999999</v>
      </c>
      <c r="M243" s="153">
        <v>1.6098467256637169E-7</v>
      </c>
      <c r="N243" s="136">
        <v>6.1892959999999997</v>
      </c>
      <c r="O243" s="136">
        <v>177.48679100000001</v>
      </c>
      <c r="P243" s="122">
        <f t="shared" si="34"/>
        <v>0.97567025564133303</v>
      </c>
      <c r="Q243" s="158" t="str">
        <f t="shared" si="35"/>
        <v>MUY ALTO</v>
      </c>
      <c r="R243" s="143"/>
      <c r="S243" s="31">
        <f t="shared" si="33"/>
        <v>0.16405075094854274</v>
      </c>
      <c r="T243" s="158" t="str">
        <f t="shared" si="36"/>
        <v>MUY BAJO</v>
      </c>
    </row>
    <row r="244" spans="1:20" ht="25.5" x14ac:dyDescent="0.25">
      <c r="A244" s="207"/>
      <c r="B244" s="9" t="s">
        <v>123</v>
      </c>
      <c r="C244" s="3" t="s">
        <v>29</v>
      </c>
      <c r="D244" s="1" t="s">
        <v>138</v>
      </c>
      <c r="E244" s="48">
        <v>3</v>
      </c>
      <c r="F244" s="53">
        <v>3</v>
      </c>
      <c r="G244" s="48" t="s">
        <v>291</v>
      </c>
      <c r="H244" s="124">
        <v>0</v>
      </c>
      <c r="I244" s="187">
        <f t="shared" si="32"/>
        <v>0</v>
      </c>
      <c r="J244" s="158" t="str">
        <f t="shared" si="30"/>
        <v>MUY BAJO</v>
      </c>
      <c r="K244" s="136">
        <v>30</v>
      </c>
      <c r="L244" s="136">
        <v>0</v>
      </c>
      <c r="M244" s="153">
        <v>0</v>
      </c>
      <c r="N244" s="136">
        <v>0</v>
      </c>
      <c r="O244" s="136">
        <v>0</v>
      </c>
      <c r="P244" s="122" t="e">
        <f t="shared" si="34"/>
        <v>#DIV/0!</v>
      </c>
      <c r="Q244" s="158" t="e">
        <f t="shared" si="35"/>
        <v>#DIV/0!</v>
      </c>
      <c r="R244" s="143"/>
      <c r="S244" s="31" t="e">
        <f t="shared" si="33"/>
        <v>#DIV/0!</v>
      </c>
      <c r="T244" s="158" t="e">
        <f t="shared" si="36"/>
        <v>#DIV/0!</v>
      </c>
    </row>
    <row r="245" spans="1:20" ht="25.5" x14ac:dyDescent="0.25">
      <c r="A245" s="207"/>
      <c r="B245" s="9" t="s">
        <v>123</v>
      </c>
      <c r="C245" s="3" t="s">
        <v>30</v>
      </c>
      <c r="D245" s="1" t="s">
        <v>138</v>
      </c>
      <c r="E245" s="48">
        <v>4</v>
      </c>
      <c r="F245" s="53">
        <v>4</v>
      </c>
      <c r="G245" s="48" t="s">
        <v>291</v>
      </c>
      <c r="H245" s="124">
        <v>0</v>
      </c>
      <c r="I245" s="187">
        <f t="shared" si="32"/>
        <v>0</v>
      </c>
      <c r="J245" s="158" t="str">
        <f t="shared" si="30"/>
        <v>MUY BAJO</v>
      </c>
      <c r="K245" s="136">
        <v>40</v>
      </c>
      <c r="L245" s="136">
        <v>1.5</v>
      </c>
      <c r="M245" s="153">
        <v>3.7499999999999998E-8</v>
      </c>
      <c r="N245" s="136">
        <v>0</v>
      </c>
      <c r="O245" s="136">
        <v>0</v>
      </c>
      <c r="P245" s="122">
        <f t="shared" si="34"/>
        <v>0</v>
      </c>
      <c r="Q245" s="158" t="str">
        <f t="shared" si="35"/>
        <v>MUY BAJO</v>
      </c>
      <c r="R245" s="143"/>
      <c r="S245" s="31">
        <f t="shared" si="33"/>
        <v>0</v>
      </c>
      <c r="T245" s="158" t="str">
        <f t="shared" si="36"/>
        <v>MUY BAJO</v>
      </c>
    </row>
    <row r="246" spans="1:20" ht="25.5" x14ac:dyDescent="0.25">
      <c r="A246" s="207"/>
      <c r="B246" s="9" t="s">
        <v>123</v>
      </c>
      <c r="C246" s="3" t="s">
        <v>31</v>
      </c>
      <c r="D246" s="1" t="s">
        <v>138</v>
      </c>
      <c r="E246" s="48">
        <v>6</v>
      </c>
      <c r="F246" s="53">
        <v>6</v>
      </c>
      <c r="G246" s="48" t="s">
        <v>291</v>
      </c>
      <c r="H246" s="124">
        <v>0</v>
      </c>
      <c r="I246" s="187">
        <f t="shared" si="32"/>
        <v>0</v>
      </c>
      <c r="J246" s="158" t="str">
        <f t="shared" si="30"/>
        <v>MUY BAJO</v>
      </c>
      <c r="K246" s="136">
        <v>60</v>
      </c>
      <c r="L246" s="136">
        <v>0</v>
      </c>
      <c r="M246" s="153">
        <v>0</v>
      </c>
      <c r="N246" s="136">
        <v>0</v>
      </c>
      <c r="O246" s="136">
        <v>0</v>
      </c>
      <c r="P246" s="122" t="e">
        <f t="shared" si="34"/>
        <v>#DIV/0!</v>
      </c>
      <c r="Q246" s="158" t="e">
        <f t="shared" si="35"/>
        <v>#DIV/0!</v>
      </c>
      <c r="R246" s="143"/>
      <c r="S246" s="31" t="e">
        <f t="shared" si="33"/>
        <v>#DIV/0!</v>
      </c>
      <c r="T246" s="158" t="e">
        <f t="shared" si="36"/>
        <v>#DIV/0!</v>
      </c>
    </row>
    <row r="247" spans="1:20" ht="25.5" x14ac:dyDescent="0.25">
      <c r="A247" s="207"/>
      <c r="B247" s="9" t="s">
        <v>123</v>
      </c>
      <c r="C247" s="3" t="s">
        <v>27</v>
      </c>
      <c r="D247" s="1" t="s">
        <v>139</v>
      </c>
      <c r="E247" s="80">
        <v>30381</v>
      </c>
      <c r="F247" s="53">
        <v>3038</v>
      </c>
      <c r="G247" s="48" t="s">
        <v>289</v>
      </c>
      <c r="H247" s="124">
        <v>51</v>
      </c>
      <c r="I247" s="187">
        <f t="shared" si="32"/>
        <v>1.6787360105332456E-2</v>
      </c>
      <c r="J247" s="158" t="str">
        <f t="shared" ref="J247:J315" si="37">IF(I247&lt;=20%,"MUY BAJO",IF(AND(I247&gt;20%,I247&lt;=40%),"BAJO",IF(AND(I247&gt;40%,I247&lt;=60%),"MEDIO",IF(AND(I247&gt;60%,I247&lt;=80%),"ALTO","MUY ALTO"))))</f>
        <v>MUY BAJO</v>
      </c>
      <c r="K247" s="136">
        <v>50</v>
      </c>
      <c r="L247" s="136">
        <v>88.410498000000004</v>
      </c>
      <c r="M247" s="153">
        <v>1.76820996E-6</v>
      </c>
      <c r="N247" s="136">
        <v>25.275400000000001</v>
      </c>
      <c r="O247" s="136">
        <v>25.275400000000001</v>
      </c>
      <c r="P247" s="122">
        <f t="shared" si="34"/>
        <v>0.2858868637975549</v>
      </c>
      <c r="Q247" s="158" t="str">
        <f t="shared" si="35"/>
        <v>BAJO</v>
      </c>
      <c r="R247" s="143"/>
      <c r="S247" s="31">
        <f t="shared" si="33"/>
        <v>4.7992857319536864E-3</v>
      </c>
      <c r="T247" s="158" t="str">
        <f t="shared" si="36"/>
        <v>MUY BAJO</v>
      </c>
    </row>
    <row r="248" spans="1:20" ht="25.5" x14ac:dyDescent="0.25">
      <c r="A248" s="207"/>
      <c r="B248" s="9" t="s">
        <v>123</v>
      </c>
      <c r="C248" s="3" t="s">
        <v>29</v>
      </c>
      <c r="D248" s="1" t="s">
        <v>139</v>
      </c>
      <c r="E248" s="80">
        <v>2082</v>
      </c>
      <c r="F248" s="53">
        <v>208</v>
      </c>
      <c r="G248" s="48" t="s">
        <v>289</v>
      </c>
      <c r="H248" s="124">
        <v>0</v>
      </c>
      <c r="I248" s="187">
        <f t="shared" si="32"/>
        <v>0</v>
      </c>
      <c r="J248" s="158" t="str">
        <f t="shared" si="37"/>
        <v>MUY BAJO</v>
      </c>
      <c r="K248" s="136">
        <v>8</v>
      </c>
      <c r="L248" s="136">
        <v>0</v>
      </c>
      <c r="M248" s="153">
        <v>0</v>
      </c>
      <c r="N248" s="136">
        <v>0</v>
      </c>
      <c r="O248" s="136">
        <v>0</v>
      </c>
      <c r="P248" s="122" t="e">
        <f t="shared" si="34"/>
        <v>#DIV/0!</v>
      </c>
      <c r="Q248" s="158" t="e">
        <f t="shared" si="35"/>
        <v>#DIV/0!</v>
      </c>
      <c r="R248" s="143"/>
      <c r="S248" s="31" t="e">
        <f t="shared" si="33"/>
        <v>#DIV/0!</v>
      </c>
      <c r="T248" s="158" t="e">
        <f t="shared" si="36"/>
        <v>#DIV/0!</v>
      </c>
    </row>
    <row r="249" spans="1:20" ht="25.5" x14ac:dyDescent="0.25">
      <c r="A249" s="207"/>
      <c r="B249" s="9" t="s">
        <v>123</v>
      </c>
      <c r="C249" s="3" t="s">
        <v>30</v>
      </c>
      <c r="D249" s="1" t="s">
        <v>139</v>
      </c>
      <c r="E249" s="80">
        <v>1809</v>
      </c>
      <c r="F249" s="53">
        <v>181</v>
      </c>
      <c r="G249" s="48" t="s">
        <v>289</v>
      </c>
      <c r="H249" s="124">
        <v>0</v>
      </c>
      <c r="I249" s="187">
        <f t="shared" si="32"/>
        <v>0</v>
      </c>
      <c r="J249" s="158" t="str">
        <f t="shared" si="37"/>
        <v>MUY BAJO</v>
      </c>
      <c r="K249" s="136">
        <v>8</v>
      </c>
      <c r="L249" s="136">
        <v>0</v>
      </c>
      <c r="M249" s="153">
        <v>0</v>
      </c>
      <c r="N249" s="136">
        <v>0</v>
      </c>
      <c r="O249" s="136">
        <v>0</v>
      </c>
      <c r="P249" s="122" t="e">
        <f t="shared" si="34"/>
        <v>#DIV/0!</v>
      </c>
      <c r="Q249" s="158" t="e">
        <f t="shared" si="35"/>
        <v>#DIV/0!</v>
      </c>
      <c r="R249" s="143"/>
      <c r="S249" s="31" t="e">
        <f t="shared" si="33"/>
        <v>#DIV/0!</v>
      </c>
      <c r="T249" s="158" t="e">
        <f t="shared" si="36"/>
        <v>#DIV/0!</v>
      </c>
    </row>
    <row r="250" spans="1:20" ht="25.5" x14ac:dyDescent="0.25">
      <c r="A250" s="207"/>
      <c r="B250" s="9" t="s">
        <v>123</v>
      </c>
      <c r="C250" s="3" t="s">
        <v>31</v>
      </c>
      <c r="D250" s="1" t="s">
        <v>139</v>
      </c>
      <c r="E250" s="80">
        <v>2309</v>
      </c>
      <c r="F250" s="53">
        <v>231</v>
      </c>
      <c r="G250" s="48" t="s">
        <v>289</v>
      </c>
      <c r="H250" s="124">
        <v>0</v>
      </c>
      <c r="I250" s="187">
        <f t="shared" si="32"/>
        <v>0</v>
      </c>
      <c r="J250" s="158" t="str">
        <f t="shared" si="37"/>
        <v>MUY BAJO</v>
      </c>
      <c r="K250" s="136">
        <v>8</v>
      </c>
      <c r="L250" s="136">
        <v>0</v>
      </c>
      <c r="M250" s="153">
        <v>0</v>
      </c>
      <c r="N250" s="136">
        <v>0</v>
      </c>
      <c r="O250" s="136">
        <v>0</v>
      </c>
      <c r="P250" s="122" t="e">
        <f t="shared" si="34"/>
        <v>#DIV/0!</v>
      </c>
      <c r="Q250" s="158" t="e">
        <f t="shared" si="35"/>
        <v>#DIV/0!</v>
      </c>
      <c r="R250" s="143"/>
      <c r="S250" s="31" t="e">
        <f t="shared" si="33"/>
        <v>#DIV/0!</v>
      </c>
      <c r="T250" s="158" t="e">
        <f t="shared" si="36"/>
        <v>#DIV/0!</v>
      </c>
    </row>
    <row r="251" spans="1:20" ht="25.5" x14ac:dyDescent="0.25">
      <c r="A251" s="207"/>
      <c r="B251" s="9" t="s">
        <v>123</v>
      </c>
      <c r="C251" s="3" t="s">
        <v>1</v>
      </c>
      <c r="D251" s="1" t="s">
        <v>140</v>
      </c>
      <c r="E251" s="48">
        <v>25</v>
      </c>
      <c r="F251" s="53">
        <v>25</v>
      </c>
      <c r="G251" s="48" t="s">
        <v>291</v>
      </c>
      <c r="H251" s="124">
        <v>16</v>
      </c>
      <c r="I251" s="187">
        <f t="shared" si="32"/>
        <v>0.64</v>
      </c>
      <c r="J251" s="158" t="str">
        <f t="shared" si="37"/>
        <v>ALTO</v>
      </c>
      <c r="K251" s="136">
        <v>1200</v>
      </c>
      <c r="L251" s="136">
        <v>1078.6873869999999</v>
      </c>
      <c r="M251" s="153">
        <v>8.9890615583333332E-7</v>
      </c>
      <c r="N251" s="136">
        <v>78.068679000000003</v>
      </c>
      <c r="O251" s="136">
        <v>933.11848099999997</v>
      </c>
      <c r="P251" s="122">
        <f t="shared" si="34"/>
        <v>0.86504996002145707</v>
      </c>
      <c r="Q251" s="158" t="str">
        <f t="shared" si="35"/>
        <v>MUY ALTO</v>
      </c>
      <c r="R251" s="143"/>
      <c r="S251" s="31">
        <f t="shared" si="33"/>
        <v>0.55363197441373257</v>
      </c>
      <c r="T251" s="158" t="str">
        <f t="shared" si="36"/>
        <v>MEDIO</v>
      </c>
    </row>
    <row r="252" spans="1:20" ht="38.25" x14ac:dyDescent="0.25">
      <c r="A252" s="207"/>
      <c r="B252" s="10" t="s">
        <v>321</v>
      </c>
      <c r="C252" s="19"/>
      <c r="D252" s="6"/>
      <c r="E252" s="51"/>
      <c r="F252" s="76"/>
      <c r="G252" s="51"/>
      <c r="H252" s="76"/>
      <c r="I252" s="197">
        <f>+AVERAGE(I193:I251)</f>
        <v>0.46956285805208003</v>
      </c>
      <c r="J252" s="159" t="str">
        <f t="shared" si="37"/>
        <v>MEDIO</v>
      </c>
      <c r="K252" s="137">
        <v>12424.5</v>
      </c>
      <c r="L252" s="137">
        <v>8495.7538609999992</v>
      </c>
      <c r="M252" s="140">
        <v>6.8379040291359813E-7</v>
      </c>
      <c r="N252" s="137">
        <v>3788.2474809999999</v>
      </c>
      <c r="O252" s="137">
        <v>7156.652787</v>
      </c>
      <c r="P252" s="106">
        <f t="shared" si="34"/>
        <v>0.84237995875243266</v>
      </c>
      <c r="Q252" s="158" t="str">
        <f t="shared" si="35"/>
        <v>MUY ALTO</v>
      </c>
      <c r="R252" s="143"/>
      <c r="S252" s="73">
        <f t="shared" si="33"/>
        <v>0.39555034099758557</v>
      </c>
      <c r="T252" s="158" t="str">
        <f t="shared" si="36"/>
        <v>BAJO</v>
      </c>
    </row>
    <row r="253" spans="1:20" ht="25.5" x14ac:dyDescent="0.25">
      <c r="A253" s="207"/>
      <c r="B253" s="9" t="s">
        <v>141</v>
      </c>
      <c r="C253" s="3" t="s">
        <v>1</v>
      </c>
      <c r="D253" s="1" t="s">
        <v>142</v>
      </c>
      <c r="E253" s="48">
        <v>87</v>
      </c>
      <c r="F253" s="53">
        <v>2</v>
      </c>
      <c r="G253" s="48" t="s">
        <v>289</v>
      </c>
      <c r="H253" s="124">
        <v>2</v>
      </c>
      <c r="I253" s="187">
        <f>+H253/F253</f>
        <v>1</v>
      </c>
      <c r="J253" s="158" t="str">
        <f t="shared" si="37"/>
        <v>MUY ALTO</v>
      </c>
      <c r="K253" s="136">
        <v>818</v>
      </c>
      <c r="L253" s="136">
        <v>658</v>
      </c>
      <c r="M253" s="153">
        <v>8.0440097799511E-7</v>
      </c>
      <c r="N253" s="136">
        <v>59.590201</v>
      </c>
      <c r="O253" s="136">
        <v>646.77999699999998</v>
      </c>
      <c r="P253" s="122">
        <f t="shared" si="34"/>
        <v>0.98294832370820662</v>
      </c>
      <c r="Q253" s="158" t="str">
        <f t="shared" si="35"/>
        <v>MUY ALTO</v>
      </c>
      <c r="R253" s="143"/>
      <c r="S253" s="31">
        <f t="shared" si="33"/>
        <v>0.98294832370820662</v>
      </c>
      <c r="T253" s="158" t="str">
        <f t="shared" si="36"/>
        <v>MUY ALTO</v>
      </c>
    </row>
    <row r="254" spans="1:20" ht="38.25" x14ac:dyDescent="0.25">
      <c r="A254" s="207"/>
      <c r="B254" s="9" t="s">
        <v>143</v>
      </c>
      <c r="C254" s="3" t="s">
        <v>1</v>
      </c>
      <c r="D254" s="1" t="s">
        <v>144</v>
      </c>
      <c r="E254" s="48">
        <v>87</v>
      </c>
      <c r="F254" s="53">
        <v>87</v>
      </c>
      <c r="G254" s="48" t="s">
        <v>291</v>
      </c>
      <c r="H254" s="124">
        <v>0</v>
      </c>
      <c r="I254" s="187">
        <f t="shared" si="32"/>
        <v>0</v>
      </c>
      <c r="J254" s="158" t="str">
        <f t="shared" si="37"/>
        <v>MUY BAJO</v>
      </c>
      <c r="K254" s="136">
        <v>910</v>
      </c>
      <c r="L254" s="136">
        <v>680</v>
      </c>
      <c r="M254" s="153">
        <v>7.4725274725274726E-7</v>
      </c>
      <c r="N254" s="136">
        <v>64.136302999999998</v>
      </c>
      <c r="O254" s="136">
        <v>677.84119499999997</v>
      </c>
      <c r="P254" s="122">
        <f t="shared" si="34"/>
        <v>0.99682528676470583</v>
      </c>
      <c r="Q254" s="158" t="str">
        <f t="shared" si="35"/>
        <v>MUY ALTO</v>
      </c>
      <c r="R254" s="143"/>
      <c r="S254" s="31">
        <f t="shared" si="33"/>
        <v>0</v>
      </c>
      <c r="T254" s="158" t="str">
        <f t="shared" si="36"/>
        <v>MUY BAJO</v>
      </c>
    </row>
    <row r="255" spans="1:20" ht="25.5" x14ac:dyDescent="0.25">
      <c r="A255" s="207"/>
      <c r="B255" s="9" t="s">
        <v>145</v>
      </c>
      <c r="C255" s="3" t="s">
        <v>1</v>
      </c>
      <c r="D255" s="1" t="s">
        <v>146</v>
      </c>
      <c r="E255" s="48">
        <v>3632</v>
      </c>
      <c r="F255" s="53">
        <v>4460</v>
      </c>
      <c r="G255" s="48" t="s">
        <v>290</v>
      </c>
      <c r="H255" s="124">
        <v>3900</v>
      </c>
      <c r="I255" s="187">
        <f t="shared" si="32"/>
        <v>0.87443946188340804</v>
      </c>
      <c r="J255" s="158" t="str">
        <f t="shared" si="37"/>
        <v>MUY ALTO</v>
      </c>
      <c r="K255" s="136">
        <v>1200</v>
      </c>
      <c r="L255" s="136">
        <v>907.46339999999998</v>
      </c>
      <c r="M255" s="153">
        <v>7.5621950000000007E-7</v>
      </c>
      <c r="N255" s="136">
        <v>120.67376899999999</v>
      </c>
      <c r="O255" s="136">
        <v>898.29704500000003</v>
      </c>
      <c r="P255" s="122">
        <f t="shared" si="34"/>
        <v>0.98989892595117335</v>
      </c>
      <c r="Q255" s="158" t="str">
        <f t="shared" si="35"/>
        <v>MUY ALTO</v>
      </c>
      <c r="R255" s="143"/>
      <c r="S255" s="31">
        <f t="shared" si="33"/>
        <v>0.86560668412770758</v>
      </c>
      <c r="T255" s="158" t="str">
        <f t="shared" si="36"/>
        <v>MUY ALTO</v>
      </c>
    </row>
    <row r="256" spans="1:20" ht="38.25" x14ac:dyDescent="0.25">
      <c r="A256" s="207"/>
      <c r="B256" s="9" t="s">
        <v>147</v>
      </c>
      <c r="C256" s="3" t="s">
        <v>1</v>
      </c>
      <c r="D256" s="1" t="s">
        <v>148</v>
      </c>
      <c r="E256" s="48">
        <v>2666</v>
      </c>
      <c r="F256" s="53">
        <v>2666</v>
      </c>
      <c r="G256" s="48" t="s">
        <v>291</v>
      </c>
      <c r="H256" s="124">
        <v>0</v>
      </c>
      <c r="I256" s="187">
        <f t="shared" si="32"/>
        <v>0</v>
      </c>
      <c r="J256" s="158" t="str">
        <f t="shared" si="37"/>
        <v>MUY BAJO</v>
      </c>
      <c r="K256" s="136">
        <v>340</v>
      </c>
      <c r="L256" s="136">
        <v>376.33800200000002</v>
      </c>
      <c r="M256" s="153">
        <v>1.1068764764705884E-6</v>
      </c>
      <c r="N256" s="136">
        <v>49.390259999999998</v>
      </c>
      <c r="O256" s="136">
        <v>355.27171900000002</v>
      </c>
      <c r="P256" s="122">
        <f t="shared" si="34"/>
        <v>0.94402297166896265</v>
      </c>
      <c r="Q256" s="158" t="str">
        <f t="shared" si="35"/>
        <v>MUY ALTO</v>
      </c>
      <c r="R256" s="143"/>
      <c r="S256" s="31">
        <f t="shared" si="33"/>
        <v>0</v>
      </c>
      <c r="T256" s="158" t="str">
        <f t="shared" si="36"/>
        <v>MUY BAJO</v>
      </c>
    </row>
    <row r="257" spans="1:20" ht="38.25" x14ac:dyDescent="0.25">
      <c r="A257" s="207"/>
      <c r="B257" s="9" t="s">
        <v>149</v>
      </c>
      <c r="C257" s="3" t="s">
        <v>1</v>
      </c>
      <c r="D257" s="1" t="s">
        <v>150</v>
      </c>
      <c r="E257" s="48">
        <v>100</v>
      </c>
      <c r="F257" s="53">
        <v>20</v>
      </c>
      <c r="G257" s="48" t="s">
        <v>289</v>
      </c>
      <c r="H257" s="186">
        <v>1</v>
      </c>
      <c r="I257" s="187">
        <f t="shared" si="32"/>
        <v>0.05</v>
      </c>
      <c r="J257" s="158" t="str">
        <f t="shared" si="37"/>
        <v>MUY BAJO</v>
      </c>
      <c r="K257" s="136">
        <v>1500</v>
      </c>
      <c r="L257" s="136">
        <v>947.34988399999997</v>
      </c>
      <c r="M257" s="153">
        <v>6.3156658933333335E-7</v>
      </c>
      <c r="N257" s="136">
        <v>666.89255800000001</v>
      </c>
      <c r="O257" s="136">
        <v>814.24243899999999</v>
      </c>
      <c r="P257" s="122">
        <f t="shared" si="34"/>
        <v>0.85949494769769774</v>
      </c>
      <c r="Q257" s="158" t="str">
        <f t="shared" si="35"/>
        <v>MUY ALTO</v>
      </c>
      <c r="R257" s="143"/>
      <c r="S257" s="31">
        <f t="shared" si="33"/>
        <v>4.2974747384884888E-2</v>
      </c>
      <c r="T257" s="158" t="str">
        <f t="shared" si="36"/>
        <v>MUY BAJO</v>
      </c>
    </row>
    <row r="258" spans="1:20" ht="38.25" x14ac:dyDescent="0.25">
      <c r="A258" s="207"/>
      <c r="B258" s="9" t="s">
        <v>151</v>
      </c>
      <c r="C258" s="3" t="s">
        <v>1</v>
      </c>
      <c r="D258" s="1" t="s">
        <v>152</v>
      </c>
      <c r="E258" s="64">
        <v>1</v>
      </c>
      <c r="F258" s="53">
        <v>1</v>
      </c>
      <c r="G258" s="48" t="s">
        <v>290</v>
      </c>
      <c r="H258" s="124">
        <v>1</v>
      </c>
      <c r="I258" s="187">
        <f t="shared" si="32"/>
        <v>1</v>
      </c>
      <c r="J258" s="158" t="str">
        <f t="shared" si="37"/>
        <v>MUY ALTO</v>
      </c>
      <c r="K258" s="136">
        <v>300</v>
      </c>
      <c r="L258" s="136">
        <v>242</v>
      </c>
      <c r="M258" s="153">
        <v>8.0666666666666664E-7</v>
      </c>
      <c r="N258" s="136">
        <v>10.653636000000001</v>
      </c>
      <c r="O258" s="136">
        <v>241.21499700000001</v>
      </c>
      <c r="P258" s="122">
        <f t="shared" si="34"/>
        <v>0.99675618595041326</v>
      </c>
      <c r="Q258" s="158" t="str">
        <f t="shared" si="35"/>
        <v>MUY ALTO</v>
      </c>
      <c r="R258" s="143"/>
      <c r="S258" s="31">
        <f t="shared" si="33"/>
        <v>0.99675618595041326</v>
      </c>
      <c r="T258" s="158" t="str">
        <f t="shared" si="36"/>
        <v>MUY ALTO</v>
      </c>
    </row>
    <row r="259" spans="1:20" ht="25.5" x14ac:dyDescent="0.25">
      <c r="A259" s="207"/>
      <c r="B259" s="9" t="s">
        <v>151</v>
      </c>
      <c r="C259" s="3" t="s">
        <v>1</v>
      </c>
      <c r="D259" s="1" t="s">
        <v>153</v>
      </c>
      <c r="E259" s="64">
        <v>1</v>
      </c>
      <c r="F259" s="53">
        <v>1</v>
      </c>
      <c r="G259" s="48" t="s">
        <v>290</v>
      </c>
      <c r="H259" s="124">
        <v>1</v>
      </c>
      <c r="I259" s="187">
        <f t="shared" si="32"/>
        <v>1</v>
      </c>
      <c r="J259" s="158" t="str">
        <f t="shared" si="37"/>
        <v>MUY ALTO</v>
      </c>
      <c r="K259" s="136">
        <v>350</v>
      </c>
      <c r="L259" s="136">
        <v>350</v>
      </c>
      <c r="M259" s="153">
        <v>9.9999999999999995E-7</v>
      </c>
      <c r="N259" s="136">
        <v>32.587083</v>
      </c>
      <c r="O259" s="136">
        <v>343.76245699999998</v>
      </c>
      <c r="P259" s="122">
        <f t="shared" si="34"/>
        <v>0.98217844857142855</v>
      </c>
      <c r="Q259" s="158" t="str">
        <f t="shared" si="35"/>
        <v>MUY ALTO</v>
      </c>
      <c r="R259" s="143"/>
      <c r="S259" s="31">
        <f t="shared" si="33"/>
        <v>0.98217844857142855</v>
      </c>
      <c r="T259" s="158" t="str">
        <f t="shared" si="36"/>
        <v>MUY ALTO</v>
      </c>
    </row>
    <row r="260" spans="1:20" ht="25.5" x14ac:dyDescent="0.25">
      <c r="A260" s="207"/>
      <c r="B260" s="9" t="s">
        <v>151</v>
      </c>
      <c r="C260" s="3" t="s">
        <v>1</v>
      </c>
      <c r="D260" s="1" t="s">
        <v>154</v>
      </c>
      <c r="E260" s="64">
        <v>1</v>
      </c>
      <c r="F260" s="53">
        <v>1</v>
      </c>
      <c r="G260" s="48" t="s">
        <v>290</v>
      </c>
      <c r="H260" s="124">
        <v>1</v>
      </c>
      <c r="I260" s="187">
        <f t="shared" si="32"/>
        <v>1</v>
      </c>
      <c r="J260" s="158" t="str">
        <f t="shared" si="37"/>
        <v>MUY ALTO</v>
      </c>
      <c r="K260" s="136">
        <v>300</v>
      </c>
      <c r="L260" s="136">
        <v>412</v>
      </c>
      <c r="M260" s="153">
        <v>1.3733333333333332E-6</v>
      </c>
      <c r="N260" s="136">
        <v>-15.369617</v>
      </c>
      <c r="O260" s="136">
        <v>323.57308999999998</v>
      </c>
      <c r="P260" s="122">
        <f t="shared" si="34"/>
        <v>0.78537157766990284</v>
      </c>
      <c r="Q260" s="158" t="str">
        <f t="shared" si="35"/>
        <v>ALTO</v>
      </c>
      <c r="R260" s="143"/>
      <c r="S260" s="31">
        <f t="shared" si="33"/>
        <v>0.78537157766990284</v>
      </c>
      <c r="T260" s="158" t="str">
        <f t="shared" si="36"/>
        <v>ALTO</v>
      </c>
    </row>
    <row r="261" spans="1:20" ht="25.5" x14ac:dyDescent="0.25">
      <c r="A261" s="207"/>
      <c r="B261" s="9" t="s">
        <v>151</v>
      </c>
      <c r="C261" s="3" t="s">
        <v>1</v>
      </c>
      <c r="D261" s="1" t="s">
        <v>155</v>
      </c>
      <c r="E261" s="63">
        <v>0.5</v>
      </c>
      <c r="F261" s="47">
        <v>1</v>
      </c>
      <c r="G261" s="48" t="s">
        <v>290</v>
      </c>
      <c r="H261" s="188">
        <v>1</v>
      </c>
      <c r="I261" s="188">
        <f t="shared" si="32"/>
        <v>1</v>
      </c>
      <c r="J261" s="158" t="str">
        <f t="shared" si="37"/>
        <v>MUY ALTO</v>
      </c>
      <c r="K261" s="136">
        <v>150</v>
      </c>
      <c r="L261" s="136">
        <v>63</v>
      </c>
      <c r="M261" s="153">
        <v>4.2E-7</v>
      </c>
      <c r="N261" s="136">
        <v>2.3353350000000002</v>
      </c>
      <c r="O261" s="136">
        <v>60.2</v>
      </c>
      <c r="P261" s="122">
        <f t="shared" si="34"/>
        <v>0.9555555555555556</v>
      </c>
      <c r="Q261" s="158" t="str">
        <f t="shared" si="35"/>
        <v>MUY ALTO</v>
      </c>
      <c r="R261" s="143"/>
      <c r="S261" s="31">
        <f t="shared" si="33"/>
        <v>0.9555555555555556</v>
      </c>
      <c r="T261" s="158" t="str">
        <f t="shared" si="36"/>
        <v>MUY ALTO</v>
      </c>
    </row>
    <row r="262" spans="1:20" ht="25.5" x14ac:dyDescent="0.25">
      <c r="A262" s="207"/>
      <c r="B262" s="9" t="s">
        <v>151</v>
      </c>
      <c r="C262" s="3" t="s">
        <v>1</v>
      </c>
      <c r="D262" s="1" t="s">
        <v>156</v>
      </c>
      <c r="E262" s="63">
        <v>0.6</v>
      </c>
      <c r="F262" s="47">
        <v>1</v>
      </c>
      <c r="G262" s="48" t="s">
        <v>290</v>
      </c>
      <c r="H262" s="188">
        <v>1</v>
      </c>
      <c r="I262" s="188">
        <f t="shared" si="32"/>
        <v>1</v>
      </c>
      <c r="J262" s="158" t="str">
        <f t="shared" si="37"/>
        <v>MUY ALTO</v>
      </c>
      <c r="K262" s="136">
        <v>100</v>
      </c>
      <c r="L262" s="136">
        <v>0</v>
      </c>
      <c r="M262" s="153">
        <v>0</v>
      </c>
      <c r="N262" s="136">
        <v>0</v>
      </c>
      <c r="O262" s="136">
        <v>0</v>
      </c>
      <c r="P262" s="122" t="e">
        <f t="shared" si="34"/>
        <v>#DIV/0!</v>
      </c>
      <c r="Q262" s="158" t="e">
        <f t="shared" si="35"/>
        <v>#DIV/0!</v>
      </c>
      <c r="R262" s="143"/>
      <c r="S262" s="31" t="e">
        <f t="shared" si="33"/>
        <v>#DIV/0!</v>
      </c>
      <c r="T262" s="158" t="e">
        <f t="shared" si="36"/>
        <v>#DIV/0!</v>
      </c>
    </row>
    <row r="263" spans="1:20" ht="38.25" x14ac:dyDescent="0.25">
      <c r="A263" s="207"/>
      <c r="B263" s="9" t="s">
        <v>151</v>
      </c>
      <c r="C263" s="3" t="s">
        <v>1</v>
      </c>
      <c r="D263" s="1" t="s">
        <v>157</v>
      </c>
      <c r="E263" s="63">
        <v>0.33</v>
      </c>
      <c r="F263" s="47">
        <v>0.17</v>
      </c>
      <c r="G263" s="48" t="s">
        <v>291</v>
      </c>
      <c r="H263" s="124">
        <v>0.3</v>
      </c>
      <c r="I263" s="188">
        <f t="shared" si="32"/>
        <v>1.7647058823529409</v>
      </c>
      <c r="J263" s="158" t="str">
        <f t="shared" si="37"/>
        <v>MUY ALTO</v>
      </c>
      <c r="K263" s="136">
        <v>30</v>
      </c>
      <c r="L263" s="136">
        <v>50</v>
      </c>
      <c r="M263" s="153">
        <v>1.6666666666666667E-6</v>
      </c>
      <c r="N263" s="136">
        <v>4.1186870000000004</v>
      </c>
      <c r="O263" s="136">
        <v>46.024129000000002</v>
      </c>
      <c r="P263" s="122">
        <f t="shared" si="34"/>
        <v>0.92048258000000005</v>
      </c>
      <c r="Q263" s="158" t="str">
        <f t="shared" si="35"/>
        <v>MUY ALTO</v>
      </c>
      <c r="R263" s="143"/>
      <c r="S263" s="31">
        <f t="shared" si="33"/>
        <v>1.6243810235294116</v>
      </c>
      <c r="T263" s="158" t="str">
        <f t="shared" si="36"/>
        <v>MUY ALTO</v>
      </c>
    </row>
    <row r="264" spans="1:20" ht="25.5" x14ac:dyDescent="0.25">
      <c r="A264" s="207"/>
      <c r="B264" s="9" t="s">
        <v>151</v>
      </c>
      <c r="C264" s="3" t="s">
        <v>1</v>
      </c>
      <c r="D264" s="1" t="s">
        <v>158</v>
      </c>
      <c r="E264" s="64">
        <v>2</v>
      </c>
      <c r="F264" s="53">
        <v>2</v>
      </c>
      <c r="G264" s="48" t="s">
        <v>291</v>
      </c>
      <c r="H264" s="124">
        <v>2</v>
      </c>
      <c r="I264" s="187">
        <f t="shared" ref="I264:I326" si="38">+H264/F264</f>
        <v>1</v>
      </c>
      <c r="J264" s="158" t="str">
        <f t="shared" si="37"/>
        <v>MUY ALTO</v>
      </c>
      <c r="K264" s="136">
        <v>380</v>
      </c>
      <c r="L264" s="136">
        <v>362.04666900000001</v>
      </c>
      <c r="M264" s="153">
        <v>9.5275439210526317E-7</v>
      </c>
      <c r="N264" s="136">
        <v>45.002249999999997</v>
      </c>
      <c r="O264" s="136">
        <v>298.76233200000001</v>
      </c>
      <c r="P264" s="122">
        <f t="shared" si="34"/>
        <v>0.82520392419354094</v>
      </c>
      <c r="Q264" s="158" t="str">
        <f t="shared" si="35"/>
        <v>MUY ALTO</v>
      </c>
      <c r="R264" s="143"/>
      <c r="S264" s="31">
        <f t="shared" si="33"/>
        <v>0.82520392419354094</v>
      </c>
      <c r="T264" s="158" t="str">
        <f t="shared" si="36"/>
        <v>MUY ALTO</v>
      </c>
    </row>
    <row r="265" spans="1:20" ht="38.25" x14ac:dyDescent="0.25">
      <c r="A265" s="207"/>
      <c r="B265" s="9" t="s">
        <v>151</v>
      </c>
      <c r="C265" s="3" t="s">
        <v>1</v>
      </c>
      <c r="D265" s="1" t="s">
        <v>159</v>
      </c>
      <c r="E265" s="63">
        <v>0.5</v>
      </c>
      <c r="F265" s="47">
        <v>1</v>
      </c>
      <c r="G265" s="48" t="s">
        <v>290</v>
      </c>
      <c r="H265" s="124">
        <v>0.70000000000000007</v>
      </c>
      <c r="I265" s="188">
        <f>+H265/F265</f>
        <v>0.70000000000000007</v>
      </c>
      <c r="J265" s="158" t="str">
        <f t="shared" si="37"/>
        <v>ALTO</v>
      </c>
      <c r="K265" s="136">
        <v>40</v>
      </c>
      <c r="L265" s="136">
        <v>290</v>
      </c>
      <c r="M265" s="153">
        <v>7.25E-6</v>
      </c>
      <c r="N265" s="136">
        <v>0</v>
      </c>
      <c r="O265" s="136">
        <v>69.524621999999994</v>
      </c>
      <c r="P265" s="122">
        <f t="shared" si="34"/>
        <v>0.23974007586206894</v>
      </c>
      <c r="Q265" s="158" t="str">
        <f t="shared" si="35"/>
        <v>BAJO</v>
      </c>
      <c r="R265" s="143"/>
      <c r="S265" s="31">
        <f t="shared" si="33"/>
        <v>0.16781805310344827</v>
      </c>
      <c r="T265" s="158" t="str">
        <f t="shared" si="36"/>
        <v>MUY BAJO</v>
      </c>
    </row>
    <row r="266" spans="1:20" ht="38.25" x14ac:dyDescent="0.25">
      <c r="A266" s="207"/>
      <c r="B266" s="10" t="s">
        <v>320</v>
      </c>
      <c r="C266" s="19"/>
      <c r="D266" s="6"/>
      <c r="E266" s="81"/>
      <c r="F266" s="50"/>
      <c r="G266" s="51"/>
      <c r="H266" s="51"/>
      <c r="I266" s="190">
        <f>+AVERAGE(I253:I265)</f>
        <v>0.7991650264797191</v>
      </c>
      <c r="J266" s="159" t="str">
        <f t="shared" si="37"/>
        <v>ALTO</v>
      </c>
      <c r="K266" s="137">
        <v>6418</v>
      </c>
      <c r="L266" s="137">
        <v>5338.1979549999996</v>
      </c>
      <c r="M266" s="140">
        <v>8.3175412200062325E-7</v>
      </c>
      <c r="N266" s="137">
        <v>1040.0104650000001</v>
      </c>
      <c r="O266" s="137">
        <v>4775.4940219999999</v>
      </c>
      <c r="P266" s="106">
        <f t="shared" si="34"/>
        <v>0.8945891595359543</v>
      </c>
      <c r="Q266" s="158" t="str">
        <f t="shared" si="35"/>
        <v>MUY ALTO</v>
      </c>
      <c r="R266" s="141"/>
      <c r="S266" s="73">
        <f t="shared" si="33"/>
        <v>0.7149243693690206</v>
      </c>
      <c r="T266" s="159" t="str">
        <f t="shared" si="36"/>
        <v>ALTO</v>
      </c>
    </row>
    <row r="267" spans="1:20" ht="38.25" x14ac:dyDescent="0.25">
      <c r="A267" s="208"/>
      <c r="B267" s="157" t="s">
        <v>319</v>
      </c>
      <c r="C267" s="20"/>
      <c r="D267" s="8"/>
      <c r="E267" s="56"/>
      <c r="F267" s="60"/>
      <c r="G267" s="57"/>
      <c r="H267" s="57"/>
      <c r="I267" s="200">
        <f>+AVERAGE(I166,I187,I192,I252,I266)</f>
        <v>0.73300883795089533</v>
      </c>
      <c r="J267" s="161" t="str">
        <f t="shared" si="37"/>
        <v>ALTO</v>
      </c>
      <c r="K267" s="138">
        <v>41480.016364000003</v>
      </c>
      <c r="L267" s="138">
        <v>25054.761133</v>
      </c>
      <c r="M267" s="170">
        <v>2.8837082633646278E-6</v>
      </c>
      <c r="N267" s="138">
        <v>5066.3190050000003</v>
      </c>
      <c r="O267" s="138">
        <v>21664.122453</v>
      </c>
      <c r="P267" s="168">
        <f t="shared" si="34"/>
        <v>0.86467088382917612</v>
      </c>
      <c r="Q267" s="161" t="str">
        <f>IF(P267&lt;=20%,"MUY BAJO",IF(AND(P267&gt;20%,P267&lt;=40%),"BAJO",IF(AND(P267&gt;40%,P267&lt;=60%),"MEDIO",IF(AND(P267&gt;60%,P267&lt;=80%),"ALTO","MUY ALTO"))))</f>
        <v>MUY ALTO</v>
      </c>
      <c r="R267" s="141"/>
      <c r="S267" s="163">
        <f t="shared" si="33"/>
        <v>0.63381139976559797</v>
      </c>
      <c r="T267" s="161" t="str">
        <f t="shared" si="36"/>
        <v>ALTO</v>
      </c>
    </row>
    <row r="268" spans="1:20" ht="38.25" customHeight="1" x14ac:dyDescent="0.25">
      <c r="A268" s="206" t="s">
        <v>311</v>
      </c>
      <c r="B268" s="9" t="s">
        <v>160</v>
      </c>
      <c r="C268" s="3" t="s">
        <v>27</v>
      </c>
      <c r="D268" s="1" t="s">
        <v>161</v>
      </c>
      <c r="E268" s="48">
        <v>178</v>
      </c>
      <c r="F268" s="53">
        <v>7</v>
      </c>
      <c r="G268" s="48" t="s">
        <v>289</v>
      </c>
      <c r="H268" s="124">
        <v>2</v>
      </c>
      <c r="I268" s="187">
        <f t="shared" si="38"/>
        <v>0.2857142857142857</v>
      </c>
      <c r="J268" s="158" t="str">
        <f t="shared" si="37"/>
        <v>BAJO</v>
      </c>
      <c r="K268" s="136">
        <v>323</v>
      </c>
      <c r="L268" s="136">
        <v>335.61462799999998</v>
      </c>
      <c r="M268" s="153">
        <v>1.0390545758513933E-6</v>
      </c>
      <c r="N268" s="136">
        <v>34.702691999999999</v>
      </c>
      <c r="O268" s="136">
        <v>252.165909</v>
      </c>
      <c r="P268" s="122">
        <f t="shared" si="34"/>
        <v>0.75135553686295231</v>
      </c>
      <c r="Q268" s="158" t="str">
        <f t="shared" si="35"/>
        <v>ALTO</v>
      </c>
      <c r="R268" s="143"/>
      <c r="S268" s="31">
        <f t="shared" si="33"/>
        <v>0.21467301053227208</v>
      </c>
      <c r="T268" s="158" t="str">
        <f t="shared" si="36"/>
        <v>BAJO</v>
      </c>
    </row>
    <row r="269" spans="1:20" ht="38.25" x14ac:dyDescent="0.25">
      <c r="A269" s="207"/>
      <c r="B269" s="9" t="s">
        <v>160</v>
      </c>
      <c r="C269" s="3" t="s">
        <v>29</v>
      </c>
      <c r="D269" s="1" t="s">
        <v>161</v>
      </c>
      <c r="E269" s="48">
        <v>1</v>
      </c>
      <c r="F269" s="53">
        <v>1</v>
      </c>
      <c r="G269" s="48" t="s">
        <v>289</v>
      </c>
      <c r="H269" s="124">
        <v>1</v>
      </c>
      <c r="I269" s="187">
        <f t="shared" si="38"/>
        <v>1</v>
      </c>
      <c r="J269" s="158" t="str">
        <f t="shared" si="37"/>
        <v>MUY ALTO</v>
      </c>
      <c r="K269" s="136">
        <v>39</v>
      </c>
      <c r="L269" s="136">
        <v>39</v>
      </c>
      <c r="M269" s="153">
        <v>9.9999999999999995E-7</v>
      </c>
      <c r="N269" s="136">
        <v>2.52</v>
      </c>
      <c r="O269" s="136">
        <v>23.355028999999998</v>
      </c>
      <c r="P269" s="122">
        <f t="shared" si="34"/>
        <v>0.59884689743589736</v>
      </c>
      <c r="Q269" s="158" t="str">
        <f t="shared" si="35"/>
        <v>MEDIO</v>
      </c>
      <c r="R269" s="143"/>
      <c r="S269" s="31">
        <f t="shared" ref="S269:S326" si="39">+I269*P269</f>
        <v>0.59884689743589736</v>
      </c>
      <c r="T269" s="158" t="str">
        <f t="shared" si="36"/>
        <v>MEDIO</v>
      </c>
    </row>
    <row r="270" spans="1:20" ht="38.25" x14ac:dyDescent="0.25">
      <c r="A270" s="207"/>
      <c r="B270" s="9" t="s">
        <v>160</v>
      </c>
      <c r="C270" s="3" t="s">
        <v>30</v>
      </c>
      <c r="D270" s="1" t="s">
        <v>161</v>
      </c>
      <c r="E270" s="48">
        <v>1</v>
      </c>
      <c r="F270" s="53">
        <v>1</v>
      </c>
      <c r="G270" s="48" t="s">
        <v>289</v>
      </c>
      <c r="H270" s="124">
        <v>0</v>
      </c>
      <c r="I270" s="187">
        <f t="shared" si="38"/>
        <v>0</v>
      </c>
      <c r="J270" s="158" t="str">
        <f t="shared" si="37"/>
        <v>MUY BAJO</v>
      </c>
      <c r="K270" s="136">
        <v>39</v>
      </c>
      <c r="L270" s="136">
        <v>39</v>
      </c>
      <c r="M270" s="153">
        <v>9.9999999999999995E-7</v>
      </c>
      <c r="N270" s="136">
        <v>0</v>
      </c>
      <c r="O270" s="136">
        <v>0</v>
      </c>
      <c r="P270" s="122">
        <f t="shared" si="34"/>
        <v>0</v>
      </c>
      <c r="Q270" s="158" t="str">
        <f t="shared" si="35"/>
        <v>MUY BAJO</v>
      </c>
      <c r="R270" s="143"/>
      <c r="S270" s="31">
        <f t="shared" si="39"/>
        <v>0</v>
      </c>
      <c r="T270" s="158" t="str">
        <f t="shared" si="36"/>
        <v>MUY BAJO</v>
      </c>
    </row>
    <row r="271" spans="1:20" ht="38.25" x14ac:dyDescent="0.25">
      <c r="A271" s="207"/>
      <c r="B271" s="9" t="s">
        <v>160</v>
      </c>
      <c r="C271" s="3" t="s">
        <v>31</v>
      </c>
      <c r="D271" s="1" t="s">
        <v>161</v>
      </c>
      <c r="E271" s="48">
        <v>1</v>
      </c>
      <c r="F271" s="53">
        <v>2</v>
      </c>
      <c r="G271" s="48" t="s">
        <v>289</v>
      </c>
      <c r="H271" s="124">
        <v>0</v>
      </c>
      <c r="I271" s="187">
        <f t="shared" si="38"/>
        <v>0</v>
      </c>
      <c r="J271" s="158" t="str">
        <f t="shared" si="37"/>
        <v>MUY BAJO</v>
      </c>
      <c r="K271" s="136">
        <v>78</v>
      </c>
      <c r="L271" s="136">
        <v>39</v>
      </c>
      <c r="M271" s="153">
        <v>4.9999999999999998E-7</v>
      </c>
      <c r="N271" s="136">
        <v>0</v>
      </c>
      <c r="O271" s="136">
        <v>0</v>
      </c>
      <c r="P271" s="122">
        <f t="shared" si="34"/>
        <v>0</v>
      </c>
      <c r="Q271" s="158" t="str">
        <f t="shared" si="35"/>
        <v>MUY BAJO</v>
      </c>
      <c r="R271" s="143"/>
      <c r="S271" s="31">
        <f t="shared" si="39"/>
        <v>0</v>
      </c>
      <c r="T271" s="158" t="str">
        <f t="shared" si="36"/>
        <v>MUY BAJO</v>
      </c>
    </row>
    <row r="272" spans="1:20" ht="38.25" x14ac:dyDescent="0.25">
      <c r="A272" s="207"/>
      <c r="B272" s="9" t="s">
        <v>160</v>
      </c>
      <c r="C272" s="3" t="s">
        <v>27</v>
      </c>
      <c r="D272" s="1" t="s">
        <v>162</v>
      </c>
      <c r="E272" s="48">
        <v>25</v>
      </c>
      <c r="F272" s="53">
        <v>7</v>
      </c>
      <c r="G272" s="48" t="s">
        <v>289</v>
      </c>
      <c r="H272" s="124">
        <v>1</v>
      </c>
      <c r="I272" s="187">
        <f t="shared" si="38"/>
        <v>0.14285714285714285</v>
      </c>
      <c r="J272" s="158" t="str">
        <f t="shared" si="37"/>
        <v>MUY BAJO</v>
      </c>
      <c r="K272" s="136">
        <v>600</v>
      </c>
      <c r="L272" s="136">
        <v>612.67187300000001</v>
      </c>
      <c r="M272" s="153">
        <v>1.0211197883333334E-6</v>
      </c>
      <c r="N272" s="136">
        <v>46.009366</v>
      </c>
      <c r="O272" s="136">
        <v>421.25829099999999</v>
      </c>
      <c r="P272" s="122">
        <f t="shared" si="34"/>
        <v>0.68757569845221211</v>
      </c>
      <c r="Q272" s="158" t="str">
        <f t="shared" si="35"/>
        <v>ALTO</v>
      </c>
      <c r="R272" s="143"/>
      <c r="S272" s="31">
        <f t="shared" si="39"/>
        <v>9.8225099778887437E-2</v>
      </c>
      <c r="T272" s="158" t="str">
        <f t="shared" si="36"/>
        <v>MUY BAJO</v>
      </c>
    </row>
    <row r="273" spans="1:20" ht="38.25" x14ac:dyDescent="0.25">
      <c r="A273" s="207"/>
      <c r="B273" s="9" t="s">
        <v>160</v>
      </c>
      <c r="C273" s="3" t="s">
        <v>29</v>
      </c>
      <c r="D273" s="1" t="s">
        <v>162</v>
      </c>
      <c r="E273" s="48">
        <v>0</v>
      </c>
      <c r="F273" s="53"/>
      <c r="G273" s="48" t="s">
        <v>289</v>
      </c>
      <c r="H273" s="124">
        <v>0</v>
      </c>
      <c r="I273" s="187"/>
      <c r="J273" s="158" t="s">
        <v>293</v>
      </c>
      <c r="K273" s="136">
        <v>0</v>
      </c>
      <c r="L273" s="136">
        <v>0</v>
      </c>
      <c r="M273" s="153">
        <v>0</v>
      </c>
      <c r="N273" s="136">
        <v>0</v>
      </c>
      <c r="O273" s="136">
        <v>0</v>
      </c>
      <c r="P273" s="122"/>
      <c r="Q273" s="158" t="s">
        <v>293</v>
      </c>
      <c r="R273" s="143"/>
      <c r="S273" s="31"/>
      <c r="T273" s="158" t="s">
        <v>293</v>
      </c>
    </row>
    <row r="274" spans="1:20" ht="38.25" x14ac:dyDescent="0.25">
      <c r="A274" s="207"/>
      <c r="B274" s="9" t="s">
        <v>160</v>
      </c>
      <c r="C274" s="3" t="s">
        <v>30</v>
      </c>
      <c r="D274" s="1" t="s">
        <v>162</v>
      </c>
      <c r="E274" s="48">
        <v>0</v>
      </c>
      <c r="F274" s="53"/>
      <c r="G274" s="48" t="s">
        <v>289</v>
      </c>
      <c r="H274" s="124">
        <v>0</v>
      </c>
      <c r="I274" s="187"/>
      <c r="J274" s="158" t="s">
        <v>293</v>
      </c>
      <c r="K274" s="136">
        <v>0</v>
      </c>
      <c r="L274" s="136">
        <v>0</v>
      </c>
      <c r="M274" s="153">
        <v>0</v>
      </c>
      <c r="N274" s="136">
        <v>0</v>
      </c>
      <c r="O274" s="136">
        <v>0</v>
      </c>
      <c r="P274" s="122"/>
      <c r="Q274" s="158" t="s">
        <v>293</v>
      </c>
      <c r="R274" s="143"/>
      <c r="S274" s="31"/>
      <c r="T274" s="158" t="s">
        <v>293</v>
      </c>
    </row>
    <row r="275" spans="1:20" ht="38.25" x14ac:dyDescent="0.25">
      <c r="A275" s="207"/>
      <c r="B275" s="9" t="s">
        <v>160</v>
      </c>
      <c r="C275" s="3" t="s">
        <v>31</v>
      </c>
      <c r="D275" s="1" t="s">
        <v>162</v>
      </c>
      <c r="E275" s="48">
        <v>0</v>
      </c>
      <c r="F275" s="53"/>
      <c r="G275" s="48" t="s">
        <v>289</v>
      </c>
      <c r="H275" s="124">
        <v>0</v>
      </c>
      <c r="I275" s="187"/>
      <c r="J275" s="158" t="s">
        <v>293</v>
      </c>
      <c r="K275" s="136">
        <v>0</v>
      </c>
      <c r="L275" s="136">
        <v>0</v>
      </c>
      <c r="M275" s="153">
        <v>0</v>
      </c>
      <c r="N275" s="136">
        <v>0</v>
      </c>
      <c r="O275" s="136">
        <v>0</v>
      </c>
      <c r="P275" s="122"/>
      <c r="Q275" s="158" t="s">
        <v>293</v>
      </c>
      <c r="R275" s="143"/>
      <c r="S275" s="31"/>
      <c r="T275" s="158" t="s">
        <v>293</v>
      </c>
    </row>
    <row r="276" spans="1:20" ht="38.25" x14ac:dyDescent="0.25">
      <c r="A276" s="207"/>
      <c r="B276" s="9" t="s">
        <v>160</v>
      </c>
      <c r="C276" s="3" t="s">
        <v>27</v>
      </c>
      <c r="D276" s="1" t="s">
        <v>163</v>
      </c>
      <c r="E276" s="48">
        <v>5</v>
      </c>
      <c r="F276" s="53">
        <v>9</v>
      </c>
      <c r="G276" s="48" t="s">
        <v>289</v>
      </c>
      <c r="H276" s="124">
        <v>0</v>
      </c>
      <c r="I276" s="187">
        <f t="shared" si="38"/>
        <v>0</v>
      </c>
      <c r="J276" s="158" t="str">
        <f t="shared" si="37"/>
        <v>MUY BAJO</v>
      </c>
      <c r="K276" s="136">
        <v>700</v>
      </c>
      <c r="L276" s="136">
        <v>700</v>
      </c>
      <c r="M276" s="153">
        <v>9.9999999999999995E-7</v>
      </c>
      <c r="N276" s="136">
        <v>99.645561000000001</v>
      </c>
      <c r="O276" s="136">
        <v>549.60708199999999</v>
      </c>
      <c r="P276" s="122">
        <f t="shared" ref="P276:P284" si="40">+O276/L276</f>
        <v>0.78515297428571429</v>
      </c>
      <c r="Q276" s="158" t="str">
        <f t="shared" si="35"/>
        <v>ALTO</v>
      </c>
      <c r="R276" s="143"/>
      <c r="S276" s="31">
        <f t="shared" si="39"/>
        <v>0</v>
      </c>
      <c r="T276" s="158" t="str">
        <f t="shared" si="36"/>
        <v>MUY BAJO</v>
      </c>
    </row>
    <row r="277" spans="1:20" ht="38.25" x14ac:dyDescent="0.25">
      <c r="A277" s="207"/>
      <c r="B277" s="9" t="s">
        <v>160</v>
      </c>
      <c r="C277" s="3" t="s">
        <v>27</v>
      </c>
      <c r="D277" s="1" t="s">
        <v>164</v>
      </c>
      <c r="E277" s="48">
        <v>3</v>
      </c>
      <c r="F277" s="53"/>
      <c r="G277" s="48" t="s">
        <v>289</v>
      </c>
      <c r="H277" s="124">
        <v>0</v>
      </c>
      <c r="I277" s="187"/>
      <c r="J277" s="158" t="s">
        <v>293</v>
      </c>
      <c r="K277" s="136">
        <v>0</v>
      </c>
      <c r="L277" s="136">
        <v>13.939959999999999</v>
      </c>
      <c r="M277" s="153" t="e">
        <v>#DIV/0!</v>
      </c>
      <c r="N277" s="136">
        <v>0</v>
      </c>
      <c r="O277" s="136">
        <v>13.939959999999999</v>
      </c>
      <c r="P277" s="122">
        <f t="shared" si="40"/>
        <v>1</v>
      </c>
      <c r="Q277" s="158" t="str">
        <f t="shared" si="35"/>
        <v>MUY ALTO</v>
      </c>
      <c r="R277" s="143"/>
      <c r="S277" s="31">
        <f t="shared" si="39"/>
        <v>0</v>
      </c>
      <c r="T277" s="158" t="str">
        <f t="shared" si="36"/>
        <v>MUY BAJO</v>
      </c>
    </row>
    <row r="278" spans="1:20" ht="51" x14ac:dyDescent="0.25">
      <c r="A278" s="207"/>
      <c r="B278" s="9" t="s">
        <v>165</v>
      </c>
      <c r="C278" s="3" t="s">
        <v>1</v>
      </c>
      <c r="D278" s="1" t="s">
        <v>166</v>
      </c>
      <c r="E278" s="48">
        <v>19</v>
      </c>
      <c r="F278" s="53">
        <v>3</v>
      </c>
      <c r="G278" s="48" t="s">
        <v>289</v>
      </c>
      <c r="H278" s="124">
        <v>12</v>
      </c>
      <c r="I278" s="187">
        <v>1</v>
      </c>
      <c r="J278" s="158" t="str">
        <f t="shared" si="37"/>
        <v>MUY ALTO</v>
      </c>
      <c r="K278" s="136">
        <v>45.7</v>
      </c>
      <c r="L278" s="136">
        <v>45.7</v>
      </c>
      <c r="M278" s="153">
        <v>9.9999999999999995E-7</v>
      </c>
      <c r="N278" s="136">
        <v>9.9959989999999994</v>
      </c>
      <c r="O278" s="136">
        <v>36.429864000000002</v>
      </c>
      <c r="P278" s="122">
        <f t="shared" si="40"/>
        <v>0.79715238512035014</v>
      </c>
      <c r="Q278" s="158" t="str">
        <f t="shared" si="35"/>
        <v>ALTO</v>
      </c>
      <c r="R278" s="143"/>
      <c r="S278" s="31">
        <f t="shared" si="39"/>
        <v>0.79715238512035014</v>
      </c>
      <c r="T278" s="158" t="str">
        <f t="shared" si="36"/>
        <v>ALTO</v>
      </c>
    </row>
    <row r="279" spans="1:20" ht="63.75" x14ac:dyDescent="0.25">
      <c r="A279" s="207"/>
      <c r="B279" s="9" t="s">
        <v>165</v>
      </c>
      <c r="C279" s="3" t="s">
        <v>1</v>
      </c>
      <c r="D279" s="1" t="s">
        <v>167</v>
      </c>
      <c r="E279" s="48">
        <v>0</v>
      </c>
      <c r="F279" s="53">
        <v>1</v>
      </c>
      <c r="G279" s="48" t="s">
        <v>289</v>
      </c>
      <c r="H279" s="124">
        <v>0</v>
      </c>
      <c r="I279" s="187">
        <f t="shared" si="38"/>
        <v>0</v>
      </c>
      <c r="J279" s="158" t="str">
        <f t="shared" si="37"/>
        <v>MUY BAJO</v>
      </c>
      <c r="K279" s="136">
        <v>66.7</v>
      </c>
      <c r="L279" s="136">
        <v>60</v>
      </c>
      <c r="M279" s="153">
        <v>8.9955022488755616E-7</v>
      </c>
      <c r="N279" s="136">
        <v>1.2135</v>
      </c>
      <c r="O279" s="136">
        <v>3.7945500000000001</v>
      </c>
      <c r="P279" s="122">
        <f t="shared" si="40"/>
        <v>6.3242500000000007E-2</v>
      </c>
      <c r="Q279" s="158" t="str">
        <f t="shared" si="35"/>
        <v>MUY BAJO</v>
      </c>
      <c r="R279" s="143"/>
      <c r="S279" s="31">
        <f t="shared" si="39"/>
        <v>0</v>
      </c>
      <c r="T279" s="158" t="str">
        <f t="shared" si="36"/>
        <v>MUY BAJO</v>
      </c>
    </row>
    <row r="280" spans="1:20" ht="25.5" x14ac:dyDescent="0.25">
      <c r="A280" s="207"/>
      <c r="B280" s="9" t="s">
        <v>165</v>
      </c>
      <c r="C280" s="3" t="s">
        <v>1</v>
      </c>
      <c r="D280" s="1" t="s">
        <v>168</v>
      </c>
      <c r="E280" s="48">
        <v>7</v>
      </c>
      <c r="F280" s="53">
        <v>2</v>
      </c>
      <c r="G280" s="48" t="s">
        <v>289</v>
      </c>
      <c r="H280" s="124">
        <v>2</v>
      </c>
      <c r="I280" s="187">
        <f t="shared" si="38"/>
        <v>1</v>
      </c>
      <c r="J280" s="158" t="str">
        <f t="shared" si="37"/>
        <v>MUY ALTO</v>
      </c>
      <c r="K280" s="136">
        <v>60</v>
      </c>
      <c r="L280" s="136">
        <v>20</v>
      </c>
      <c r="M280" s="153">
        <v>3.333333333333333E-7</v>
      </c>
      <c r="N280" s="136">
        <v>0</v>
      </c>
      <c r="O280" s="136">
        <v>10</v>
      </c>
      <c r="P280" s="122">
        <f t="shared" si="40"/>
        <v>0.5</v>
      </c>
      <c r="Q280" s="158" t="str">
        <f t="shared" si="35"/>
        <v>MEDIO</v>
      </c>
      <c r="R280" s="143"/>
      <c r="S280" s="31">
        <f t="shared" si="39"/>
        <v>0.5</v>
      </c>
      <c r="T280" s="158" t="str">
        <f t="shared" si="36"/>
        <v>MEDIO</v>
      </c>
    </row>
    <row r="281" spans="1:20" ht="38.25" x14ac:dyDescent="0.25">
      <c r="A281" s="207"/>
      <c r="B281" s="9" t="s">
        <v>165</v>
      </c>
      <c r="C281" s="3" t="s">
        <v>1</v>
      </c>
      <c r="D281" s="1" t="s">
        <v>169</v>
      </c>
      <c r="E281" s="48">
        <v>9</v>
      </c>
      <c r="F281" s="53">
        <v>10</v>
      </c>
      <c r="G281" s="48" t="s">
        <v>291</v>
      </c>
      <c r="H281" s="124">
        <v>29</v>
      </c>
      <c r="I281" s="187">
        <v>1</v>
      </c>
      <c r="J281" s="158" t="str">
        <f t="shared" si="37"/>
        <v>MUY ALTO</v>
      </c>
      <c r="K281" s="136">
        <v>66.400000000000006</v>
      </c>
      <c r="L281" s="136">
        <v>75.56</v>
      </c>
      <c r="M281" s="153">
        <v>1.1379518072289157E-6</v>
      </c>
      <c r="N281" s="136">
        <v>10.065811999999999</v>
      </c>
      <c r="O281" s="136">
        <v>63.524704999999997</v>
      </c>
      <c r="P281" s="122">
        <f t="shared" si="40"/>
        <v>0.8407187003705664</v>
      </c>
      <c r="Q281" s="158" t="str">
        <f t="shared" ref="Q281:Q347" si="41">IF(P281&lt;=20%,"MUY BAJO",IF(AND(P281&gt;20%,P281&lt;=40%),"BAJO",IF(AND(P281&gt;40%,P281&lt;=60%),"MEDIO",IF(AND(P281&gt;60%,P281&lt;=80%),"ALTO","MUY ALTO"))))</f>
        <v>MUY ALTO</v>
      </c>
      <c r="R281" s="143"/>
      <c r="S281" s="31">
        <f t="shared" si="39"/>
        <v>0.8407187003705664</v>
      </c>
      <c r="T281" s="158" t="str">
        <f t="shared" ref="T281:T347" si="42">IF(S281&lt;=20%,"MUY BAJO",IF(AND(S281&gt;20%,S281&lt;=40%),"BAJO",IF(AND(S281&gt;40%,S281&lt;=60%),"MEDIO",IF(AND(S281&gt;60%,S281&lt;=80%),"ALTO","MUY ALTO"))))</f>
        <v>MUY ALTO</v>
      </c>
    </row>
    <row r="282" spans="1:20" ht="63.75" x14ac:dyDescent="0.25">
      <c r="A282" s="207"/>
      <c r="B282" s="9" t="s">
        <v>170</v>
      </c>
      <c r="C282" s="3" t="s">
        <v>1</v>
      </c>
      <c r="D282" s="1" t="s">
        <v>171</v>
      </c>
      <c r="E282" s="48">
        <v>29</v>
      </c>
      <c r="F282" s="53">
        <v>27</v>
      </c>
      <c r="G282" s="48" t="s">
        <v>292</v>
      </c>
      <c r="H282" s="124">
        <v>64</v>
      </c>
      <c r="I282" s="187">
        <v>1</v>
      </c>
      <c r="J282" s="158" t="str">
        <f t="shared" si="37"/>
        <v>MUY ALTO</v>
      </c>
      <c r="K282" s="136">
        <v>54</v>
      </c>
      <c r="L282" s="136">
        <v>40</v>
      </c>
      <c r="M282" s="153">
        <v>7.4074074074074073E-7</v>
      </c>
      <c r="N282" s="136">
        <v>7.68</v>
      </c>
      <c r="O282" s="136">
        <v>7.68</v>
      </c>
      <c r="P282" s="122">
        <f t="shared" si="40"/>
        <v>0.192</v>
      </c>
      <c r="Q282" s="158" t="str">
        <f t="shared" si="41"/>
        <v>MUY BAJO</v>
      </c>
      <c r="R282" s="143"/>
      <c r="S282" s="31">
        <f t="shared" si="39"/>
        <v>0.192</v>
      </c>
      <c r="T282" s="158" t="str">
        <f t="shared" si="42"/>
        <v>MUY BAJO</v>
      </c>
    </row>
    <row r="283" spans="1:20" ht="63.75" x14ac:dyDescent="0.25">
      <c r="A283" s="207"/>
      <c r="B283" s="9" t="s">
        <v>170</v>
      </c>
      <c r="C283" s="3" t="s">
        <v>1</v>
      </c>
      <c r="D283" s="1" t="s">
        <v>172</v>
      </c>
      <c r="E283" s="48">
        <v>51</v>
      </c>
      <c r="F283" s="53">
        <v>53</v>
      </c>
      <c r="G283" s="48" t="s">
        <v>291</v>
      </c>
      <c r="H283" s="124">
        <v>51</v>
      </c>
      <c r="I283" s="187">
        <f t="shared" si="38"/>
        <v>0.96226415094339623</v>
      </c>
      <c r="J283" s="158" t="str">
        <f t="shared" si="37"/>
        <v>MUY ALTO</v>
      </c>
      <c r="K283" s="136">
        <v>419</v>
      </c>
      <c r="L283" s="136">
        <v>202.28016600000001</v>
      </c>
      <c r="M283" s="153">
        <v>4.8276889260143202E-7</v>
      </c>
      <c r="N283" s="136">
        <v>15.44</v>
      </c>
      <c r="O283" s="136">
        <v>166.11844300000001</v>
      </c>
      <c r="P283" s="122">
        <f t="shared" si="40"/>
        <v>0.82122951688698931</v>
      </c>
      <c r="Q283" s="158" t="str">
        <f t="shared" si="41"/>
        <v>MUY ALTO</v>
      </c>
      <c r="R283" s="143"/>
      <c r="S283" s="31">
        <f t="shared" si="39"/>
        <v>0.79023972379691421</v>
      </c>
      <c r="T283" s="158" t="str">
        <f t="shared" si="42"/>
        <v>ALTO</v>
      </c>
    </row>
    <row r="284" spans="1:20" ht="63.75" x14ac:dyDescent="0.25">
      <c r="A284" s="207"/>
      <c r="B284" s="9" t="s">
        <v>170</v>
      </c>
      <c r="C284" s="3" t="s">
        <v>27</v>
      </c>
      <c r="D284" s="1" t="s">
        <v>173</v>
      </c>
      <c r="E284" s="48">
        <v>129</v>
      </c>
      <c r="F284" s="53">
        <v>149</v>
      </c>
      <c r="G284" s="48" t="s">
        <v>291</v>
      </c>
      <c r="H284" s="124">
        <v>129</v>
      </c>
      <c r="I284" s="187">
        <f t="shared" si="38"/>
        <v>0.86577181208053688</v>
      </c>
      <c r="J284" s="158" t="str">
        <f t="shared" si="37"/>
        <v>MUY ALTO</v>
      </c>
      <c r="K284" s="136">
        <v>298</v>
      </c>
      <c r="L284" s="136">
        <v>100</v>
      </c>
      <c r="M284" s="153">
        <v>3.3557046979865772E-7</v>
      </c>
      <c r="N284" s="136">
        <v>16.982500000000002</v>
      </c>
      <c r="O284" s="136">
        <v>60.526764</v>
      </c>
      <c r="P284" s="122">
        <f t="shared" si="40"/>
        <v>0.60526764</v>
      </c>
      <c r="Q284" s="158" t="str">
        <f t="shared" si="41"/>
        <v>ALTO</v>
      </c>
      <c r="R284" s="143"/>
      <c r="S284" s="31">
        <f t="shared" si="39"/>
        <v>0.52402366147651003</v>
      </c>
      <c r="T284" s="158" t="str">
        <f t="shared" si="42"/>
        <v>MEDIO</v>
      </c>
    </row>
    <row r="285" spans="1:20" ht="63.75" x14ac:dyDescent="0.25">
      <c r="A285" s="207"/>
      <c r="B285" s="9" t="s">
        <v>170</v>
      </c>
      <c r="C285" s="3" t="s">
        <v>29</v>
      </c>
      <c r="D285" s="1" t="s">
        <v>173</v>
      </c>
      <c r="E285" s="48">
        <v>0</v>
      </c>
      <c r="F285" s="53"/>
      <c r="G285" s="48" t="s">
        <v>291</v>
      </c>
      <c r="H285" s="124">
        <v>0</v>
      </c>
      <c r="I285" s="187"/>
      <c r="J285" s="158" t="s">
        <v>293</v>
      </c>
      <c r="K285" s="136">
        <v>0</v>
      </c>
      <c r="L285" s="136">
        <v>0</v>
      </c>
      <c r="M285" s="153">
        <v>0</v>
      </c>
      <c r="N285" s="136">
        <v>0</v>
      </c>
      <c r="O285" s="136">
        <v>0</v>
      </c>
      <c r="P285" s="122"/>
      <c r="Q285" s="158" t="s">
        <v>293</v>
      </c>
      <c r="R285" s="143"/>
      <c r="S285" s="31"/>
      <c r="T285" s="158" t="s">
        <v>293</v>
      </c>
    </row>
    <row r="286" spans="1:20" ht="63.75" x14ac:dyDescent="0.25">
      <c r="A286" s="207"/>
      <c r="B286" s="9" t="s">
        <v>170</v>
      </c>
      <c r="C286" s="3" t="s">
        <v>30</v>
      </c>
      <c r="D286" s="1" t="s">
        <v>173</v>
      </c>
      <c r="E286" s="48">
        <v>0</v>
      </c>
      <c r="F286" s="53"/>
      <c r="G286" s="48" t="s">
        <v>291</v>
      </c>
      <c r="H286" s="124">
        <v>0</v>
      </c>
      <c r="I286" s="187"/>
      <c r="J286" s="158" t="s">
        <v>293</v>
      </c>
      <c r="K286" s="136">
        <v>0</v>
      </c>
      <c r="L286" s="136">
        <v>0</v>
      </c>
      <c r="M286" s="153">
        <v>0</v>
      </c>
      <c r="N286" s="136">
        <v>0</v>
      </c>
      <c r="O286" s="136">
        <v>0</v>
      </c>
      <c r="P286" s="122"/>
      <c r="Q286" s="158" t="s">
        <v>293</v>
      </c>
      <c r="R286" s="143"/>
      <c r="S286" s="31"/>
      <c r="T286" s="158" t="s">
        <v>293</v>
      </c>
    </row>
    <row r="287" spans="1:20" ht="63.75" x14ac:dyDescent="0.25">
      <c r="A287" s="207"/>
      <c r="B287" s="9" t="s">
        <v>170</v>
      </c>
      <c r="C287" s="3" t="s">
        <v>31</v>
      </c>
      <c r="D287" s="1" t="s">
        <v>173</v>
      </c>
      <c r="E287" s="48">
        <v>1</v>
      </c>
      <c r="F287" s="53">
        <v>1</v>
      </c>
      <c r="G287" s="48" t="s">
        <v>291</v>
      </c>
      <c r="H287" s="124">
        <v>2</v>
      </c>
      <c r="I287" s="187">
        <f t="shared" si="38"/>
        <v>2</v>
      </c>
      <c r="J287" s="158" t="str">
        <f t="shared" si="37"/>
        <v>MUY ALTO</v>
      </c>
      <c r="K287" s="136">
        <v>2</v>
      </c>
      <c r="L287" s="136">
        <v>2</v>
      </c>
      <c r="M287" s="153">
        <v>9.9999999999999995E-7</v>
      </c>
      <c r="N287" s="136">
        <v>0</v>
      </c>
      <c r="O287" s="136">
        <v>0</v>
      </c>
      <c r="P287" s="122">
        <f t="shared" ref="P287:P308" si="43">+O287/L287</f>
        <v>0</v>
      </c>
      <c r="Q287" s="158" t="str">
        <f t="shared" si="41"/>
        <v>MUY BAJO</v>
      </c>
      <c r="R287" s="143"/>
      <c r="S287" s="31">
        <f t="shared" si="39"/>
        <v>0</v>
      </c>
      <c r="T287" s="158" t="str">
        <f t="shared" si="42"/>
        <v>MUY BAJO</v>
      </c>
    </row>
    <row r="288" spans="1:20" ht="63.75" x14ac:dyDescent="0.25">
      <c r="A288" s="207"/>
      <c r="B288" s="9" t="s">
        <v>170</v>
      </c>
      <c r="C288" s="3" t="s">
        <v>1</v>
      </c>
      <c r="D288" s="1" t="s">
        <v>174</v>
      </c>
      <c r="E288" s="48">
        <v>6</v>
      </c>
      <c r="F288" s="53">
        <v>6</v>
      </c>
      <c r="G288" s="48" t="s">
        <v>289</v>
      </c>
      <c r="H288" s="124">
        <v>17</v>
      </c>
      <c r="I288" s="187">
        <v>1.67</v>
      </c>
      <c r="J288" s="158" t="str">
        <f t="shared" si="37"/>
        <v>MUY ALTO</v>
      </c>
      <c r="K288" s="136">
        <v>300</v>
      </c>
      <c r="L288" s="136">
        <v>167.6</v>
      </c>
      <c r="M288" s="153">
        <v>5.5866666666666664E-7</v>
      </c>
      <c r="N288" s="136">
        <v>23.618276000000002</v>
      </c>
      <c r="O288" s="136">
        <v>160.192723</v>
      </c>
      <c r="P288" s="122">
        <f t="shared" si="43"/>
        <v>0.95580383651551315</v>
      </c>
      <c r="Q288" s="158" t="str">
        <f t="shared" si="41"/>
        <v>MUY ALTO</v>
      </c>
      <c r="R288" s="143"/>
      <c r="S288" s="31">
        <f t="shared" si="39"/>
        <v>1.5961924069809068</v>
      </c>
      <c r="T288" s="158" t="str">
        <f t="shared" si="42"/>
        <v>MUY ALTO</v>
      </c>
    </row>
    <row r="289" spans="1:20" ht="63.75" x14ac:dyDescent="0.25">
      <c r="A289" s="207"/>
      <c r="B289" s="9" t="s">
        <v>170</v>
      </c>
      <c r="C289" s="3" t="s">
        <v>1</v>
      </c>
      <c r="D289" s="1" t="s">
        <v>175</v>
      </c>
      <c r="E289" s="48">
        <v>1</v>
      </c>
      <c r="F289" s="53">
        <v>1</v>
      </c>
      <c r="G289" s="48" t="s">
        <v>291</v>
      </c>
      <c r="H289" s="124">
        <v>2</v>
      </c>
      <c r="I289" s="187">
        <f t="shared" si="38"/>
        <v>2</v>
      </c>
      <c r="J289" s="158" t="str">
        <f t="shared" si="37"/>
        <v>MUY ALTO</v>
      </c>
      <c r="K289" s="136">
        <v>0</v>
      </c>
      <c r="L289" s="136">
        <v>4</v>
      </c>
      <c r="M289" s="153" t="e">
        <v>#DIV/0!</v>
      </c>
      <c r="N289" s="136">
        <v>0</v>
      </c>
      <c r="O289" s="136">
        <v>0</v>
      </c>
      <c r="P289" s="122">
        <f t="shared" si="43"/>
        <v>0</v>
      </c>
      <c r="Q289" s="158" t="str">
        <f t="shared" si="41"/>
        <v>MUY BAJO</v>
      </c>
      <c r="R289" s="143"/>
      <c r="S289" s="31">
        <f>+I289*P289</f>
        <v>0</v>
      </c>
      <c r="T289" s="158" t="str">
        <f t="shared" si="42"/>
        <v>MUY BAJO</v>
      </c>
    </row>
    <row r="290" spans="1:20" ht="38.25" x14ac:dyDescent="0.25">
      <c r="A290" s="207"/>
      <c r="B290" s="9" t="s">
        <v>176</v>
      </c>
      <c r="C290" s="3" t="s">
        <v>1</v>
      </c>
      <c r="D290" s="1" t="s">
        <v>177</v>
      </c>
      <c r="E290" s="48">
        <v>2</v>
      </c>
      <c r="F290" s="53">
        <v>2</v>
      </c>
      <c r="G290" s="48" t="s">
        <v>291</v>
      </c>
      <c r="H290" s="124">
        <v>1.65</v>
      </c>
      <c r="I290" s="187">
        <f t="shared" si="38"/>
        <v>0.82499999999999996</v>
      </c>
      <c r="J290" s="158" t="str">
        <f t="shared" si="37"/>
        <v>MUY ALTO</v>
      </c>
      <c r="K290" s="136">
        <v>70</v>
      </c>
      <c r="L290" s="136">
        <v>43.119363999999997</v>
      </c>
      <c r="M290" s="153">
        <v>6.1599091428571425E-7</v>
      </c>
      <c r="N290" s="136">
        <v>7.3</v>
      </c>
      <c r="O290" s="136">
        <v>34.450000000000003</v>
      </c>
      <c r="P290" s="122">
        <f t="shared" si="43"/>
        <v>0.79894499371558458</v>
      </c>
      <c r="Q290" s="158" t="str">
        <f t="shared" si="41"/>
        <v>ALTO</v>
      </c>
      <c r="R290" s="143"/>
      <c r="S290" s="31">
        <f t="shared" si="39"/>
        <v>0.65912961981535723</v>
      </c>
      <c r="T290" s="158" t="str">
        <f t="shared" si="42"/>
        <v>ALTO</v>
      </c>
    </row>
    <row r="291" spans="1:20" ht="51" x14ac:dyDescent="0.25">
      <c r="A291" s="207"/>
      <c r="B291" s="10" t="s">
        <v>317</v>
      </c>
      <c r="C291" s="19"/>
      <c r="D291" s="6"/>
      <c r="E291" s="51"/>
      <c r="F291" s="76"/>
      <c r="G291" s="51"/>
      <c r="H291" s="76"/>
      <c r="I291" s="197">
        <f>+AVERAGE(I268:I290)</f>
        <v>0.80891808185855063</v>
      </c>
      <c r="J291" s="159" t="str">
        <f t="shared" si="37"/>
        <v>MUY ALTO</v>
      </c>
      <c r="K291" s="137">
        <v>3160.8</v>
      </c>
      <c r="L291" s="137">
        <v>2539.485991</v>
      </c>
      <c r="M291" s="140">
        <v>8.0343140692229818E-7</v>
      </c>
      <c r="N291" s="137">
        <v>275.17370599999998</v>
      </c>
      <c r="O291" s="137">
        <v>1803.04332</v>
      </c>
      <c r="P291" s="106">
        <f t="shared" si="43"/>
        <v>0.71000325514298146</v>
      </c>
      <c r="Q291" s="158" t="str">
        <f t="shared" si="41"/>
        <v>ALTO</v>
      </c>
      <c r="R291" s="143"/>
      <c r="S291" s="73">
        <f t="shared" si="39"/>
        <v>0.57433447126358772</v>
      </c>
      <c r="T291" s="158" t="str">
        <f t="shared" si="42"/>
        <v>MEDIO</v>
      </c>
    </row>
    <row r="292" spans="1:20" ht="25.5" x14ac:dyDescent="0.25">
      <c r="A292" s="207"/>
      <c r="B292" s="9" t="s">
        <v>178</v>
      </c>
      <c r="C292" s="3" t="s">
        <v>1</v>
      </c>
      <c r="D292" s="1" t="s">
        <v>179</v>
      </c>
      <c r="E292" s="53">
        <v>3</v>
      </c>
      <c r="F292" s="53">
        <v>1</v>
      </c>
      <c r="G292" s="48" t="s">
        <v>289</v>
      </c>
      <c r="H292" s="124">
        <v>0</v>
      </c>
      <c r="I292" s="187">
        <f t="shared" si="38"/>
        <v>0</v>
      </c>
      <c r="J292" s="158" t="str">
        <f t="shared" si="37"/>
        <v>MUY BAJO</v>
      </c>
      <c r="K292" s="136">
        <v>3000</v>
      </c>
      <c r="L292" s="136">
        <v>20</v>
      </c>
      <c r="M292" s="153">
        <v>6.6666666666666668E-9</v>
      </c>
      <c r="N292" s="136">
        <v>9</v>
      </c>
      <c r="O292" s="136">
        <v>14.129</v>
      </c>
      <c r="P292" s="122">
        <f t="shared" si="43"/>
        <v>0.70645000000000002</v>
      </c>
      <c r="Q292" s="158" t="str">
        <f t="shared" si="41"/>
        <v>ALTO</v>
      </c>
      <c r="R292" s="143"/>
      <c r="S292" s="31">
        <f t="shared" si="39"/>
        <v>0</v>
      </c>
      <c r="T292" s="158" t="str">
        <f t="shared" si="42"/>
        <v>MUY BAJO</v>
      </c>
    </row>
    <row r="293" spans="1:20" ht="51" x14ac:dyDescent="0.25">
      <c r="A293" s="207"/>
      <c r="B293" s="9" t="s">
        <v>178</v>
      </c>
      <c r="C293" s="3" t="s">
        <v>1</v>
      </c>
      <c r="D293" s="1" t="s">
        <v>180</v>
      </c>
      <c r="E293" s="53">
        <v>29</v>
      </c>
      <c r="F293" s="53">
        <v>4</v>
      </c>
      <c r="G293" s="48" t="s">
        <v>289</v>
      </c>
      <c r="H293" s="124">
        <v>4</v>
      </c>
      <c r="I293" s="187">
        <f t="shared" si="38"/>
        <v>1</v>
      </c>
      <c r="J293" s="158" t="str">
        <f t="shared" si="37"/>
        <v>MUY ALTO</v>
      </c>
      <c r="K293" s="136">
        <v>640</v>
      </c>
      <c r="L293" s="136">
        <v>5577.9718499999999</v>
      </c>
      <c r="M293" s="153">
        <v>8.7155810156249997E-6</v>
      </c>
      <c r="N293" s="136">
        <v>104.242598</v>
      </c>
      <c r="O293" s="136">
        <v>4856.9749499999998</v>
      </c>
      <c r="P293" s="122">
        <f t="shared" si="43"/>
        <v>0.87074210494626281</v>
      </c>
      <c r="Q293" s="158" t="str">
        <f t="shared" si="41"/>
        <v>MUY ALTO</v>
      </c>
      <c r="R293" s="143"/>
      <c r="S293" s="31">
        <f t="shared" si="39"/>
        <v>0.87074210494626281</v>
      </c>
      <c r="T293" s="158" t="str">
        <f t="shared" si="42"/>
        <v>MUY ALTO</v>
      </c>
    </row>
    <row r="294" spans="1:20" ht="38.25" x14ac:dyDescent="0.25">
      <c r="A294" s="207"/>
      <c r="B294" s="9" t="s">
        <v>178</v>
      </c>
      <c r="C294" s="3" t="s">
        <v>1</v>
      </c>
      <c r="D294" s="1" t="s">
        <v>181</v>
      </c>
      <c r="E294" s="48">
        <v>0</v>
      </c>
      <c r="F294" s="53">
        <v>1</v>
      </c>
      <c r="G294" s="48" t="s">
        <v>290</v>
      </c>
      <c r="H294" s="124">
        <v>1</v>
      </c>
      <c r="I294" s="187">
        <f t="shared" si="38"/>
        <v>1</v>
      </c>
      <c r="J294" s="158" t="str">
        <f t="shared" si="37"/>
        <v>MUY ALTO</v>
      </c>
      <c r="K294" s="136">
        <v>200</v>
      </c>
      <c r="L294" s="136">
        <v>20</v>
      </c>
      <c r="M294" s="153">
        <v>1.0000000000000001E-7</v>
      </c>
      <c r="N294" s="136">
        <v>-0.15</v>
      </c>
      <c r="O294" s="136">
        <v>17.420926999999999</v>
      </c>
      <c r="P294" s="122">
        <f t="shared" si="43"/>
        <v>0.87104634999999997</v>
      </c>
      <c r="Q294" s="158" t="str">
        <f t="shared" si="41"/>
        <v>MUY ALTO</v>
      </c>
      <c r="R294" s="143"/>
      <c r="S294" s="31">
        <f t="shared" si="39"/>
        <v>0.87104634999999997</v>
      </c>
      <c r="T294" s="158" t="str">
        <f t="shared" si="42"/>
        <v>MUY ALTO</v>
      </c>
    </row>
    <row r="295" spans="1:20" ht="63.75" x14ac:dyDescent="0.25">
      <c r="A295" s="207"/>
      <c r="B295" s="9" t="s">
        <v>178</v>
      </c>
      <c r="C295" s="3" t="s">
        <v>1</v>
      </c>
      <c r="D295" s="1" t="s">
        <v>182</v>
      </c>
      <c r="E295" s="48">
        <v>4</v>
      </c>
      <c r="F295" s="53">
        <v>3</v>
      </c>
      <c r="G295" s="48" t="s">
        <v>289</v>
      </c>
      <c r="H295" s="124">
        <v>26</v>
      </c>
      <c r="I295" s="187">
        <v>2</v>
      </c>
      <c r="J295" s="158" t="str">
        <f t="shared" si="37"/>
        <v>MUY ALTO</v>
      </c>
      <c r="K295" s="136">
        <v>45</v>
      </c>
      <c r="L295" s="136">
        <v>119.4</v>
      </c>
      <c r="M295" s="153">
        <v>2.6533333333333335E-6</v>
      </c>
      <c r="N295" s="136">
        <v>13.131285</v>
      </c>
      <c r="O295" s="136">
        <v>83.173827000000003</v>
      </c>
      <c r="P295" s="122">
        <f t="shared" si="43"/>
        <v>0.69659821608040196</v>
      </c>
      <c r="Q295" s="158" t="str">
        <f t="shared" si="41"/>
        <v>ALTO</v>
      </c>
      <c r="R295" s="143"/>
      <c r="S295" s="31">
        <f t="shared" si="39"/>
        <v>1.3931964321608039</v>
      </c>
      <c r="T295" s="158" t="str">
        <f t="shared" si="42"/>
        <v>MUY ALTO</v>
      </c>
    </row>
    <row r="296" spans="1:20" ht="25.5" x14ac:dyDescent="0.25">
      <c r="A296" s="207"/>
      <c r="B296" s="9" t="s">
        <v>178</v>
      </c>
      <c r="C296" s="3" t="s">
        <v>1</v>
      </c>
      <c r="D296" s="1" t="s">
        <v>183</v>
      </c>
      <c r="E296" s="48">
        <v>274</v>
      </c>
      <c r="F296" s="53">
        <v>10</v>
      </c>
      <c r="G296" s="48" t="s">
        <v>289</v>
      </c>
      <c r="H296" s="124">
        <v>9</v>
      </c>
      <c r="I296" s="187">
        <f t="shared" si="38"/>
        <v>0.9</v>
      </c>
      <c r="J296" s="158" t="str">
        <f t="shared" si="37"/>
        <v>MUY ALTO</v>
      </c>
      <c r="K296" s="136">
        <v>16</v>
      </c>
      <c r="L296" s="136">
        <v>22</v>
      </c>
      <c r="M296" s="153">
        <v>1.375E-6</v>
      </c>
      <c r="N296" s="136">
        <v>0</v>
      </c>
      <c r="O296" s="136">
        <v>9.1905920000000005</v>
      </c>
      <c r="P296" s="122">
        <f t="shared" si="43"/>
        <v>0.41775418181818186</v>
      </c>
      <c r="Q296" s="158" t="str">
        <f t="shared" si="41"/>
        <v>MEDIO</v>
      </c>
      <c r="R296" s="143"/>
      <c r="S296" s="31">
        <f t="shared" si="39"/>
        <v>0.37597876363636368</v>
      </c>
      <c r="T296" s="158" t="str">
        <f t="shared" si="42"/>
        <v>BAJO</v>
      </c>
    </row>
    <row r="297" spans="1:20" ht="51" x14ac:dyDescent="0.25">
      <c r="A297" s="207"/>
      <c r="B297" s="9" t="s">
        <v>178</v>
      </c>
      <c r="C297" s="3" t="s">
        <v>1</v>
      </c>
      <c r="D297" s="1" t="s">
        <v>184</v>
      </c>
      <c r="E297" s="48">
        <v>2</v>
      </c>
      <c r="F297" s="53">
        <v>1</v>
      </c>
      <c r="G297" s="48" t="s">
        <v>289</v>
      </c>
      <c r="H297" s="124">
        <v>1</v>
      </c>
      <c r="I297" s="187">
        <f t="shared" si="38"/>
        <v>1</v>
      </c>
      <c r="J297" s="158" t="str">
        <f t="shared" si="37"/>
        <v>MUY ALTO</v>
      </c>
      <c r="K297" s="136">
        <v>200</v>
      </c>
      <c r="L297" s="136">
        <v>20</v>
      </c>
      <c r="M297" s="153">
        <v>1.0000000000000001E-7</v>
      </c>
      <c r="N297" s="136">
        <v>17.225362000000001</v>
      </c>
      <c r="O297" s="136">
        <v>17.225362000000001</v>
      </c>
      <c r="P297" s="122">
        <f t="shared" si="43"/>
        <v>0.86126809999999998</v>
      </c>
      <c r="Q297" s="158" t="str">
        <f t="shared" si="41"/>
        <v>MUY ALTO</v>
      </c>
      <c r="R297" s="143"/>
      <c r="S297" s="31">
        <f t="shared" si="39"/>
        <v>0.86126809999999998</v>
      </c>
      <c r="T297" s="158" t="str">
        <f t="shared" si="42"/>
        <v>MUY ALTO</v>
      </c>
    </row>
    <row r="298" spans="1:20" ht="38.25" x14ac:dyDescent="0.25">
      <c r="A298" s="207"/>
      <c r="B298" s="10" t="s">
        <v>316</v>
      </c>
      <c r="C298" s="19"/>
      <c r="D298" s="6"/>
      <c r="E298" s="51"/>
      <c r="F298" s="76"/>
      <c r="G298" s="51"/>
      <c r="H298" s="76"/>
      <c r="I298" s="197">
        <f>+AVERAGE(I292:I297)</f>
        <v>0.98333333333333339</v>
      </c>
      <c r="J298" s="159" t="str">
        <f t="shared" si="37"/>
        <v>MUY ALTO</v>
      </c>
      <c r="K298" s="137">
        <v>4101</v>
      </c>
      <c r="L298" s="137">
        <v>5779.3718500000004</v>
      </c>
      <c r="M298" s="140">
        <v>1.409259168495489E-6</v>
      </c>
      <c r="N298" s="137">
        <v>143.44924499999999</v>
      </c>
      <c r="O298" s="137">
        <v>4998.1146580000004</v>
      </c>
      <c r="P298" s="106">
        <f t="shared" si="43"/>
        <v>0.86481970493038962</v>
      </c>
      <c r="Q298" s="158" t="str">
        <f t="shared" si="41"/>
        <v>MUY ALTO</v>
      </c>
      <c r="R298" s="141"/>
      <c r="S298" s="73">
        <f t="shared" si="39"/>
        <v>0.85040604318154989</v>
      </c>
      <c r="T298" s="159" t="str">
        <f t="shared" si="42"/>
        <v>MUY ALTO</v>
      </c>
    </row>
    <row r="299" spans="1:20" ht="51" x14ac:dyDescent="0.25">
      <c r="A299" s="207"/>
      <c r="B299" s="9" t="s">
        <v>185</v>
      </c>
      <c r="C299" s="3" t="s">
        <v>1</v>
      </c>
      <c r="D299" s="1" t="s">
        <v>186</v>
      </c>
      <c r="E299" s="48">
        <v>3772</v>
      </c>
      <c r="F299" s="53">
        <v>1000</v>
      </c>
      <c r="G299" s="48" t="s">
        <v>289</v>
      </c>
      <c r="H299" s="124">
        <v>1172</v>
      </c>
      <c r="I299" s="187">
        <f t="shared" si="38"/>
        <v>1.1719999999999999</v>
      </c>
      <c r="J299" s="158" t="str">
        <f t="shared" si="37"/>
        <v>MUY ALTO</v>
      </c>
      <c r="K299" s="136">
        <v>80</v>
      </c>
      <c r="L299" s="136">
        <v>44.105196999999997</v>
      </c>
      <c r="M299" s="153">
        <v>5.5131496250000003E-7</v>
      </c>
      <c r="N299" s="136">
        <v>6.7269360000000002</v>
      </c>
      <c r="O299" s="136">
        <v>43.688457999999997</v>
      </c>
      <c r="P299" s="122">
        <f t="shared" si="43"/>
        <v>0.99055124955002471</v>
      </c>
      <c r="Q299" s="158" t="str">
        <f t="shared" si="41"/>
        <v>MUY ALTO</v>
      </c>
      <c r="R299" s="143"/>
      <c r="S299" s="31">
        <f t="shared" si="39"/>
        <v>1.1609260644726289</v>
      </c>
      <c r="T299" s="158" t="str">
        <f t="shared" si="42"/>
        <v>MUY ALTO</v>
      </c>
    </row>
    <row r="300" spans="1:20" ht="51" x14ac:dyDescent="0.25">
      <c r="A300" s="207"/>
      <c r="B300" s="9" t="s">
        <v>185</v>
      </c>
      <c r="C300" s="3" t="s">
        <v>27</v>
      </c>
      <c r="D300" s="1" t="s">
        <v>187</v>
      </c>
      <c r="E300" s="48">
        <v>281</v>
      </c>
      <c r="F300" s="53">
        <v>15</v>
      </c>
      <c r="G300" s="48" t="s">
        <v>289</v>
      </c>
      <c r="H300" s="124">
        <v>5</v>
      </c>
      <c r="I300" s="187">
        <f t="shared" si="38"/>
        <v>0.33333333333333331</v>
      </c>
      <c r="J300" s="158" t="str">
        <f t="shared" si="37"/>
        <v>BAJO</v>
      </c>
      <c r="K300" s="136">
        <v>89</v>
      </c>
      <c r="L300" s="136">
        <v>124</v>
      </c>
      <c r="M300" s="153">
        <v>1.3932584269662923E-6</v>
      </c>
      <c r="N300" s="136">
        <v>8.3013619999999992</v>
      </c>
      <c r="O300" s="136">
        <v>41.965029000000001</v>
      </c>
      <c r="P300" s="122">
        <f t="shared" si="43"/>
        <v>0.33842765322580648</v>
      </c>
      <c r="Q300" s="158" t="str">
        <f t="shared" si="41"/>
        <v>BAJO</v>
      </c>
      <c r="R300" s="143"/>
      <c r="S300" s="31">
        <f t="shared" si="39"/>
        <v>0.11280921774193549</v>
      </c>
      <c r="T300" s="158" t="str">
        <f t="shared" si="42"/>
        <v>MUY BAJO</v>
      </c>
    </row>
    <row r="301" spans="1:20" ht="51" x14ac:dyDescent="0.25">
      <c r="A301" s="207"/>
      <c r="B301" s="9" t="s">
        <v>185</v>
      </c>
      <c r="C301" s="3" t="s">
        <v>29</v>
      </c>
      <c r="D301" s="1" t="s">
        <v>187</v>
      </c>
      <c r="E301" s="48">
        <v>3</v>
      </c>
      <c r="F301" s="53">
        <v>2</v>
      </c>
      <c r="G301" s="48" t="s">
        <v>289</v>
      </c>
      <c r="H301" s="124">
        <v>0</v>
      </c>
      <c r="I301" s="187">
        <f t="shared" si="38"/>
        <v>0</v>
      </c>
      <c r="J301" s="158" t="str">
        <f t="shared" si="37"/>
        <v>MUY BAJO</v>
      </c>
      <c r="K301" s="136">
        <v>13</v>
      </c>
      <c r="L301" s="136">
        <v>13</v>
      </c>
      <c r="M301" s="153">
        <v>9.9999999999999995E-7</v>
      </c>
      <c r="N301" s="136">
        <v>0</v>
      </c>
      <c r="O301" s="136">
        <v>0</v>
      </c>
      <c r="P301" s="122">
        <f t="shared" si="43"/>
        <v>0</v>
      </c>
      <c r="Q301" s="158" t="str">
        <f t="shared" si="41"/>
        <v>MUY BAJO</v>
      </c>
      <c r="R301" s="143"/>
      <c r="S301" s="31">
        <f t="shared" si="39"/>
        <v>0</v>
      </c>
      <c r="T301" s="158" t="str">
        <f t="shared" si="42"/>
        <v>MUY BAJO</v>
      </c>
    </row>
    <row r="302" spans="1:20" ht="51" x14ac:dyDescent="0.25">
      <c r="A302" s="207"/>
      <c r="B302" s="9" t="s">
        <v>185</v>
      </c>
      <c r="C302" s="3" t="s">
        <v>30</v>
      </c>
      <c r="D302" s="1" t="s">
        <v>187</v>
      </c>
      <c r="E302" s="48">
        <v>2</v>
      </c>
      <c r="F302" s="53">
        <v>2</v>
      </c>
      <c r="G302" s="48" t="s">
        <v>289</v>
      </c>
      <c r="H302" s="124">
        <v>0</v>
      </c>
      <c r="I302" s="187">
        <f t="shared" si="38"/>
        <v>0</v>
      </c>
      <c r="J302" s="158" t="str">
        <f t="shared" si="37"/>
        <v>MUY BAJO</v>
      </c>
      <c r="K302" s="136">
        <v>13</v>
      </c>
      <c r="L302" s="136">
        <v>13</v>
      </c>
      <c r="M302" s="153">
        <v>9.9999999999999995E-7</v>
      </c>
      <c r="N302" s="136">
        <v>0</v>
      </c>
      <c r="O302" s="136">
        <v>0</v>
      </c>
      <c r="P302" s="122">
        <f t="shared" si="43"/>
        <v>0</v>
      </c>
      <c r="Q302" s="158" t="str">
        <f t="shared" si="41"/>
        <v>MUY BAJO</v>
      </c>
      <c r="R302" s="143"/>
      <c r="S302" s="31">
        <f t="shared" si="39"/>
        <v>0</v>
      </c>
      <c r="T302" s="158" t="str">
        <f t="shared" si="42"/>
        <v>MUY BAJO</v>
      </c>
    </row>
    <row r="303" spans="1:20" ht="51" x14ac:dyDescent="0.25">
      <c r="A303" s="207"/>
      <c r="B303" s="9" t="s">
        <v>185</v>
      </c>
      <c r="C303" s="3" t="s">
        <v>31</v>
      </c>
      <c r="D303" s="1" t="s">
        <v>187</v>
      </c>
      <c r="E303" s="48">
        <v>2</v>
      </c>
      <c r="F303" s="53">
        <v>3</v>
      </c>
      <c r="G303" s="48" t="s">
        <v>289</v>
      </c>
      <c r="H303" s="124">
        <v>1</v>
      </c>
      <c r="I303" s="187">
        <f t="shared" si="38"/>
        <v>0.33333333333333331</v>
      </c>
      <c r="J303" s="158" t="str">
        <f t="shared" si="37"/>
        <v>BAJO</v>
      </c>
      <c r="K303" s="136">
        <v>19.5</v>
      </c>
      <c r="L303" s="136">
        <v>12</v>
      </c>
      <c r="M303" s="153">
        <v>6.1538461538461538E-7</v>
      </c>
      <c r="N303" s="136">
        <v>0</v>
      </c>
      <c r="O303" s="136">
        <v>0</v>
      </c>
      <c r="P303" s="122">
        <f t="shared" si="43"/>
        <v>0</v>
      </c>
      <c r="Q303" s="158" t="str">
        <f t="shared" si="41"/>
        <v>MUY BAJO</v>
      </c>
      <c r="R303" s="143"/>
      <c r="S303" s="31">
        <f t="shared" si="39"/>
        <v>0</v>
      </c>
      <c r="T303" s="158" t="str">
        <f t="shared" si="42"/>
        <v>MUY BAJO</v>
      </c>
    </row>
    <row r="304" spans="1:20" ht="51" x14ac:dyDescent="0.25">
      <c r="A304" s="207"/>
      <c r="B304" s="9" t="s">
        <v>185</v>
      </c>
      <c r="C304" s="3" t="s">
        <v>27</v>
      </c>
      <c r="D304" s="1" t="s">
        <v>188</v>
      </c>
      <c r="E304" s="48">
        <v>161</v>
      </c>
      <c r="F304" s="53">
        <v>4</v>
      </c>
      <c r="G304" s="48" t="s">
        <v>289</v>
      </c>
      <c r="H304" s="124">
        <v>1</v>
      </c>
      <c r="I304" s="187">
        <f t="shared" si="38"/>
        <v>0.25</v>
      </c>
      <c r="J304" s="158" t="str">
        <f t="shared" si="37"/>
        <v>BAJO</v>
      </c>
      <c r="K304" s="136">
        <v>46</v>
      </c>
      <c r="L304" s="136">
        <v>60.6</v>
      </c>
      <c r="M304" s="153">
        <v>1.3173913043478261E-6</v>
      </c>
      <c r="N304" s="136">
        <v>2.2236379999999998</v>
      </c>
      <c r="O304" s="136">
        <v>34.262236000000001</v>
      </c>
      <c r="P304" s="122">
        <f t="shared" si="43"/>
        <v>0.56538343234323429</v>
      </c>
      <c r="Q304" s="158" t="str">
        <f t="shared" si="41"/>
        <v>MEDIO</v>
      </c>
      <c r="R304" s="143"/>
      <c r="S304" s="31">
        <f t="shared" si="39"/>
        <v>0.14134585808580857</v>
      </c>
      <c r="T304" s="158" t="str">
        <f t="shared" si="42"/>
        <v>MUY BAJO</v>
      </c>
    </row>
    <row r="305" spans="1:20" ht="51" x14ac:dyDescent="0.25">
      <c r="A305" s="207"/>
      <c r="B305" s="9" t="s">
        <v>185</v>
      </c>
      <c r="C305" s="3" t="s">
        <v>29</v>
      </c>
      <c r="D305" s="1" t="s">
        <v>188</v>
      </c>
      <c r="E305" s="48">
        <v>0</v>
      </c>
      <c r="F305" s="53">
        <v>2</v>
      </c>
      <c r="G305" s="48" t="s">
        <v>289</v>
      </c>
      <c r="H305" s="124">
        <v>0</v>
      </c>
      <c r="I305" s="187">
        <f t="shared" si="38"/>
        <v>0</v>
      </c>
      <c r="J305" s="158" t="str">
        <f t="shared" si="37"/>
        <v>MUY BAJO</v>
      </c>
      <c r="K305" s="136">
        <v>13</v>
      </c>
      <c r="L305" s="136">
        <v>13</v>
      </c>
      <c r="M305" s="153">
        <v>9.9999999999999995E-7</v>
      </c>
      <c r="N305" s="136">
        <v>0</v>
      </c>
      <c r="O305" s="136">
        <v>0</v>
      </c>
      <c r="P305" s="122">
        <f t="shared" si="43"/>
        <v>0</v>
      </c>
      <c r="Q305" s="158" t="str">
        <f t="shared" si="41"/>
        <v>MUY BAJO</v>
      </c>
      <c r="R305" s="143"/>
      <c r="S305" s="31">
        <f t="shared" si="39"/>
        <v>0</v>
      </c>
      <c r="T305" s="158" t="str">
        <f t="shared" si="42"/>
        <v>MUY BAJO</v>
      </c>
    </row>
    <row r="306" spans="1:20" ht="51" x14ac:dyDescent="0.25">
      <c r="A306" s="207"/>
      <c r="B306" s="9" t="s">
        <v>185</v>
      </c>
      <c r="C306" s="3" t="s">
        <v>30</v>
      </c>
      <c r="D306" s="1" t="s">
        <v>188</v>
      </c>
      <c r="E306" s="48">
        <v>0</v>
      </c>
      <c r="F306" s="53">
        <v>2</v>
      </c>
      <c r="G306" s="48" t="s">
        <v>289</v>
      </c>
      <c r="H306" s="124">
        <v>0</v>
      </c>
      <c r="I306" s="187">
        <f t="shared" si="38"/>
        <v>0</v>
      </c>
      <c r="J306" s="158" t="str">
        <f t="shared" si="37"/>
        <v>MUY BAJO</v>
      </c>
      <c r="K306" s="136">
        <v>13</v>
      </c>
      <c r="L306" s="136">
        <v>13</v>
      </c>
      <c r="M306" s="153">
        <v>9.9999999999999995E-7</v>
      </c>
      <c r="N306" s="136">
        <v>0</v>
      </c>
      <c r="O306" s="136">
        <v>0</v>
      </c>
      <c r="P306" s="122">
        <f t="shared" si="43"/>
        <v>0</v>
      </c>
      <c r="Q306" s="158" t="str">
        <f t="shared" si="41"/>
        <v>MUY BAJO</v>
      </c>
      <c r="R306" s="143"/>
      <c r="S306" s="31">
        <f t="shared" si="39"/>
        <v>0</v>
      </c>
      <c r="T306" s="158" t="str">
        <f t="shared" si="42"/>
        <v>MUY BAJO</v>
      </c>
    </row>
    <row r="307" spans="1:20" ht="51" x14ac:dyDescent="0.25">
      <c r="A307" s="207"/>
      <c r="B307" s="9" t="s">
        <v>185</v>
      </c>
      <c r="C307" s="3" t="s">
        <v>31</v>
      </c>
      <c r="D307" s="1" t="s">
        <v>188</v>
      </c>
      <c r="E307" s="48">
        <v>0</v>
      </c>
      <c r="F307" s="53">
        <v>2</v>
      </c>
      <c r="G307" s="48" t="s">
        <v>289</v>
      </c>
      <c r="H307" s="124">
        <v>0</v>
      </c>
      <c r="I307" s="187">
        <f t="shared" si="38"/>
        <v>0</v>
      </c>
      <c r="J307" s="158" t="str">
        <f t="shared" si="37"/>
        <v>MUY BAJO</v>
      </c>
      <c r="K307" s="136">
        <v>13</v>
      </c>
      <c r="L307" s="136">
        <v>13</v>
      </c>
      <c r="M307" s="153">
        <v>9.9999999999999995E-7</v>
      </c>
      <c r="N307" s="136">
        <v>2.8559999999999999</v>
      </c>
      <c r="O307" s="136">
        <v>2.8559999999999999</v>
      </c>
      <c r="P307" s="122">
        <f t="shared" si="43"/>
        <v>0.21969230769230769</v>
      </c>
      <c r="Q307" s="158" t="str">
        <f t="shared" si="41"/>
        <v>BAJO</v>
      </c>
      <c r="R307" s="143"/>
      <c r="S307" s="31">
        <f t="shared" si="39"/>
        <v>0</v>
      </c>
      <c r="T307" s="158" t="str">
        <f t="shared" si="42"/>
        <v>MUY BAJO</v>
      </c>
    </row>
    <row r="308" spans="1:20" ht="51" x14ac:dyDescent="0.25">
      <c r="A308" s="207"/>
      <c r="B308" s="9" t="s">
        <v>185</v>
      </c>
      <c r="C308" s="3" t="s">
        <v>27</v>
      </c>
      <c r="D308" s="1" t="s">
        <v>189</v>
      </c>
      <c r="E308" s="48">
        <v>0</v>
      </c>
      <c r="F308" s="53">
        <v>5</v>
      </c>
      <c r="G308" s="48" t="s">
        <v>289</v>
      </c>
      <c r="H308" s="124">
        <v>0</v>
      </c>
      <c r="I308" s="187">
        <f t="shared" si="38"/>
        <v>0</v>
      </c>
      <c r="J308" s="158" t="str">
        <f t="shared" si="37"/>
        <v>MUY BAJO</v>
      </c>
      <c r="K308" s="136">
        <v>65</v>
      </c>
      <c r="L308" s="136">
        <v>65</v>
      </c>
      <c r="M308" s="153">
        <v>9.9999999999999995E-7</v>
      </c>
      <c r="N308" s="136">
        <v>0</v>
      </c>
      <c r="O308" s="136">
        <v>10.75</v>
      </c>
      <c r="P308" s="122">
        <f t="shared" si="43"/>
        <v>0.16538461538461538</v>
      </c>
      <c r="Q308" s="158" t="str">
        <f t="shared" si="41"/>
        <v>MUY BAJO</v>
      </c>
      <c r="R308" s="143"/>
      <c r="S308" s="31">
        <f t="shared" si="39"/>
        <v>0</v>
      </c>
      <c r="T308" s="158" t="str">
        <f t="shared" si="42"/>
        <v>MUY BAJO</v>
      </c>
    </row>
    <row r="309" spans="1:20" ht="51" x14ac:dyDescent="0.25">
      <c r="A309" s="207"/>
      <c r="B309" s="9" t="s">
        <v>185</v>
      </c>
      <c r="C309" s="3" t="s">
        <v>27</v>
      </c>
      <c r="D309" s="1" t="s">
        <v>190</v>
      </c>
      <c r="E309" s="48">
        <v>3</v>
      </c>
      <c r="F309" s="53"/>
      <c r="G309" s="48" t="s">
        <v>289</v>
      </c>
      <c r="H309" s="124">
        <v>0</v>
      </c>
      <c r="I309" s="187"/>
      <c r="J309" s="158" t="s">
        <v>293</v>
      </c>
      <c r="K309" s="136">
        <v>0</v>
      </c>
      <c r="L309" s="136">
        <v>0</v>
      </c>
      <c r="M309" s="153">
        <v>0</v>
      </c>
      <c r="N309" s="136">
        <v>0</v>
      </c>
      <c r="O309" s="136">
        <v>0</v>
      </c>
      <c r="P309" s="122"/>
      <c r="Q309" s="158" t="s">
        <v>293</v>
      </c>
      <c r="R309" s="143"/>
      <c r="S309" s="31"/>
      <c r="T309" s="158" t="s">
        <v>293</v>
      </c>
    </row>
    <row r="310" spans="1:20" ht="51" x14ac:dyDescent="0.25">
      <c r="A310" s="207"/>
      <c r="B310" s="9" t="s">
        <v>185</v>
      </c>
      <c r="C310" s="3" t="s">
        <v>27</v>
      </c>
      <c r="D310" s="1" t="s">
        <v>191</v>
      </c>
      <c r="E310" s="83">
        <v>165</v>
      </c>
      <c r="F310" s="53">
        <v>16</v>
      </c>
      <c r="G310" s="83" t="s">
        <v>289</v>
      </c>
      <c r="H310" s="124">
        <v>5</v>
      </c>
      <c r="I310" s="187">
        <f t="shared" si="38"/>
        <v>0.3125</v>
      </c>
      <c r="J310" s="158" t="str">
        <f t="shared" si="37"/>
        <v>BAJO</v>
      </c>
      <c r="K310" s="136">
        <v>1137</v>
      </c>
      <c r="L310" s="136">
        <v>754.36670700000002</v>
      </c>
      <c r="M310" s="153">
        <v>6.6347115831134566E-7</v>
      </c>
      <c r="N310" s="136">
        <v>114.25936400000001</v>
      </c>
      <c r="O310" s="136">
        <v>678.84977800000001</v>
      </c>
      <c r="P310" s="122">
        <f t="shared" ref="P310:P326" si="44">+O310/L310</f>
        <v>0.89989360837473964</v>
      </c>
      <c r="Q310" s="158" t="str">
        <f t="shared" si="41"/>
        <v>MUY ALTO</v>
      </c>
      <c r="R310" s="143"/>
      <c r="S310" s="31">
        <f t="shared" si="39"/>
        <v>0.28121675261710616</v>
      </c>
      <c r="T310" s="158" t="str">
        <f t="shared" si="42"/>
        <v>BAJO</v>
      </c>
    </row>
    <row r="311" spans="1:20" ht="51" x14ac:dyDescent="0.25">
      <c r="A311" s="207"/>
      <c r="B311" s="9" t="s">
        <v>185</v>
      </c>
      <c r="C311" s="3" t="s">
        <v>29</v>
      </c>
      <c r="D311" s="1" t="s">
        <v>191</v>
      </c>
      <c r="E311" s="48">
        <v>3</v>
      </c>
      <c r="F311" s="53">
        <v>1</v>
      </c>
      <c r="G311" s="48" t="s">
        <v>289</v>
      </c>
      <c r="H311" s="124">
        <v>0</v>
      </c>
      <c r="I311" s="187">
        <f t="shared" si="38"/>
        <v>0</v>
      </c>
      <c r="J311" s="158" t="str">
        <f t="shared" si="37"/>
        <v>MUY BAJO</v>
      </c>
      <c r="K311" s="136">
        <v>54</v>
      </c>
      <c r="L311" s="136">
        <v>36.133333999999998</v>
      </c>
      <c r="M311" s="153">
        <v>6.6913581481481476E-7</v>
      </c>
      <c r="N311" s="136">
        <v>0</v>
      </c>
      <c r="O311" s="136">
        <v>32.803333000000002</v>
      </c>
      <c r="P311" s="122">
        <f t="shared" si="44"/>
        <v>0.90784130243835248</v>
      </c>
      <c r="Q311" s="158" t="str">
        <f t="shared" si="41"/>
        <v>MUY ALTO</v>
      </c>
      <c r="R311" s="143"/>
      <c r="S311" s="31">
        <f t="shared" si="39"/>
        <v>0</v>
      </c>
      <c r="T311" s="158" t="str">
        <f t="shared" si="42"/>
        <v>MUY BAJO</v>
      </c>
    </row>
    <row r="312" spans="1:20" ht="51" x14ac:dyDescent="0.25">
      <c r="A312" s="207"/>
      <c r="B312" s="9" t="s">
        <v>185</v>
      </c>
      <c r="C312" s="3" t="s">
        <v>30</v>
      </c>
      <c r="D312" s="1" t="s">
        <v>191</v>
      </c>
      <c r="E312" s="48">
        <v>1</v>
      </c>
      <c r="F312" s="53">
        <v>2</v>
      </c>
      <c r="G312" s="48" t="s">
        <v>289</v>
      </c>
      <c r="H312" s="124">
        <v>1</v>
      </c>
      <c r="I312" s="187">
        <f t="shared" si="38"/>
        <v>0.5</v>
      </c>
      <c r="J312" s="158" t="str">
        <f t="shared" si="37"/>
        <v>MEDIO</v>
      </c>
      <c r="K312" s="136">
        <v>108</v>
      </c>
      <c r="L312" s="136">
        <v>12</v>
      </c>
      <c r="M312" s="153">
        <v>1.1111111111111111E-7</v>
      </c>
      <c r="N312" s="136">
        <v>0</v>
      </c>
      <c r="O312" s="136">
        <v>12</v>
      </c>
      <c r="P312" s="122">
        <f t="shared" si="44"/>
        <v>1</v>
      </c>
      <c r="Q312" s="158" t="str">
        <f t="shared" si="41"/>
        <v>MUY ALTO</v>
      </c>
      <c r="R312" s="143"/>
      <c r="S312" s="31">
        <f t="shared" si="39"/>
        <v>0.5</v>
      </c>
      <c r="T312" s="158" t="str">
        <f t="shared" si="42"/>
        <v>MEDIO</v>
      </c>
    </row>
    <row r="313" spans="1:20" ht="51" x14ac:dyDescent="0.25">
      <c r="A313" s="207"/>
      <c r="B313" s="9" t="s">
        <v>185</v>
      </c>
      <c r="C313" s="3" t="s">
        <v>31</v>
      </c>
      <c r="D313" s="1" t="s">
        <v>191</v>
      </c>
      <c r="E313" s="48">
        <v>4</v>
      </c>
      <c r="F313" s="53">
        <v>3</v>
      </c>
      <c r="G313" s="48" t="s">
        <v>289</v>
      </c>
      <c r="H313" s="124">
        <v>0</v>
      </c>
      <c r="I313" s="187">
        <f t="shared" si="38"/>
        <v>0</v>
      </c>
      <c r="J313" s="158" t="str">
        <f t="shared" si="37"/>
        <v>MUY BAJO</v>
      </c>
      <c r="K313" s="136">
        <v>162</v>
      </c>
      <c r="L313" s="136">
        <v>65.000000000000028</v>
      </c>
      <c r="M313" s="153">
        <v>4.0123456790123474E-7</v>
      </c>
      <c r="N313" s="136">
        <v>1.96</v>
      </c>
      <c r="O313" s="136">
        <v>65.073331999999994</v>
      </c>
      <c r="P313" s="122">
        <f t="shared" si="44"/>
        <v>1.0011281846153841</v>
      </c>
      <c r="Q313" s="158" t="str">
        <f t="shared" si="41"/>
        <v>MUY ALTO</v>
      </c>
      <c r="R313" s="143"/>
      <c r="S313" s="31">
        <f t="shared" si="39"/>
        <v>0</v>
      </c>
      <c r="T313" s="158" t="str">
        <f t="shared" si="42"/>
        <v>MUY BAJO</v>
      </c>
    </row>
    <row r="314" spans="1:20" ht="51" x14ac:dyDescent="0.25">
      <c r="A314" s="207"/>
      <c r="B314" s="9" t="s">
        <v>185</v>
      </c>
      <c r="C314" s="3" t="s">
        <v>1</v>
      </c>
      <c r="D314" s="1" t="s">
        <v>192</v>
      </c>
      <c r="E314" s="48">
        <v>4</v>
      </c>
      <c r="F314" s="53">
        <v>4</v>
      </c>
      <c r="G314" s="48" t="s">
        <v>291</v>
      </c>
      <c r="H314" s="124">
        <v>4</v>
      </c>
      <c r="I314" s="187">
        <f t="shared" si="38"/>
        <v>1</v>
      </c>
      <c r="J314" s="158" t="str">
        <f t="shared" si="37"/>
        <v>MUY ALTO</v>
      </c>
      <c r="K314" s="136">
        <v>360</v>
      </c>
      <c r="L314" s="136">
        <v>2456.4533609999999</v>
      </c>
      <c r="M314" s="153">
        <v>6.8234815583333331E-6</v>
      </c>
      <c r="N314" s="136">
        <v>233.228826</v>
      </c>
      <c r="O314" s="136">
        <v>746.48170000000005</v>
      </c>
      <c r="P314" s="122">
        <f t="shared" si="44"/>
        <v>0.3038859649654061</v>
      </c>
      <c r="Q314" s="158" t="str">
        <f t="shared" si="41"/>
        <v>BAJO</v>
      </c>
      <c r="R314" s="143"/>
      <c r="S314" s="31">
        <f t="shared" si="39"/>
        <v>0.3038859649654061</v>
      </c>
      <c r="T314" s="158" t="str">
        <f t="shared" si="42"/>
        <v>BAJO</v>
      </c>
    </row>
    <row r="315" spans="1:20" ht="63.75" x14ac:dyDescent="0.25">
      <c r="A315" s="207"/>
      <c r="B315" s="9" t="s">
        <v>193</v>
      </c>
      <c r="C315" s="3" t="s">
        <v>1</v>
      </c>
      <c r="D315" s="1" t="s">
        <v>194</v>
      </c>
      <c r="E315" s="48">
        <v>65</v>
      </c>
      <c r="F315" s="53">
        <v>2</v>
      </c>
      <c r="G315" s="48" t="s">
        <v>289</v>
      </c>
      <c r="H315" s="124">
        <v>2</v>
      </c>
      <c r="I315" s="187">
        <f t="shared" si="38"/>
        <v>1</v>
      </c>
      <c r="J315" s="158" t="str">
        <f t="shared" si="37"/>
        <v>MUY ALTO</v>
      </c>
      <c r="K315" s="136">
        <v>123</v>
      </c>
      <c r="L315" s="136">
        <v>8201.8867549999995</v>
      </c>
      <c r="M315" s="153">
        <v>6.6682006138211382E-5</v>
      </c>
      <c r="N315" s="136">
        <v>2261.677913</v>
      </c>
      <c r="O315" s="136">
        <v>6338.6071959999999</v>
      </c>
      <c r="P315" s="122">
        <f t="shared" si="44"/>
        <v>0.77282305710157295</v>
      </c>
      <c r="Q315" s="158" t="str">
        <f t="shared" si="41"/>
        <v>ALTO</v>
      </c>
      <c r="R315" s="143"/>
      <c r="S315" s="31">
        <f t="shared" si="39"/>
        <v>0.77282305710157295</v>
      </c>
      <c r="T315" s="158" t="str">
        <f t="shared" si="42"/>
        <v>ALTO</v>
      </c>
    </row>
    <row r="316" spans="1:20" ht="63.75" x14ac:dyDescent="0.25">
      <c r="A316" s="207"/>
      <c r="B316" s="9" t="s">
        <v>195</v>
      </c>
      <c r="C316" s="3" t="s">
        <v>1</v>
      </c>
      <c r="D316" s="1" t="s">
        <v>196</v>
      </c>
      <c r="E316" s="53">
        <v>10</v>
      </c>
      <c r="F316" s="53">
        <v>12</v>
      </c>
      <c r="G316" s="48" t="s">
        <v>289</v>
      </c>
      <c r="H316" s="124">
        <v>12</v>
      </c>
      <c r="I316" s="187">
        <f t="shared" si="38"/>
        <v>1</v>
      </c>
      <c r="J316" s="158" t="str">
        <f t="shared" ref="J316:J381" si="45">IF(I316&lt;=20%,"MUY BAJO",IF(AND(I316&gt;20%,I316&lt;=40%),"BAJO",IF(AND(I316&gt;40%,I316&lt;=60%),"MEDIO",IF(AND(I316&gt;60%,I316&lt;=80%),"ALTO","MUY ALTO"))))</f>
        <v>MUY ALTO</v>
      </c>
      <c r="K316" s="136">
        <v>24</v>
      </c>
      <c r="L316" s="136">
        <v>24</v>
      </c>
      <c r="M316" s="153">
        <v>9.9999999999999995E-7</v>
      </c>
      <c r="N316" s="136">
        <v>24</v>
      </c>
      <c r="O316" s="136">
        <v>24</v>
      </c>
      <c r="P316" s="122">
        <f t="shared" si="44"/>
        <v>1</v>
      </c>
      <c r="Q316" s="158" t="str">
        <f t="shared" si="41"/>
        <v>MUY ALTO</v>
      </c>
      <c r="R316" s="143"/>
      <c r="S316" s="31">
        <f t="shared" si="39"/>
        <v>1</v>
      </c>
      <c r="T316" s="158" t="str">
        <f t="shared" si="42"/>
        <v>MUY ALTO</v>
      </c>
    </row>
    <row r="317" spans="1:20" ht="51" x14ac:dyDescent="0.25">
      <c r="A317" s="207"/>
      <c r="B317" s="9" t="s">
        <v>195</v>
      </c>
      <c r="C317" s="3" t="s">
        <v>27</v>
      </c>
      <c r="D317" s="1" t="s">
        <v>197</v>
      </c>
      <c r="E317" s="53">
        <v>198</v>
      </c>
      <c r="F317" s="53">
        <v>51</v>
      </c>
      <c r="G317" s="48" t="s">
        <v>289</v>
      </c>
      <c r="H317" s="124">
        <v>55</v>
      </c>
      <c r="I317" s="187">
        <f t="shared" si="38"/>
        <v>1.0784313725490196</v>
      </c>
      <c r="J317" s="158" t="str">
        <f t="shared" si="45"/>
        <v>MUY ALTO</v>
      </c>
      <c r="K317" s="136">
        <v>200.5</v>
      </c>
      <c r="L317" s="136">
        <v>86.8</v>
      </c>
      <c r="M317" s="153">
        <v>4.3291770573566085E-7</v>
      </c>
      <c r="N317" s="136">
        <v>25.781153</v>
      </c>
      <c r="O317" s="136">
        <v>81.511910999999998</v>
      </c>
      <c r="P317" s="122">
        <f t="shared" si="44"/>
        <v>0.93907731566820274</v>
      </c>
      <c r="Q317" s="158" t="str">
        <f t="shared" si="41"/>
        <v>MUY ALTO</v>
      </c>
      <c r="R317" s="143"/>
      <c r="S317" s="31">
        <f t="shared" si="39"/>
        <v>1.0127304384657088</v>
      </c>
      <c r="T317" s="158" t="str">
        <f t="shared" si="42"/>
        <v>MUY ALTO</v>
      </c>
    </row>
    <row r="318" spans="1:20" ht="51" x14ac:dyDescent="0.25">
      <c r="A318" s="207"/>
      <c r="B318" s="9" t="s">
        <v>195</v>
      </c>
      <c r="C318" s="3" t="s">
        <v>29</v>
      </c>
      <c r="D318" s="1" t="s">
        <v>197</v>
      </c>
      <c r="E318" s="53">
        <v>13</v>
      </c>
      <c r="F318" s="53">
        <v>5</v>
      </c>
      <c r="G318" s="48" t="s">
        <v>289</v>
      </c>
      <c r="H318" s="124">
        <v>6</v>
      </c>
      <c r="I318" s="187">
        <f t="shared" si="38"/>
        <v>1.2</v>
      </c>
      <c r="J318" s="158" t="str">
        <f t="shared" si="45"/>
        <v>MUY ALTO</v>
      </c>
      <c r="K318" s="136">
        <v>33</v>
      </c>
      <c r="L318" s="136">
        <v>3.1646000000000001</v>
      </c>
      <c r="M318" s="153">
        <v>9.58969696969697E-8</v>
      </c>
      <c r="N318" s="136">
        <v>0</v>
      </c>
      <c r="O318" s="136">
        <v>3.1646000000000001</v>
      </c>
      <c r="P318" s="122">
        <f t="shared" si="44"/>
        <v>1</v>
      </c>
      <c r="Q318" s="158" t="str">
        <f t="shared" si="41"/>
        <v>MUY ALTO</v>
      </c>
      <c r="R318" s="143"/>
      <c r="S318" s="31">
        <f t="shared" si="39"/>
        <v>1.2</v>
      </c>
      <c r="T318" s="158" t="str">
        <f t="shared" si="42"/>
        <v>MUY ALTO</v>
      </c>
    </row>
    <row r="319" spans="1:20" ht="51" x14ac:dyDescent="0.25">
      <c r="A319" s="207"/>
      <c r="B319" s="9" t="s">
        <v>195</v>
      </c>
      <c r="C319" s="3" t="s">
        <v>30</v>
      </c>
      <c r="D319" s="1" t="s">
        <v>197</v>
      </c>
      <c r="E319" s="53">
        <v>14</v>
      </c>
      <c r="F319" s="53">
        <v>5</v>
      </c>
      <c r="G319" s="48" t="s">
        <v>289</v>
      </c>
      <c r="H319" s="124">
        <v>7</v>
      </c>
      <c r="I319" s="187">
        <f t="shared" si="38"/>
        <v>1.4</v>
      </c>
      <c r="J319" s="158" t="str">
        <f t="shared" si="45"/>
        <v>MUY ALTO</v>
      </c>
      <c r="K319" s="136">
        <v>33</v>
      </c>
      <c r="L319" s="136">
        <v>3.1646000000000001</v>
      </c>
      <c r="M319" s="153">
        <v>9.58969696969697E-8</v>
      </c>
      <c r="N319" s="136">
        <v>0</v>
      </c>
      <c r="O319" s="136">
        <v>3.164596</v>
      </c>
      <c r="P319" s="122">
        <f t="shared" si="44"/>
        <v>0.99999873601719014</v>
      </c>
      <c r="Q319" s="158" t="str">
        <f t="shared" si="41"/>
        <v>MUY ALTO</v>
      </c>
      <c r="R319" s="143"/>
      <c r="S319" s="31">
        <f t="shared" si="39"/>
        <v>1.3999982304240661</v>
      </c>
      <c r="T319" s="158" t="str">
        <f t="shared" si="42"/>
        <v>MUY ALTO</v>
      </c>
    </row>
    <row r="320" spans="1:20" ht="51" x14ac:dyDescent="0.25">
      <c r="A320" s="207"/>
      <c r="B320" s="9" t="s">
        <v>195</v>
      </c>
      <c r="C320" s="3" t="s">
        <v>31</v>
      </c>
      <c r="D320" s="1" t="s">
        <v>197</v>
      </c>
      <c r="E320" s="53">
        <v>15</v>
      </c>
      <c r="F320" s="53">
        <v>7</v>
      </c>
      <c r="G320" s="48" t="s">
        <v>289</v>
      </c>
      <c r="H320" s="124">
        <v>7</v>
      </c>
      <c r="I320" s="187">
        <f t="shared" si="38"/>
        <v>1</v>
      </c>
      <c r="J320" s="158" t="str">
        <f t="shared" si="45"/>
        <v>MUY ALTO</v>
      </c>
      <c r="K320" s="136">
        <v>40</v>
      </c>
      <c r="L320" s="136">
        <v>4.1646000000000001</v>
      </c>
      <c r="M320" s="153">
        <v>1.04115E-7</v>
      </c>
      <c r="N320" s="136">
        <v>3.2183679999999999</v>
      </c>
      <c r="O320" s="136">
        <v>4.1646000000000001</v>
      </c>
      <c r="P320" s="122">
        <f t="shared" si="44"/>
        <v>1</v>
      </c>
      <c r="Q320" s="158" t="str">
        <f t="shared" si="41"/>
        <v>MUY ALTO</v>
      </c>
      <c r="R320" s="143"/>
      <c r="S320" s="31">
        <f t="shared" si="39"/>
        <v>1</v>
      </c>
      <c r="T320" s="158" t="str">
        <f t="shared" si="42"/>
        <v>MUY ALTO</v>
      </c>
    </row>
    <row r="321" spans="1:20" ht="38.25" x14ac:dyDescent="0.25">
      <c r="A321" s="207"/>
      <c r="B321" s="10" t="s">
        <v>315</v>
      </c>
      <c r="C321" s="19"/>
      <c r="D321" s="6"/>
      <c r="E321" s="76"/>
      <c r="F321" s="76"/>
      <c r="G321" s="51"/>
      <c r="H321" s="76"/>
      <c r="I321" s="197">
        <f>+AVERAGE(I299:I320)</f>
        <v>0.5037903828197946</v>
      </c>
      <c r="J321" s="159" t="str">
        <f t="shared" si="45"/>
        <v>MEDIO</v>
      </c>
      <c r="K321" s="137">
        <v>2639</v>
      </c>
      <c r="L321" s="137">
        <v>12017.839153999999</v>
      </c>
      <c r="M321" s="140">
        <v>4.5539367768093977E-6</v>
      </c>
      <c r="N321" s="137">
        <v>2684.2335600000001</v>
      </c>
      <c r="O321" s="137">
        <v>8123.3427689999999</v>
      </c>
      <c r="P321" s="106">
        <f t="shared" si="44"/>
        <v>0.67594038037164428</v>
      </c>
      <c r="Q321" s="158" t="str">
        <f t="shared" si="41"/>
        <v>ALTO</v>
      </c>
      <c r="R321" s="143"/>
      <c r="S321" s="73">
        <f t="shared" si="39"/>
        <v>0.34053226299078826</v>
      </c>
      <c r="T321" s="158" t="str">
        <f t="shared" si="42"/>
        <v>BAJO</v>
      </c>
    </row>
    <row r="322" spans="1:20" ht="38.25" x14ac:dyDescent="0.25">
      <c r="A322" s="207"/>
      <c r="B322" s="9" t="s">
        <v>198</v>
      </c>
      <c r="C322" s="3" t="s">
        <v>27</v>
      </c>
      <c r="D322" s="1" t="s">
        <v>199</v>
      </c>
      <c r="E322" s="53">
        <v>119</v>
      </c>
      <c r="F322" s="53">
        <v>10</v>
      </c>
      <c r="G322" s="53" t="s">
        <v>289</v>
      </c>
      <c r="H322" s="124">
        <v>59</v>
      </c>
      <c r="I322" s="187">
        <v>1</v>
      </c>
      <c r="J322" s="158" t="str">
        <f t="shared" si="45"/>
        <v>MUY ALTO</v>
      </c>
      <c r="K322" s="136">
        <v>150</v>
      </c>
      <c r="L322" s="136">
        <v>257.86688700000002</v>
      </c>
      <c r="M322" s="153">
        <v>1.7191125800000001E-6</v>
      </c>
      <c r="N322" s="136">
        <v>44.65352</v>
      </c>
      <c r="O322" s="136">
        <v>228.87027</v>
      </c>
      <c r="P322" s="122">
        <f t="shared" si="44"/>
        <v>0.88755199499499904</v>
      </c>
      <c r="Q322" s="158" t="str">
        <f t="shared" si="41"/>
        <v>MUY ALTO</v>
      </c>
      <c r="R322" s="143"/>
      <c r="S322" s="31">
        <f t="shared" si="39"/>
        <v>0.88755199499499904</v>
      </c>
      <c r="T322" s="158" t="str">
        <f t="shared" si="42"/>
        <v>MUY ALTO</v>
      </c>
    </row>
    <row r="323" spans="1:20" ht="38.25" x14ac:dyDescent="0.25">
      <c r="A323" s="207"/>
      <c r="B323" s="9" t="s">
        <v>198</v>
      </c>
      <c r="C323" s="3" t="s">
        <v>29</v>
      </c>
      <c r="D323" s="1" t="s">
        <v>199</v>
      </c>
      <c r="E323" s="53">
        <v>29</v>
      </c>
      <c r="F323" s="53">
        <v>1</v>
      </c>
      <c r="G323" s="53" t="s">
        <v>289</v>
      </c>
      <c r="H323" s="124">
        <v>1</v>
      </c>
      <c r="I323" s="187">
        <f t="shared" si="38"/>
        <v>1</v>
      </c>
      <c r="J323" s="158" t="str">
        <f t="shared" si="45"/>
        <v>MUY ALTO</v>
      </c>
      <c r="K323" s="136">
        <v>20</v>
      </c>
      <c r="L323" s="136">
        <v>20</v>
      </c>
      <c r="M323" s="153">
        <v>9.9999999999999995E-7</v>
      </c>
      <c r="N323" s="136">
        <v>0.2</v>
      </c>
      <c r="O323" s="136">
        <v>1.901708</v>
      </c>
      <c r="P323" s="122">
        <f t="shared" si="44"/>
        <v>9.50854E-2</v>
      </c>
      <c r="Q323" s="158" t="str">
        <f t="shared" si="41"/>
        <v>MUY BAJO</v>
      </c>
      <c r="R323" s="143"/>
      <c r="S323" s="31">
        <f t="shared" si="39"/>
        <v>9.50854E-2</v>
      </c>
      <c r="T323" s="158" t="str">
        <f t="shared" si="42"/>
        <v>MUY BAJO</v>
      </c>
    </row>
    <row r="324" spans="1:20" ht="38.25" x14ac:dyDescent="0.25">
      <c r="A324" s="207"/>
      <c r="B324" s="9" t="s">
        <v>198</v>
      </c>
      <c r="C324" s="3" t="s">
        <v>30</v>
      </c>
      <c r="D324" s="1" t="s">
        <v>199</v>
      </c>
      <c r="E324" s="53">
        <v>5</v>
      </c>
      <c r="F324" s="53">
        <v>1</v>
      </c>
      <c r="G324" s="53" t="s">
        <v>289</v>
      </c>
      <c r="H324" s="124">
        <v>0</v>
      </c>
      <c r="I324" s="187">
        <f t="shared" si="38"/>
        <v>0</v>
      </c>
      <c r="J324" s="158" t="str">
        <f t="shared" si="45"/>
        <v>MUY BAJO</v>
      </c>
      <c r="K324" s="136">
        <v>25</v>
      </c>
      <c r="L324" s="136">
        <v>20</v>
      </c>
      <c r="M324" s="153">
        <v>8.0000000000000007E-7</v>
      </c>
      <c r="N324" s="136">
        <v>2.9980000000000002</v>
      </c>
      <c r="O324" s="136">
        <v>3.7107039999999998</v>
      </c>
      <c r="P324" s="122">
        <f t="shared" si="44"/>
        <v>0.18553519999999998</v>
      </c>
      <c r="Q324" s="158" t="str">
        <f t="shared" si="41"/>
        <v>MUY BAJO</v>
      </c>
      <c r="R324" s="143"/>
      <c r="S324" s="31">
        <f t="shared" si="39"/>
        <v>0</v>
      </c>
      <c r="T324" s="158" t="str">
        <f t="shared" si="42"/>
        <v>MUY BAJO</v>
      </c>
    </row>
    <row r="325" spans="1:20" ht="38.25" x14ac:dyDescent="0.25">
      <c r="A325" s="207"/>
      <c r="B325" s="9" t="s">
        <v>198</v>
      </c>
      <c r="C325" s="3" t="s">
        <v>31</v>
      </c>
      <c r="D325" s="1" t="s">
        <v>199</v>
      </c>
      <c r="E325" s="53">
        <v>12</v>
      </c>
      <c r="F325" s="53">
        <v>2</v>
      </c>
      <c r="G325" s="53" t="s">
        <v>289</v>
      </c>
      <c r="H325" s="124">
        <v>10</v>
      </c>
      <c r="I325" s="187">
        <v>1</v>
      </c>
      <c r="J325" s="158" t="str">
        <f t="shared" si="45"/>
        <v>MUY ALTO</v>
      </c>
      <c r="K325" s="136">
        <v>50</v>
      </c>
      <c r="L325" s="136">
        <v>22</v>
      </c>
      <c r="M325" s="153">
        <v>4.4000000000000002E-7</v>
      </c>
      <c r="N325" s="136">
        <v>9.4529040000000002</v>
      </c>
      <c r="O325" s="136">
        <v>13.061548</v>
      </c>
      <c r="P325" s="122">
        <f t="shared" si="44"/>
        <v>0.59370672727272733</v>
      </c>
      <c r="Q325" s="158" t="str">
        <f t="shared" si="41"/>
        <v>MEDIO</v>
      </c>
      <c r="R325" s="143"/>
      <c r="S325" s="31">
        <f t="shared" si="39"/>
        <v>0.59370672727272733</v>
      </c>
      <c r="T325" s="158" t="str">
        <f t="shared" si="42"/>
        <v>MEDIO</v>
      </c>
    </row>
    <row r="326" spans="1:20" ht="38.25" x14ac:dyDescent="0.25">
      <c r="A326" s="207"/>
      <c r="B326" s="9" t="s">
        <v>198</v>
      </c>
      <c r="C326" s="3" t="s">
        <v>27</v>
      </c>
      <c r="D326" s="1" t="s">
        <v>200</v>
      </c>
      <c r="E326" s="53">
        <v>0</v>
      </c>
      <c r="F326" s="53">
        <v>2</v>
      </c>
      <c r="G326" s="53" t="s">
        <v>289</v>
      </c>
      <c r="H326" s="124">
        <v>4</v>
      </c>
      <c r="I326" s="187">
        <f t="shared" si="38"/>
        <v>2</v>
      </c>
      <c r="J326" s="158" t="str">
        <f t="shared" si="45"/>
        <v>MUY ALTO</v>
      </c>
      <c r="K326" s="136">
        <v>30</v>
      </c>
      <c r="L326" s="136">
        <v>30</v>
      </c>
      <c r="M326" s="153">
        <v>9.9999999999999995E-7</v>
      </c>
      <c r="N326" s="136">
        <v>0.95</v>
      </c>
      <c r="O326" s="136">
        <v>20.73</v>
      </c>
      <c r="P326" s="122">
        <f t="shared" si="44"/>
        <v>0.69100000000000006</v>
      </c>
      <c r="Q326" s="158" t="str">
        <f t="shared" si="41"/>
        <v>ALTO</v>
      </c>
      <c r="R326" s="143"/>
      <c r="S326" s="31">
        <f t="shared" si="39"/>
        <v>1.3820000000000001</v>
      </c>
      <c r="T326" s="158" t="str">
        <f t="shared" si="42"/>
        <v>MUY ALTO</v>
      </c>
    </row>
    <row r="327" spans="1:20" ht="38.25" x14ac:dyDescent="0.25">
      <c r="A327" s="207"/>
      <c r="B327" s="9" t="s">
        <v>198</v>
      </c>
      <c r="C327" s="3" t="s">
        <v>29</v>
      </c>
      <c r="D327" s="1" t="s">
        <v>200</v>
      </c>
      <c r="E327" s="53">
        <v>0</v>
      </c>
      <c r="F327" s="53"/>
      <c r="G327" s="53" t="s">
        <v>289</v>
      </c>
      <c r="H327" s="124">
        <v>0</v>
      </c>
      <c r="I327" s="187"/>
      <c r="J327" s="158" t="s">
        <v>293</v>
      </c>
      <c r="K327" s="136">
        <v>0</v>
      </c>
      <c r="L327" s="136">
        <v>0</v>
      </c>
      <c r="M327" s="153">
        <v>0</v>
      </c>
      <c r="N327" s="136">
        <v>0</v>
      </c>
      <c r="O327" s="136">
        <v>0</v>
      </c>
      <c r="P327" s="122"/>
      <c r="Q327" s="158" t="s">
        <v>293</v>
      </c>
      <c r="R327" s="143"/>
      <c r="S327" s="31"/>
      <c r="T327" s="158" t="s">
        <v>293</v>
      </c>
    </row>
    <row r="328" spans="1:20" ht="38.25" x14ac:dyDescent="0.25">
      <c r="A328" s="207"/>
      <c r="B328" s="9" t="s">
        <v>198</v>
      </c>
      <c r="C328" s="3" t="s">
        <v>30</v>
      </c>
      <c r="D328" s="1" t="s">
        <v>200</v>
      </c>
      <c r="E328" s="53">
        <v>0</v>
      </c>
      <c r="F328" s="53"/>
      <c r="G328" s="53" t="s">
        <v>289</v>
      </c>
      <c r="H328" s="124">
        <v>0</v>
      </c>
      <c r="I328" s="187"/>
      <c r="J328" s="158" t="s">
        <v>293</v>
      </c>
      <c r="K328" s="136">
        <v>0</v>
      </c>
      <c r="L328" s="136">
        <v>0</v>
      </c>
      <c r="M328" s="153">
        <v>0</v>
      </c>
      <c r="N328" s="136">
        <v>0</v>
      </c>
      <c r="O328" s="136">
        <v>0</v>
      </c>
      <c r="P328" s="122"/>
      <c r="Q328" s="158" t="s">
        <v>293</v>
      </c>
      <c r="R328" s="143"/>
      <c r="S328" s="31"/>
      <c r="T328" s="158" t="s">
        <v>293</v>
      </c>
    </row>
    <row r="329" spans="1:20" ht="38.25" x14ac:dyDescent="0.25">
      <c r="A329" s="207"/>
      <c r="B329" s="9" t="s">
        <v>198</v>
      </c>
      <c r="C329" s="3" t="s">
        <v>31</v>
      </c>
      <c r="D329" s="1" t="s">
        <v>200</v>
      </c>
      <c r="E329" s="53">
        <v>0</v>
      </c>
      <c r="F329" s="53">
        <v>1</v>
      </c>
      <c r="G329" s="53" t="s">
        <v>289</v>
      </c>
      <c r="H329" s="124">
        <v>1</v>
      </c>
      <c r="I329" s="187">
        <f t="shared" ref="I329:I389" si="46">+H329/F329</f>
        <v>1</v>
      </c>
      <c r="J329" s="158" t="str">
        <f t="shared" si="45"/>
        <v>MUY ALTO</v>
      </c>
      <c r="K329" s="136">
        <v>16</v>
      </c>
      <c r="L329" s="136">
        <v>10</v>
      </c>
      <c r="M329" s="153">
        <v>6.2500000000000005E-7</v>
      </c>
      <c r="N329" s="136">
        <v>0</v>
      </c>
      <c r="O329" s="136">
        <v>3</v>
      </c>
      <c r="P329" s="122">
        <f t="shared" ref="P329:P340" si="47">+O329/L329</f>
        <v>0.3</v>
      </c>
      <c r="Q329" s="158" t="str">
        <f t="shared" si="41"/>
        <v>BAJO</v>
      </c>
      <c r="R329" s="143"/>
      <c r="S329" s="31">
        <f t="shared" ref="S329:S392" si="48">+I329*P329</f>
        <v>0.3</v>
      </c>
      <c r="T329" s="158" t="str">
        <f t="shared" si="42"/>
        <v>BAJO</v>
      </c>
    </row>
    <row r="330" spans="1:20" ht="38.25" x14ac:dyDescent="0.25">
      <c r="A330" s="207"/>
      <c r="B330" s="9" t="s">
        <v>198</v>
      </c>
      <c r="C330" s="3" t="s">
        <v>27</v>
      </c>
      <c r="D330" s="1" t="s">
        <v>201</v>
      </c>
      <c r="E330" s="53">
        <v>0</v>
      </c>
      <c r="F330" s="53">
        <v>50</v>
      </c>
      <c r="G330" s="53" t="s">
        <v>289</v>
      </c>
      <c r="H330" s="124">
        <v>62</v>
      </c>
      <c r="I330" s="187">
        <f t="shared" si="46"/>
        <v>1.24</v>
      </c>
      <c r="J330" s="158" t="str">
        <f t="shared" si="45"/>
        <v>MUY ALTO</v>
      </c>
      <c r="K330" s="136">
        <v>250</v>
      </c>
      <c r="L330" s="136">
        <v>144.5</v>
      </c>
      <c r="M330" s="153">
        <v>5.7799999999999991E-7</v>
      </c>
      <c r="N330" s="136">
        <v>6.99</v>
      </c>
      <c r="O330" s="136">
        <v>107.527175</v>
      </c>
      <c r="P330" s="122">
        <f t="shared" si="47"/>
        <v>0.74413269896193768</v>
      </c>
      <c r="Q330" s="158" t="str">
        <f t="shared" si="41"/>
        <v>ALTO</v>
      </c>
      <c r="R330" s="143"/>
      <c r="S330" s="31">
        <f t="shared" si="48"/>
        <v>0.92272454671280268</v>
      </c>
      <c r="T330" s="158" t="str">
        <f t="shared" si="42"/>
        <v>MUY ALTO</v>
      </c>
    </row>
    <row r="331" spans="1:20" ht="38.25" x14ac:dyDescent="0.25">
      <c r="A331" s="207"/>
      <c r="B331" s="9" t="s">
        <v>198</v>
      </c>
      <c r="C331" s="3" t="s">
        <v>29</v>
      </c>
      <c r="D331" s="1" t="s">
        <v>201</v>
      </c>
      <c r="E331" s="53">
        <v>0</v>
      </c>
      <c r="F331" s="53">
        <v>1</v>
      </c>
      <c r="G331" s="53" t="s">
        <v>289</v>
      </c>
      <c r="H331" s="124">
        <v>0</v>
      </c>
      <c r="I331" s="187">
        <f t="shared" si="46"/>
        <v>0</v>
      </c>
      <c r="J331" s="158" t="str">
        <f t="shared" si="45"/>
        <v>MUY BAJO</v>
      </c>
      <c r="K331" s="136">
        <v>5</v>
      </c>
      <c r="L331" s="136">
        <v>5</v>
      </c>
      <c r="M331" s="153">
        <v>9.9999999999999995E-7</v>
      </c>
      <c r="N331" s="136">
        <v>0</v>
      </c>
      <c r="O331" s="136">
        <v>0</v>
      </c>
      <c r="P331" s="122">
        <f t="shared" si="47"/>
        <v>0</v>
      </c>
      <c r="Q331" s="158" t="str">
        <f t="shared" si="41"/>
        <v>MUY BAJO</v>
      </c>
      <c r="R331" s="143"/>
      <c r="S331" s="31">
        <f t="shared" si="48"/>
        <v>0</v>
      </c>
      <c r="T331" s="158" t="str">
        <f t="shared" si="42"/>
        <v>MUY BAJO</v>
      </c>
    </row>
    <row r="332" spans="1:20" ht="38.25" x14ac:dyDescent="0.25">
      <c r="A332" s="207"/>
      <c r="B332" s="9" t="s">
        <v>198</v>
      </c>
      <c r="C332" s="3" t="s">
        <v>30</v>
      </c>
      <c r="D332" s="1" t="s">
        <v>201</v>
      </c>
      <c r="E332" s="53">
        <v>0</v>
      </c>
      <c r="F332" s="53">
        <v>1</v>
      </c>
      <c r="G332" s="53" t="s">
        <v>289</v>
      </c>
      <c r="H332" s="124">
        <v>1</v>
      </c>
      <c r="I332" s="187">
        <f t="shared" si="46"/>
        <v>1</v>
      </c>
      <c r="J332" s="158" t="str">
        <f t="shared" si="45"/>
        <v>MUY ALTO</v>
      </c>
      <c r="K332" s="136">
        <v>5</v>
      </c>
      <c r="L332" s="136">
        <v>5</v>
      </c>
      <c r="M332" s="153">
        <v>9.9999999999999995E-7</v>
      </c>
      <c r="N332" s="136">
        <v>0</v>
      </c>
      <c r="O332" s="136">
        <v>0</v>
      </c>
      <c r="P332" s="122">
        <f t="shared" si="47"/>
        <v>0</v>
      </c>
      <c r="Q332" s="158" t="str">
        <f t="shared" si="41"/>
        <v>MUY BAJO</v>
      </c>
      <c r="R332" s="143"/>
      <c r="S332" s="31">
        <f t="shared" si="48"/>
        <v>0</v>
      </c>
      <c r="T332" s="158" t="str">
        <f t="shared" si="42"/>
        <v>MUY BAJO</v>
      </c>
    </row>
    <row r="333" spans="1:20" ht="38.25" x14ac:dyDescent="0.25">
      <c r="A333" s="207"/>
      <c r="B333" s="9" t="s">
        <v>198</v>
      </c>
      <c r="C333" s="3" t="s">
        <v>31</v>
      </c>
      <c r="D333" s="1" t="s">
        <v>201</v>
      </c>
      <c r="E333" s="53">
        <v>0</v>
      </c>
      <c r="F333" s="53">
        <v>10</v>
      </c>
      <c r="G333" s="53" t="s">
        <v>289</v>
      </c>
      <c r="H333" s="124">
        <v>10</v>
      </c>
      <c r="I333" s="187">
        <f t="shared" si="46"/>
        <v>1</v>
      </c>
      <c r="J333" s="158" t="str">
        <f t="shared" si="45"/>
        <v>MUY ALTO</v>
      </c>
      <c r="K333" s="136">
        <v>50</v>
      </c>
      <c r="L333" s="136">
        <v>10</v>
      </c>
      <c r="M333" s="153">
        <v>2.0000000000000002E-7</v>
      </c>
      <c r="N333" s="136">
        <v>1.5</v>
      </c>
      <c r="O333" s="136">
        <v>3</v>
      </c>
      <c r="P333" s="122">
        <f t="shared" si="47"/>
        <v>0.3</v>
      </c>
      <c r="Q333" s="158" t="str">
        <f t="shared" si="41"/>
        <v>BAJO</v>
      </c>
      <c r="R333" s="143"/>
      <c r="S333" s="31">
        <f t="shared" si="48"/>
        <v>0.3</v>
      </c>
      <c r="T333" s="158" t="str">
        <f t="shared" si="42"/>
        <v>BAJO</v>
      </c>
    </row>
    <row r="334" spans="1:20" ht="38.25" x14ac:dyDescent="0.25">
      <c r="A334" s="207"/>
      <c r="B334" s="9" t="s">
        <v>198</v>
      </c>
      <c r="C334" s="3" t="s">
        <v>27</v>
      </c>
      <c r="D334" s="1" t="s">
        <v>202</v>
      </c>
      <c r="E334" s="53">
        <v>304</v>
      </c>
      <c r="F334" s="53">
        <v>40</v>
      </c>
      <c r="G334" s="53" t="s">
        <v>289</v>
      </c>
      <c r="H334" s="124">
        <v>72</v>
      </c>
      <c r="I334" s="187">
        <f t="shared" si="46"/>
        <v>1.8</v>
      </c>
      <c r="J334" s="158" t="str">
        <f t="shared" si="45"/>
        <v>MUY ALTO</v>
      </c>
      <c r="K334" s="136">
        <v>120</v>
      </c>
      <c r="L334" s="136">
        <v>139.5</v>
      </c>
      <c r="M334" s="153">
        <v>1.1625000000000001E-6</v>
      </c>
      <c r="N334" s="136">
        <v>38.579723999999999</v>
      </c>
      <c r="O334" s="136">
        <v>99.955471000000003</v>
      </c>
      <c r="P334" s="122">
        <f t="shared" si="47"/>
        <v>0.71652667383512547</v>
      </c>
      <c r="Q334" s="158" t="str">
        <f t="shared" si="41"/>
        <v>ALTO</v>
      </c>
      <c r="R334" s="143"/>
      <c r="S334" s="31">
        <f t="shared" si="48"/>
        <v>1.2897480129032259</v>
      </c>
      <c r="T334" s="158" t="str">
        <f t="shared" si="42"/>
        <v>MUY ALTO</v>
      </c>
    </row>
    <row r="335" spans="1:20" ht="38.25" x14ac:dyDescent="0.25">
      <c r="A335" s="207"/>
      <c r="B335" s="9" t="s">
        <v>198</v>
      </c>
      <c r="C335" s="3" t="s">
        <v>29</v>
      </c>
      <c r="D335" s="1" t="s">
        <v>202</v>
      </c>
      <c r="E335" s="53">
        <v>11</v>
      </c>
      <c r="F335" s="53">
        <v>5</v>
      </c>
      <c r="G335" s="53" t="s">
        <v>289</v>
      </c>
      <c r="H335" s="124">
        <v>6</v>
      </c>
      <c r="I335" s="187">
        <f t="shared" si="46"/>
        <v>1.2</v>
      </c>
      <c r="J335" s="158" t="str">
        <f t="shared" si="45"/>
        <v>MUY ALTO</v>
      </c>
      <c r="K335" s="136">
        <v>15</v>
      </c>
      <c r="L335" s="136">
        <v>16.5</v>
      </c>
      <c r="M335" s="153">
        <v>1.1000000000000001E-6</v>
      </c>
      <c r="N335" s="136">
        <v>1.27</v>
      </c>
      <c r="O335" s="136">
        <v>1.6</v>
      </c>
      <c r="P335" s="122">
        <f t="shared" si="47"/>
        <v>9.696969696969697E-2</v>
      </c>
      <c r="Q335" s="158" t="str">
        <f t="shared" si="41"/>
        <v>MUY BAJO</v>
      </c>
      <c r="R335" s="143"/>
      <c r="S335" s="31">
        <f t="shared" si="48"/>
        <v>0.11636363636363636</v>
      </c>
      <c r="T335" s="158" t="str">
        <f t="shared" si="42"/>
        <v>MUY BAJO</v>
      </c>
    </row>
    <row r="336" spans="1:20" ht="38.25" x14ac:dyDescent="0.25">
      <c r="A336" s="207"/>
      <c r="B336" s="9" t="s">
        <v>198</v>
      </c>
      <c r="C336" s="3" t="s">
        <v>30</v>
      </c>
      <c r="D336" s="1" t="s">
        <v>202</v>
      </c>
      <c r="E336" s="53">
        <v>5</v>
      </c>
      <c r="F336" s="53">
        <v>5</v>
      </c>
      <c r="G336" s="53" t="s">
        <v>289</v>
      </c>
      <c r="H336" s="124">
        <v>11</v>
      </c>
      <c r="I336" s="187">
        <v>1</v>
      </c>
      <c r="J336" s="158" t="str">
        <f t="shared" si="45"/>
        <v>MUY ALTO</v>
      </c>
      <c r="K336" s="136">
        <v>15</v>
      </c>
      <c r="L336" s="136">
        <v>16.5</v>
      </c>
      <c r="M336" s="153">
        <v>1.1000000000000001E-6</v>
      </c>
      <c r="N336" s="136">
        <v>1.1200000000000001</v>
      </c>
      <c r="O336" s="136">
        <v>4.9819800000000001</v>
      </c>
      <c r="P336" s="122">
        <f t="shared" si="47"/>
        <v>0.30193818181818183</v>
      </c>
      <c r="Q336" s="158" t="str">
        <f t="shared" si="41"/>
        <v>BAJO</v>
      </c>
      <c r="R336" s="143"/>
      <c r="S336" s="31">
        <f t="shared" si="48"/>
        <v>0.30193818181818183</v>
      </c>
      <c r="T336" s="158" t="str">
        <f t="shared" si="42"/>
        <v>BAJO</v>
      </c>
    </row>
    <row r="337" spans="1:20" ht="38.25" x14ac:dyDescent="0.25">
      <c r="A337" s="207"/>
      <c r="B337" s="9" t="s">
        <v>198</v>
      </c>
      <c r="C337" s="3" t="s">
        <v>31</v>
      </c>
      <c r="D337" s="1" t="s">
        <v>202</v>
      </c>
      <c r="E337" s="53">
        <v>17</v>
      </c>
      <c r="F337" s="53">
        <v>10</v>
      </c>
      <c r="G337" s="53" t="s">
        <v>289</v>
      </c>
      <c r="H337" s="124">
        <v>20</v>
      </c>
      <c r="I337" s="187">
        <v>1</v>
      </c>
      <c r="J337" s="158" t="str">
        <f t="shared" si="45"/>
        <v>MUY ALTO</v>
      </c>
      <c r="K337" s="136">
        <v>30</v>
      </c>
      <c r="L337" s="136">
        <v>11.5</v>
      </c>
      <c r="M337" s="153">
        <v>3.8333333333333335E-7</v>
      </c>
      <c r="N337" s="136">
        <v>0</v>
      </c>
      <c r="O337" s="136">
        <v>6.9050000000000002</v>
      </c>
      <c r="P337" s="122">
        <f t="shared" si="47"/>
        <v>0.60043478260869565</v>
      </c>
      <c r="Q337" s="158" t="str">
        <f t="shared" si="41"/>
        <v>ALTO</v>
      </c>
      <c r="R337" s="143"/>
      <c r="S337" s="31">
        <f t="shared" si="48"/>
        <v>0.60043478260869565</v>
      </c>
      <c r="T337" s="158" t="str">
        <f t="shared" si="42"/>
        <v>ALTO</v>
      </c>
    </row>
    <row r="338" spans="1:20" ht="38.25" x14ac:dyDescent="0.25">
      <c r="A338" s="207"/>
      <c r="B338" s="9" t="s">
        <v>198</v>
      </c>
      <c r="C338" s="3" t="s">
        <v>1</v>
      </c>
      <c r="D338" s="1" t="s">
        <v>203</v>
      </c>
      <c r="E338" s="53">
        <v>10</v>
      </c>
      <c r="F338" s="53">
        <v>6</v>
      </c>
      <c r="G338" s="53" t="s">
        <v>289</v>
      </c>
      <c r="H338" s="124">
        <v>10</v>
      </c>
      <c r="I338" s="187">
        <v>1</v>
      </c>
      <c r="J338" s="158" t="str">
        <f t="shared" si="45"/>
        <v>MUY ALTO</v>
      </c>
      <c r="K338" s="136">
        <v>140</v>
      </c>
      <c r="L338" s="136">
        <v>149.88867099999999</v>
      </c>
      <c r="M338" s="153">
        <v>1.0706333642857142E-6</v>
      </c>
      <c r="N338" s="136">
        <v>17.554320000000001</v>
      </c>
      <c r="O338" s="136">
        <v>146.69854699999999</v>
      </c>
      <c r="P338" s="122">
        <f t="shared" si="47"/>
        <v>0.97871671035097774</v>
      </c>
      <c r="Q338" s="158" t="str">
        <f t="shared" si="41"/>
        <v>MUY ALTO</v>
      </c>
      <c r="R338" s="143"/>
      <c r="S338" s="31">
        <f t="shared" si="48"/>
        <v>0.97871671035097774</v>
      </c>
      <c r="T338" s="158" t="str">
        <f t="shared" si="42"/>
        <v>MUY ALTO</v>
      </c>
    </row>
    <row r="339" spans="1:20" ht="51" x14ac:dyDescent="0.25">
      <c r="A339" s="207"/>
      <c r="B339" s="9" t="s">
        <v>198</v>
      </c>
      <c r="C339" s="3" t="s">
        <v>1</v>
      </c>
      <c r="D339" s="1" t="s">
        <v>204</v>
      </c>
      <c r="E339" s="53">
        <v>26</v>
      </c>
      <c r="F339" s="53">
        <v>15</v>
      </c>
      <c r="G339" s="53" t="s">
        <v>291</v>
      </c>
      <c r="H339" s="124">
        <v>18</v>
      </c>
      <c r="I339" s="187">
        <f t="shared" si="46"/>
        <v>1.2</v>
      </c>
      <c r="J339" s="158" t="str">
        <f t="shared" si="45"/>
        <v>MUY ALTO</v>
      </c>
      <c r="K339" s="136">
        <v>90</v>
      </c>
      <c r="L339" s="136">
        <v>54</v>
      </c>
      <c r="M339" s="153">
        <v>5.9999999999999997E-7</v>
      </c>
      <c r="N339" s="136">
        <v>19.039999000000002</v>
      </c>
      <c r="O339" s="136">
        <v>35.494568999999998</v>
      </c>
      <c r="P339" s="122">
        <f t="shared" si="47"/>
        <v>0.65730683333333328</v>
      </c>
      <c r="Q339" s="158" t="str">
        <f t="shared" si="41"/>
        <v>ALTO</v>
      </c>
      <c r="R339" s="143"/>
      <c r="S339" s="31">
        <f t="shared" si="48"/>
        <v>0.78876819999999992</v>
      </c>
      <c r="T339" s="158" t="str">
        <f t="shared" si="42"/>
        <v>ALTO</v>
      </c>
    </row>
    <row r="340" spans="1:20" ht="38.25" x14ac:dyDescent="0.25">
      <c r="A340" s="207"/>
      <c r="B340" s="9" t="s">
        <v>198</v>
      </c>
      <c r="C340" s="3" t="s">
        <v>27</v>
      </c>
      <c r="D340" s="1" t="s">
        <v>205</v>
      </c>
      <c r="E340" s="53">
        <v>3</v>
      </c>
      <c r="F340" s="53">
        <v>1</v>
      </c>
      <c r="G340" s="53" t="s">
        <v>289</v>
      </c>
      <c r="H340" s="124">
        <v>1</v>
      </c>
      <c r="I340" s="187">
        <f t="shared" si="46"/>
        <v>1</v>
      </c>
      <c r="J340" s="158" t="str">
        <f t="shared" si="45"/>
        <v>MUY ALTO</v>
      </c>
      <c r="K340" s="136">
        <v>25</v>
      </c>
      <c r="L340" s="136">
        <v>20</v>
      </c>
      <c r="M340" s="153">
        <v>8.0000000000000007E-7</v>
      </c>
      <c r="N340" s="136">
        <v>2.5</v>
      </c>
      <c r="O340" s="136">
        <v>2.5</v>
      </c>
      <c r="P340" s="122">
        <f t="shared" si="47"/>
        <v>0.125</v>
      </c>
      <c r="Q340" s="158" t="str">
        <f t="shared" si="41"/>
        <v>MUY BAJO</v>
      </c>
      <c r="R340" s="143"/>
      <c r="S340" s="31">
        <f t="shared" si="48"/>
        <v>0.125</v>
      </c>
      <c r="T340" s="158" t="str">
        <f t="shared" si="42"/>
        <v>MUY BAJO</v>
      </c>
    </row>
    <row r="341" spans="1:20" ht="38.25" x14ac:dyDescent="0.25">
      <c r="A341" s="207"/>
      <c r="B341" s="9" t="s">
        <v>198</v>
      </c>
      <c r="C341" s="3" t="s">
        <v>29</v>
      </c>
      <c r="D341" s="1" t="s">
        <v>205</v>
      </c>
      <c r="E341" s="53">
        <v>0</v>
      </c>
      <c r="F341" s="53"/>
      <c r="G341" s="53" t="s">
        <v>289</v>
      </c>
      <c r="H341" s="124">
        <v>0</v>
      </c>
      <c r="I341" s="187"/>
      <c r="J341" s="158" t="s">
        <v>293</v>
      </c>
      <c r="K341" s="136">
        <v>0</v>
      </c>
      <c r="L341" s="136">
        <v>0</v>
      </c>
      <c r="M341" s="153">
        <v>0</v>
      </c>
      <c r="N341" s="136">
        <v>0</v>
      </c>
      <c r="O341" s="136">
        <v>0</v>
      </c>
      <c r="P341" s="122"/>
      <c r="Q341" s="158" t="s">
        <v>293</v>
      </c>
      <c r="R341" s="143"/>
      <c r="S341" s="31"/>
      <c r="T341" s="158" t="s">
        <v>293</v>
      </c>
    </row>
    <row r="342" spans="1:20" ht="38.25" x14ac:dyDescent="0.25">
      <c r="A342" s="207"/>
      <c r="B342" s="9" t="s">
        <v>198</v>
      </c>
      <c r="C342" s="3" t="s">
        <v>30</v>
      </c>
      <c r="D342" s="1" t="s">
        <v>205</v>
      </c>
      <c r="E342" s="53">
        <v>1</v>
      </c>
      <c r="F342" s="53"/>
      <c r="G342" s="53" t="s">
        <v>289</v>
      </c>
      <c r="H342" s="124">
        <v>0</v>
      </c>
      <c r="I342" s="187"/>
      <c r="J342" s="158" t="s">
        <v>293</v>
      </c>
      <c r="K342" s="136">
        <v>0</v>
      </c>
      <c r="L342" s="136">
        <v>0</v>
      </c>
      <c r="M342" s="153">
        <v>0</v>
      </c>
      <c r="N342" s="136">
        <v>0</v>
      </c>
      <c r="O342" s="136">
        <v>0</v>
      </c>
      <c r="P342" s="122"/>
      <c r="Q342" s="158" t="s">
        <v>293</v>
      </c>
      <c r="R342" s="143"/>
      <c r="S342" s="31"/>
      <c r="T342" s="158" t="s">
        <v>293</v>
      </c>
    </row>
    <row r="343" spans="1:20" ht="38.25" x14ac:dyDescent="0.25">
      <c r="A343" s="207"/>
      <c r="B343" s="9" t="s">
        <v>198</v>
      </c>
      <c r="C343" s="3" t="s">
        <v>31</v>
      </c>
      <c r="D343" s="1" t="s">
        <v>205</v>
      </c>
      <c r="E343" s="53">
        <v>0</v>
      </c>
      <c r="F343" s="53"/>
      <c r="G343" s="53" t="s">
        <v>289</v>
      </c>
      <c r="H343" s="124">
        <v>0</v>
      </c>
      <c r="I343" s="187"/>
      <c r="J343" s="158" t="s">
        <v>293</v>
      </c>
      <c r="K343" s="136">
        <v>0</v>
      </c>
      <c r="L343" s="136">
        <v>0</v>
      </c>
      <c r="M343" s="153">
        <v>0</v>
      </c>
      <c r="N343" s="136">
        <v>0</v>
      </c>
      <c r="O343" s="136">
        <v>0</v>
      </c>
      <c r="P343" s="122"/>
      <c r="Q343" s="158" t="s">
        <v>293</v>
      </c>
      <c r="R343" s="143"/>
      <c r="S343" s="31"/>
      <c r="T343" s="158" t="s">
        <v>293</v>
      </c>
    </row>
    <row r="344" spans="1:20" ht="38.25" x14ac:dyDescent="0.25">
      <c r="A344" s="207"/>
      <c r="B344" s="9" t="s">
        <v>198</v>
      </c>
      <c r="C344" s="3" t="s">
        <v>27</v>
      </c>
      <c r="D344" s="1" t="s">
        <v>206</v>
      </c>
      <c r="E344" s="53">
        <v>150</v>
      </c>
      <c r="F344" s="53">
        <v>14</v>
      </c>
      <c r="G344" s="53" t="s">
        <v>289</v>
      </c>
      <c r="H344" s="124">
        <v>13</v>
      </c>
      <c r="I344" s="187">
        <f t="shared" si="46"/>
        <v>0.9285714285714286</v>
      </c>
      <c r="J344" s="158" t="str">
        <f t="shared" si="45"/>
        <v>MUY ALTO</v>
      </c>
      <c r="K344" s="136">
        <v>51.8</v>
      </c>
      <c r="L344" s="136">
        <v>57.774999999999999</v>
      </c>
      <c r="M344" s="153">
        <v>1.1153474903474902E-6</v>
      </c>
      <c r="N344" s="136">
        <v>1.600001</v>
      </c>
      <c r="O344" s="136">
        <v>39.308689000000001</v>
      </c>
      <c r="P344" s="122">
        <f t="shared" ref="P344:P354" si="49">+O344/L344</f>
        <v>0.68037540458675905</v>
      </c>
      <c r="Q344" s="158" t="str">
        <f t="shared" si="41"/>
        <v>ALTO</v>
      </c>
      <c r="R344" s="143"/>
      <c r="S344" s="31">
        <f t="shared" si="48"/>
        <v>0.63177716140199058</v>
      </c>
      <c r="T344" s="158" t="str">
        <f t="shared" si="42"/>
        <v>ALTO</v>
      </c>
    </row>
    <row r="345" spans="1:20" ht="38.25" x14ac:dyDescent="0.25">
      <c r="A345" s="207"/>
      <c r="B345" s="9" t="s">
        <v>198</v>
      </c>
      <c r="C345" s="3" t="s">
        <v>29</v>
      </c>
      <c r="D345" s="1" t="s">
        <v>206</v>
      </c>
      <c r="E345" s="53">
        <v>0</v>
      </c>
      <c r="F345" s="53">
        <v>1</v>
      </c>
      <c r="G345" s="53" t="s">
        <v>289</v>
      </c>
      <c r="H345" s="124">
        <v>1</v>
      </c>
      <c r="I345" s="187">
        <f t="shared" si="46"/>
        <v>1</v>
      </c>
      <c r="J345" s="158" t="str">
        <f t="shared" si="45"/>
        <v>MUY ALTO</v>
      </c>
      <c r="K345" s="136">
        <v>3.7</v>
      </c>
      <c r="L345" s="136">
        <v>3.7</v>
      </c>
      <c r="M345" s="153">
        <v>9.9999999999999995E-7</v>
      </c>
      <c r="N345" s="136">
        <v>0</v>
      </c>
      <c r="O345" s="136">
        <v>3.7</v>
      </c>
      <c r="P345" s="122">
        <f t="shared" si="49"/>
        <v>1</v>
      </c>
      <c r="Q345" s="158" t="str">
        <f t="shared" si="41"/>
        <v>MUY ALTO</v>
      </c>
      <c r="R345" s="143"/>
      <c r="S345" s="31">
        <f t="shared" si="48"/>
        <v>1</v>
      </c>
      <c r="T345" s="158" t="str">
        <f t="shared" si="42"/>
        <v>MUY ALTO</v>
      </c>
    </row>
    <row r="346" spans="1:20" ht="38.25" x14ac:dyDescent="0.25">
      <c r="A346" s="207"/>
      <c r="B346" s="9" t="s">
        <v>198</v>
      </c>
      <c r="C346" s="3" t="s">
        <v>30</v>
      </c>
      <c r="D346" s="1" t="s">
        <v>206</v>
      </c>
      <c r="E346" s="53">
        <v>0</v>
      </c>
      <c r="F346" s="53">
        <v>1</v>
      </c>
      <c r="G346" s="53" t="s">
        <v>289</v>
      </c>
      <c r="H346" s="124">
        <v>0</v>
      </c>
      <c r="I346" s="187">
        <f t="shared" si="46"/>
        <v>0</v>
      </c>
      <c r="J346" s="158" t="str">
        <f t="shared" si="45"/>
        <v>MUY BAJO</v>
      </c>
      <c r="K346" s="136">
        <v>3.7</v>
      </c>
      <c r="L346" s="136">
        <v>3.7</v>
      </c>
      <c r="M346" s="153">
        <v>9.9999999999999995E-7</v>
      </c>
      <c r="N346" s="136">
        <v>0</v>
      </c>
      <c r="O346" s="136">
        <v>0</v>
      </c>
      <c r="P346" s="122">
        <f t="shared" si="49"/>
        <v>0</v>
      </c>
      <c r="Q346" s="158" t="str">
        <f t="shared" si="41"/>
        <v>MUY BAJO</v>
      </c>
      <c r="R346" s="143"/>
      <c r="S346" s="31">
        <f t="shared" si="48"/>
        <v>0</v>
      </c>
      <c r="T346" s="158" t="str">
        <f t="shared" si="42"/>
        <v>MUY BAJO</v>
      </c>
    </row>
    <row r="347" spans="1:20" ht="38.25" x14ac:dyDescent="0.25">
      <c r="A347" s="207"/>
      <c r="B347" s="9" t="s">
        <v>198</v>
      </c>
      <c r="C347" s="3" t="s">
        <v>31</v>
      </c>
      <c r="D347" s="1" t="s">
        <v>206</v>
      </c>
      <c r="E347" s="53">
        <v>0</v>
      </c>
      <c r="F347" s="53">
        <v>2</v>
      </c>
      <c r="G347" s="53" t="s">
        <v>289</v>
      </c>
      <c r="H347" s="124">
        <v>1</v>
      </c>
      <c r="I347" s="187">
        <f t="shared" si="46"/>
        <v>0.5</v>
      </c>
      <c r="J347" s="158" t="str">
        <f t="shared" si="45"/>
        <v>MEDIO</v>
      </c>
      <c r="K347" s="136">
        <v>7.4</v>
      </c>
      <c r="L347" s="136">
        <v>7.4</v>
      </c>
      <c r="M347" s="153">
        <v>9.9999999999999995E-7</v>
      </c>
      <c r="N347" s="136">
        <v>0</v>
      </c>
      <c r="O347" s="136">
        <v>3.7</v>
      </c>
      <c r="P347" s="122">
        <f t="shared" si="49"/>
        <v>0.5</v>
      </c>
      <c r="Q347" s="158" t="str">
        <f t="shared" si="41"/>
        <v>MEDIO</v>
      </c>
      <c r="R347" s="143"/>
      <c r="S347" s="31">
        <f t="shared" si="48"/>
        <v>0.25</v>
      </c>
      <c r="T347" s="158" t="str">
        <f t="shared" si="42"/>
        <v>BAJO</v>
      </c>
    </row>
    <row r="348" spans="1:20" ht="38.25" x14ac:dyDescent="0.25">
      <c r="A348" s="207"/>
      <c r="B348" s="9" t="s">
        <v>198</v>
      </c>
      <c r="C348" s="3" t="s">
        <v>27</v>
      </c>
      <c r="D348" s="1" t="s">
        <v>207</v>
      </c>
      <c r="E348" s="53">
        <v>12</v>
      </c>
      <c r="F348" s="53">
        <v>10</v>
      </c>
      <c r="G348" s="53" t="s">
        <v>289</v>
      </c>
      <c r="H348" s="124">
        <v>8</v>
      </c>
      <c r="I348" s="187">
        <f t="shared" si="46"/>
        <v>0.8</v>
      </c>
      <c r="J348" s="158" t="str">
        <f t="shared" si="45"/>
        <v>ALTO</v>
      </c>
      <c r="K348" s="136">
        <v>45</v>
      </c>
      <c r="L348" s="136">
        <v>45</v>
      </c>
      <c r="M348" s="153">
        <v>9.9999999999999995E-7</v>
      </c>
      <c r="N348" s="136">
        <v>0</v>
      </c>
      <c r="O348" s="136">
        <v>29.549182999999999</v>
      </c>
      <c r="P348" s="122">
        <f t="shared" si="49"/>
        <v>0.65664851111111111</v>
      </c>
      <c r="Q348" s="158" t="str">
        <f t="shared" ref="Q348:Q412" si="50">IF(P348&lt;=20%,"MUY BAJO",IF(AND(P348&gt;20%,P348&lt;=40%),"BAJO",IF(AND(P348&gt;40%,P348&lt;=60%),"MEDIO",IF(AND(P348&gt;60%,P348&lt;=80%),"ALTO","MUY ALTO"))))</f>
        <v>ALTO</v>
      </c>
      <c r="R348" s="143"/>
      <c r="S348" s="31">
        <f t="shared" si="48"/>
        <v>0.52531880888888893</v>
      </c>
      <c r="T348" s="158" t="str">
        <f t="shared" ref="T348:T412" si="51">IF(S348&lt;=20%,"MUY BAJO",IF(AND(S348&gt;20%,S348&lt;=40%),"BAJO",IF(AND(S348&gt;40%,S348&lt;=60%),"MEDIO",IF(AND(S348&gt;60%,S348&lt;=80%),"ALTO","MUY ALTO"))))</f>
        <v>MEDIO</v>
      </c>
    </row>
    <row r="349" spans="1:20" ht="38.25" x14ac:dyDescent="0.25">
      <c r="A349" s="207"/>
      <c r="B349" s="9" t="s">
        <v>198</v>
      </c>
      <c r="C349" s="3" t="s">
        <v>29</v>
      </c>
      <c r="D349" s="1" t="s">
        <v>207</v>
      </c>
      <c r="E349" s="53">
        <v>0</v>
      </c>
      <c r="F349" s="53">
        <v>2</v>
      </c>
      <c r="G349" s="53" t="s">
        <v>289</v>
      </c>
      <c r="H349" s="124">
        <v>1</v>
      </c>
      <c r="I349" s="187">
        <f t="shared" si="46"/>
        <v>0.5</v>
      </c>
      <c r="J349" s="158" t="str">
        <f t="shared" si="45"/>
        <v>MEDIO</v>
      </c>
      <c r="K349" s="136">
        <v>9</v>
      </c>
      <c r="L349" s="136">
        <v>9</v>
      </c>
      <c r="M349" s="153">
        <v>9.9999999999999995E-7</v>
      </c>
      <c r="N349" s="136">
        <v>0</v>
      </c>
      <c r="O349" s="136">
        <v>0</v>
      </c>
      <c r="P349" s="122">
        <f t="shared" si="49"/>
        <v>0</v>
      </c>
      <c r="Q349" s="158" t="str">
        <f t="shared" si="50"/>
        <v>MUY BAJO</v>
      </c>
      <c r="R349" s="143"/>
      <c r="S349" s="31">
        <f t="shared" si="48"/>
        <v>0</v>
      </c>
      <c r="T349" s="158" t="str">
        <f t="shared" si="51"/>
        <v>MUY BAJO</v>
      </c>
    </row>
    <row r="350" spans="1:20" ht="38.25" x14ac:dyDescent="0.25">
      <c r="A350" s="207"/>
      <c r="B350" s="9" t="s">
        <v>198</v>
      </c>
      <c r="C350" s="3" t="s">
        <v>30</v>
      </c>
      <c r="D350" s="1" t="s">
        <v>207</v>
      </c>
      <c r="E350" s="53">
        <v>0</v>
      </c>
      <c r="F350" s="53">
        <v>2</v>
      </c>
      <c r="G350" s="53" t="s">
        <v>289</v>
      </c>
      <c r="H350" s="124">
        <v>0</v>
      </c>
      <c r="I350" s="187">
        <f t="shared" si="46"/>
        <v>0</v>
      </c>
      <c r="J350" s="158" t="str">
        <f t="shared" si="45"/>
        <v>MUY BAJO</v>
      </c>
      <c r="K350" s="136">
        <v>9</v>
      </c>
      <c r="L350" s="136">
        <v>9</v>
      </c>
      <c r="M350" s="153">
        <v>9.9999999999999995E-7</v>
      </c>
      <c r="N350" s="136">
        <v>0</v>
      </c>
      <c r="O350" s="136">
        <v>0</v>
      </c>
      <c r="P350" s="122">
        <f t="shared" si="49"/>
        <v>0</v>
      </c>
      <c r="Q350" s="158" t="str">
        <f t="shared" si="50"/>
        <v>MUY BAJO</v>
      </c>
      <c r="R350" s="143"/>
      <c r="S350" s="31">
        <f t="shared" si="48"/>
        <v>0</v>
      </c>
      <c r="T350" s="158" t="str">
        <f t="shared" si="51"/>
        <v>MUY BAJO</v>
      </c>
    </row>
    <row r="351" spans="1:20" ht="38.25" x14ac:dyDescent="0.25">
      <c r="A351" s="207"/>
      <c r="B351" s="9" t="s">
        <v>198</v>
      </c>
      <c r="C351" s="3" t="s">
        <v>31</v>
      </c>
      <c r="D351" s="1" t="s">
        <v>207</v>
      </c>
      <c r="E351" s="53">
        <v>0</v>
      </c>
      <c r="F351" s="53">
        <v>4</v>
      </c>
      <c r="G351" s="53" t="s">
        <v>289</v>
      </c>
      <c r="H351" s="124">
        <v>3</v>
      </c>
      <c r="I351" s="187">
        <f t="shared" si="46"/>
        <v>0.75</v>
      </c>
      <c r="J351" s="158" t="str">
        <f t="shared" si="45"/>
        <v>ALTO</v>
      </c>
      <c r="K351" s="136">
        <v>18</v>
      </c>
      <c r="L351" s="136">
        <v>18</v>
      </c>
      <c r="M351" s="153">
        <v>9.9999999999999995E-7</v>
      </c>
      <c r="N351" s="136">
        <v>3.8816700000000002</v>
      </c>
      <c r="O351" s="136">
        <v>8.0816619999999997</v>
      </c>
      <c r="P351" s="122">
        <f t="shared" si="49"/>
        <v>0.4489812222222222</v>
      </c>
      <c r="Q351" s="158" t="str">
        <f t="shared" si="50"/>
        <v>MEDIO</v>
      </c>
      <c r="R351" s="143"/>
      <c r="S351" s="31">
        <f t="shared" si="48"/>
        <v>0.33673591666666663</v>
      </c>
      <c r="T351" s="158" t="str">
        <f t="shared" si="51"/>
        <v>BAJO</v>
      </c>
    </row>
    <row r="352" spans="1:20" ht="51" x14ac:dyDescent="0.25">
      <c r="A352" s="207"/>
      <c r="B352" s="9" t="s">
        <v>208</v>
      </c>
      <c r="C352" s="3" t="s">
        <v>1</v>
      </c>
      <c r="D352" s="1" t="s">
        <v>209</v>
      </c>
      <c r="E352" s="53">
        <v>0</v>
      </c>
      <c r="F352" s="53"/>
      <c r="G352" s="53" t="s">
        <v>291</v>
      </c>
      <c r="H352" s="124">
        <v>0</v>
      </c>
      <c r="I352" s="187"/>
      <c r="J352" s="158" t="s">
        <v>293</v>
      </c>
      <c r="K352" s="136">
        <v>10</v>
      </c>
      <c r="L352" s="136">
        <v>10</v>
      </c>
      <c r="M352" s="153">
        <v>9.9999999999999995E-7</v>
      </c>
      <c r="N352" s="136">
        <v>0</v>
      </c>
      <c r="O352" s="136">
        <v>0</v>
      </c>
      <c r="P352" s="122">
        <f t="shared" si="49"/>
        <v>0</v>
      </c>
      <c r="Q352" s="158" t="str">
        <f t="shared" si="50"/>
        <v>MUY BAJO</v>
      </c>
      <c r="R352" s="143"/>
      <c r="S352" s="31">
        <f t="shared" si="48"/>
        <v>0</v>
      </c>
      <c r="T352" s="158" t="str">
        <f t="shared" si="51"/>
        <v>MUY BAJO</v>
      </c>
    </row>
    <row r="353" spans="1:20" ht="38.25" x14ac:dyDescent="0.25">
      <c r="A353" s="207"/>
      <c r="B353" s="9" t="s">
        <v>210</v>
      </c>
      <c r="C353" s="3" t="s">
        <v>1</v>
      </c>
      <c r="D353" s="1" t="s">
        <v>211</v>
      </c>
      <c r="E353" s="53">
        <v>14</v>
      </c>
      <c r="F353" s="53">
        <v>14</v>
      </c>
      <c r="G353" s="53" t="s">
        <v>291</v>
      </c>
      <c r="H353" s="124">
        <v>16</v>
      </c>
      <c r="I353" s="187">
        <f t="shared" si="46"/>
        <v>1.1428571428571428</v>
      </c>
      <c r="J353" s="158" t="str">
        <f t="shared" si="45"/>
        <v>MUY ALTO</v>
      </c>
      <c r="K353" s="136">
        <v>40</v>
      </c>
      <c r="L353" s="136">
        <v>88.376666999999998</v>
      </c>
      <c r="M353" s="153">
        <v>2.209416675E-6</v>
      </c>
      <c r="N353" s="136">
        <v>0</v>
      </c>
      <c r="O353" s="136">
        <v>78.369791000000006</v>
      </c>
      <c r="P353" s="122">
        <f t="shared" si="49"/>
        <v>0.88677015846275364</v>
      </c>
      <c r="Q353" s="158" t="str">
        <f t="shared" si="50"/>
        <v>MUY ALTO</v>
      </c>
      <c r="R353" s="143"/>
      <c r="S353" s="31">
        <f t="shared" si="48"/>
        <v>1.0134516096717183</v>
      </c>
      <c r="T353" s="158" t="str">
        <f t="shared" si="51"/>
        <v>MUY ALTO</v>
      </c>
    </row>
    <row r="354" spans="1:20" ht="38.25" x14ac:dyDescent="0.25">
      <c r="A354" s="207"/>
      <c r="B354" s="9" t="s">
        <v>210</v>
      </c>
      <c r="C354" s="3" t="s">
        <v>1</v>
      </c>
      <c r="D354" s="1" t="s">
        <v>212</v>
      </c>
      <c r="E354" s="53">
        <v>33</v>
      </c>
      <c r="F354" s="53">
        <v>38</v>
      </c>
      <c r="G354" s="53" t="s">
        <v>291</v>
      </c>
      <c r="H354" s="124">
        <v>43</v>
      </c>
      <c r="I354" s="187">
        <f t="shared" si="46"/>
        <v>1.131578947368421</v>
      </c>
      <c r="J354" s="158" t="str">
        <f t="shared" si="45"/>
        <v>MUY ALTO</v>
      </c>
      <c r="K354" s="136">
        <v>250</v>
      </c>
      <c r="L354" s="136">
        <v>121.39</v>
      </c>
      <c r="M354" s="153">
        <v>4.8556000000000001E-7</v>
      </c>
      <c r="N354" s="136">
        <v>15.316940000000001</v>
      </c>
      <c r="O354" s="136">
        <v>121.377123</v>
      </c>
      <c r="P354" s="122">
        <f t="shared" si="49"/>
        <v>0.99989392042178105</v>
      </c>
      <c r="Q354" s="158" t="str">
        <f t="shared" si="50"/>
        <v>MUY ALTO</v>
      </c>
      <c r="R354" s="143"/>
      <c r="S354" s="31">
        <f t="shared" si="48"/>
        <v>1.1314589099509627</v>
      </c>
      <c r="T354" s="158" t="str">
        <f t="shared" si="51"/>
        <v>MUY ALTO</v>
      </c>
    </row>
    <row r="355" spans="1:20" ht="38.25" x14ac:dyDescent="0.25">
      <c r="A355" s="207"/>
      <c r="B355" s="9" t="s">
        <v>210</v>
      </c>
      <c r="C355" s="3" t="s">
        <v>1</v>
      </c>
      <c r="D355" s="1" t="s">
        <v>213</v>
      </c>
      <c r="E355" s="53">
        <v>0</v>
      </c>
      <c r="F355" s="53"/>
      <c r="G355" s="53" t="s">
        <v>289</v>
      </c>
      <c r="H355" s="124">
        <v>0</v>
      </c>
      <c r="I355" s="187"/>
      <c r="J355" s="158" t="s">
        <v>293</v>
      </c>
      <c r="K355" s="136">
        <v>0</v>
      </c>
      <c r="L355" s="136">
        <v>0</v>
      </c>
      <c r="M355" s="153">
        <v>0</v>
      </c>
      <c r="N355" s="136">
        <v>0</v>
      </c>
      <c r="O355" s="136">
        <v>0</v>
      </c>
      <c r="P355" s="122"/>
      <c r="Q355" s="158" t="s">
        <v>293</v>
      </c>
      <c r="R355" s="143"/>
      <c r="S355" s="31"/>
      <c r="T355" s="158" t="s">
        <v>293</v>
      </c>
    </row>
    <row r="356" spans="1:20" ht="38.25" x14ac:dyDescent="0.25">
      <c r="A356" s="207"/>
      <c r="B356" s="9" t="s">
        <v>210</v>
      </c>
      <c r="C356" s="3" t="s">
        <v>1</v>
      </c>
      <c r="D356" s="1" t="s">
        <v>214</v>
      </c>
      <c r="E356" s="53">
        <v>0</v>
      </c>
      <c r="F356" s="53"/>
      <c r="G356" s="53" t="s">
        <v>289</v>
      </c>
      <c r="H356" s="124">
        <v>0</v>
      </c>
      <c r="I356" s="187"/>
      <c r="J356" s="158" t="s">
        <v>293</v>
      </c>
      <c r="K356" s="136">
        <v>0</v>
      </c>
      <c r="L356" s="136">
        <v>0</v>
      </c>
      <c r="M356" s="153">
        <v>0</v>
      </c>
      <c r="N356" s="136">
        <v>0</v>
      </c>
      <c r="O356" s="136">
        <v>0</v>
      </c>
      <c r="P356" s="122"/>
      <c r="Q356" s="158" t="s">
        <v>293</v>
      </c>
      <c r="R356" s="143"/>
      <c r="S356" s="31"/>
      <c r="T356" s="158" t="s">
        <v>293</v>
      </c>
    </row>
    <row r="357" spans="1:20" ht="38.25" x14ac:dyDescent="0.25">
      <c r="A357" s="207"/>
      <c r="B357" s="9" t="s">
        <v>210</v>
      </c>
      <c r="C357" s="3" t="s">
        <v>1</v>
      </c>
      <c r="D357" s="1" t="s">
        <v>215</v>
      </c>
      <c r="E357" s="53">
        <v>146</v>
      </c>
      <c r="F357" s="53">
        <v>12</v>
      </c>
      <c r="G357" s="53" t="s">
        <v>289</v>
      </c>
      <c r="H357" s="124">
        <v>13</v>
      </c>
      <c r="I357" s="187">
        <f t="shared" si="46"/>
        <v>1.0833333333333333</v>
      </c>
      <c r="J357" s="158" t="str">
        <f t="shared" si="45"/>
        <v>MUY ALTO</v>
      </c>
      <c r="K357" s="136">
        <v>519</v>
      </c>
      <c r="L357" s="136">
        <v>250.534235</v>
      </c>
      <c r="M357" s="153">
        <v>4.8272492292870909E-7</v>
      </c>
      <c r="N357" s="136">
        <v>56.171799999999998</v>
      </c>
      <c r="O357" s="136">
        <v>249.575309</v>
      </c>
      <c r="P357" s="122">
        <f t="shared" ref="P357:P420" si="52">+O357/L357</f>
        <v>0.99617247519086571</v>
      </c>
      <c r="Q357" s="158" t="str">
        <f t="shared" si="50"/>
        <v>MUY ALTO</v>
      </c>
      <c r="R357" s="143"/>
      <c r="S357" s="31">
        <f t="shared" si="48"/>
        <v>1.0791868481234377</v>
      </c>
      <c r="T357" s="158" t="str">
        <f t="shared" si="51"/>
        <v>MUY ALTO</v>
      </c>
    </row>
    <row r="358" spans="1:20" ht="38.25" x14ac:dyDescent="0.25">
      <c r="A358" s="207"/>
      <c r="B358" s="10" t="s">
        <v>314</v>
      </c>
      <c r="C358" s="19"/>
      <c r="D358" s="6"/>
      <c r="E358" s="76"/>
      <c r="F358" s="76"/>
      <c r="G358" s="76"/>
      <c r="H358" s="76"/>
      <c r="I358" s="197">
        <f>+AVERAGE(I322:I357)</f>
        <v>0.90272645900465442</v>
      </c>
      <c r="J358" s="158" t="str">
        <f t="shared" si="45"/>
        <v>MUY ALTO</v>
      </c>
      <c r="K358" s="137">
        <v>2002.6</v>
      </c>
      <c r="L358" s="137">
        <v>1556.1314600000001</v>
      </c>
      <c r="M358" s="140">
        <v>7.7705555777489261E-7</v>
      </c>
      <c r="N358" s="137">
        <v>223.77887799999999</v>
      </c>
      <c r="O358" s="137">
        <v>1213.598729</v>
      </c>
      <c r="P358" s="106">
        <f t="shared" si="52"/>
        <v>0.77988188028792893</v>
      </c>
      <c r="Q358" s="158" t="str">
        <f t="shared" si="50"/>
        <v>ALTO</v>
      </c>
      <c r="R358" s="143"/>
      <c r="S358" s="73">
        <f t="shared" si="48"/>
        <v>0.70402000823421385</v>
      </c>
      <c r="T358" s="158" t="str">
        <f t="shared" si="51"/>
        <v>ALTO</v>
      </c>
    </row>
    <row r="359" spans="1:20" ht="25.5" x14ac:dyDescent="0.25">
      <c r="A359" s="207"/>
      <c r="B359" s="9" t="s">
        <v>216</v>
      </c>
      <c r="C359" s="3" t="s">
        <v>27</v>
      </c>
      <c r="D359" s="1" t="s">
        <v>217</v>
      </c>
      <c r="E359" s="53">
        <v>6</v>
      </c>
      <c r="F359" s="53">
        <v>6</v>
      </c>
      <c r="G359" s="53" t="s">
        <v>289</v>
      </c>
      <c r="H359" s="124">
        <v>6</v>
      </c>
      <c r="I359" s="187">
        <f t="shared" si="46"/>
        <v>1</v>
      </c>
      <c r="J359" s="158" t="str">
        <f t="shared" si="45"/>
        <v>MUY ALTO</v>
      </c>
      <c r="K359" s="136">
        <v>650</v>
      </c>
      <c r="L359" s="136">
        <v>212.69884500000001</v>
      </c>
      <c r="M359" s="153">
        <v>3.2722899230769234E-7</v>
      </c>
      <c r="N359" s="136">
        <v>7.6919139999999997</v>
      </c>
      <c r="O359" s="136">
        <v>204.65936099999999</v>
      </c>
      <c r="P359" s="122">
        <f t="shared" si="52"/>
        <v>0.96220250279215191</v>
      </c>
      <c r="Q359" s="158" t="str">
        <f t="shared" si="50"/>
        <v>MUY ALTO</v>
      </c>
      <c r="R359" s="143"/>
      <c r="S359" s="31">
        <f t="shared" si="48"/>
        <v>0.96220250279215191</v>
      </c>
      <c r="T359" s="158" t="str">
        <f t="shared" si="51"/>
        <v>MUY ALTO</v>
      </c>
    </row>
    <row r="360" spans="1:20" ht="25.5" x14ac:dyDescent="0.25">
      <c r="A360" s="207"/>
      <c r="B360" s="9" t="s">
        <v>216</v>
      </c>
      <c r="C360" s="3" t="s">
        <v>27</v>
      </c>
      <c r="D360" s="1" t="s">
        <v>218</v>
      </c>
      <c r="E360" s="55">
        <v>325</v>
      </c>
      <c r="F360" s="53">
        <v>40</v>
      </c>
      <c r="G360" s="55" t="s">
        <v>289</v>
      </c>
      <c r="H360" s="124">
        <v>138</v>
      </c>
      <c r="I360" s="187">
        <v>1</v>
      </c>
      <c r="J360" s="158" t="str">
        <f t="shared" si="45"/>
        <v>MUY ALTO</v>
      </c>
      <c r="K360" s="136">
        <v>450</v>
      </c>
      <c r="L360" s="136">
        <v>820.27819599999998</v>
      </c>
      <c r="M360" s="153">
        <v>1.8228404355555555E-6</v>
      </c>
      <c r="N360" s="136">
        <v>66.988688999999994</v>
      </c>
      <c r="O360" s="136">
        <v>802.50431500000002</v>
      </c>
      <c r="P360" s="122">
        <f t="shared" si="52"/>
        <v>0.97833188656400671</v>
      </c>
      <c r="Q360" s="158" t="str">
        <f t="shared" si="50"/>
        <v>MUY ALTO</v>
      </c>
      <c r="R360" s="143"/>
      <c r="S360" s="31">
        <f t="shared" si="48"/>
        <v>0.97833188656400671</v>
      </c>
      <c r="T360" s="158" t="str">
        <f t="shared" si="51"/>
        <v>MUY ALTO</v>
      </c>
    </row>
    <row r="361" spans="1:20" ht="25.5" x14ac:dyDescent="0.25">
      <c r="A361" s="207"/>
      <c r="B361" s="9" t="s">
        <v>216</v>
      </c>
      <c r="C361" s="3" t="s">
        <v>29</v>
      </c>
      <c r="D361" s="1" t="s">
        <v>218</v>
      </c>
      <c r="E361" s="53">
        <v>12</v>
      </c>
      <c r="F361" s="53">
        <v>10</v>
      </c>
      <c r="G361" s="53" t="s">
        <v>289</v>
      </c>
      <c r="H361" s="124">
        <v>3</v>
      </c>
      <c r="I361" s="187">
        <f t="shared" si="46"/>
        <v>0.3</v>
      </c>
      <c r="J361" s="158" t="str">
        <f t="shared" si="45"/>
        <v>BAJO</v>
      </c>
      <c r="K361" s="136">
        <v>112.5</v>
      </c>
      <c r="L361" s="136">
        <v>30</v>
      </c>
      <c r="M361" s="153">
        <v>2.6666666666666667E-7</v>
      </c>
      <c r="N361" s="136">
        <v>0</v>
      </c>
      <c r="O361" s="136">
        <v>29.547681999999998</v>
      </c>
      <c r="P361" s="122">
        <f t="shared" si="52"/>
        <v>0.98492273333333324</v>
      </c>
      <c r="Q361" s="158" t="str">
        <f t="shared" si="50"/>
        <v>MUY ALTO</v>
      </c>
      <c r="R361" s="143"/>
      <c r="S361" s="31">
        <f t="shared" si="48"/>
        <v>0.29547681999999997</v>
      </c>
      <c r="T361" s="158" t="str">
        <f t="shared" si="51"/>
        <v>BAJO</v>
      </c>
    </row>
    <row r="362" spans="1:20" ht="25.5" x14ac:dyDescent="0.25">
      <c r="A362" s="207"/>
      <c r="B362" s="9" t="s">
        <v>216</v>
      </c>
      <c r="C362" s="3" t="s">
        <v>30</v>
      </c>
      <c r="D362" s="1" t="s">
        <v>218</v>
      </c>
      <c r="E362" s="53">
        <v>11</v>
      </c>
      <c r="F362" s="53">
        <v>10</v>
      </c>
      <c r="G362" s="53" t="s">
        <v>289</v>
      </c>
      <c r="H362" s="124">
        <v>0</v>
      </c>
      <c r="I362" s="187">
        <f t="shared" si="46"/>
        <v>0</v>
      </c>
      <c r="J362" s="158" t="str">
        <f t="shared" si="45"/>
        <v>MUY BAJO</v>
      </c>
      <c r="K362" s="136">
        <v>112.5</v>
      </c>
      <c r="L362" s="136">
        <v>20</v>
      </c>
      <c r="M362" s="153">
        <v>1.7777777777777779E-7</v>
      </c>
      <c r="N362" s="136">
        <v>0</v>
      </c>
      <c r="O362" s="136">
        <v>19.828088999999999</v>
      </c>
      <c r="P362" s="122">
        <f t="shared" si="52"/>
        <v>0.99140444999999988</v>
      </c>
      <c r="Q362" s="158" t="str">
        <f t="shared" si="50"/>
        <v>MUY ALTO</v>
      </c>
      <c r="R362" s="143"/>
      <c r="S362" s="31">
        <f t="shared" si="48"/>
        <v>0</v>
      </c>
      <c r="T362" s="158" t="str">
        <f t="shared" si="51"/>
        <v>MUY BAJO</v>
      </c>
    </row>
    <row r="363" spans="1:20" ht="25.5" x14ac:dyDescent="0.25">
      <c r="A363" s="207"/>
      <c r="B363" s="9" t="s">
        <v>216</v>
      </c>
      <c r="C363" s="3" t="s">
        <v>31</v>
      </c>
      <c r="D363" s="1" t="s">
        <v>218</v>
      </c>
      <c r="E363" s="53">
        <v>15</v>
      </c>
      <c r="F363" s="53">
        <v>10</v>
      </c>
      <c r="G363" s="53" t="s">
        <v>289</v>
      </c>
      <c r="H363" s="124">
        <v>7</v>
      </c>
      <c r="I363" s="187">
        <f t="shared" si="46"/>
        <v>0.7</v>
      </c>
      <c r="J363" s="158" t="str">
        <f t="shared" si="45"/>
        <v>ALTO</v>
      </c>
      <c r="K363" s="136">
        <v>112.5</v>
      </c>
      <c r="L363" s="136">
        <v>40</v>
      </c>
      <c r="M363" s="153">
        <v>3.5555555555555558E-7</v>
      </c>
      <c r="N363" s="136">
        <v>0.3</v>
      </c>
      <c r="O363" s="136">
        <v>39.798552000000001</v>
      </c>
      <c r="P363" s="122">
        <f t="shared" si="52"/>
        <v>0.99496380000000006</v>
      </c>
      <c r="Q363" s="158" t="str">
        <f t="shared" si="50"/>
        <v>MUY ALTO</v>
      </c>
      <c r="R363" s="143"/>
      <c r="S363" s="31">
        <f t="shared" si="48"/>
        <v>0.69647466000000002</v>
      </c>
      <c r="T363" s="158" t="str">
        <f t="shared" si="51"/>
        <v>ALTO</v>
      </c>
    </row>
    <row r="364" spans="1:20" ht="25.5" x14ac:dyDescent="0.25">
      <c r="A364" s="207"/>
      <c r="B364" s="9" t="s">
        <v>216</v>
      </c>
      <c r="C364" s="3" t="s">
        <v>27</v>
      </c>
      <c r="D364" s="1" t="s">
        <v>219</v>
      </c>
      <c r="E364" s="53">
        <v>48</v>
      </c>
      <c r="F364" s="53">
        <v>5</v>
      </c>
      <c r="G364" s="53" t="s">
        <v>289</v>
      </c>
      <c r="H364" s="124">
        <v>3</v>
      </c>
      <c r="I364" s="187">
        <f t="shared" si="46"/>
        <v>0.6</v>
      </c>
      <c r="J364" s="158" t="str">
        <f t="shared" si="45"/>
        <v>MEDIO</v>
      </c>
      <c r="K364" s="136">
        <v>25</v>
      </c>
      <c r="L364" s="136">
        <v>0</v>
      </c>
      <c r="M364" s="153">
        <v>0</v>
      </c>
      <c r="N364" s="136">
        <v>0</v>
      </c>
      <c r="O364" s="136">
        <v>0</v>
      </c>
      <c r="P364" s="122" t="e">
        <f t="shared" si="52"/>
        <v>#DIV/0!</v>
      </c>
      <c r="Q364" s="158" t="e">
        <f t="shared" si="50"/>
        <v>#DIV/0!</v>
      </c>
      <c r="R364" s="143"/>
      <c r="S364" s="31" t="e">
        <f t="shared" si="48"/>
        <v>#DIV/0!</v>
      </c>
      <c r="T364" s="158" t="e">
        <f t="shared" si="51"/>
        <v>#DIV/0!</v>
      </c>
    </row>
    <row r="365" spans="1:20" ht="25.5" x14ac:dyDescent="0.25">
      <c r="A365" s="207"/>
      <c r="B365" s="9" t="s">
        <v>216</v>
      </c>
      <c r="C365" s="3" t="s">
        <v>29</v>
      </c>
      <c r="D365" s="1" t="s">
        <v>219</v>
      </c>
      <c r="E365" s="53">
        <v>2</v>
      </c>
      <c r="F365" s="53">
        <v>2</v>
      </c>
      <c r="G365" s="53" t="s">
        <v>289</v>
      </c>
      <c r="H365" s="124">
        <v>0</v>
      </c>
      <c r="I365" s="187">
        <f t="shared" si="46"/>
        <v>0</v>
      </c>
      <c r="J365" s="158" t="str">
        <f t="shared" si="45"/>
        <v>MUY BAJO</v>
      </c>
      <c r="K365" s="136">
        <v>3</v>
      </c>
      <c r="L365" s="136">
        <v>0</v>
      </c>
      <c r="M365" s="153">
        <v>0</v>
      </c>
      <c r="N365" s="136">
        <v>0</v>
      </c>
      <c r="O365" s="136">
        <v>0</v>
      </c>
      <c r="P365" s="122" t="e">
        <f t="shared" si="52"/>
        <v>#DIV/0!</v>
      </c>
      <c r="Q365" s="158" t="e">
        <f t="shared" si="50"/>
        <v>#DIV/0!</v>
      </c>
      <c r="R365" s="143"/>
      <c r="S365" s="31" t="e">
        <f t="shared" si="48"/>
        <v>#DIV/0!</v>
      </c>
      <c r="T365" s="158" t="e">
        <f t="shared" si="51"/>
        <v>#DIV/0!</v>
      </c>
    </row>
    <row r="366" spans="1:20" ht="25.5" x14ac:dyDescent="0.25">
      <c r="A366" s="207"/>
      <c r="B366" s="9" t="s">
        <v>216</v>
      </c>
      <c r="C366" s="3" t="s">
        <v>30</v>
      </c>
      <c r="D366" s="1" t="s">
        <v>219</v>
      </c>
      <c r="E366" s="53">
        <v>2</v>
      </c>
      <c r="F366" s="53">
        <v>2</v>
      </c>
      <c r="G366" s="53" t="s">
        <v>289</v>
      </c>
      <c r="H366" s="124">
        <v>0</v>
      </c>
      <c r="I366" s="187">
        <f t="shared" si="46"/>
        <v>0</v>
      </c>
      <c r="J366" s="158" t="str">
        <f t="shared" si="45"/>
        <v>MUY BAJO</v>
      </c>
      <c r="K366" s="136">
        <v>3</v>
      </c>
      <c r="L366" s="136">
        <v>0</v>
      </c>
      <c r="M366" s="153">
        <v>0</v>
      </c>
      <c r="N366" s="136">
        <v>0</v>
      </c>
      <c r="O366" s="136">
        <v>0</v>
      </c>
      <c r="P366" s="122" t="e">
        <f t="shared" si="52"/>
        <v>#DIV/0!</v>
      </c>
      <c r="Q366" s="158" t="e">
        <f t="shared" si="50"/>
        <v>#DIV/0!</v>
      </c>
      <c r="R366" s="143"/>
      <c r="S366" s="31" t="e">
        <f t="shared" si="48"/>
        <v>#DIV/0!</v>
      </c>
      <c r="T366" s="158" t="e">
        <f t="shared" si="51"/>
        <v>#DIV/0!</v>
      </c>
    </row>
    <row r="367" spans="1:20" ht="25.5" x14ac:dyDescent="0.25">
      <c r="A367" s="207"/>
      <c r="B367" s="9" t="s">
        <v>216</v>
      </c>
      <c r="C367" s="3" t="s">
        <v>31</v>
      </c>
      <c r="D367" s="1" t="s">
        <v>219</v>
      </c>
      <c r="E367" s="53">
        <v>2</v>
      </c>
      <c r="F367" s="53">
        <v>2</v>
      </c>
      <c r="G367" s="53" t="s">
        <v>289</v>
      </c>
      <c r="H367" s="124">
        <v>0</v>
      </c>
      <c r="I367" s="187">
        <f t="shared" si="46"/>
        <v>0</v>
      </c>
      <c r="J367" s="158" t="str">
        <f t="shared" si="45"/>
        <v>MUY BAJO</v>
      </c>
      <c r="K367" s="136">
        <v>3</v>
      </c>
      <c r="L367" s="136">
        <v>0</v>
      </c>
      <c r="M367" s="153">
        <v>0</v>
      </c>
      <c r="N367" s="136">
        <v>0</v>
      </c>
      <c r="O367" s="136">
        <v>0</v>
      </c>
      <c r="P367" s="122" t="e">
        <f t="shared" si="52"/>
        <v>#DIV/0!</v>
      </c>
      <c r="Q367" s="158" t="e">
        <f t="shared" si="50"/>
        <v>#DIV/0!</v>
      </c>
      <c r="R367" s="143"/>
      <c r="S367" s="31" t="e">
        <f t="shared" si="48"/>
        <v>#DIV/0!</v>
      </c>
      <c r="T367" s="158" t="e">
        <f t="shared" si="51"/>
        <v>#DIV/0!</v>
      </c>
    </row>
    <row r="368" spans="1:20" ht="25.5" x14ac:dyDescent="0.25">
      <c r="A368" s="207"/>
      <c r="B368" s="9" t="s">
        <v>216</v>
      </c>
      <c r="C368" s="3" t="s">
        <v>27</v>
      </c>
      <c r="D368" s="1" t="s">
        <v>220</v>
      </c>
      <c r="E368" s="53">
        <v>32</v>
      </c>
      <c r="F368" s="53">
        <v>14</v>
      </c>
      <c r="G368" s="53" t="s">
        <v>289</v>
      </c>
      <c r="H368" s="124">
        <v>7</v>
      </c>
      <c r="I368" s="187">
        <f t="shared" si="46"/>
        <v>0.5</v>
      </c>
      <c r="J368" s="158" t="str">
        <f t="shared" si="45"/>
        <v>MEDIO</v>
      </c>
      <c r="K368" s="136">
        <v>0.14000000000000001</v>
      </c>
      <c r="L368" s="136">
        <v>16.82</v>
      </c>
      <c r="M368" s="153">
        <v>1.2014285714285714E-4</v>
      </c>
      <c r="N368" s="136">
        <v>-0.16958200000000001</v>
      </c>
      <c r="O368" s="136">
        <v>16.650417999999998</v>
      </c>
      <c r="P368" s="122">
        <f t="shared" si="52"/>
        <v>0.98991783590963123</v>
      </c>
      <c r="Q368" s="158" t="s">
        <v>293</v>
      </c>
      <c r="R368" s="143"/>
      <c r="S368" s="31"/>
      <c r="T368" s="158" t="s">
        <v>293</v>
      </c>
    </row>
    <row r="369" spans="1:20" ht="25.5" x14ac:dyDescent="0.25">
      <c r="A369" s="207"/>
      <c r="B369" s="9" t="s">
        <v>216</v>
      </c>
      <c r="C369" s="3" t="s">
        <v>29</v>
      </c>
      <c r="D369" s="1" t="s">
        <v>220</v>
      </c>
      <c r="E369" s="53">
        <v>2</v>
      </c>
      <c r="F369" s="53">
        <v>2</v>
      </c>
      <c r="G369" s="53" t="s">
        <v>289</v>
      </c>
      <c r="H369" s="124">
        <v>1</v>
      </c>
      <c r="I369" s="187">
        <f t="shared" si="46"/>
        <v>0.5</v>
      </c>
      <c r="J369" s="158" t="str">
        <f t="shared" si="45"/>
        <v>MEDIO</v>
      </c>
      <c r="K369" s="136">
        <v>6</v>
      </c>
      <c r="L369" s="136">
        <v>0</v>
      </c>
      <c r="M369" s="153">
        <v>0</v>
      </c>
      <c r="N369" s="136">
        <v>0</v>
      </c>
      <c r="O369" s="136">
        <v>0</v>
      </c>
      <c r="P369" s="122" t="e">
        <f t="shared" si="52"/>
        <v>#DIV/0!</v>
      </c>
      <c r="Q369" s="158" t="e">
        <f t="shared" si="50"/>
        <v>#DIV/0!</v>
      </c>
      <c r="R369" s="143"/>
      <c r="S369" s="31" t="e">
        <f t="shared" si="48"/>
        <v>#DIV/0!</v>
      </c>
      <c r="T369" s="158" t="e">
        <f t="shared" si="51"/>
        <v>#DIV/0!</v>
      </c>
    </row>
    <row r="370" spans="1:20" ht="25.5" x14ac:dyDescent="0.25">
      <c r="A370" s="207"/>
      <c r="B370" s="9" t="s">
        <v>216</v>
      </c>
      <c r="C370" s="3" t="s">
        <v>30</v>
      </c>
      <c r="D370" s="1" t="s">
        <v>220</v>
      </c>
      <c r="E370" s="53">
        <v>2</v>
      </c>
      <c r="F370" s="53">
        <v>2</v>
      </c>
      <c r="G370" s="53" t="s">
        <v>289</v>
      </c>
      <c r="H370" s="124">
        <v>0</v>
      </c>
      <c r="I370" s="187">
        <f t="shared" si="46"/>
        <v>0</v>
      </c>
      <c r="J370" s="158" t="str">
        <f t="shared" si="45"/>
        <v>MUY BAJO</v>
      </c>
      <c r="K370" s="136">
        <v>6</v>
      </c>
      <c r="L370" s="136">
        <v>0</v>
      </c>
      <c r="M370" s="153">
        <v>0</v>
      </c>
      <c r="N370" s="136">
        <v>0</v>
      </c>
      <c r="O370" s="136">
        <v>0</v>
      </c>
      <c r="P370" s="122" t="e">
        <f t="shared" si="52"/>
        <v>#DIV/0!</v>
      </c>
      <c r="Q370" s="158" t="e">
        <f t="shared" si="50"/>
        <v>#DIV/0!</v>
      </c>
      <c r="R370" s="143"/>
      <c r="S370" s="31" t="e">
        <f t="shared" si="48"/>
        <v>#DIV/0!</v>
      </c>
      <c r="T370" s="158" t="e">
        <f t="shared" si="51"/>
        <v>#DIV/0!</v>
      </c>
    </row>
    <row r="371" spans="1:20" ht="25.5" x14ac:dyDescent="0.25">
      <c r="A371" s="207"/>
      <c r="B371" s="9" t="s">
        <v>216</v>
      </c>
      <c r="C371" s="3" t="s">
        <v>31</v>
      </c>
      <c r="D371" s="1" t="s">
        <v>220</v>
      </c>
      <c r="E371" s="53">
        <v>2</v>
      </c>
      <c r="F371" s="53">
        <v>2</v>
      </c>
      <c r="G371" s="53" t="s">
        <v>289</v>
      </c>
      <c r="H371" s="124">
        <v>0</v>
      </c>
      <c r="I371" s="187">
        <f t="shared" si="46"/>
        <v>0</v>
      </c>
      <c r="J371" s="158" t="str">
        <f t="shared" si="45"/>
        <v>MUY BAJO</v>
      </c>
      <c r="K371" s="136">
        <v>6</v>
      </c>
      <c r="L371" s="136">
        <v>0</v>
      </c>
      <c r="M371" s="153">
        <v>0</v>
      </c>
      <c r="N371" s="136">
        <v>0</v>
      </c>
      <c r="O371" s="136">
        <v>0</v>
      </c>
      <c r="P371" s="122" t="e">
        <f t="shared" si="52"/>
        <v>#DIV/0!</v>
      </c>
      <c r="Q371" s="158" t="e">
        <f t="shared" si="50"/>
        <v>#DIV/0!</v>
      </c>
      <c r="R371" s="143"/>
      <c r="S371" s="31" t="e">
        <f t="shared" si="48"/>
        <v>#DIV/0!</v>
      </c>
      <c r="T371" s="158" t="e">
        <f t="shared" si="51"/>
        <v>#DIV/0!</v>
      </c>
    </row>
    <row r="372" spans="1:20" ht="25.5" x14ac:dyDescent="0.25">
      <c r="A372" s="207"/>
      <c r="B372" s="9" t="s">
        <v>216</v>
      </c>
      <c r="C372" s="3" t="s">
        <v>27</v>
      </c>
      <c r="D372" s="1" t="s">
        <v>221</v>
      </c>
      <c r="E372" s="55">
        <v>2</v>
      </c>
      <c r="F372" s="53">
        <v>14</v>
      </c>
      <c r="G372" s="55" t="s">
        <v>289</v>
      </c>
      <c r="H372" s="124">
        <v>6</v>
      </c>
      <c r="I372" s="187">
        <f t="shared" si="46"/>
        <v>0.42857142857142855</v>
      </c>
      <c r="J372" s="158" t="str">
        <f t="shared" si="45"/>
        <v>MEDIO</v>
      </c>
      <c r="K372" s="136">
        <v>70</v>
      </c>
      <c r="L372" s="136">
        <v>18.100000000000001</v>
      </c>
      <c r="M372" s="153">
        <v>2.5857142857142855E-7</v>
      </c>
      <c r="N372" s="136">
        <v>15.287196</v>
      </c>
      <c r="O372" s="136">
        <v>17.036045999999999</v>
      </c>
      <c r="P372" s="122">
        <f t="shared" si="52"/>
        <v>0.94121801104972358</v>
      </c>
      <c r="Q372" s="158" t="str">
        <f t="shared" si="50"/>
        <v>MUY ALTO</v>
      </c>
      <c r="R372" s="143"/>
      <c r="S372" s="31">
        <f t="shared" si="48"/>
        <v>0.40337914759273863</v>
      </c>
      <c r="T372" s="158" t="str">
        <f t="shared" si="51"/>
        <v>MEDIO</v>
      </c>
    </row>
    <row r="373" spans="1:20" ht="25.5" x14ac:dyDescent="0.25">
      <c r="A373" s="207"/>
      <c r="B373" s="9" t="s">
        <v>216</v>
      </c>
      <c r="C373" s="3" t="s">
        <v>29</v>
      </c>
      <c r="D373" s="1" t="s">
        <v>221</v>
      </c>
      <c r="E373" s="53">
        <v>0</v>
      </c>
      <c r="F373" s="53">
        <v>1</v>
      </c>
      <c r="G373" s="53" t="s">
        <v>289</v>
      </c>
      <c r="H373" s="124">
        <v>0</v>
      </c>
      <c r="I373" s="187">
        <f t="shared" si="46"/>
        <v>0</v>
      </c>
      <c r="J373" s="158" t="str">
        <f t="shared" si="45"/>
        <v>MUY BAJO</v>
      </c>
      <c r="K373" s="136">
        <v>2</v>
      </c>
      <c r="L373" s="136">
        <v>0</v>
      </c>
      <c r="M373" s="153">
        <v>0</v>
      </c>
      <c r="N373" s="136">
        <v>0</v>
      </c>
      <c r="O373" s="136">
        <v>0</v>
      </c>
      <c r="P373" s="122" t="e">
        <f t="shared" si="52"/>
        <v>#DIV/0!</v>
      </c>
      <c r="Q373" s="158" t="e">
        <f t="shared" si="50"/>
        <v>#DIV/0!</v>
      </c>
      <c r="R373" s="143"/>
      <c r="S373" s="31" t="e">
        <f t="shared" si="48"/>
        <v>#DIV/0!</v>
      </c>
      <c r="T373" s="158" t="e">
        <f t="shared" si="51"/>
        <v>#DIV/0!</v>
      </c>
    </row>
    <row r="374" spans="1:20" ht="25.5" x14ac:dyDescent="0.25">
      <c r="A374" s="207"/>
      <c r="B374" s="9" t="s">
        <v>216</v>
      </c>
      <c r="C374" s="3" t="s">
        <v>30</v>
      </c>
      <c r="D374" s="1" t="s">
        <v>221</v>
      </c>
      <c r="E374" s="53">
        <v>0</v>
      </c>
      <c r="F374" s="53">
        <v>1</v>
      </c>
      <c r="G374" s="53" t="s">
        <v>289</v>
      </c>
      <c r="H374" s="124">
        <v>0</v>
      </c>
      <c r="I374" s="187">
        <f t="shared" si="46"/>
        <v>0</v>
      </c>
      <c r="J374" s="158" t="str">
        <f t="shared" si="45"/>
        <v>MUY BAJO</v>
      </c>
      <c r="K374" s="136">
        <v>2</v>
      </c>
      <c r="L374" s="136">
        <v>0</v>
      </c>
      <c r="M374" s="153">
        <v>0</v>
      </c>
      <c r="N374" s="136">
        <v>0</v>
      </c>
      <c r="O374" s="136">
        <v>0</v>
      </c>
      <c r="P374" s="122" t="e">
        <f t="shared" si="52"/>
        <v>#DIV/0!</v>
      </c>
      <c r="Q374" s="158" t="e">
        <f t="shared" si="50"/>
        <v>#DIV/0!</v>
      </c>
      <c r="R374" s="143"/>
      <c r="S374" s="31" t="e">
        <f t="shared" si="48"/>
        <v>#DIV/0!</v>
      </c>
      <c r="T374" s="158" t="e">
        <f t="shared" si="51"/>
        <v>#DIV/0!</v>
      </c>
    </row>
    <row r="375" spans="1:20" ht="25.5" x14ac:dyDescent="0.25">
      <c r="A375" s="207"/>
      <c r="B375" s="9" t="s">
        <v>216</v>
      </c>
      <c r="C375" s="3" t="s">
        <v>31</v>
      </c>
      <c r="D375" s="1" t="s">
        <v>221</v>
      </c>
      <c r="E375" s="53">
        <v>0</v>
      </c>
      <c r="F375" s="53">
        <v>1</v>
      </c>
      <c r="G375" s="53" t="s">
        <v>289</v>
      </c>
      <c r="H375" s="124">
        <v>0</v>
      </c>
      <c r="I375" s="187">
        <f t="shared" si="46"/>
        <v>0</v>
      </c>
      <c r="J375" s="158" t="str">
        <f t="shared" si="45"/>
        <v>MUY BAJO</v>
      </c>
      <c r="K375" s="136">
        <v>2</v>
      </c>
      <c r="L375" s="136">
        <v>0</v>
      </c>
      <c r="M375" s="153">
        <v>0</v>
      </c>
      <c r="N375" s="136">
        <v>0</v>
      </c>
      <c r="O375" s="136">
        <v>0</v>
      </c>
      <c r="P375" s="122" t="e">
        <f t="shared" si="52"/>
        <v>#DIV/0!</v>
      </c>
      <c r="Q375" s="158" t="e">
        <f t="shared" si="50"/>
        <v>#DIV/0!</v>
      </c>
      <c r="R375" s="143"/>
      <c r="S375" s="31" t="e">
        <f t="shared" si="48"/>
        <v>#DIV/0!</v>
      </c>
      <c r="T375" s="158" t="e">
        <f t="shared" si="51"/>
        <v>#DIV/0!</v>
      </c>
    </row>
    <row r="376" spans="1:20" ht="25.5" x14ac:dyDescent="0.25">
      <c r="A376" s="207"/>
      <c r="B376" s="9" t="s">
        <v>216</v>
      </c>
      <c r="C376" s="3" t="s">
        <v>27</v>
      </c>
      <c r="D376" s="1" t="s">
        <v>222</v>
      </c>
      <c r="E376" s="53">
        <v>102</v>
      </c>
      <c r="F376" s="53">
        <v>13</v>
      </c>
      <c r="G376" s="53" t="s">
        <v>289</v>
      </c>
      <c r="H376" s="124">
        <v>20</v>
      </c>
      <c r="I376" s="187">
        <f t="shared" si="46"/>
        <v>1.5384615384615385</v>
      </c>
      <c r="J376" s="158" t="str">
        <f t="shared" si="45"/>
        <v>MUY ALTO</v>
      </c>
      <c r="K376" s="136">
        <v>71.5</v>
      </c>
      <c r="L376" s="136">
        <v>19.62</v>
      </c>
      <c r="M376" s="153">
        <v>2.7440559440559441E-7</v>
      </c>
      <c r="N376" s="136">
        <v>-3.22</v>
      </c>
      <c r="O376" s="136">
        <v>13.6</v>
      </c>
      <c r="P376" s="122">
        <f t="shared" si="52"/>
        <v>0.6931702344546381</v>
      </c>
      <c r="Q376" s="158" t="str">
        <f t="shared" si="50"/>
        <v>ALTO</v>
      </c>
      <c r="R376" s="143"/>
      <c r="S376" s="31">
        <f t="shared" si="48"/>
        <v>1.066415745314828</v>
      </c>
      <c r="T376" s="158" t="str">
        <f t="shared" si="51"/>
        <v>MUY ALTO</v>
      </c>
    </row>
    <row r="377" spans="1:20" ht="25.5" x14ac:dyDescent="0.25">
      <c r="A377" s="207"/>
      <c r="B377" s="9" t="s">
        <v>216</v>
      </c>
      <c r="C377" s="3" t="s">
        <v>29</v>
      </c>
      <c r="D377" s="1" t="s">
        <v>222</v>
      </c>
      <c r="E377" s="53">
        <v>0</v>
      </c>
      <c r="F377" s="53">
        <v>2</v>
      </c>
      <c r="G377" s="53" t="s">
        <v>289</v>
      </c>
      <c r="H377" s="124">
        <v>0</v>
      </c>
      <c r="I377" s="187">
        <f t="shared" si="46"/>
        <v>0</v>
      </c>
      <c r="J377" s="158" t="str">
        <f t="shared" si="45"/>
        <v>MUY BAJO</v>
      </c>
      <c r="K377" s="136">
        <v>4</v>
      </c>
      <c r="L377" s="136">
        <v>0</v>
      </c>
      <c r="M377" s="153">
        <v>0</v>
      </c>
      <c r="N377" s="136">
        <v>0</v>
      </c>
      <c r="O377" s="136">
        <v>0</v>
      </c>
      <c r="P377" s="122" t="e">
        <f t="shared" si="52"/>
        <v>#DIV/0!</v>
      </c>
      <c r="Q377" s="158" t="e">
        <f t="shared" si="50"/>
        <v>#DIV/0!</v>
      </c>
      <c r="R377" s="143"/>
      <c r="S377" s="31" t="e">
        <f t="shared" si="48"/>
        <v>#DIV/0!</v>
      </c>
      <c r="T377" s="158" t="e">
        <f t="shared" si="51"/>
        <v>#DIV/0!</v>
      </c>
    </row>
    <row r="378" spans="1:20" ht="25.5" x14ac:dyDescent="0.25">
      <c r="A378" s="207"/>
      <c r="B378" s="9" t="s">
        <v>216</v>
      </c>
      <c r="C378" s="3" t="s">
        <v>30</v>
      </c>
      <c r="D378" s="1" t="s">
        <v>222</v>
      </c>
      <c r="E378" s="53">
        <v>0</v>
      </c>
      <c r="F378" s="53">
        <v>2</v>
      </c>
      <c r="G378" s="53" t="s">
        <v>289</v>
      </c>
      <c r="H378" s="124">
        <v>0</v>
      </c>
      <c r="I378" s="187">
        <f t="shared" si="46"/>
        <v>0</v>
      </c>
      <c r="J378" s="158" t="str">
        <f t="shared" si="45"/>
        <v>MUY BAJO</v>
      </c>
      <c r="K378" s="136">
        <v>4</v>
      </c>
      <c r="L378" s="136">
        <v>0</v>
      </c>
      <c r="M378" s="153">
        <v>0</v>
      </c>
      <c r="N378" s="136">
        <v>0</v>
      </c>
      <c r="O378" s="136">
        <v>0</v>
      </c>
      <c r="P378" s="122" t="e">
        <f t="shared" si="52"/>
        <v>#DIV/0!</v>
      </c>
      <c r="Q378" s="158" t="e">
        <f t="shared" si="50"/>
        <v>#DIV/0!</v>
      </c>
      <c r="R378" s="143"/>
      <c r="S378" s="31" t="e">
        <f t="shared" si="48"/>
        <v>#DIV/0!</v>
      </c>
      <c r="T378" s="158" t="e">
        <f t="shared" si="51"/>
        <v>#DIV/0!</v>
      </c>
    </row>
    <row r="379" spans="1:20" ht="25.5" x14ac:dyDescent="0.25">
      <c r="A379" s="207"/>
      <c r="B379" s="9" t="s">
        <v>216</v>
      </c>
      <c r="C379" s="3" t="s">
        <v>31</v>
      </c>
      <c r="D379" s="1" t="s">
        <v>222</v>
      </c>
      <c r="E379" s="53">
        <v>0</v>
      </c>
      <c r="F379" s="53">
        <v>2</v>
      </c>
      <c r="G379" s="53" t="s">
        <v>289</v>
      </c>
      <c r="H379" s="124">
        <v>7</v>
      </c>
      <c r="I379" s="187">
        <v>1</v>
      </c>
      <c r="J379" s="158" t="str">
        <f t="shared" si="45"/>
        <v>MUY ALTO</v>
      </c>
      <c r="K379" s="136">
        <v>4</v>
      </c>
      <c r="L379" s="136">
        <v>0</v>
      </c>
      <c r="M379" s="153">
        <v>0</v>
      </c>
      <c r="N379" s="136">
        <v>0</v>
      </c>
      <c r="O379" s="136">
        <v>0</v>
      </c>
      <c r="P379" s="122" t="e">
        <f t="shared" si="52"/>
        <v>#DIV/0!</v>
      </c>
      <c r="Q379" s="158" t="e">
        <f t="shared" si="50"/>
        <v>#DIV/0!</v>
      </c>
      <c r="R379" s="143"/>
      <c r="S379" s="31" t="e">
        <f t="shared" si="48"/>
        <v>#DIV/0!</v>
      </c>
      <c r="T379" s="158" t="e">
        <f t="shared" si="51"/>
        <v>#DIV/0!</v>
      </c>
    </row>
    <row r="380" spans="1:20" ht="38.25" x14ac:dyDescent="0.25">
      <c r="A380" s="207"/>
      <c r="B380" s="9" t="s">
        <v>223</v>
      </c>
      <c r="C380" s="3" t="s">
        <v>27</v>
      </c>
      <c r="D380" s="1" t="s">
        <v>224</v>
      </c>
      <c r="E380" s="53">
        <v>8254</v>
      </c>
      <c r="F380" s="53">
        <v>500</v>
      </c>
      <c r="G380" s="48" t="s">
        <v>289</v>
      </c>
      <c r="H380" s="124">
        <v>1798</v>
      </c>
      <c r="I380" s="187">
        <v>1</v>
      </c>
      <c r="J380" s="158" t="str">
        <f t="shared" si="45"/>
        <v>MUY ALTO</v>
      </c>
      <c r="K380" s="136">
        <v>70</v>
      </c>
      <c r="L380" s="136">
        <v>79.422815999999997</v>
      </c>
      <c r="M380" s="153">
        <v>1.1346116571428571E-6</v>
      </c>
      <c r="N380" s="136">
        <v>0</v>
      </c>
      <c r="O380" s="136">
        <v>77.557063999999997</v>
      </c>
      <c r="P380" s="122">
        <f t="shared" si="52"/>
        <v>0.97650861435081826</v>
      </c>
      <c r="Q380" s="158" t="str">
        <f t="shared" si="50"/>
        <v>MUY ALTO</v>
      </c>
      <c r="R380" s="143"/>
      <c r="S380" s="31">
        <f t="shared" si="48"/>
        <v>0.97650861435081826</v>
      </c>
      <c r="T380" s="158" t="str">
        <f t="shared" si="51"/>
        <v>MUY ALTO</v>
      </c>
    </row>
    <row r="381" spans="1:20" ht="38.25" x14ac:dyDescent="0.25">
      <c r="A381" s="207"/>
      <c r="B381" s="9" t="s">
        <v>223</v>
      </c>
      <c r="C381" s="3" t="s">
        <v>29</v>
      </c>
      <c r="D381" s="1" t="s">
        <v>224</v>
      </c>
      <c r="E381" s="53">
        <v>2059</v>
      </c>
      <c r="F381" s="53">
        <v>500</v>
      </c>
      <c r="G381" s="48" t="s">
        <v>289</v>
      </c>
      <c r="H381" s="124">
        <v>907</v>
      </c>
      <c r="I381" s="187">
        <v>1</v>
      </c>
      <c r="J381" s="158" t="str">
        <f t="shared" si="45"/>
        <v>MUY ALTO</v>
      </c>
      <c r="K381" s="136">
        <v>60</v>
      </c>
      <c r="L381" s="136">
        <v>12</v>
      </c>
      <c r="M381" s="153">
        <v>2.0000000000000002E-7</v>
      </c>
      <c r="N381" s="136">
        <v>0</v>
      </c>
      <c r="O381" s="136">
        <v>11.99234</v>
      </c>
      <c r="P381" s="122">
        <f t="shared" si="52"/>
        <v>0.9993616666666667</v>
      </c>
      <c r="Q381" s="158" t="str">
        <f t="shared" si="50"/>
        <v>MUY ALTO</v>
      </c>
      <c r="R381" s="143"/>
      <c r="S381" s="31">
        <f t="shared" si="48"/>
        <v>0.9993616666666667</v>
      </c>
      <c r="T381" s="158" t="str">
        <f t="shared" si="51"/>
        <v>MUY ALTO</v>
      </c>
    </row>
    <row r="382" spans="1:20" ht="38.25" x14ac:dyDescent="0.25">
      <c r="A382" s="207"/>
      <c r="B382" s="9" t="s">
        <v>223</v>
      </c>
      <c r="C382" s="3" t="s">
        <v>30</v>
      </c>
      <c r="D382" s="1" t="s">
        <v>224</v>
      </c>
      <c r="E382" s="53">
        <v>7312</v>
      </c>
      <c r="F382" s="53">
        <v>2000</v>
      </c>
      <c r="G382" s="48" t="s">
        <v>289</v>
      </c>
      <c r="H382" s="124">
        <v>1954</v>
      </c>
      <c r="I382" s="187">
        <f t="shared" si="46"/>
        <v>0.97699999999999998</v>
      </c>
      <c r="J382" s="158" t="str">
        <f t="shared" ref="J382:J447" si="53">IF(I382&lt;=20%,"MUY BAJO",IF(AND(I382&gt;20%,I382&lt;=40%),"BAJO",IF(AND(I382&gt;40%,I382&lt;=60%),"MEDIO",IF(AND(I382&gt;60%,I382&lt;=80%),"ALTO","MUY ALTO"))))</f>
        <v>MUY ALTO</v>
      </c>
      <c r="K382" s="136">
        <v>48</v>
      </c>
      <c r="L382" s="136">
        <v>10</v>
      </c>
      <c r="M382" s="153">
        <v>2.0833333333333333E-7</v>
      </c>
      <c r="N382" s="136">
        <v>0</v>
      </c>
      <c r="O382" s="136">
        <v>10</v>
      </c>
      <c r="P382" s="122">
        <f t="shared" si="52"/>
        <v>1</v>
      </c>
      <c r="Q382" s="158" t="str">
        <f t="shared" si="50"/>
        <v>MUY ALTO</v>
      </c>
      <c r="R382" s="143"/>
      <c r="S382" s="31">
        <f t="shared" si="48"/>
        <v>0.97699999999999998</v>
      </c>
      <c r="T382" s="158" t="str">
        <f t="shared" si="51"/>
        <v>MUY ALTO</v>
      </c>
    </row>
    <row r="383" spans="1:20" ht="38.25" x14ac:dyDescent="0.25">
      <c r="A383" s="207"/>
      <c r="B383" s="9" t="s">
        <v>223</v>
      </c>
      <c r="C383" s="3" t="s">
        <v>31</v>
      </c>
      <c r="D383" s="1" t="s">
        <v>224</v>
      </c>
      <c r="E383" s="53">
        <v>4054</v>
      </c>
      <c r="F383" s="53">
        <v>2000</v>
      </c>
      <c r="G383" s="48" t="s">
        <v>289</v>
      </c>
      <c r="H383" s="124">
        <v>231</v>
      </c>
      <c r="I383" s="187">
        <f t="shared" si="46"/>
        <v>0.11550000000000001</v>
      </c>
      <c r="J383" s="158" t="str">
        <f t="shared" si="53"/>
        <v>MUY BAJO</v>
      </c>
      <c r="K383" s="136">
        <v>60</v>
      </c>
      <c r="L383" s="136">
        <v>10.080287</v>
      </c>
      <c r="M383" s="153">
        <v>1.6800478333333333E-7</v>
      </c>
      <c r="N383" s="136">
        <v>0</v>
      </c>
      <c r="O383" s="136">
        <v>10.080287</v>
      </c>
      <c r="P383" s="122">
        <f t="shared" si="52"/>
        <v>1</v>
      </c>
      <c r="Q383" s="158" t="str">
        <f t="shared" si="50"/>
        <v>MUY ALTO</v>
      </c>
      <c r="R383" s="143"/>
      <c r="S383" s="31">
        <f t="shared" si="48"/>
        <v>0.11550000000000001</v>
      </c>
      <c r="T383" s="158" t="str">
        <f t="shared" si="51"/>
        <v>MUY BAJO</v>
      </c>
    </row>
    <row r="384" spans="1:20" ht="38.25" x14ac:dyDescent="0.25">
      <c r="A384" s="207"/>
      <c r="B384" s="9" t="s">
        <v>223</v>
      </c>
      <c r="C384" s="3" t="s">
        <v>27</v>
      </c>
      <c r="D384" s="1" t="s">
        <v>225</v>
      </c>
      <c r="E384" s="53">
        <v>19165</v>
      </c>
      <c r="F384" s="53">
        <v>1000</v>
      </c>
      <c r="G384" s="48" t="s">
        <v>289</v>
      </c>
      <c r="H384" s="124">
        <v>1568</v>
      </c>
      <c r="I384" s="187">
        <v>1</v>
      </c>
      <c r="J384" s="158" t="str">
        <f t="shared" si="53"/>
        <v>MUY ALTO</v>
      </c>
      <c r="K384" s="136">
        <v>25</v>
      </c>
      <c r="L384" s="136">
        <v>0</v>
      </c>
      <c r="M384" s="153">
        <v>0</v>
      </c>
      <c r="N384" s="136">
        <v>13.288223</v>
      </c>
      <c r="O384" s="136">
        <v>0</v>
      </c>
      <c r="P384" s="122" t="e">
        <f t="shared" si="52"/>
        <v>#DIV/0!</v>
      </c>
      <c r="Q384" s="158" t="e">
        <f t="shared" si="50"/>
        <v>#DIV/0!</v>
      </c>
      <c r="R384" s="143"/>
      <c r="S384" s="31" t="e">
        <f t="shared" si="48"/>
        <v>#DIV/0!</v>
      </c>
      <c r="T384" s="158" t="e">
        <f t="shared" si="51"/>
        <v>#DIV/0!</v>
      </c>
    </row>
    <row r="385" spans="1:20" ht="38.25" x14ac:dyDescent="0.25">
      <c r="A385" s="207"/>
      <c r="B385" s="9" t="s">
        <v>223</v>
      </c>
      <c r="C385" s="3" t="s">
        <v>29</v>
      </c>
      <c r="D385" s="1" t="s">
        <v>225</v>
      </c>
      <c r="E385" s="53">
        <v>3427</v>
      </c>
      <c r="F385" s="53">
        <v>500</v>
      </c>
      <c r="G385" s="48" t="s">
        <v>289</v>
      </c>
      <c r="H385" s="124">
        <v>372</v>
      </c>
      <c r="I385" s="187">
        <f t="shared" si="46"/>
        <v>0.74399999999999999</v>
      </c>
      <c r="J385" s="158" t="str">
        <f t="shared" si="53"/>
        <v>ALTO</v>
      </c>
      <c r="K385" s="136">
        <v>15</v>
      </c>
      <c r="L385" s="136">
        <v>0</v>
      </c>
      <c r="M385" s="153">
        <v>0</v>
      </c>
      <c r="N385" s="136">
        <v>1.99234</v>
      </c>
      <c r="O385" s="136">
        <v>0</v>
      </c>
      <c r="P385" s="122" t="e">
        <f t="shared" si="52"/>
        <v>#DIV/0!</v>
      </c>
      <c r="Q385" s="158" t="e">
        <f t="shared" si="50"/>
        <v>#DIV/0!</v>
      </c>
      <c r="R385" s="143"/>
      <c r="S385" s="31" t="e">
        <f t="shared" si="48"/>
        <v>#DIV/0!</v>
      </c>
      <c r="T385" s="158" t="e">
        <f t="shared" si="51"/>
        <v>#DIV/0!</v>
      </c>
    </row>
    <row r="386" spans="1:20" ht="38.25" x14ac:dyDescent="0.25">
      <c r="A386" s="207"/>
      <c r="B386" s="9" t="s">
        <v>223</v>
      </c>
      <c r="C386" s="3" t="s">
        <v>30</v>
      </c>
      <c r="D386" s="1" t="s">
        <v>225</v>
      </c>
      <c r="E386" s="53">
        <v>7065</v>
      </c>
      <c r="F386" s="53">
        <v>500</v>
      </c>
      <c r="G386" s="48" t="s">
        <v>289</v>
      </c>
      <c r="H386" s="124">
        <v>548</v>
      </c>
      <c r="I386" s="187">
        <f t="shared" si="46"/>
        <v>1.0960000000000001</v>
      </c>
      <c r="J386" s="158" t="str">
        <f t="shared" si="53"/>
        <v>MUY ALTO</v>
      </c>
      <c r="K386" s="136">
        <v>15</v>
      </c>
      <c r="L386" s="136">
        <v>0</v>
      </c>
      <c r="M386" s="153">
        <v>0</v>
      </c>
      <c r="N386" s="136">
        <v>0</v>
      </c>
      <c r="O386" s="136">
        <v>0</v>
      </c>
      <c r="P386" s="122" t="e">
        <f t="shared" si="52"/>
        <v>#DIV/0!</v>
      </c>
      <c r="Q386" s="158" t="e">
        <f t="shared" si="50"/>
        <v>#DIV/0!</v>
      </c>
      <c r="R386" s="143"/>
      <c r="S386" s="31" t="e">
        <f t="shared" si="48"/>
        <v>#DIV/0!</v>
      </c>
      <c r="T386" s="158" t="e">
        <f t="shared" si="51"/>
        <v>#DIV/0!</v>
      </c>
    </row>
    <row r="387" spans="1:20" ht="38.25" x14ac:dyDescent="0.25">
      <c r="A387" s="207"/>
      <c r="B387" s="9" t="s">
        <v>223</v>
      </c>
      <c r="C387" s="3" t="s">
        <v>31</v>
      </c>
      <c r="D387" s="1" t="s">
        <v>225</v>
      </c>
      <c r="E387" s="53">
        <v>4682</v>
      </c>
      <c r="F387" s="53">
        <v>700</v>
      </c>
      <c r="G387" s="48" t="s">
        <v>289</v>
      </c>
      <c r="H387" s="124">
        <v>213</v>
      </c>
      <c r="I387" s="187">
        <f t="shared" si="46"/>
        <v>0.30428571428571427</v>
      </c>
      <c r="J387" s="158" t="str">
        <f t="shared" si="53"/>
        <v>BAJO</v>
      </c>
      <c r="K387" s="136">
        <v>17.5</v>
      </c>
      <c r="L387" s="136">
        <v>0</v>
      </c>
      <c r="M387" s="153">
        <v>0</v>
      </c>
      <c r="N387" s="136">
        <v>8.0286999999999997E-2</v>
      </c>
      <c r="O387" s="136">
        <v>0</v>
      </c>
      <c r="P387" s="122" t="e">
        <f t="shared" si="52"/>
        <v>#DIV/0!</v>
      </c>
      <c r="Q387" s="158" t="e">
        <f t="shared" si="50"/>
        <v>#DIV/0!</v>
      </c>
      <c r="R387" s="143"/>
      <c r="S387" s="31" t="e">
        <f t="shared" si="48"/>
        <v>#DIV/0!</v>
      </c>
      <c r="T387" s="158" t="e">
        <f t="shared" si="51"/>
        <v>#DIV/0!</v>
      </c>
    </row>
    <row r="388" spans="1:20" ht="38.25" x14ac:dyDescent="0.25">
      <c r="A388" s="207"/>
      <c r="B388" s="9" t="s">
        <v>223</v>
      </c>
      <c r="C388" s="3" t="s">
        <v>27</v>
      </c>
      <c r="D388" s="1" t="s">
        <v>226</v>
      </c>
      <c r="E388" s="53">
        <v>16868</v>
      </c>
      <c r="F388" s="53">
        <v>2000</v>
      </c>
      <c r="G388" s="48" t="s">
        <v>289</v>
      </c>
      <c r="H388" s="124">
        <v>5581</v>
      </c>
      <c r="I388" s="187">
        <v>1</v>
      </c>
      <c r="J388" s="158" t="str">
        <f t="shared" si="53"/>
        <v>MUY ALTO</v>
      </c>
      <c r="K388" s="136">
        <v>100</v>
      </c>
      <c r="L388" s="136">
        <v>94.429000000000002</v>
      </c>
      <c r="M388" s="153">
        <v>9.4428999999999994E-7</v>
      </c>
      <c r="N388" s="136">
        <v>7.1897000000000002</v>
      </c>
      <c r="O388" s="136">
        <v>71.725385000000003</v>
      </c>
      <c r="P388" s="122">
        <f t="shared" si="52"/>
        <v>0.75956946488896426</v>
      </c>
      <c r="Q388" s="158" t="str">
        <f t="shared" si="50"/>
        <v>ALTO</v>
      </c>
      <c r="R388" s="143"/>
      <c r="S388" s="31">
        <f t="shared" si="48"/>
        <v>0.75956946488896426</v>
      </c>
      <c r="T388" s="158" t="str">
        <f t="shared" si="51"/>
        <v>ALTO</v>
      </c>
    </row>
    <row r="389" spans="1:20" ht="38.25" x14ac:dyDescent="0.25">
      <c r="A389" s="207"/>
      <c r="B389" s="9" t="s">
        <v>223</v>
      </c>
      <c r="C389" s="3" t="s">
        <v>30</v>
      </c>
      <c r="D389" s="1" t="s">
        <v>226</v>
      </c>
      <c r="E389" s="53">
        <v>7318</v>
      </c>
      <c r="F389" s="53">
        <v>1000</v>
      </c>
      <c r="G389" s="48" t="s">
        <v>289</v>
      </c>
      <c r="H389" s="124">
        <v>1688</v>
      </c>
      <c r="I389" s="187">
        <f t="shared" si="46"/>
        <v>1.6879999999999999</v>
      </c>
      <c r="J389" s="158" t="str">
        <f t="shared" si="53"/>
        <v>MUY ALTO</v>
      </c>
      <c r="K389" s="136">
        <v>50</v>
      </c>
      <c r="L389" s="136">
        <v>19.655999999999999</v>
      </c>
      <c r="M389" s="153">
        <v>3.9312000000000002E-7</v>
      </c>
      <c r="N389" s="136">
        <v>0</v>
      </c>
      <c r="O389" s="136">
        <v>19.407124</v>
      </c>
      <c r="P389" s="122">
        <f t="shared" si="52"/>
        <v>0.98733842083842083</v>
      </c>
      <c r="Q389" s="158" t="str">
        <f t="shared" si="50"/>
        <v>MUY ALTO</v>
      </c>
      <c r="R389" s="143"/>
      <c r="S389" s="31">
        <f t="shared" si="48"/>
        <v>1.6666272543752543</v>
      </c>
      <c r="T389" s="158" t="str">
        <f t="shared" si="51"/>
        <v>MUY ALTO</v>
      </c>
    </row>
    <row r="390" spans="1:20" ht="38.25" x14ac:dyDescent="0.25">
      <c r="A390" s="207"/>
      <c r="B390" s="9" t="s">
        <v>223</v>
      </c>
      <c r="C390" s="3" t="s">
        <v>27</v>
      </c>
      <c r="D390" s="1" t="s">
        <v>227</v>
      </c>
      <c r="E390" s="53">
        <v>9270</v>
      </c>
      <c r="F390" s="53">
        <v>1000</v>
      </c>
      <c r="G390" s="48" t="s">
        <v>289</v>
      </c>
      <c r="H390" s="124">
        <v>3498</v>
      </c>
      <c r="I390" s="187">
        <v>1</v>
      </c>
      <c r="J390" s="158" t="str">
        <f t="shared" si="53"/>
        <v>MUY ALTO</v>
      </c>
      <c r="K390" s="136">
        <v>0.1</v>
      </c>
      <c r="L390" s="136">
        <v>73.448297999999994</v>
      </c>
      <c r="M390" s="153">
        <v>7.3448298000000005E-4</v>
      </c>
      <c r="N390" s="136">
        <v>18.371556999999999</v>
      </c>
      <c r="O390" s="136">
        <v>68.965261999999996</v>
      </c>
      <c r="P390" s="122">
        <f t="shared" si="52"/>
        <v>0.93896337802136687</v>
      </c>
      <c r="Q390" s="158" t="s">
        <v>293</v>
      </c>
      <c r="R390" s="143"/>
      <c r="S390" s="31">
        <f>+I390*P390</f>
        <v>0.93896337802136687</v>
      </c>
      <c r="T390" s="158" t="str">
        <f t="shared" si="51"/>
        <v>MUY ALTO</v>
      </c>
    </row>
    <row r="391" spans="1:20" ht="38.25" x14ac:dyDescent="0.25">
      <c r="A391" s="207"/>
      <c r="B391" s="9" t="s">
        <v>223</v>
      </c>
      <c r="C391" s="3" t="s">
        <v>29</v>
      </c>
      <c r="D391" s="1" t="s">
        <v>227</v>
      </c>
      <c r="E391" s="53">
        <v>0</v>
      </c>
      <c r="F391" s="53">
        <v>100</v>
      </c>
      <c r="G391" s="48" t="s">
        <v>289</v>
      </c>
      <c r="H391" s="124">
        <v>2262</v>
      </c>
      <c r="I391" s="187">
        <v>1</v>
      </c>
      <c r="J391" s="158" t="str">
        <f t="shared" si="53"/>
        <v>MUY ALTO</v>
      </c>
      <c r="K391" s="136">
        <v>80</v>
      </c>
      <c r="L391" s="136">
        <v>15</v>
      </c>
      <c r="M391" s="153">
        <v>1.875E-7</v>
      </c>
      <c r="N391" s="136">
        <v>0</v>
      </c>
      <c r="O391" s="136">
        <v>15</v>
      </c>
      <c r="P391" s="122">
        <f t="shared" si="52"/>
        <v>1</v>
      </c>
      <c r="Q391" s="158" t="str">
        <f t="shared" si="50"/>
        <v>MUY ALTO</v>
      </c>
      <c r="R391" s="143"/>
      <c r="S391" s="31">
        <f t="shared" si="48"/>
        <v>1</v>
      </c>
      <c r="T391" s="158" t="str">
        <f t="shared" si="51"/>
        <v>MUY ALTO</v>
      </c>
    </row>
    <row r="392" spans="1:20" ht="38.25" x14ac:dyDescent="0.25">
      <c r="A392" s="207"/>
      <c r="B392" s="9" t="s">
        <v>223</v>
      </c>
      <c r="C392" s="3" t="s">
        <v>31</v>
      </c>
      <c r="D392" s="1" t="s">
        <v>227</v>
      </c>
      <c r="E392" s="53">
        <v>1660</v>
      </c>
      <c r="F392" s="53">
        <v>200</v>
      </c>
      <c r="G392" s="48" t="s">
        <v>289</v>
      </c>
      <c r="H392" s="124">
        <v>1768</v>
      </c>
      <c r="I392" s="187">
        <v>1</v>
      </c>
      <c r="J392" s="158" t="str">
        <f t="shared" si="53"/>
        <v>MUY ALTO</v>
      </c>
      <c r="K392" s="136">
        <v>160</v>
      </c>
      <c r="L392" s="136">
        <v>15.16595</v>
      </c>
      <c r="M392" s="153">
        <v>9.4787187499999992E-8</v>
      </c>
      <c r="N392" s="136">
        <v>1.264802</v>
      </c>
      <c r="O392" s="136">
        <v>15.16595</v>
      </c>
      <c r="P392" s="122">
        <f t="shared" si="52"/>
        <v>1</v>
      </c>
      <c r="Q392" s="158" t="str">
        <f t="shared" si="50"/>
        <v>MUY ALTO</v>
      </c>
      <c r="R392" s="143"/>
      <c r="S392" s="31">
        <f t="shared" si="48"/>
        <v>1</v>
      </c>
      <c r="T392" s="158" t="str">
        <f t="shared" si="51"/>
        <v>MUY ALTO</v>
      </c>
    </row>
    <row r="393" spans="1:20" ht="38.25" x14ac:dyDescent="0.25">
      <c r="A393" s="207"/>
      <c r="B393" s="9" t="s">
        <v>223</v>
      </c>
      <c r="C393" s="3" t="s">
        <v>27</v>
      </c>
      <c r="D393" s="1" t="s">
        <v>228</v>
      </c>
      <c r="E393" s="53">
        <v>282</v>
      </c>
      <c r="F393" s="53">
        <v>200</v>
      </c>
      <c r="G393" s="48" t="s">
        <v>289</v>
      </c>
      <c r="H393" s="124">
        <v>361</v>
      </c>
      <c r="I393" s="187">
        <v>1</v>
      </c>
      <c r="J393" s="158" t="str">
        <f t="shared" si="53"/>
        <v>MUY ALTO</v>
      </c>
      <c r="K393" s="136">
        <v>30</v>
      </c>
      <c r="L393" s="136">
        <v>0</v>
      </c>
      <c r="M393" s="153">
        <v>0</v>
      </c>
      <c r="N393" s="136">
        <v>0</v>
      </c>
      <c r="O393" s="136">
        <v>0</v>
      </c>
      <c r="P393" s="122" t="e">
        <f t="shared" si="52"/>
        <v>#DIV/0!</v>
      </c>
      <c r="Q393" s="158" t="e">
        <f t="shared" si="50"/>
        <v>#DIV/0!</v>
      </c>
      <c r="R393" s="143"/>
      <c r="S393" s="31" t="e">
        <f t="shared" ref="S393:S456" si="54">+I393*P393</f>
        <v>#DIV/0!</v>
      </c>
      <c r="T393" s="158" t="e">
        <f t="shared" si="51"/>
        <v>#DIV/0!</v>
      </c>
    </row>
    <row r="394" spans="1:20" ht="38.25" x14ac:dyDescent="0.25">
      <c r="A394" s="207"/>
      <c r="B394" s="9" t="s">
        <v>223</v>
      </c>
      <c r="C394" s="3" t="s">
        <v>29</v>
      </c>
      <c r="D394" s="1" t="s">
        <v>228</v>
      </c>
      <c r="E394" s="53">
        <v>0</v>
      </c>
      <c r="F394" s="53">
        <v>100</v>
      </c>
      <c r="G394" s="48" t="s">
        <v>289</v>
      </c>
      <c r="H394" s="124">
        <v>159</v>
      </c>
      <c r="I394" s="187">
        <f t="shared" ref="I394:I456" si="55">+H394/F394</f>
        <v>1.59</v>
      </c>
      <c r="J394" s="158" t="str">
        <f t="shared" si="53"/>
        <v>MUY ALTO</v>
      </c>
      <c r="K394" s="136">
        <v>15</v>
      </c>
      <c r="L394" s="136">
        <v>0</v>
      </c>
      <c r="M394" s="153">
        <v>0</v>
      </c>
      <c r="N394" s="136">
        <v>0</v>
      </c>
      <c r="O394" s="136">
        <v>0</v>
      </c>
      <c r="P394" s="122" t="e">
        <f t="shared" si="52"/>
        <v>#DIV/0!</v>
      </c>
      <c r="Q394" s="158" t="e">
        <f t="shared" si="50"/>
        <v>#DIV/0!</v>
      </c>
      <c r="R394" s="143"/>
      <c r="S394" s="31" t="e">
        <f t="shared" si="54"/>
        <v>#DIV/0!</v>
      </c>
      <c r="T394" s="158" t="e">
        <f t="shared" si="51"/>
        <v>#DIV/0!</v>
      </c>
    </row>
    <row r="395" spans="1:20" ht="38.25" x14ac:dyDescent="0.25">
      <c r="A395" s="207"/>
      <c r="B395" s="9" t="s">
        <v>223</v>
      </c>
      <c r="C395" s="3" t="s">
        <v>31</v>
      </c>
      <c r="D395" s="1" t="s">
        <v>228</v>
      </c>
      <c r="E395" s="53">
        <v>0</v>
      </c>
      <c r="F395" s="53">
        <v>100</v>
      </c>
      <c r="G395" s="48" t="s">
        <v>289</v>
      </c>
      <c r="H395" s="124">
        <v>163</v>
      </c>
      <c r="I395" s="187">
        <v>1</v>
      </c>
      <c r="J395" s="158" t="str">
        <f t="shared" si="53"/>
        <v>MUY ALTO</v>
      </c>
      <c r="K395" s="136">
        <v>15</v>
      </c>
      <c r="L395" s="136">
        <v>0</v>
      </c>
      <c r="M395" s="153">
        <v>0</v>
      </c>
      <c r="N395" s="136">
        <v>0</v>
      </c>
      <c r="O395" s="136">
        <v>0</v>
      </c>
      <c r="P395" s="122" t="e">
        <f t="shared" si="52"/>
        <v>#DIV/0!</v>
      </c>
      <c r="Q395" s="158" t="e">
        <f t="shared" si="50"/>
        <v>#DIV/0!</v>
      </c>
      <c r="R395" s="143"/>
      <c r="S395" s="31" t="e">
        <f t="shared" si="54"/>
        <v>#DIV/0!</v>
      </c>
      <c r="T395" s="158" t="e">
        <f t="shared" si="51"/>
        <v>#DIV/0!</v>
      </c>
    </row>
    <row r="396" spans="1:20" ht="38.25" x14ac:dyDescent="0.25">
      <c r="A396" s="207"/>
      <c r="B396" s="9" t="s">
        <v>223</v>
      </c>
      <c r="C396" s="3" t="s">
        <v>27</v>
      </c>
      <c r="D396" s="1" t="s">
        <v>229</v>
      </c>
      <c r="E396" s="53">
        <v>14310</v>
      </c>
      <c r="F396" s="53">
        <v>2000</v>
      </c>
      <c r="G396" s="48" t="s">
        <v>289</v>
      </c>
      <c r="H396" s="124">
        <v>4538</v>
      </c>
      <c r="I396" s="187">
        <v>1</v>
      </c>
      <c r="J396" s="158" t="str">
        <f t="shared" si="53"/>
        <v>MUY ALTO</v>
      </c>
      <c r="K396" s="136">
        <v>130</v>
      </c>
      <c r="L396" s="136">
        <v>68.060630000000003</v>
      </c>
      <c r="M396" s="153">
        <v>5.2354330769230768E-7</v>
      </c>
      <c r="N396" s="136">
        <v>2.4335550000000001</v>
      </c>
      <c r="O396" s="136">
        <v>62.300870000000003</v>
      </c>
      <c r="P396" s="122">
        <f t="shared" si="52"/>
        <v>0.9153731018945902</v>
      </c>
      <c r="Q396" s="158" t="str">
        <f t="shared" si="50"/>
        <v>MUY ALTO</v>
      </c>
      <c r="R396" s="143"/>
      <c r="S396" s="31">
        <f t="shared" si="54"/>
        <v>0.9153731018945902</v>
      </c>
      <c r="T396" s="158" t="str">
        <f t="shared" si="51"/>
        <v>MUY ALTO</v>
      </c>
    </row>
    <row r="397" spans="1:20" ht="38.25" x14ac:dyDescent="0.25">
      <c r="A397" s="207"/>
      <c r="B397" s="9" t="s">
        <v>223</v>
      </c>
      <c r="C397" s="3" t="s">
        <v>29</v>
      </c>
      <c r="D397" s="1" t="s">
        <v>229</v>
      </c>
      <c r="E397" s="53">
        <v>750</v>
      </c>
      <c r="F397" s="53">
        <v>1000</v>
      </c>
      <c r="G397" s="48" t="s">
        <v>289</v>
      </c>
      <c r="H397" s="124">
        <v>887</v>
      </c>
      <c r="I397" s="187">
        <f t="shared" si="55"/>
        <v>0.88700000000000001</v>
      </c>
      <c r="J397" s="158" t="str">
        <f t="shared" si="53"/>
        <v>MUY ALTO</v>
      </c>
      <c r="K397" s="136">
        <v>65</v>
      </c>
      <c r="L397" s="136">
        <v>22</v>
      </c>
      <c r="M397" s="153">
        <v>3.3846153846153845E-7</v>
      </c>
      <c r="N397" s="136">
        <v>1.1043000000000001</v>
      </c>
      <c r="O397" s="136">
        <v>22</v>
      </c>
      <c r="P397" s="122">
        <f t="shared" si="52"/>
        <v>1</v>
      </c>
      <c r="Q397" s="158" t="str">
        <f t="shared" si="50"/>
        <v>MUY ALTO</v>
      </c>
      <c r="R397" s="143"/>
      <c r="S397" s="31">
        <f t="shared" si="54"/>
        <v>0.88700000000000001</v>
      </c>
      <c r="T397" s="158" t="str">
        <f t="shared" si="51"/>
        <v>MUY ALTO</v>
      </c>
    </row>
    <row r="398" spans="1:20" ht="38.25" x14ac:dyDescent="0.25">
      <c r="A398" s="207"/>
      <c r="B398" s="9" t="s">
        <v>223</v>
      </c>
      <c r="C398" s="3" t="s">
        <v>31</v>
      </c>
      <c r="D398" s="1" t="s">
        <v>229</v>
      </c>
      <c r="E398" s="53">
        <v>7403</v>
      </c>
      <c r="F398" s="53">
        <v>1200</v>
      </c>
      <c r="G398" s="48" t="s">
        <v>289</v>
      </c>
      <c r="H398" s="124">
        <v>2755</v>
      </c>
      <c r="I398" s="187">
        <v>1</v>
      </c>
      <c r="J398" s="158" t="str">
        <f t="shared" si="53"/>
        <v>MUY ALTO</v>
      </c>
      <c r="K398" s="136">
        <v>85</v>
      </c>
      <c r="L398" s="136">
        <v>15</v>
      </c>
      <c r="M398" s="153">
        <v>1.7647058823529414E-7</v>
      </c>
      <c r="N398" s="136">
        <v>0</v>
      </c>
      <c r="O398" s="136">
        <v>15</v>
      </c>
      <c r="P398" s="122">
        <f t="shared" si="52"/>
        <v>1</v>
      </c>
      <c r="Q398" s="158" t="str">
        <f t="shared" si="50"/>
        <v>MUY ALTO</v>
      </c>
      <c r="R398" s="143"/>
      <c r="S398" s="31">
        <f t="shared" si="54"/>
        <v>1</v>
      </c>
      <c r="T398" s="158" t="str">
        <f t="shared" si="51"/>
        <v>MUY ALTO</v>
      </c>
    </row>
    <row r="399" spans="1:20" ht="38.25" x14ac:dyDescent="0.25">
      <c r="A399" s="207"/>
      <c r="B399" s="9" t="s">
        <v>223</v>
      </c>
      <c r="C399" s="3" t="s">
        <v>27</v>
      </c>
      <c r="D399" s="1" t="s">
        <v>230</v>
      </c>
      <c r="E399" s="53">
        <v>10701</v>
      </c>
      <c r="F399" s="53">
        <v>200</v>
      </c>
      <c r="G399" s="48" t="s">
        <v>289</v>
      </c>
      <c r="H399" s="124">
        <v>2106</v>
      </c>
      <c r="I399" s="187">
        <v>1</v>
      </c>
      <c r="J399" s="158" t="str">
        <f t="shared" si="53"/>
        <v>MUY ALTO</v>
      </c>
      <c r="K399" s="136">
        <v>125</v>
      </c>
      <c r="L399" s="136">
        <v>0</v>
      </c>
      <c r="M399" s="153">
        <v>0</v>
      </c>
      <c r="N399" s="136">
        <v>0</v>
      </c>
      <c r="O399" s="136">
        <v>0</v>
      </c>
      <c r="P399" s="122" t="e">
        <f t="shared" si="52"/>
        <v>#DIV/0!</v>
      </c>
      <c r="Q399" s="158" t="e">
        <f t="shared" si="50"/>
        <v>#DIV/0!</v>
      </c>
      <c r="R399" s="143"/>
      <c r="S399" s="31" t="e">
        <f t="shared" si="54"/>
        <v>#DIV/0!</v>
      </c>
      <c r="T399" s="158" t="e">
        <f t="shared" si="51"/>
        <v>#DIV/0!</v>
      </c>
    </row>
    <row r="400" spans="1:20" ht="38.25" x14ac:dyDescent="0.25">
      <c r="A400" s="207"/>
      <c r="B400" s="9" t="s">
        <v>223</v>
      </c>
      <c r="C400" s="3" t="s">
        <v>29</v>
      </c>
      <c r="D400" s="1" t="s">
        <v>230</v>
      </c>
      <c r="E400" s="53">
        <v>240</v>
      </c>
      <c r="F400" s="53">
        <v>200</v>
      </c>
      <c r="G400" s="48" t="s">
        <v>289</v>
      </c>
      <c r="H400" s="124">
        <v>605</v>
      </c>
      <c r="I400" s="187">
        <f t="shared" si="55"/>
        <v>3.0249999999999999</v>
      </c>
      <c r="J400" s="158" t="str">
        <f t="shared" si="53"/>
        <v>MUY ALTO</v>
      </c>
      <c r="K400" s="136">
        <v>125</v>
      </c>
      <c r="L400" s="136">
        <v>0</v>
      </c>
      <c r="M400" s="153">
        <v>0</v>
      </c>
      <c r="N400" s="136">
        <v>0</v>
      </c>
      <c r="O400" s="136">
        <v>0</v>
      </c>
      <c r="P400" s="122" t="e">
        <f t="shared" si="52"/>
        <v>#DIV/0!</v>
      </c>
      <c r="Q400" s="158" t="e">
        <f t="shared" si="50"/>
        <v>#DIV/0!</v>
      </c>
      <c r="R400" s="143"/>
      <c r="S400" s="31" t="e">
        <f t="shared" si="54"/>
        <v>#DIV/0!</v>
      </c>
      <c r="T400" s="158" t="e">
        <f t="shared" si="51"/>
        <v>#DIV/0!</v>
      </c>
    </row>
    <row r="401" spans="1:20" ht="38.25" x14ac:dyDescent="0.25">
      <c r="A401" s="207"/>
      <c r="B401" s="9" t="s">
        <v>223</v>
      </c>
      <c r="C401" s="3" t="s">
        <v>31</v>
      </c>
      <c r="D401" s="1" t="s">
        <v>230</v>
      </c>
      <c r="E401" s="53">
        <v>300</v>
      </c>
      <c r="F401" s="53">
        <v>200</v>
      </c>
      <c r="G401" s="48" t="s">
        <v>289</v>
      </c>
      <c r="H401" s="124">
        <v>354</v>
      </c>
      <c r="I401" s="187">
        <f t="shared" si="55"/>
        <v>1.77</v>
      </c>
      <c r="J401" s="158" t="str">
        <f t="shared" si="53"/>
        <v>MUY ALTO</v>
      </c>
      <c r="K401" s="136">
        <v>125</v>
      </c>
      <c r="L401" s="136">
        <v>0</v>
      </c>
      <c r="M401" s="153">
        <v>0</v>
      </c>
      <c r="N401" s="136">
        <v>0</v>
      </c>
      <c r="O401" s="136">
        <v>0</v>
      </c>
      <c r="P401" s="122" t="e">
        <f t="shared" si="52"/>
        <v>#DIV/0!</v>
      </c>
      <c r="Q401" s="158" t="e">
        <f t="shared" si="50"/>
        <v>#DIV/0!</v>
      </c>
      <c r="R401" s="143"/>
      <c r="S401" s="31" t="e">
        <f t="shared" si="54"/>
        <v>#DIV/0!</v>
      </c>
      <c r="T401" s="158" t="e">
        <f t="shared" si="51"/>
        <v>#DIV/0!</v>
      </c>
    </row>
    <row r="402" spans="1:20" ht="38.25" x14ac:dyDescent="0.25">
      <c r="A402" s="207"/>
      <c r="B402" s="9" t="s">
        <v>223</v>
      </c>
      <c r="C402" s="3" t="s">
        <v>27</v>
      </c>
      <c r="D402" s="1" t="s">
        <v>231</v>
      </c>
      <c r="E402" s="53">
        <v>1639</v>
      </c>
      <c r="F402" s="53">
        <v>300</v>
      </c>
      <c r="G402" s="48" t="s">
        <v>289</v>
      </c>
      <c r="H402" s="124">
        <v>349</v>
      </c>
      <c r="I402" s="187">
        <f t="shared" si="55"/>
        <v>1.1633333333333333</v>
      </c>
      <c r="J402" s="158" t="str">
        <f t="shared" si="53"/>
        <v>MUY ALTO</v>
      </c>
      <c r="K402" s="136">
        <v>165</v>
      </c>
      <c r="L402" s="136">
        <v>46</v>
      </c>
      <c r="M402" s="153">
        <v>2.7878787878787882E-7</v>
      </c>
      <c r="N402" s="136">
        <v>26.672052999999998</v>
      </c>
      <c r="O402" s="136">
        <v>45.741357000000001</v>
      </c>
      <c r="P402" s="122">
        <f t="shared" si="52"/>
        <v>0.9943773260869565</v>
      </c>
      <c r="Q402" s="158" t="str">
        <f t="shared" si="50"/>
        <v>MUY ALTO</v>
      </c>
      <c r="R402" s="143"/>
      <c r="S402" s="31">
        <f t="shared" si="54"/>
        <v>1.156792289347826</v>
      </c>
      <c r="T402" s="158" t="str">
        <f t="shared" si="51"/>
        <v>MUY ALTO</v>
      </c>
    </row>
    <row r="403" spans="1:20" ht="38.25" x14ac:dyDescent="0.25">
      <c r="A403" s="207"/>
      <c r="B403" s="9" t="s">
        <v>223</v>
      </c>
      <c r="C403" s="3" t="s">
        <v>29</v>
      </c>
      <c r="D403" s="1" t="s">
        <v>231</v>
      </c>
      <c r="E403" s="53">
        <v>39</v>
      </c>
      <c r="F403" s="53">
        <v>10</v>
      </c>
      <c r="G403" s="48" t="s">
        <v>289</v>
      </c>
      <c r="H403" s="124">
        <v>11</v>
      </c>
      <c r="I403" s="187">
        <f t="shared" si="55"/>
        <v>1.1000000000000001</v>
      </c>
      <c r="J403" s="158" t="str">
        <f t="shared" si="53"/>
        <v>MUY ALTO</v>
      </c>
      <c r="K403" s="136">
        <v>5</v>
      </c>
      <c r="L403" s="136">
        <v>30</v>
      </c>
      <c r="M403" s="153">
        <v>6.0000000000000002E-6</v>
      </c>
      <c r="N403" s="136">
        <v>0</v>
      </c>
      <c r="O403" s="136">
        <v>29.916665999999999</v>
      </c>
      <c r="P403" s="122">
        <f t="shared" si="52"/>
        <v>0.99722219999999995</v>
      </c>
      <c r="Q403" s="158" t="str">
        <f t="shared" si="50"/>
        <v>MUY ALTO</v>
      </c>
      <c r="R403" s="143"/>
      <c r="S403" s="31">
        <f t="shared" si="54"/>
        <v>1.09694442</v>
      </c>
      <c r="T403" s="158" t="str">
        <f t="shared" si="51"/>
        <v>MUY ALTO</v>
      </c>
    </row>
    <row r="404" spans="1:20" ht="38.25" x14ac:dyDescent="0.25">
      <c r="A404" s="207"/>
      <c r="B404" s="9" t="s">
        <v>223</v>
      </c>
      <c r="C404" s="3" t="s">
        <v>30</v>
      </c>
      <c r="D404" s="1" t="s">
        <v>231</v>
      </c>
      <c r="E404" s="53">
        <v>46</v>
      </c>
      <c r="F404" s="53">
        <v>10</v>
      </c>
      <c r="G404" s="48" t="s">
        <v>289</v>
      </c>
      <c r="H404" s="124">
        <v>19</v>
      </c>
      <c r="I404" s="187">
        <v>1</v>
      </c>
      <c r="J404" s="158" t="str">
        <f t="shared" si="53"/>
        <v>MUY ALTO</v>
      </c>
      <c r="K404" s="136">
        <v>5</v>
      </c>
      <c r="L404" s="136">
        <v>25</v>
      </c>
      <c r="M404" s="153">
        <v>5.0000000000000004E-6</v>
      </c>
      <c r="N404" s="136">
        <v>0</v>
      </c>
      <c r="O404" s="136">
        <v>24.965043999999999</v>
      </c>
      <c r="P404" s="122">
        <f t="shared" si="52"/>
        <v>0.99860176</v>
      </c>
      <c r="Q404" s="158" t="str">
        <f t="shared" si="50"/>
        <v>MUY ALTO</v>
      </c>
      <c r="R404" s="143"/>
      <c r="S404" s="31">
        <f t="shared" si="54"/>
        <v>0.99860176</v>
      </c>
      <c r="T404" s="158" t="str">
        <f t="shared" si="51"/>
        <v>MUY ALTO</v>
      </c>
    </row>
    <row r="405" spans="1:20" ht="38.25" x14ac:dyDescent="0.25">
      <c r="A405" s="207"/>
      <c r="B405" s="9" t="s">
        <v>223</v>
      </c>
      <c r="C405" s="3" t="s">
        <v>31</v>
      </c>
      <c r="D405" s="1" t="s">
        <v>231</v>
      </c>
      <c r="E405" s="53">
        <v>232</v>
      </c>
      <c r="F405" s="53">
        <v>60</v>
      </c>
      <c r="G405" s="48" t="s">
        <v>289</v>
      </c>
      <c r="H405" s="124">
        <v>60</v>
      </c>
      <c r="I405" s="187">
        <f t="shared" si="55"/>
        <v>1</v>
      </c>
      <c r="J405" s="158" t="str">
        <f t="shared" si="53"/>
        <v>MUY ALTO</v>
      </c>
      <c r="K405" s="136">
        <v>30</v>
      </c>
      <c r="L405" s="136">
        <v>25</v>
      </c>
      <c r="M405" s="153">
        <v>8.3333333333333333E-7</v>
      </c>
      <c r="N405" s="136">
        <v>0</v>
      </c>
      <c r="O405" s="136">
        <v>25</v>
      </c>
      <c r="P405" s="122">
        <f t="shared" si="52"/>
        <v>1</v>
      </c>
      <c r="Q405" s="158" t="str">
        <f t="shared" si="50"/>
        <v>MUY ALTO</v>
      </c>
      <c r="R405" s="143"/>
      <c r="S405" s="31">
        <f t="shared" si="54"/>
        <v>1</v>
      </c>
      <c r="T405" s="158" t="str">
        <f t="shared" si="51"/>
        <v>MUY ALTO</v>
      </c>
    </row>
    <row r="406" spans="1:20" ht="38.25" x14ac:dyDescent="0.25">
      <c r="A406" s="207"/>
      <c r="B406" s="9" t="s">
        <v>223</v>
      </c>
      <c r="C406" s="3" t="s">
        <v>27</v>
      </c>
      <c r="D406" s="1" t="s">
        <v>232</v>
      </c>
      <c r="E406" s="53">
        <v>682</v>
      </c>
      <c r="F406" s="53">
        <v>100</v>
      </c>
      <c r="G406" s="48" t="s">
        <v>289</v>
      </c>
      <c r="H406" s="124">
        <v>216</v>
      </c>
      <c r="I406" s="187">
        <v>1</v>
      </c>
      <c r="J406" s="158" t="str">
        <f t="shared" si="53"/>
        <v>MUY ALTO</v>
      </c>
      <c r="K406" s="136">
        <v>150</v>
      </c>
      <c r="L406" s="136">
        <v>50</v>
      </c>
      <c r="M406" s="153">
        <v>3.333333333333333E-7</v>
      </c>
      <c r="N406" s="136">
        <v>1.1955E-2</v>
      </c>
      <c r="O406" s="136">
        <v>49.804675000000003</v>
      </c>
      <c r="P406" s="122">
        <f t="shared" si="52"/>
        <v>0.99609350000000008</v>
      </c>
      <c r="Q406" s="158" t="str">
        <f t="shared" si="50"/>
        <v>MUY ALTO</v>
      </c>
      <c r="R406" s="143"/>
      <c r="S406" s="31">
        <f t="shared" si="54"/>
        <v>0.99609350000000008</v>
      </c>
      <c r="T406" s="158" t="str">
        <f t="shared" si="51"/>
        <v>MUY ALTO</v>
      </c>
    </row>
    <row r="407" spans="1:20" ht="38.25" x14ac:dyDescent="0.25">
      <c r="A407" s="207"/>
      <c r="B407" s="9" t="s">
        <v>223</v>
      </c>
      <c r="C407" s="3" t="s">
        <v>29</v>
      </c>
      <c r="D407" s="1" t="s">
        <v>232</v>
      </c>
      <c r="E407" s="53">
        <v>35</v>
      </c>
      <c r="F407" s="53">
        <v>10</v>
      </c>
      <c r="G407" s="48" t="s">
        <v>289</v>
      </c>
      <c r="H407" s="124">
        <v>23</v>
      </c>
      <c r="I407" s="187">
        <v>1</v>
      </c>
      <c r="J407" s="158" t="str">
        <f t="shared" si="53"/>
        <v>MUY ALTO</v>
      </c>
      <c r="K407" s="136">
        <v>15</v>
      </c>
      <c r="L407" s="136">
        <v>12.464748</v>
      </c>
      <c r="M407" s="153">
        <v>8.3098320000000001E-7</v>
      </c>
      <c r="N407" s="136">
        <v>0</v>
      </c>
      <c r="O407" s="136">
        <v>12.464748</v>
      </c>
      <c r="P407" s="122">
        <f t="shared" si="52"/>
        <v>1</v>
      </c>
      <c r="Q407" s="158" t="str">
        <f t="shared" si="50"/>
        <v>MUY ALTO</v>
      </c>
      <c r="R407" s="143"/>
      <c r="S407" s="31">
        <f t="shared" si="54"/>
        <v>1</v>
      </c>
      <c r="T407" s="158" t="str">
        <f t="shared" si="51"/>
        <v>MUY ALTO</v>
      </c>
    </row>
    <row r="408" spans="1:20" ht="38.25" x14ac:dyDescent="0.25">
      <c r="A408" s="207"/>
      <c r="B408" s="9" t="s">
        <v>223</v>
      </c>
      <c r="C408" s="3" t="s">
        <v>30</v>
      </c>
      <c r="D408" s="1" t="s">
        <v>232</v>
      </c>
      <c r="E408" s="53">
        <v>29</v>
      </c>
      <c r="F408" s="53">
        <v>10</v>
      </c>
      <c r="G408" s="48" t="s">
        <v>289</v>
      </c>
      <c r="H408" s="124">
        <v>37</v>
      </c>
      <c r="I408" s="187">
        <v>1</v>
      </c>
      <c r="J408" s="158" t="str">
        <f t="shared" si="53"/>
        <v>MUY ALTO</v>
      </c>
      <c r="K408" s="136">
        <v>15</v>
      </c>
      <c r="L408" s="136">
        <v>12</v>
      </c>
      <c r="M408" s="153">
        <v>8.0000000000000007E-7</v>
      </c>
      <c r="N408" s="136">
        <v>0</v>
      </c>
      <c r="O408" s="136">
        <v>9.8333329999999997</v>
      </c>
      <c r="P408" s="122">
        <f t="shared" si="52"/>
        <v>0.81944441666666668</v>
      </c>
      <c r="Q408" s="158" t="str">
        <f t="shared" si="50"/>
        <v>MUY ALTO</v>
      </c>
      <c r="R408" s="143"/>
      <c r="S408" s="31">
        <f t="shared" si="54"/>
        <v>0.81944441666666668</v>
      </c>
      <c r="T408" s="158" t="str">
        <f t="shared" si="51"/>
        <v>MUY ALTO</v>
      </c>
    </row>
    <row r="409" spans="1:20" ht="38.25" x14ac:dyDescent="0.25">
      <c r="A409" s="207"/>
      <c r="B409" s="9" t="s">
        <v>223</v>
      </c>
      <c r="C409" s="3" t="s">
        <v>31</v>
      </c>
      <c r="D409" s="1" t="s">
        <v>232</v>
      </c>
      <c r="E409" s="53">
        <v>99</v>
      </c>
      <c r="F409" s="53">
        <v>30</v>
      </c>
      <c r="G409" s="48" t="s">
        <v>289</v>
      </c>
      <c r="H409" s="124">
        <v>45</v>
      </c>
      <c r="I409" s="187">
        <f t="shared" si="55"/>
        <v>1.5</v>
      </c>
      <c r="J409" s="158" t="str">
        <f t="shared" si="53"/>
        <v>MUY ALTO</v>
      </c>
      <c r="K409" s="136">
        <v>45</v>
      </c>
      <c r="L409" s="136">
        <v>12.040122999999999</v>
      </c>
      <c r="M409" s="153">
        <v>2.675582888888889E-7</v>
      </c>
      <c r="N409" s="136">
        <v>0</v>
      </c>
      <c r="O409" s="136">
        <v>12.040122999999999</v>
      </c>
      <c r="P409" s="122">
        <f t="shared" si="52"/>
        <v>1</v>
      </c>
      <c r="Q409" s="158" t="str">
        <f t="shared" si="50"/>
        <v>MUY ALTO</v>
      </c>
      <c r="R409" s="143"/>
      <c r="S409" s="31">
        <f t="shared" si="54"/>
        <v>1.5</v>
      </c>
      <c r="T409" s="158" t="str">
        <f t="shared" si="51"/>
        <v>MUY ALTO</v>
      </c>
    </row>
    <row r="410" spans="1:20" ht="38.25" x14ac:dyDescent="0.25">
      <c r="A410" s="207"/>
      <c r="B410" s="9" t="s">
        <v>223</v>
      </c>
      <c r="C410" s="3" t="s">
        <v>27</v>
      </c>
      <c r="D410" s="1" t="s">
        <v>233</v>
      </c>
      <c r="E410" s="53">
        <v>1224</v>
      </c>
      <c r="F410" s="53">
        <v>200</v>
      </c>
      <c r="G410" s="48" t="s">
        <v>289</v>
      </c>
      <c r="H410" s="124">
        <v>414</v>
      </c>
      <c r="I410" s="187">
        <v>1</v>
      </c>
      <c r="J410" s="158" t="str">
        <f t="shared" si="53"/>
        <v>MUY ALTO</v>
      </c>
      <c r="K410" s="136">
        <v>100</v>
      </c>
      <c r="L410" s="136">
        <v>30</v>
      </c>
      <c r="M410" s="153">
        <v>2.9999999999999999E-7</v>
      </c>
      <c r="N410" s="136">
        <v>0</v>
      </c>
      <c r="O410" s="136">
        <v>30</v>
      </c>
      <c r="P410" s="122">
        <f t="shared" si="52"/>
        <v>1</v>
      </c>
      <c r="Q410" s="158" t="str">
        <f t="shared" si="50"/>
        <v>MUY ALTO</v>
      </c>
      <c r="R410" s="143"/>
      <c r="S410" s="31">
        <f t="shared" si="54"/>
        <v>1</v>
      </c>
      <c r="T410" s="158" t="str">
        <f t="shared" si="51"/>
        <v>MUY ALTO</v>
      </c>
    </row>
    <row r="411" spans="1:20" ht="38.25" x14ac:dyDescent="0.25">
      <c r="A411" s="207"/>
      <c r="B411" s="9" t="s">
        <v>223</v>
      </c>
      <c r="C411" s="3" t="s">
        <v>29</v>
      </c>
      <c r="D411" s="1" t="s">
        <v>233</v>
      </c>
      <c r="E411" s="53">
        <v>35</v>
      </c>
      <c r="F411" s="53">
        <v>50</v>
      </c>
      <c r="G411" s="48" t="s">
        <v>289</v>
      </c>
      <c r="H411" s="124">
        <v>51</v>
      </c>
      <c r="I411" s="187">
        <f t="shared" si="55"/>
        <v>1.02</v>
      </c>
      <c r="J411" s="158" t="str">
        <f t="shared" si="53"/>
        <v>MUY ALTO</v>
      </c>
      <c r="K411" s="136">
        <v>30</v>
      </c>
      <c r="L411" s="136">
        <v>10</v>
      </c>
      <c r="M411" s="153">
        <v>3.333333333333333E-7</v>
      </c>
      <c r="N411" s="136">
        <v>0</v>
      </c>
      <c r="O411" s="136">
        <v>9.8788110000000007</v>
      </c>
      <c r="P411" s="122">
        <f t="shared" si="52"/>
        <v>0.98788110000000007</v>
      </c>
      <c r="Q411" s="158" t="str">
        <f t="shared" si="50"/>
        <v>MUY ALTO</v>
      </c>
      <c r="R411" s="143"/>
      <c r="S411" s="31">
        <f t="shared" si="54"/>
        <v>1.007638722</v>
      </c>
      <c r="T411" s="158" t="str">
        <f t="shared" si="51"/>
        <v>MUY ALTO</v>
      </c>
    </row>
    <row r="412" spans="1:20" ht="38.25" x14ac:dyDescent="0.25">
      <c r="A412" s="207"/>
      <c r="B412" s="9" t="s">
        <v>223</v>
      </c>
      <c r="C412" s="3" t="s">
        <v>30</v>
      </c>
      <c r="D412" s="1" t="s">
        <v>233</v>
      </c>
      <c r="E412" s="53">
        <v>144</v>
      </c>
      <c r="F412" s="53">
        <v>50</v>
      </c>
      <c r="G412" s="48" t="s">
        <v>289</v>
      </c>
      <c r="H412" s="124">
        <v>57</v>
      </c>
      <c r="I412" s="187">
        <f t="shared" si="55"/>
        <v>1.1399999999999999</v>
      </c>
      <c r="J412" s="158" t="str">
        <f t="shared" si="53"/>
        <v>MUY ALTO</v>
      </c>
      <c r="K412" s="136">
        <v>30</v>
      </c>
      <c r="L412" s="136">
        <v>10</v>
      </c>
      <c r="M412" s="153">
        <v>3.333333333333333E-7</v>
      </c>
      <c r="N412" s="136">
        <v>9.984057</v>
      </c>
      <c r="O412" s="136">
        <v>9.984057</v>
      </c>
      <c r="P412" s="122">
        <f t="shared" si="52"/>
        <v>0.99840569999999995</v>
      </c>
      <c r="Q412" s="158" t="str">
        <f t="shared" si="50"/>
        <v>MUY ALTO</v>
      </c>
      <c r="R412" s="143"/>
      <c r="S412" s="31">
        <f t="shared" si="54"/>
        <v>1.1381824979999999</v>
      </c>
      <c r="T412" s="158" t="str">
        <f t="shared" si="51"/>
        <v>MUY ALTO</v>
      </c>
    </row>
    <row r="413" spans="1:20" ht="38.25" x14ac:dyDescent="0.25">
      <c r="A413" s="207"/>
      <c r="B413" s="9" t="s">
        <v>223</v>
      </c>
      <c r="C413" s="3" t="s">
        <v>31</v>
      </c>
      <c r="D413" s="1" t="s">
        <v>233</v>
      </c>
      <c r="E413" s="53">
        <v>227</v>
      </c>
      <c r="F413" s="53">
        <v>100</v>
      </c>
      <c r="G413" s="48" t="s">
        <v>289</v>
      </c>
      <c r="H413" s="124">
        <v>141</v>
      </c>
      <c r="I413" s="187">
        <f t="shared" si="55"/>
        <v>1.41</v>
      </c>
      <c r="J413" s="158" t="str">
        <f t="shared" si="53"/>
        <v>MUY ALTO</v>
      </c>
      <c r="K413" s="136">
        <v>50</v>
      </c>
      <c r="L413" s="136">
        <v>10</v>
      </c>
      <c r="M413" s="153">
        <v>2.0000000000000002E-7</v>
      </c>
      <c r="N413" s="136">
        <v>5</v>
      </c>
      <c r="O413" s="136">
        <v>5</v>
      </c>
      <c r="P413" s="122">
        <f t="shared" si="52"/>
        <v>0.5</v>
      </c>
      <c r="Q413" s="158" t="str">
        <f t="shared" ref="Q413:Q478" si="56">IF(P413&lt;=20%,"MUY BAJO",IF(AND(P413&gt;20%,P413&lt;=40%),"BAJO",IF(AND(P413&gt;40%,P413&lt;=60%),"MEDIO",IF(AND(P413&gt;60%,P413&lt;=80%),"ALTO","MUY ALTO"))))</f>
        <v>MEDIO</v>
      </c>
      <c r="R413" s="143"/>
      <c r="S413" s="31">
        <f t="shared" si="54"/>
        <v>0.70499999999999996</v>
      </c>
      <c r="T413" s="158" t="str">
        <f t="shared" ref="T413:T478" si="57">IF(S413&lt;=20%,"MUY BAJO",IF(AND(S413&gt;20%,S413&lt;=40%),"BAJO",IF(AND(S413&gt;40%,S413&lt;=60%),"MEDIO",IF(AND(S413&gt;60%,S413&lt;=80%),"ALTO","MUY ALTO"))))</f>
        <v>ALTO</v>
      </c>
    </row>
    <row r="414" spans="1:20" ht="51" x14ac:dyDescent="0.25">
      <c r="A414" s="207"/>
      <c r="B414" s="9" t="s">
        <v>223</v>
      </c>
      <c r="C414" s="3" t="s">
        <v>27</v>
      </c>
      <c r="D414" s="1" t="s">
        <v>234</v>
      </c>
      <c r="E414" s="53">
        <v>0</v>
      </c>
      <c r="F414" s="53">
        <v>100</v>
      </c>
      <c r="G414" s="48" t="s">
        <v>289</v>
      </c>
      <c r="H414" s="124">
        <v>155</v>
      </c>
      <c r="I414" s="187">
        <f t="shared" si="55"/>
        <v>1.55</v>
      </c>
      <c r="J414" s="158" t="str">
        <f t="shared" si="53"/>
        <v>MUY ALTO</v>
      </c>
      <c r="K414" s="136">
        <v>50</v>
      </c>
      <c r="L414" s="136">
        <v>30</v>
      </c>
      <c r="M414" s="153">
        <v>5.9999999999999997E-7</v>
      </c>
      <c r="N414" s="136">
        <v>0</v>
      </c>
      <c r="O414" s="136">
        <v>30</v>
      </c>
      <c r="P414" s="122">
        <f t="shared" si="52"/>
        <v>1</v>
      </c>
      <c r="Q414" s="158" t="str">
        <f t="shared" si="56"/>
        <v>MUY ALTO</v>
      </c>
      <c r="R414" s="143"/>
      <c r="S414" s="31">
        <f t="shared" si="54"/>
        <v>1.55</v>
      </c>
      <c r="T414" s="158" t="str">
        <f t="shared" si="57"/>
        <v>MUY ALTO</v>
      </c>
    </row>
    <row r="415" spans="1:20" ht="38.25" x14ac:dyDescent="0.25">
      <c r="A415" s="207"/>
      <c r="B415" s="9" t="s">
        <v>223</v>
      </c>
      <c r="C415" s="3" t="s">
        <v>29</v>
      </c>
      <c r="D415" s="1" t="s">
        <v>235</v>
      </c>
      <c r="E415" s="53">
        <v>0</v>
      </c>
      <c r="F415" s="53">
        <v>50</v>
      </c>
      <c r="G415" s="48" t="s">
        <v>289</v>
      </c>
      <c r="H415" s="124">
        <v>50</v>
      </c>
      <c r="I415" s="187">
        <f t="shared" si="55"/>
        <v>1</v>
      </c>
      <c r="J415" s="158" t="str">
        <f t="shared" si="53"/>
        <v>MUY ALTO</v>
      </c>
      <c r="K415" s="136">
        <v>25</v>
      </c>
      <c r="L415" s="136">
        <v>10</v>
      </c>
      <c r="M415" s="153">
        <v>4.0000000000000003E-7</v>
      </c>
      <c r="N415" s="136">
        <v>0</v>
      </c>
      <c r="O415" s="136">
        <v>10</v>
      </c>
      <c r="P415" s="122">
        <f t="shared" si="52"/>
        <v>1</v>
      </c>
      <c r="Q415" s="158" t="str">
        <f t="shared" si="56"/>
        <v>MUY ALTO</v>
      </c>
      <c r="R415" s="143"/>
      <c r="S415" s="31">
        <f t="shared" si="54"/>
        <v>1</v>
      </c>
      <c r="T415" s="158" t="str">
        <f t="shared" si="57"/>
        <v>MUY ALTO</v>
      </c>
    </row>
    <row r="416" spans="1:20" ht="38.25" x14ac:dyDescent="0.25">
      <c r="A416" s="207"/>
      <c r="B416" s="9" t="s">
        <v>223</v>
      </c>
      <c r="C416" s="3" t="s">
        <v>30</v>
      </c>
      <c r="D416" s="1" t="s">
        <v>235</v>
      </c>
      <c r="E416" s="53">
        <v>0</v>
      </c>
      <c r="F416" s="53">
        <v>50</v>
      </c>
      <c r="G416" s="48" t="s">
        <v>289</v>
      </c>
      <c r="H416" s="124">
        <v>100</v>
      </c>
      <c r="I416" s="187">
        <f t="shared" si="55"/>
        <v>2</v>
      </c>
      <c r="J416" s="158" t="str">
        <f t="shared" si="53"/>
        <v>MUY ALTO</v>
      </c>
      <c r="K416" s="136">
        <v>25</v>
      </c>
      <c r="L416" s="136">
        <v>10</v>
      </c>
      <c r="M416" s="153">
        <v>4.0000000000000003E-7</v>
      </c>
      <c r="N416" s="136">
        <v>0</v>
      </c>
      <c r="O416" s="136">
        <v>10</v>
      </c>
      <c r="P416" s="122">
        <f t="shared" si="52"/>
        <v>1</v>
      </c>
      <c r="Q416" s="158" t="str">
        <f t="shared" si="56"/>
        <v>MUY ALTO</v>
      </c>
      <c r="R416" s="143"/>
      <c r="S416" s="31">
        <f t="shared" si="54"/>
        <v>2</v>
      </c>
      <c r="T416" s="158" t="str">
        <f t="shared" si="57"/>
        <v>MUY ALTO</v>
      </c>
    </row>
    <row r="417" spans="1:20" ht="38.25" x14ac:dyDescent="0.25">
      <c r="A417" s="207"/>
      <c r="B417" s="9" t="s">
        <v>223</v>
      </c>
      <c r="C417" s="3" t="s">
        <v>31</v>
      </c>
      <c r="D417" s="1" t="s">
        <v>235</v>
      </c>
      <c r="E417" s="53">
        <v>0</v>
      </c>
      <c r="F417" s="53">
        <v>50</v>
      </c>
      <c r="G417" s="48" t="s">
        <v>289</v>
      </c>
      <c r="H417" s="124">
        <v>50</v>
      </c>
      <c r="I417" s="187">
        <f t="shared" si="55"/>
        <v>1</v>
      </c>
      <c r="J417" s="158" t="str">
        <f t="shared" si="53"/>
        <v>MUY ALTO</v>
      </c>
      <c r="K417" s="136">
        <v>25</v>
      </c>
      <c r="L417" s="136">
        <v>10</v>
      </c>
      <c r="M417" s="153">
        <v>4.0000000000000003E-7</v>
      </c>
      <c r="N417" s="136">
        <v>0</v>
      </c>
      <c r="O417" s="136">
        <v>10</v>
      </c>
      <c r="P417" s="122">
        <f t="shared" si="52"/>
        <v>1</v>
      </c>
      <c r="Q417" s="158" t="str">
        <f t="shared" si="56"/>
        <v>MUY ALTO</v>
      </c>
      <c r="R417" s="143"/>
      <c r="S417" s="31">
        <f t="shared" si="54"/>
        <v>1</v>
      </c>
      <c r="T417" s="158" t="str">
        <f t="shared" si="57"/>
        <v>MUY ALTO</v>
      </c>
    </row>
    <row r="418" spans="1:20" ht="51" x14ac:dyDescent="0.25">
      <c r="A418" s="207"/>
      <c r="B418" s="9" t="s">
        <v>236</v>
      </c>
      <c r="C418" s="3" t="s">
        <v>27</v>
      </c>
      <c r="D418" s="1" t="s">
        <v>237</v>
      </c>
      <c r="E418" s="53">
        <v>0</v>
      </c>
      <c r="F418" s="53">
        <v>3</v>
      </c>
      <c r="G418" s="48" t="s">
        <v>291</v>
      </c>
      <c r="H418" s="124">
        <v>1</v>
      </c>
      <c r="I418" s="187">
        <f t="shared" si="55"/>
        <v>0.33333333333333331</v>
      </c>
      <c r="J418" s="158" t="str">
        <f t="shared" si="53"/>
        <v>BAJO</v>
      </c>
      <c r="K418" s="136">
        <v>36</v>
      </c>
      <c r="L418" s="136">
        <v>29.45</v>
      </c>
      <c r="M418" s="153">
        <v>8.1805555555555555E-7</v>
      </c>
      <c r="N418" s="136">
        <v>9.2910299999999992</v>
      </c>
      <c r="O418" s="136">
        <v>29.209710000000001</v>
      </c>
      <c r="P418" s="122">
        <f t="shared" si="52"/>
        <v>0.99184074702886249</v>
      </c>
      <c r="Q418" s="158" t="str">
        <f t="shared" si="56"/>
        <v>MUY ALTO</v>
      </c>
      <c r="R418" s="143"/>
      <c r="S418" s="31">
        <f t="shared" si="54"/>
        <v>0.33061358234295413</v>
      </c>
      <c r="T418" s="158" t="str">
        <f t="shared" si="57"/>
        <v>BAJO</v>
      </c>
    </row>
    <row r="419" spans="1:20" ht="51" x14ac:dyDescent="0.25">
      <c r="A419" s="207"/>
      <c r="B419" s="9" t="s">
        <v>236</v>
      </c>
      <c r="C419" s="3" t="s">
        <v>29</v>
      </c>
      <c r="D419" s="1" t="s">
        <v>237</v>
      </c>
      <c r="E419" s="53">
        <v>0</v>
      </c>
      <c r="F419" s="53">
        <v>1</v>
      </c>
      <c r="G419" s="48" t="s">
        <v>291</v>
      </c>
      <c r="H419" s="124">
        <v>0</v>
      </c>
      <c r="I419" s="187">
        <f t="shared" si="55"/>
        <v>0</v>
      </c>
      <c r="J419" s="158" t="str">
        <f t="shared" si="53"/>
        <v>MUY BAJO</v>
      </c>
      <c r="K419" s="136">
        <v>36</v>
      </c>
      <c r="L419" s="136">
        <v>20</v>
      </c>
      <c r="M419" s="153">
        <v>5.5555555555555562E-7</v>
      </c>
      <c r="N419" s="136">
        <v>19.883946999999999</v>
      </c>
      <c r="O419" s="136">
        <v>19.883946999999999</v>
      </c>
      <c r="P419" s="122">
        <f t="shared" si="52"/>
        <v>0.99419734999999998</v>
      </c>
      <c r="Q419" s="158" t="str">
        <f t="shared" si="56"/>
        <v>MUY ALTO</v>
      </c>
      <c r="R419" s="143"/>
      <c r="S419" s="31">
        <f t="shared" si="54"/>
        <v>0</v>
      </c>
      <c r="T419" s="158" t="str">
        <f t="shared" si="57"/>
        <v>MUY BAJO</v>
      </c>
    </row>
    <row r="420" spans="1:20" ht="51" x14ac:dyDescent="0.25">
      <c r="A420" s="207"/>
      <c r="B420" s="9" t="s">
        <v>236</v>
      </c>
      <c r="C420" s="3" t="s">
        <v>30</v>
      </c>
      <c r="D420" s="1" t="s">
        <v>237</v>
      </c>
      <c r="E420" s="53">
        <v>0</v>
      </c>
      <c r="F420" s="53">
        <v>1</v>
      </c>
      <c r="G420" s="48" t="s">
        <v>289</v>
      </c>
      <c r="H420" s="124">
        <v>0</v>
      </c>
      <c r="I420" s="187">
        <f t="shared" si="55"/>
        <v>0</v>
      </c>
      <c r="J420" s="158" t="str">
        <f t="shared" si="53"/>
        <v>MUY BAJO</v>
      </c>
      <c r="K420" s="136">
        <v>36</v>
      </c>
      <c r="L420" s="136">
        <v>20</v>
      </c>
      <c r="M420" s="153">
        <v>5.5555555555555562E-7</v>
      </c>
      <c r="N420" s="136">
        <v>0</v>
      </c>
      <c r="O420" s="136">
        <v>20</v>
      </c>
      <c r="P420" s="122">
        <f t="shared" si="52"/>
        <v>1</v>
      </c>
      <c r="Q420" s="158" t="str">
        <f t="shared" si="56"/>
        <v>MUY ALTO</v>
      </c>
      <c r="R420" s="143"/>
      <c r="S420" s="31">
        <f t="shared" si="54"/>
        <v>0</v>
      </c>
      <c r="T420" s="158" t="str">
        <f t="shared" si="57"/>
        <v>MUY BAJO</v>
      </c>
    </row>
    <row r="421" spans="1:20" ht="51" x14ac:dyDescent="0.25">
      <c r="A421" s="207"/>
      <c r="B421" s="9" t="s">
        <v>236</v>
      </c>
      <c r="C421" s="3" t="s">
        <v>31</v>
      </c>
      <c r="D421" s="1" t="s">
        <v>237</v>
      </c>
      <c r="E421" s="53">
        <v>0</v>
      </c>
      <c r="F421" s="53">
        <v>1</v>
      </c>
      <c r="G421" s="48" t="s">
        <v>289</v>
      </c>
      <c r="H421" s="124">
        <v>0</v>
      </c>
      <c r="I421" s="187">
        <f t="shared" si="55"/>
        <v>0</v>
      </c>
      <c r="J421" s="158" t="str">
        <f t="shared" si="53"/>
        <v>MUY BAJO</v>
      </c>
      <c r="K421" s="136">
        <v>36</v>
      </c>
      <c r="L421" s="136">
        <v>20</v>
      </c>
      <c r="M421" s="153">
        <v>5.5555555555555562E-7</v>
      </c>
      <c r="N421" s="136">
        <v>0</v>
      </c>
      <c r="O421" s="136">
        <v>20</v>
      </c>
      <c r="P421" s="122">
        <f t="shared" ref="P421:P451" si="58">+O421/L421</f>
        <v>1</v>
      </c>
      <c r="Q421" s="158" t="str">
        <f t="shared" si="56"/>
        <v>MUY ALTO</v>
      </c>
      <c r="R421" s="143"/>
      <c r="S421" s="31">
        <f t="shared" si="54"/>
        <v>0</v>
      </c>
      <c r="T421" s="158" t="str">
        <f t="shared" si="57"/>
        <v>MUY BAJO</v>
      </c>
    </row>
    <row r="422" spans="1:20" ht="25.5" x14ac:dyDescent="0.25">
      <c r="A422" s="207"/>
      <c r="B422" s="21" t="s">
        <v>313</v>
      </c>
      <c r="C422" s="22"/>
      <c r="D422" s="23"/>
      <c r="E422" s="84"/>
      <c r="F422" s="84"/>
      <c r="G422" s="85"/>
      <c r="H422" s="84"/>
      <c r="I422" s="201">
        <f>+AVERAGE(I359:I421)</f>
        <v>0.80921405314262451</v>
      </c>
      <c r="J422" s="162" t="str">
        <f t="shared" si="53"/>
        <v>MUY ALTO</v>
      </c>
      <c r="K422" s="139">
        <v>3973.74</v>
      </c>
      <c r="L422" s="139">
        <v>2033.7348930000001</v>
      </c>
      <c r="M422" s="154">
        <v>5.1179364855274877E-7</v>
      </c>
      <c r="N422" s="139">
        <v>203.446023</v>
      </c>
      <c r="O422" s="139">
        <v>1956.5412160000001</v>
      </c>
      <c r="P422" s="110">
        <f t="shared" si="58"/>
        <v>0.96204339254555926</v>
      </c>
      <c r="Q422" s="158" t="str">
        <f t="shared" si="56"/>
        <v>MUY ALTO</v>
      </c>
      <c r="R422" s="143"/>
      <c r="S422" s="73">
        <f t="shared" si="54"/>
        <v>0.77849903298087297</v>
      </c>
      <c r="T422" s="158" t="str">
        <f t="shared" si="57"/>
        <v>ALTO</v>
      </c>
    </row>
    <row r="423" spans="1:20" ht="38.25" x14ac:dyDescent="0.25">
      <c r="A423" s="208"/>
      <c r="B423" s="156" t="s">
        <v>312</v>
      </c>
      <c r="C423" s="20"/>
      <c r="D423" s="8"/>
      <c r="E423" s="87"/>
      <c r="F423" s="87"/>
      <c r="G423" s="20"/>
      <c r="H423" s="87"/>
      <c r="I423" s="202">
        <f>+AVERAGE(I291,I298,I321,I358,I422)</f>
        <v>0.80159646203179147</v>
      </c>
      <c r="J423" s="161" t="str">
        <f t="shared" si="53"/>
        <v>MUY ALTO</v>
      </c>
      <c r="K423" s="138">
        <v>15877.14</v>
      </c>
      <c r="L423" s="138">
        <v>23926.563348</v>
      </c>
      <c r="M423" s="170">
        <v>1.5069819468745631E-6</v>
      </c>
      <c r="N423" s="138">
        <v>3530.081412</v>
      </c>
      <c r="O423" s="138">
        <v>18094.640692000001</v>
      </c>
      <c r="P423" s="169">
        <f t="shared" si="58"/>
        <v>0.75625740432599631</v>
      </c>
      <c r="Q423" s="158" t="str">
        <f>IF(P423&lt;=20%,"MUY BAJO",IF(AND(P423&gt;20%,P423&lt;=40%),"BAJO",IF(AND(P423&gt;40%,P423&lt;=60%),"MEDIO",IF(AND(P423&gt;60%,P423&lt;=80%),"ALTO","MUY ALTO"))))</f>
        <v>ALTO</v>
      </c>
      <c r="R423" s="143"/>
      <c r="S423" s="163">
        <f t="shared" si="54"/>
        <v>0.60621325969306472</v>
      </c>
      <c r="T423" s="158" t="str">
        <f t="shared" si="57"/>
        <v>ALTO</v>
      </c>
    </row>
    <row r="424" spans="1:20" ht="38.25" customHeight="1" x14ac:dyDescent="0.25">
      <c r="A424" s="206" t="s">
        <v>307</v>
      </c>
      <c r="B424" s="16" t="s">
        <v>238</v>
      </c>
      <c r="C424" s="17" t="s">
        <v>27</v>
      </c>
      <c r="D424" s="18" t="s">
        <v>239</v>
      </c>
      <c r="E424" s="66">
        <v>3352</v>
      </c>
      <c r="F424" s="89">
        <v>1500</v>
      </c>
      <c r="G424" s="65" t="s">
        <v>289</v>
      </c>
      <c r="H424" s="124">
        <v>1431</v>
      </c>
      <c r="I424" s="193">
        <f t="shared" si="55"/>
        <v>0.95399999999999996</v>
      </c>
      <c r="J424" s="40" t="str">
        <f t="shared" si="53"/>
        <v>MUY ALTO</v>
      </c>
      <c r="K424" s="136">
        <v>121.65</v>
      </c>
      <c r="L424" s="136">
        <v>60.802898999999996</v>
      </c>
      <c r="M424" s="153">
        <v>4.9981832305795319E-7</v>
      </c>
      <c r="N424" s="136">
        <v>0</v>
      </c>
      <c r="O424" s="136">
        <v>54.301803</v>
      </c>
      <c r="P424" s="122">
        <f t="shared" si="58"/>
        <v>0.8930791770306874</v>
      </c>
      <c r="Q424" s="158" t="str">
        <f t="shared" si="56"/>
        <v>MUY ALTO</v>
      </c>
      <c r="R424" s="143"/>
      <c r="S424" s="31">
        <f t="shared" si="54"/>
        <v>0.8519975348872757</v>
      </c>
      <c r="T424" s="40" t="str">
        <f t="shared" si="57"/>
        <v>MUY ALTO</v>
      </c>
    </row>
    <row r="425" spans="1:20" ht="38.25" x14ac:dyDescent="0.25">
      <c r="A425" s="207"/>
      <c r="B425" s="9" t="s">
        <v>238</v>
      </c>
      <c r="C425" s="3" t="s">
        <v>29</v>
      </c>
      <c r="D425" s="1" t="s">
        <v>239</v>
      </c>
      <c r="E425" s="53">
        <v>509</v>
      </c>
      <c r="F425" s="90">
        <v>200</v>
      </c>
      <c r="G425" s="48" t="s">
        <v>289</v>
      </c>
      <c r="H425" s="124">
        <v>30</v>
      </c>
      <c r="I425" s="187">
        <f t="shared" si="55"/>
        <v>0.15</v>
      </c>
      <c r="J425" s="158" t="str">
        <f t="shared" si="53"/>
        <v>MUY BAJO</v>
      </c>
      <c r="K425" s="136">
        <v>17.346</v>
      </c>
      <c r="L425" s="136">
        <v>24.029399999999999</v>
      </c>
      <c r="M425" s="153">
        <v>1.3852992044275337E-6</v>
      </c>
      <c r="N425" s="136">
        <v>2.9333330000000002</v>
      </c>
      <c r="O425" s="136">
        <v>19.255407999999999</v>
      </c>
      <c r="P425" s="122">
        <f t="shared" si="58"/>
        <v>0.80132704104139096</v>
      </c>
      <c r="Q425" s="158" t="str">
        <f t="shared" si="56"/>
        <v>MUY ALTO</v>
      </c>
      <c r="R425" s="143"/>
      <c r="S425" s="31">
        <f t="shared" si="54"/>
        <v>0.12019905615620864</v>
      </c>
      <c r="T425" s="158" t="str">
        <f t="shared" si="57"/>
        <v>MUY BAJO</v>
      </c>
    </row>
    <row r="426" spans="1:20" ht="38.25" x14ac:dyDescent="0.25">
      <c r="A426" s="207"/>
      <c r="B426" s="9" t="s">
        <v>238</v>
      </c>
      <c r="C426" s="3" t="s">
        <v>30</v>
      </c>
      <c r="D426" s="1" t="s">
        <v>239</v>
      </c>
      <c r="E426" s="53">
        <v>594</v>
      </c>
      <c r="F426" s="90">
        <v>200</v>
      </c>
      <c r="G426" s="48" t="s">
        <v>289</v>
      </c>
      <c r="H426" s="124">
        <v>401</v>
      </c>
      <c r="I426" s="187">
        <v>1</v>
      </c>
      <c r="J426" s="158" t="str">
        <f t="shared" si="53"/>
        <v>MUY ALTO</v>
      </c>
      <c r="K426" s="136">
        <v>17.346</v>
      </c>
      <c r="L426" s="136">
        <v>25.499400000000001</v>
      </c>
      <c r="M426" s="153">
        <v>1.470044967139398E-6</v>
      </c>
      <c r="N426" s="136">
        <v>-9.9999999999999995E-7</v>
      </c>
      <c r="O426" s="136">
        <v>15.791999000000001</v>
      </c>
      <c r="P426" s="122">
        <f t="shared" si="58"/>
        <v>0.61930865039961724</v>
      </c>
      <c r="Q426" s="158" t="str">
        <f t="shared" si="56"/>
        <v>ALTO</v>
      </c>
      <c r="R426" s="143"/>
      <c r="S426" s="31">
        <f t="shared" si="54"/>
        <v>0.61930865039961724</v>
      </c>
      <c r="T426" s="158" t="str">
        <f t="shared" si="57"/>
        <v>ALTO</v>
      </c>
    </row>
    <row r="427" spans="1:20" ht="38.25" x14ac:dyDescent="0.25">
      <c r="A427" s="207"/>
      <c r="B427" s="9" t="s">
        <v>238</v>
      </c>
      <c r="C427" s="3" t="s">
        <v>31</v>
      </c>
      <c r="D427" s="1" t="s">
        <v>239</v>
      </c>
      <c r="E427" s="53">
        <v>619</v>
      </c>
      <c r="F427" s="90">
        <v>250</v>
      </c>
      <c r="G427" s="48" t="s">
        <v>289</v>
      </c>
      <c r="H427" s="124">
        <v>289</v>
      </c>
      <c r="I427" s="187">
        <f t="shared" si="55"/>
        <v>1.1559999999999999</v>
      </c>
      <c r="J427" s="158" t="str">
        <f t="shared" si="53"/>
        <v>MUY ALTO</v>
      </c>
      <c r="K427" s="136">
        <v>17.346</v>
      </c>
      <c r="L427" s="136">
        <v>20.280899999999999</v>
      </c>
      <c r="M427" s="153">
        <v>1.1691975095122795E-6</v>
      </c>
      <c r="N427" s="136">
        <v>0</v>
      </c>
      <c r="O427" s="136">
        <v>16.251776</v>
      </c>
      <c r="P427" s="122">
        <f t="shared" si="58"/>
        <v>0.80133406308398547</v>
      </c>
      <c r="Q427" s="158" t="str">
        <f t="shared" si="56"/>
        <v>MUY ALTO</v>
      </c>
      <c r="R427" s="143"/>
      <c r="S427" s="31">
        <f t="shared" si="54"/>
        <v>0.92634217692508714</v>
      </c>
      <c r="T427" s="158" t="str">
        <f t="shared" si="57"/>
        <v>MUY ALTO</v>
      </c>
    </row>
    <row r="428" spans="1:20" ht="25.5" x14ac:dyDescent="0.25">
      <c r="A428" s="207"/>
      <c r="B428" s="9" t="s">
        <v>238</v>
      </c>
      <c r="C428" s="3" t="s">
        <v>27</v>
      </c>
      <c r="D428" s="1" t="s">
        <v>240</v>
      </c>
      <c r="E428" s="53">
        <v>1748</v>
      </c>
      <c r="F428" s="90">
        <v>1000</v>
      </c>
      <c r="G428" s="48" t="s">
        <v>289</v>
      </c>
      <c r="H428" s="124">
        <v>1518</v>
      </c>
      <c r="I428" s="187">
        <v>1</v>
      </c>
      <c r="J428" s="158" t="str">
        <f t="shared" si="53"/>
        <v>MUY ALTO</v>
      </c>
      <c r="K428" s="136">
        <v>33</v>
      </c>
      <c r="L428" s="136">
        <v>0</v>
      </c>
      <c r="M428" s="153">
        <v>0</v>
      </c>
      <c r="N428" s="136">
        <v>0</v>
      </c>
      <c r="O428" s="136">
        <v>0</v>
      </c>
      <c r="P428" s="122" t="e">
        <f t="shared" si="58"/>
        <v>#DIV/0!</v>
      </c>
      <c r="Q428" s="158" t="e">
        <f t="shared" si="56"/>
        <v>#DIV/0!</v>
      </c>
      <c r="R428" s="143"/>
      <c r="S428" s="31" t="e">
        <f t="shared" si="54"/>
        <v>#DIV/0!</v>
      </c>
      <c r="T428" s="158" t="e">
        <f t="shared" si="57"/>
        <v>#DIV/0!</v>
      </c>
    </row>
    <row r="429" spans="1:20" ht="25.5" x14ac:dyDescent="0.25">
      <c r="A429" s="207"/>
      <c r="B429" s="9" t="s">
        <v>238</v>
      </c>
      <c r="C429" s="3" t="s">
        <v>29</v>
      </c>
      <c r="D429" s="1" t="s">
        <v>240</v>
      </c>
      <c r="E429" s="53">
        <v>378</v>
      </c>
      <c r="F429" s="90">
        <v>300</v>
      </c>
      <c r="G429" s="48" t="s">
        <v>289</v>
      </c>
      <c r="H429" s="124">
        <v>322</v>
      </c>
      <c r="I429" s="187">
        <f t="shared" si="55"/>
        <v>1.0733333333333333</v>
      </c>
      <c r="J429" s="158" t="str">
        <f t="shared" si="53"/>
        <v>MUY ALTO</v>
      </c>
      <c r="K429" s="136">
        <v>27.832999999999998</v>
      </c>
      <c r="L429" s="136">
        <v>18.884399999999999</v>
      </c>
      <c r="M429" s="153">
        <v>6.7848956274925441E-7</v>
      </c>
      <c r="N429" s="136">
        <v>0</v>
      </c>
      <c r="O429" s="136">
        <v>15.701573</v>
      </c>
      <c r="P429" s="122">
        <f t="shared" si="58"/>
        <v>0.83145734045031883</v>
      </c>
      <c r="Q429" s="158" t="str">
        <f t="shared" si="56"/>
        <v>MUY ALTO</v>
      </c>
      <c r="R429" s="143"/>
      <c r="S429" s="31">
        <f t="shared" si="54"/>
        <v>0.89243087875000882</v>
      </c>
      <c r="T429" s="158" t="str">
        <f t="shared" si="57"/>
        <v>MUY ALTO</v>
      </c>
    </row>
    <row r="430" spans="1:20" ht="25.5" x14ac:dyDescent="0.25">
      <c r="A430" s="207"/>
      <c r="B430" s="9" t="s">
        <v>238</v>
      </c>
      <c r="C430" s="3" t="s">
        <v>30</v>
      </c>
      <c r="D430" s="1" t="s">
        <v>240</v>
      </c>
      <c r="E430" s="53">
        <v>364</v>
      </c>
      <c r="F430" s="90">
        <v>300</v>
      </c>
      <c r="G430" s="48" t="s">
        <v>289</v>
      </c>
      <c r="H430" s="124">
        <v>314</v>
      </c>
      <c r="I430" s="187">
        <f t="shared" si="55"/>
        <v>1.0466666666666666</v>
      </c>
      <c r="J430" s="158" t="str">
        <f t="shared" si="53"/>
        <v>MUY ALTO</v>
      </c>
      <c r="K430" s="136">
        <v>27.832999999999998</v>
      </c>
      <c r="L430" s="136">
        <v>18.884399999999999</v>
      </c>
      <c r="M430" s="153">
        <v>6.7848956274925441E-7</v>
      </c>
      <c r="N430" s="136">
        <v>0</v>
      </c>
      <c r="O430" s="136">
        <v>16.252088000000001</v>
      </c>
      <c r="P430" s="122">
        <f t="shared" si="58"/>
        <v>0.86060918006396825</v>
      </c>
      <c r="Q430" s="158" t="str">
        <f t="shared" si="56"/>
        <v>MUY ALTO</v>
      </c>
      <c r="R430" s="143"/>
      <c r="S430" s="31">
        <f t="shared" si="54"/>
        <v>0.90077094180028672</v>
      </c>
      <c r="T430" s="158" t="str">
        <f t="shared" si="57"/>
        <v>MUY ALTO</v>
      </c>
    </row>
    <row r="431" spans="1:20" ht="25.5" x14ac:dyDescent="0.25">
      <c r="A431" s="207"/>
      <c r="B431" s="9" t="s">
        <v>238</v>
      </c>
      <c r="C431" s="3" t="s">
        <v>31</v>
      </c>
      <c r="D431" s="1" t="s">
        <v>240</v>
      </c>
      <c r="E431" s="53">
        <v>408</v>
      </c>
      <c r="F431" s="90">
        <v>300</v>
      </c>
      <c r="G431" s="48" t="s">
        <v>289</v>
      </c>
      <c r="H431" s="124">
        <v>152</v>
      </c>
      <c r="I431" s="187">
        <f t="shared" si="55"/>
        <v>0.50666666666666671</v>
      </c>
      <c r="J431" s="158" t="str">
        <f t="shared" si="53"/>
        <v>MEDIO</v>
      </c>
      <c r="K431" s="136">
        <v>27.834</v>
      </c>
      <c r="L431" s="136">
        <v>18.884399999999999</v>
      </c>
      <c r="M431" s="153">
        <v>6.7846518646259971E-7</v>
      </c>
      <c r="N431" s="136">
        <v>0</v>
      </c>
      <c r="O431" s="136">
        <v>9.2476850000000006</v>
      </c>
      <c r="P431" s="122">
        <f t="shared" si="58"/>
        <v>0.48969969922263884</v>
      </c>
      <c r="Q431" s="158" t="str">
        <f t="shared" si="56"/>
        <v>MEDIO</v>
      </c>
      <c r="R431" s="143"/>
      <c r="S431" s="31">
        <f t="shared" si="54"/>
        <v>0.2481145142728037</v>
      </c>
      <c r="T431" s="158" t="str">
        <f t="shared" si="57"/>
        <v>BAJO</v>
      </c>
    </row>
    <row r="432" spans="1:20" ht="25.5" x14ac:dyDescent="0.25">
      <c r="A432" s="207"/>
      <c r="B432" s="9" t="s">
        <v>238</v>
      </c>
      <c r="C432" s="3" t="s">
        <v>27</v>
      </c>
      <c r="D432" s="1" t="s">
        <v>241</v>
      </c>
      <c r="E432" s="53">
        <v>3150</v>
      </c>
      <c r="F432" s="90">
        <v>4500</v>
      </c>
      <c r="G432" s="48" t="s">
        <v>289</v>
      </c>
      <c r="H432" s="124">
        <v>4915</v>
      </c>
      <c r="I432" s="187">
        <f t="shared" si="55"/>
        <v>1.0922222222222222</v>
      </c>
      <c r="J432" s="158" t="str">
        <f t="shared" si="53"/>
        <v>MUY ALTO</v>
      </c>
      <c r="K432" s="136">
        <v>398</v>
      </c>
      <c r="L432" s="136">
        <v>360.465689</v>
      </c>
      <c r="M432" s="153">
        <v>9.056926859296482E-7</v>
      </c>
      <c r="N432" s="136">
        <v>12.533058</v>
      </c>
      <c r="O432" s="136">
        <v>356.65644099999997</v>
      </c>
      <c r="P432" s="122">
        <f t="shared" si="58"/>
        <v>0.98943242556436484</v>
      </c>
      <c r="Q432" s="158" t="str">
        <f t="shared" si="56"/>
        <v>MUY ALTO</v>
      </c>
      <c r="R432" s="143"/>
      <c r="S432" s="31">
        <f t="shared" si="54"/>
        <v>1.080680082588634</v>
      </c>
      <c r="T432" s="158" t="str">
        <f t="shared" si="57"/>
        <v>MUY ALTO</v>
      </c>
    </row>
    <row r="433" spans="1:20" ht="25.5" x14ac:dyDescent="0.25">
      <c r="A433" s="207"/>
      <c r="B433" s="9" t="s">
        <v>238</v>
      </c>
      <c r="C433" s="3" t="s">
        <v>29</v>
      </c>
      <c r="D433" s="1" t="s">
        <v>241</v>
      </c>
      <c r="E433" s="53">
        <v>0</v>
      </c>
      <c r="F433" s="90">
        <v>300</v>
      </c>
      <c r="G433" s="48" t="s">
        <v>289</v>
      </c>
      <c r="H433" s="124">
        <v>415</v>
      </c>
      <c r="I433" s="187">
        <f t="shared" si="55"/>
        <v>1.3833333333333333</v>
      </c>
      <c r="J433" s="158" t="str">
        <f t="shared" si="53"/>
        <v>MUY ALTO</v>
      </c>
      <c r="K433" s="136">
        <v>27.332999999999998</v>
      </c>
      <c r="L433" s="136">
        <v>27.053999999999998</v>
      </c>
      <c r="M433" s="153">
        <v>9.8979255844583467E-7</v>
      </c>
      <c r="N433" s="136">
        <v>3.05</v>
      </c>
      <c r="O433" s="136">
        <v>15.355693</v>
      </c>
      <c r="P433" s="122">
        <f t="shared" si="58"/>
        <v>0.56759418200635769</v>
      </c>
      <c r="Q433" s="158" t="str">
        <f t="shared" si="56"/>
        <v>MEDIO</v>
      </c>
      <c r="R433" s="143"/>
      <c r="S433" s="31">
        <f t="shared" si="54"/>
        <v>0.78517195177546151</v>
      </c>
      <c r="T433" s="158" t="str">
        <f t="shared" si="57"/>
        <v>ALTO</v>
      </c>
    </row>
    <row r="434" spans="1:20" ht="25.5" x14ac:dyDescent="0.25">
      <c r="A434" s="207"/>
      <c r="B434" s="9" t="s">
        <v>238</v>
      </c>
      <c r="C434" s="3" t="s">
        <v>30</v>
      </c>
      <c r="D434" s="1" t="s">
        <v>241</v>
      </c>
      <c r="E434" s="53">
        <v>0</v>
      </c>
      <c r="F434" s="90">
        <v>300</v>
      </c>
      <c r="G434" s="53" t="s">
        <v>289</v>
      </c>
      <c r="H434" s="124">
        <v>494</v>
      </c>
      <c r="I434" s="187">
        <f t="shared" si="55"/>
        <v>1.6466666666666667</v>
      </c>
      <c r="J434" s="158" t="str">
        <f t="shared" si="53"/>
        <v>MUY ALTO</v>
      </c>
      <c r="K434" s="136">
        <v>27.332999999999998</v>
      </c>
      <c r="L434" s="136">
        <v>67.054000000000002</v>
      </c>
      <c r="M434" s="153">
        <v>2.4532250393297482E-6</v>
      </c>
      <c r="N434" s="136">
        <v>2.7499989999999999</v>
      </c>
      <c r="O434" s="136">
        <v>58.979424999999999</v>
      </c>
      <c r="P434" s="122">
        <f t="shared" si="58"/>
        <v>0.87958100933575922</v>
      </c>
      <c r="Q434" s="158" t="str">
        <f t="shared" si="56"/>
        <v>MUY ALTO</v>
      </c>
      <c r="R434" s="143"/>
      <c r="S434" s="31">
        <f t="shared" si="54"/>
        <v>1.4483767287062168</v>
      </c>
      <c r="T434" s="158" t="str">
        <f t="shared" si="57"/>
        <v>MUY ALTO</v>
      </c>
    </row>
    <row r="435" spans="1:20" ht="25.5" x14ac:dyDescent="0.25">
      <c r="A435" s="207"/>
      <c r="B435" s="9" t="s">
        <v>238</v>
      </c>
      <c r="C435" s="3" t="s">
        <v>31</v>
      </c>
      <c r="D435" s="1" t="s">
        <v>241</v>
      </c>
      <c r="E435" s="53">
        <v>0</v>
      </c>
      <c r="F435" s="90">
        <v>350</v>
      </c>
      <c r="G435" s="53" t="s">
        <v>289</v>
      </c>
      <c r="H435" s="124">
        <v>314</v>
      </c>
      <c r="I435" s="187">
        <f t="shared" si="55"/>
        <v>0.89714285714285713</v>
      </c>
      <c r="J435" s="158" t="str">
        <f t="shared" si="53"/>
        <v>MUY ALTO</v>
      </c>
      <c r="K435" s="136">
        <v>27.334</v>
      </c>
      <c r="L435" s="136">
        <v>27.053999999999998</v>
      </c>
      <c r="M435" s="153">
        <v>9.8975634740616074E-7</v>
      </c>
      <c r="N435" s="136">
        <v>-9.9999999999999995E-7</v>
      </c>
      <c r="O435" s="136">
        <v>19.873999000000001</v>
      </c>
      <c r="P435" s="122">
        <f t="shared" si="58"/>
        <v>0.73460482738227262</v>
      </c>
      <c r="Q435" s="158" t="str">
        <f t="shared" si="56"/>
        <v>ALTO</v>
      </c>
      <c r="R435" s="143"/>
      <c r="S435" s="31">
        <f t="shared" si="54"/>
        <v>0.6590454737086674</v>
      </c>
      <c r="T435" s="158" t="str">
        <f t="shared" si="57"/>
        <v>ALTO</v>
      </c>
    </row>
    <row r="436" spans="1:20" ht="25.5" x14ac:dyDescent="0.25">
      <c r="A436" s="207"/>
      <c r="B436" s="9" t="s">
        <v>238</v>
      </c>
      <c r="C436" s="3" t="s">
        <v>27</v>
      </c>
      <c r="D436" s="1" t="s">
        <v>242</v>
      </c>
      <c r="E436" s="53">
        <v>0</v>
      </c>
      <c r="F436" s="90">
        <v>16</v>
      </c>
      <c r="G436" s="53" t="s">
        <v>289</v>
      </c>
      <c r="H436" s="124">
        <v>16</v>
      </c>
      <c r="I436" s="187">
        <f t="shared" si="55"/>
        <v>1</v>
      </c>
      <c r="J436" s="158" t="str">
        <f t="shared" si="53"/>
        <v>MUY ALTO</v>
      </c>
      <c r="K436" s="136">
        <v>35</v>
      </c>
      <c r="L436" s="136">
        <v>0</v>
      </c>
      <c r="M436" s="153">
        <v>0</v>
      </c>
      <c r="N436" s="136">
        <v>0</v>
      </c>
      <c r="O436" s="136">
        <v>0</v>
      </c>
      <c r="P436" s="122" t="e">
        <f t="shared" si="58"/>
        <v>#DIV/0!</v>
      </c>
      <c r="Q436" s="158" t="e">
        <f t="shared" si="56"/>
        <v>#DIV/0!</v>
      </c>
      <c r="R436" s="143"/>
      <c r="S436" s="31" t="e">
        <f t="shared" si="54"/>
        <v>#DIV/0!</v>
      </c>
      <c r="T436" s="158" t="e">
        <f t="shared" si="57"/>
        <v>#DIV/0!</v>
      </c>
    </row>
    <row r="437" spans="1:20" ht="25.5" x14ac:dyDescent="0.25">
      <c r="A437" s="207"/>
      <c r="B437" s="9" t="s">
        <v>238</v>
      </c>
      <c r="C437" s="3" t="s">
        <v>29</v>
      </c>
      <c r="D437" s="1" t="s">
        <v>242</v>
      </c>
      <c r="E437" s="53">
        <v>0</v>
      </c>
      <c r="F437" s="90">
        <v>2</v>
      </c>
      <c r="G437" s="53" t="s">
        <v>289</v>
      </c>
      <c r="H437" s="124">
        <v>6</v>
      </c>
      <c r="I437" s="187">
        <v>1</v>
      </c>
      <c r="J437" s="158" t="str">
        <f t="shared" si="53"/>
        <v>MUY ALTO</v>
      </c>
      <c r="K437" s="136">
        <v>2</v>
      </c>
      <c r="L437" s="136">
        <v>0</v>
      </c>
      <c r="M437" s="153">
        <v>0</v>
      </c>
      <c r="N437" s="136">
        <v>0</v>
      </c>
      <c r="O437" s="136">
        <v>0</v>
      </c>
      <c r="P437" s="122" t="e">
        <f t="shared" si="58"/>
        <v>#DIV/0!</v>
      </c>
      <c r="Q437" s="158" t="e">
        <f t="shared" si="56"/>
        <v>#DIV/0!</v>
      </c>
      <c r="R437" s="143"/>
      <c r="S437" s="31" t="e">
        <f t="shared" si="54"/>
        <v>#DIV/0!</v>
      </c>
      <c r="T437" s="158" t="e">
        <f t="shared" si="57"/>
        <v>#DIV/0!</v>
      </c>
    </row>
    <row r="438" spans="1:20" ht="25.5" x14ac:dyDescent="0.25">
      <c r="A438" s="207"/>
      <c r="B438" s="9" t="s">
        <v>238</v>
      </c>
      <c r="C438" s="3" t="s">
        <v>30</v>
      </c>
      <c r="D438" s="1" t="s">
        <v>242</v>
      </c>
      <c r="E438" s="53">
        <v>0</v>
      </c>
      <c r="F438" s="90">
        <v>2</v>
      </c>
      <c r="G438" s="48" t="s">
        <v>289</v>
      </c>
      <c r="H438" s="124">
        <v>3</v>
      </c>
      <c r="I438" s="187">
        <f t="shared" si="55"/>
        <v>1.5</v>
      </c>
      <c r="J438" s="158" t="str">
        <f t="shared" si="53"/>
        <v>MUY ALTO</v>
      </c>
      <c r="K438" s="136">
        <v>2</v>
      </c>
      <c r="L438" s="136">
        <v>0</v>
      </c>
      <c r="M438" s="153">
        <v>0</v>
      </c>
      <c r="N438" s="136">
        <v>0</v>
      </c>
      <c r="O438" s="136">
        <v>0</v>
      </c>
      <c r="P438" s="122" t="e">
        <f t="shared" si="58"/>
        <v>#DIV/0!</v>
      </c>
      <c r="Q438" s="158" t="e">
        <f t="shared" si="56"/>
        <v>#DIV/0!</v>
      </c>
      <c r="R438" s="143"/>
      <c r="S438" s="31" t="e">
        <f t="shared" si="54"/>
        <v>#DIV/0!</v>
      </c>
      <c r="T438" s="158" t="e">
        <f t="shared" si="57"/>
        <v>#DIV/0!</v>
      </c>
    </row>
    <row r="439" spans="1:20" ht="25.5" x14ac:dyDescent="0.25">
      <c r="A439" s="207"/>
      <c r="B439" s="9" t="s">
        <v>238</v>
      </c>
      <c r="C439" s="3" t="s">
        <v>31</v>
      </c>
      <c r="D439" s="1" t="s">
        <v>242</v>
      </c>
      <c r="E439" s="53">
        <v>0</v>
      </c>
      <c r="F439" s="90">
        <v>2</v>
      </c>
      <c r="G439" s="48" t="s">
        <v>289</v>
      </c>
      <c r="H439" s="124">
        <v>2</v>
      </c>
      <c r="I439" s="187">
        <f t="shared" si="55"/>
        <v>1</v>
      </c>
      <c r="J439" s="158" t="str">
        <f t="shared" si="53"/>
        <v>MUY ALTO</v>
      </c>
      <c r="K439" s="136">
        <v>2</v>
      </c>
      <c r="L439" s="136">
        <v>0</v>
      </c>
      <c r="M439" s="153">
        <v>0</v>
      </c>
      <c r="N439" s="136">
        <v>0</v>
      </c>
      <c r="O439" s="136">
        <v>0</v>
      </c>
      <c r="P439" s="122" t="e">
        <f t="shared" si="58"/>
        <v>#DIV/0!</v>
      </c>
      <c r="Q439" s="158" t="e">
        <f t="shared" si="56"/>
        <v>#DIV/0!</v>
      </c>
      <c r="R439" s="143"/>
      <c r="S439" s="31" t="e">
        <f t="shared" si="54"/>
        <v>#DIV/0!</v>
      </c>
      <c r="T439" s="158" t="e">
        <f t="shared" si="57"/>
        <v>#DIV/0!</v>
      </c>
    </row>
    <row r="440" spans="1:20" ht="25.5" x14ac:dyDescent="0.25">
      <c r="A440" s="207"/>
      <c r="B440" s="9" t="s">
        <v>238</v>
      </c>
      <c r="C440" s="3" t="s">
        <v>27</v>
      </c>
      <c r="D440" s="1" t="s">
        <v>243</v>
      </c>
      <c r="E440" s="53">
        <v>25</v>
      </c>
      <c r="F440" s="90">
        <v>10</v>
      </c>
      <c r="G440" s="48" t="s">
        <v>289</v>
      </c>
      <c r="H440" s="124">
        <v>15</v>
      </c>
      <c r="I440" s="187">
        <f t="shared" si="55"/>
        <v>1.5</v>
      </c>
      <c r="J440" s="158" t="str">
        <f t="shared" si="53"/>
        <v>MUY ALTO</v>
      </c>
      <c r="K440" s="136">
        <v>15</v>
      </c>
      <c r="L440" s="136">
        <v>8</v>
      </c>
      <c r="M440" s="153">
        <v>5.3333333333333334E-7</v>
      </c>
      <c r="N440" s="136">
        <v>0</v>
      </c>
      <c r="O440" s="136">
        <v>0</v>
      </c>
      <c r="P440" s="122">
        <f t="shared" si="58"/>
        <v>0</v>
      </c>
      <c r="Q440" s="158" t="str">
        <f t="shared" si="56"/>
        <v>MUY BAJO</v>
      </c>
      <c r="R440" s="143"/>
      <c r="S440" s="31">
        <f t="shared" si="54"/>
        <v>0</v>
      </c>
      <c r="T440" s="158" t="str">
        <f t="shared" si="57"/>
        <v>MUY BAJO</v>
      </c>
    </row>
    <row r="441" spans="1:20" ht="25.5" x14ac:dyDescent="0.25">
      <c r="A441" s="207"/>
      <c r="B441" s="9" t="s">
        <v>238</v>
      </c>
      <c r="C441" s="3" t="s">
        <v>29</v>
      </c>
      <c r="D441" s="1" t="s">
        <v>243</v>
      </c>
      <c r="E441" s="53">
        <v>22</v>
      </c>
      <c r="F441" s="90">
        <v>10</v>
      </c>
      <c r="G441" s="48" t="s">
        <v>289</v>
      </c>
      <c r="H441" s="124">
        <v>8</v>
      </c>
      <c r="I441" s="187">
        <f t="shared" si="55"/>
        <v>0.8</v>
      </c>
      <c r="J441" s="158" t="str">
        <f t="shared" si="53"/>
        <v>ALTO</v>
      </c>
      <c r="K441" s="136">
        <v>5</v>
      </c>
      <c r="L441" s="136">
        <v>4</v>
      </c>
      <c r="M441" s="153">
        <v>8.0000000000000007E-7</v>
      </c>
      <c r="N441" s="136">
        <v>0</v>
      </c>
      <c r="O441" s="136">
        <v>0</v>
      </c>
      <c r="P441" s="122">
        <f t="shared" si="58"/>
        <v>0</v>
      </c>
      <c r="Q441" s="158" t="str">
        <f t="shared" si="56"/>
        <v>MUY BAJO</v>
      </c>
      <c r="R441" s="143"/>
      <c r="S441" s="31">
        <f t="shared" si="54"/>
        <v>0</v>
      </c>
      <c r="T441" s="158" t="str">
        <f t="shared" si="57"/>
        <v>MUY BAJO</v>
      </c>
    </row>
    <row r="442" spans="1:20" ht="25.5" x14ac:dyDescent="0.25">
      <c r="A442" s="207"/>
      <c r="B442" s="9" t="s">
        <v>238</v>
      </c>
      <c r="C442" s="3" t="s">
        <v>30</v>
      </c>
      <c r="D442" s="1" t="s">
        <v>243</v>
      </c>
      <c r="E442" s="53">
        <v>24</v>
      </c>
      <c r="F442" s="90">
        <v>10</v>
      </c>
      <c r="G442" s="48" t="s">
        <v>289</v>
      </c>
      <c r="H442" s="124">
        <v>14</v>
      </c>
      <c r="I442" s="187">
        <v>1</v>
      </c>
      <c r="J442" s="158" t="str">
        <f t="shared" si="53"/>
        <v>MUY ALTO</v>
      </c>
      <c r="K442" s="136">
        <v>5</v>
      </c>
      <c r="L442" s="136">
        <v>4</v>
      </c>
      <c r="M442" s="153">
        <v>8.0000000000000007E-7</v>
      </c>
      <c r="N442" s="136">
        <v>0</v>
      </c>
      <c r="O442" s="136">
        <v>0</v>
      </c>
      <c r="P442" s="122">
        <f t="shared" si="58"/>
        <v>0</v>
      </c>
      <c r="Q442" s="158" t="str">
        <f t="shared" si="56"/>
        <v>MUY BAJO</v>
      </c>
      <c r="R442" s="143"/>
      <c r="S442" s="31">
        <f t="shared" si="54"/>
        <v>0</v>
      </c>
      <c r="T442" s="158" t="str">
        <f t="shared" si="57"/>
        <v>MUY BAJO</v>
      </c>
    </row>
    <row r="443" spans="1:20" ht="25.5" x14ac:dyDescent="0.25">
      <c r="A443" s="207"/>
      <c r="B443" s="9" t="s">
        <v>238</v>
      </c>
      <c r="C443" s="3" t="s">
        <v>31</v>
      </c>
      <c r="D443" s="1" t="s">
        <v>243</v>
      </c>
      <c r="E443" s="53">
        <v>23</v>
      </c>
      <c r="F443" s="90">
        <v>10</v>
      </c>
      <c r="G443" s="48" t="s">
        <v>289</v>
      </c>
      <c r="H443" s="124">
        <v>14</v>
      </c>
      <c r="I443" s="187">
        <v>1</v>
      </c>
      <c r="J443" s="158" t="str">
        <f t="shared" si="53"/>
        <v>MUY ALTO</v>
      </c>
      <c r="K443" s="136">
        <v>5</v>
      </c>
      <c r="L443" s="136">
        <v>4</v>
      </c>
      <c r="M443" s="153">
        <v>8.0000000000000007E-7</v>
      </c>
      <c r="N443" s="136">
        <v>0</v>
      </c>
      <c r="O443" s="136">
        <v>0</v>
      </c>
      <c r="P443" s="122">
        <f t="shared" si="58"/>
        <v>0</v>
      </c>
      <c r="Q443" s="158" t="str">
        <f t="shared" si="56"/>
        <v>MUY BAJO</v>
      </c>
      <c r="R443" s="143"/>
      <c r="S443" s="31">
        <f t="shared" si="54"/>
        <v>0</v>
      </c>
      <c r="T443" s="158" t="str">
        <f t="shared" si="57"/>
        <v>MUY BAJO</v>
      </c>
    </row>
    <row r="444" spans="1:20" ht="25.5" x14ac:dyDescent="0.25">
      <c r="A444" s="207"/>
      <c r="B444" s="9" t="s">
        <v>238</v>
      </c>
      <c r="C444" s="3" t="s">
        <v>27</v>
      </c>
      <c r="D444" s="1" t="s">
        <v>244</v>
      </c>
      <c r="E444" s="53">
        <v>26</v>
      </c>
      <c r="F444" s="90">
        <v>10</v>
      </c>
      <c r="G444" s="48" t="s">
        <v>289</v>
      </c>
      <c r="H444" s="124">
        <v>15</v>
      </c>
      <c r="I444" s="187">
        <v>1</v>
      </c>
      <c r="J444" s="158" t="str">
        <f t="shared" si="53"/>
        <v>MUY ALTO</v>
      </c>
      <c r="K444" s="136">
        <v>15</v>
      </c>
      <c r="L444" s="136">
        <v>6.3790000000000001E-3</v>
      </c>
      <c r="M444" s="153">
        <v>4.2526666666666668E-10</v>
      </c>
      <c r="N444" s="136">
        <v>0</v>
      </c>
      <c r="O444" s="136">
        <v>0</v>
      </c>
      <c r="P444" s="122">
        <f t="shared" si="58"/>
        <v>0</v>
      </c>
      <c r="Q444" s="158" t="str">
        <f t="shared" si="56"/>
        <v>MUY BAJO</v>
      </c>
      <c r="R444" s="143"/>
      <c r="S444" s="31">
        <f t="shared" si="54"/>
        <v>0</v>
      </c>
      <c r="T444" s="158" t="str">
        <f t="shared" si="57"/>
        <v>MUY BAJO</v>
      </c>
    </row>
    <row r="445" spans="1:20" ht="25.5" x14ac:dyDescent="0.25">
      <c r="A445" s="207"/>
      <c r="B445" s="9" t="s">
        <v>238</v>
      </c>
      <c r="C445" s="3" t="s">
        <v>29</v>
      </c>
      <c r="D445" s="1" t="s">
        <v>244</v>
      </c>
      <c r="E445" s="53">
        <v>24</v>
      </c>
      <c r="F445" s="90">
        <v>10</v>
      </c>
      <c r="G445" s="48" t="s">
        <v>289</v>
      </c>
      <c r="H445" s="124">
        <v>14</v>
      </c>
      <c r="I445" s="187">
        <v>1</v>
      </c>
      <c r="J445" s="158" t="str">
        <f t="shared" si="53"/>
        <v>MUY ALTO</v>
      </c>
      <c r="K445" s="136">
        <v>5</v>
      </c>
      <c r="L445" s="136">
        <v>6.979E-3</v>
      </c>
      <c r="M445" s="153">
        <v>1.3958000000000001E-9</v>
      </c>
      <c r="N445" s="136">
        <v>0</v>
      </c>
      <c r="O445" s="136">
        <v>0</v>
      </c>
      <c r="P445" s="122">
        <f t="shared" si="58"/>
        <v>0</v>
      </c>
      <c r="Q445" s="158" t="str">
        <f t="shared" si="56"/>
        <v>MUY BAJO</v>
      </c>
      <c r="R445" s="143"/>
      <c r="S445" s="31">
        <f t="shared" si="54"/>
        <v>0</v>
      </c>
      <c r="T445" s="158" t="str">
        <f t="shared" si="57"/>
        <v>MUY BAJO</v>
      </c>
    </row>
    <row r="446" spans="1:20" ht="25.5" x14ac:dyDescent="0.25">
      <c r="A446" s="207"/>
      <c r="B446" s="9" t="s">
        <v>238</v>
      </c>
      <c r="C446" s="3" t="s">
        <v>30</v>
      </c>
      <c r="D446" s="1" t="s">
        <v>244</v>
      </c>
      <c r="E446" s="53">
        <v>25</v>
      </c>
      <c r="F446" s="90">
        <v>10</v>
      </c>
      <c r="G446" s="48" t="s">
        <v>289</v>
      </c>
      <c r="H446" s="124">
        <v>14</v>
      </c>
      <c r="I446" s="187">
        <v>1</v>
      </c>
      <c r="J446" s="158" t="str">
        <f t="shared" si="53"/>
        <v>MUY ALTO</v>
      </c>
      <c r="K446" s="136">
        <v>5</v>
      </c>
      <c r="L446" s="136">
        <v>6.9800000000000001E-3</v>
      </c>
      <c r="M446" s="153">
        <v>1.3960000000000001E-9</v>
      </c>
      <c r="N446" s="136">
        <v>0</v>
      </c>
      <c r="O446" s="136">
        <v>0</v>
      </c>
      <c r="P446" s="122">
        <f t="shared" si="58"/>
        <v>0</v>
      </c>
      <c r="Q446" s="158" t="str">
        <f t="shared" si="56"/>
        <v>MUY BAJO</v>
      </c>
      <c r="R446" s="143"/>
      <c r="S446" s="31">
        <f t="shared" si="54"/>
        <v>0</v>
      </c>
      <c r="T446" s="158" t="str">
        <f t="shared" si="57"/>
        <v>MUY BAJO</v>
      </c>
    </row>
    <row r="447" spans="1:20" ht="25.5" x14ac:dyDescent="0.25">
      <c r="A447" s="207"/>
      <c r="B447" s="9" t="s">
        <v>238</v>
      </c>
      <c r="C447" s="3" t="s">
        <v>31</v>
      </c>
      <c r="D447" s="1" t="s">
        <v>244</v>
      </c>
      <c r="E447" s="53">
        <v>25</v>
      </c>
      <c r="F447" s="90">
        <v>10</v>
      </c>
      <c r="G447" s="48" t="s">
        <v>289</v>
      </c>
      <c r="H447" s="124">
        <v>9</v>
      </c>
      <c r="I447" s="187">
        <f t="shared" si="55"/>
        <v>0.9</v>
      </c>
      <c r="J447" s="158" t="str">
        <f t="shared" si="53"/>
        <v>MUY ALTO</v>
      </c>
      <c r="K447" s="136">
        <v>5</v>
      </c>
      <c r="L447" s="136">
        <v>6.979E-3</v>
      </c>
      <c r="M447" s="153">
        <v>1.3958000000000001E-9</v>
      </c>
      <c r="N447" s="136">
        <v>0</v>
      </c>
      <c r="O447" s="136">
        <v>0</v>
      </c>
      <c r="P447" s="122">
        <f t="shared" si="58"/>
        <v>0</v>
      </c>
      <c r="Q447" s="158" t="str">
        <f t="shared" si="56"/>
        <v>MUY BAJO</v>
      </c>
      <c r="R447" s="143"/>
      <c r="S447" s="31">
        <f t="shared" si="54"/>
        <v>0</v>
      </c>
      <c r="T447" s="158" t="str">
        <f t="shared" si="57"/>
        <v>MUY BAJO</v>
      </c>
    </row>
    <row r="448" spans="1:20" ht="38.25" x14ac:dyDescent="0.25">
      <c r="A448" s="207"/>
      <c r="B448" s="9" t="s">
        <v>238</v>
      </c>
      <c r="C448" s="3" t="s">
        <v>27</v>
      </c>
      <c r="D448" s="1" t="s">
        <v>245</v>
      </c>
      <c r="E448" s="53">
        <v>23</v>
      </c>
      <c r="F448" s="90">
        <v>12</v>
      </c>
      <c r="G448" s="48" t="s">
        <v>289</v>
      </c>
      <c r="H448" s="124">
        <v>17</v>
      </c>
      <c r="I448" s="187">
        <v>1</v>
      </c>
      <c r="J448" s="158" t="str">
        <f t="shared" ref="J448:J511" si="59">IF(I448&lt;=20%,"MUY BAJO",IF(AND(I448&gt;20%,I448&lt;=40%),"BAJO",IF(AND(I448&gt;40%,I448&lt;=60%),"MEDIO",IF(AND(I448&gt;60%,I448&lt;=80%),"ALTO","MUY ALTO"))))</f>
        <v>MUY ALTO</v>
      </c>
      <c r="K448" s="136">
        <v>18.75</v>
      </c>
      <c r="L448" s="136">
        <v>9.2504670000000004</v>
      </c>
      <c r="M448" s="153">
        <v>4.9335824000000004E-7</v>
      </c>
      <c r="N448" s="136">
        <v>0</v>
      </c>
      <c r="O448" s="136">
        <v>9.1304669999999994</v>
      </c>
      <c r="P448" s="122">
        <f t="shared" si="58"/>
        <v>0.98702768195378665</v>
      </c>
      <c r="Q448" s="158" t="str">
        <f t="shared" si="56"/>
        <v>MUY ALTO</v>
      </c>
      <c r="R448" s="143"/>
      <c r="S448" s="31">
        <f t="shared" si="54"/>
        <v>0.98702768195378665</v>
      </c>
      <c r="T448" s="158" t="str">
        <f t="shared" si="57"/>
        <v>MUY ALTO</v>
      </c>
    </row>
    <row r="449" spans="1:20" ht="38.25" x14ac:dyDescent="0.25">
      <c r="A449" s="207"/>
      <c r="B449" s="9" t="s">
        <v>238</v>
      </c>
      <c r="C449" s="3" t="s">
        <v>29</v>
      </c>
      <c r="D449" s="1" t="s">
        <v>245</v>
      </c>
      <c r="E449" s="53">
        <v>19</v>
      </c>
      <c r="F449" s="90">
        <v>12</v>
      </c>
      <c r="G449" s="48" t="s">
        <v>289</v>
      </c>
      <c r="H449" s="124">
        <v>11</v>
      </c>
      <c r="I449" s="187">
        <f t="shared" si="55"/>
        <v>0.91666666666666663</v>
      </c>
      <c r="J449" s="158" t="str">
        <f t="shared" si="59"/>
        <v>MUY ALTO</v>
      </c>
      <c r="K449" s="136">
        <v>3.75</v>
      </c>
      <c r="L449" s="136">
        <v>0</v>
      </c>
      <c r="M449" s="153">
        <v>0</v>
      </c>
      <c r="N449" s="136">
        <v>0</v>
      </c>
      <c r="O449" s="136">
        <v>0</v>
      </c>
      <c r="P449" s="122" t="e">
        <f t="shared" si="58"/>
        <v>#DIV/0!</v>
      </c>
      <c r="Q449" s="158" t="e">
        <f t="shared" si="56"/>
        <v>#DIV/0!</v>
      </c>
      <c r="R449" s="143"/>
      <c r="S449" s="31" t="e">
        <f t="shared" si="54"/>
        <v>#DIV/0!</v>
      </c>
      <c r="T449" s="158" t="e">
        <f t="shared" si="57"/>
        <v>#DIV/0!</v>
      </c>
    </row>
    <row r="450" spans="1:20" ht="38.25" x14ac:dyDescent="0.25">
      <c r="A450" s="207"/>
      <c r="B450" s="9" t="s">
        <v>238</v>
      </c>
      <c r="C450" s="3" t="s">
        <v>30</v>
      </c>
      <c r="D450" s="1" t="s">
        <v>245</v>
      </c>
      <c r="E450" s="53">
        <v>20</v>
      </c>
      <c r="F450" s="90">
        <v>12</v>
      </c>
      <c r="G450" s="48" t="s">
        <v>289</v>
      </c>
      <c r="H450" s="124">
        <v>14</v>
      </c>
      <c r="I450" s="187">
        <f t="shared" si="55"/>
        <v>1.1666666666666667</v>
      </c>
      <c r="J450" s="158" t="str">
        <f t="shared" si="59"/>
        <v>MUY ALTO</v>
      </c>
      <c r="K450" s="136">
        <v>3.75</v>
      </c>
      <c r="L450" s="136">
        <v>0</v>
      </c>
      <c r="M450" s="153">
        <v>0</v>
      </c>
      <c r="N450" s="136">
        <v>0</v>
      </c>
      <c r="O450" s="136">
        <v>0</v>
      </c>
      <c r="P450" s="122" t="e">
        <f t="shared" si="58"/>
        <v>#DIV/0!</v>
      </c>
      <c r="Q450" s="158" t="e">
        <f t="shared" si="56"/>
        <v>#DIV/0!</v>
      </c>
      <c r="R450" s="143"/>
      <c r="S450" s="31" t="e">
        <f t="shared" si="54"/>
        <v>#DIV/0!</v>
      </c>
      <c r="T450" s="158" t="e">
        <f t="shared" si="57"/>
        <v>#DIV/0!</v>
      </c>
    </row>
    <row r="451" spans="1:20" ht="38.25" x14ac:dyDescent="0.25">
      <c r="A451" s="207"/>
      <c r="B451" s="9" t="s">
        <v>238</v>
      </c>
      <c r="C451" s="3" t="s">
        <v>31</v>
      </c>
      <c r="D451" s="1" t="s">
        <v>245</v>
      </c>
      <c r="E451" s="53">
        <v>19</v>
      </c>
      <c r="F451" s="90">
        <v>12</v>
      </c>
      <c r="G451" s="48" t="s">
        <v>289</v>
      </c>
      <c r="H451" s="124">
        <v>11</v>
      </c>
      <c r="I451" s="187">
        <f t="shared" si="55"/>
        <v>0.91666666666666663</v>
      </c>
      <c r="J451" s="158" t="str">
        <f t="shared" si="59"/>
        <v>MUY ALTO</v>
      </c>
      <c r="K451" s="136">
        <v>3.75</v>
      </c>
      <c r="L451" s="136">
        <v>0</v>
      </c>
      <c r="M451" s="153">
        <v>0</v>
      </c>
      <c r="N451" s="136">
        <v>0</v>
      </c>
      <c r="O451" s="136">
        <v>0</v>
      </c>
      <c r="P451" s="122" t="e">
        <f t="shared" si="58"/>
        <v>#DIV/0!</v>
      </c>
      <c r="Q451" s="158" t="e">
        <f t="shared" si="56"/>
        <v>#DIV/0!</v>
      </c>
      <c r="R451" s="143"/>
      <c r="S451" s="31" t="e">
        <f t="shared" si="54"/>
        <v>#DIV/0!</v>
      </c>
      <c r="T451" s="158" t="e">
        <f t="shared" si="57"/>
        <v>#DIV/0!</v>
      </c>
    </row>
    <row r="452" spans="1:20" ht="63.75" x14ac:dyDescent="0.25">
      <c r="A452" s="207"/>
      <c r="B452" s="9" t="s">
        <v>238</v>
      </c>
      <c r="C452" s="3" t="s">
        <v>27</v>
      </c>
      <c r="D452" s="1" t="s">
        <v>246</v>
      </c>
      <c r="E452" s="53">
        <v>0</v>
      </c>
      <c r="F452" s="90">
        <v>1000</v>
      </c>
      <c r="G452" s="48" t="s">
        <v>290</v>
      </c>
      <c r="H452" s="124">
        <v>2521</v>
      </c>
      <c r="I452" s="187">
        <v>1</v>
      </c>
      <c r="J452" s="158" t="str">
        <f t="shared" si="59"/>
        <v>MUY ALTO</v>
      </c>
      <c r="K452" s="136">
        <v>0</v>
      </c>
      <c r="L452" s="136">
        <v>0</v>
      </c>
      <c r="M452" s="153">
        <v>0</v>
      </c>
      <c r="N452" s="136">
        <v>0</v>
      </c>
      <c r="O452" s="136">
        <v>0</v>
      </c>
      <c r="P452" s="122"/>
      <c r="Q452" s="158" t="s">
        <v>293</v>
      </c>
      <c r="R452" s="143"/>
      <c r="S452" s="31">
        <f t="shared" si="54"/>
        <v>0</v>
      </c>
      <c r="T452" s="158" t="s">
        <v>293</v>
      </c>
    </row>
    <row r="453" spans="1:20" ht="25.5" x14ac:dyDescent="0.25">
      <c r="A453" s="207"/>
      <c r="B453" s="9" t="s">
        <v>238</v>
      </c>
      <c r="C453" s="3" t="s">
        <v>27</v>
      </c>
      <c r="D453" s="1" t="s">
        <v>247</v>
      </c>
      <c r="E453" s="53">
        <v>16442</v>
      </c>
      <c r="F453" s="90">
        <v>8000</v>
      </c>
      <c r="G453" s="48" t="s">
        <v>289</v>
      </c>
      <c r="H453" s="124">
        <v>8343</v>
      </c>
      <c r="I453" s="187">
        <f t="shared" si="55"/>
        <v>1.042875</v>
      </c>
      <c r="J453" s="158" t="str">
        <f t="shared" si="59"/>
        <v>MUY ALTO</v>
      </c>
      <c r="K453" s="136">
        <v>221.5</v>
      </c>
      <c r="L453" s="136">
        <v>90.257754000000006</v>
      </c>
      <c r="M453" s="153">
        <v>4.0748421670428893E-7</v>
      </c>
      <c r="N453" s="136">
        <v>1.3961680000000001</v>
      </c>
      <c r="O453" s="136">
        <v>90.257752999999994</v>
      </c>
      <c r="P453" s="122">
        <f t="shared" ref="P453:P516" si="60">+O453/L453</f>
        <v>0.99999998892061936</v>
      </c>
      <c r="Q453" s="158" t="str">
        <f t="shared" si="56"/>
        <v>MUY ALTO</v>
      </c>
      <c r="R453" s="143"/>
      <c r="S453" s="31">
        <f t="shared" si="54"/>
        <v>1.042874988445591</v>
      </c>
      <c r="T453" s="158" t="str">
        <f t="shared" si="57"/>
        <v>MUY ALTO</v>
      </c>
    </row>
    <row r="454" spans="1:20" ht="25.5" x14ac:dyDescent="0.25">
      <c r="A454" s="207"/>
      <c r="B454" s="9" t="s">
        <v>238</v>
      </c>
      <c r="C454" s="3" t="s">
        <v>29</v>
      </c>
      <c r="D454" s="1" t="s">
        <v>247</v>
      </c>
      <c r="E454" s="53">
        <v>722</v>
      </c>
      <c r="F454" s="90">
        <v>100</v>
      </c>
      <c r="G454" s="48" t="s">
        <v>289</v>
      </c>
      <c r="H454" s="124">
        <v>0</v>
      </c>
      <c r="I454" s="187">
        <f t="shared" si="55"/>
        <v>0</v>
      </c>
      <c r="J454" s="158" t="str">
        <f t="shared" si="59"/>
        <v>MUY BAJO</v>
      </c>
      <c r="K454" s="136">
        <v>10</v>
      </c>
      <c r="L454" s="136">
        <v>0</v>
      </c>
      <c r="M454" s="153">
        <v>0</v>
      </c>
      <c r="N454" s="136">
        <v>0</v>
      </c>
      <c r="O454" s="136">
        <v>0</v>
      </c>
      <c r="P454" s="122" t="e">
        <f t="shared" si="60"/>
        <v>#DIV/0!</v>
      </c>
      <c r="Q454" s="158" t="e">
        <f t="shared" si="56"/>
        <v>#DIV/0!</v>
      </c>
      <c r="R454" s="143"/>
      <c r="S454" s="31" t="e">
        <f t="shared" si="54"/>
        <v>#DIV/0!</v>
      </c>
      <c r="T454" s="158" t="e">
        <f t="shared" si="57"/>
        <v>#DIV/0!</v>
      </c>
    </row>
    <row r="455" spans="1:20" ht="25.5" x14ac:dyDescent="0.25">
      <c r="A455" s="207"/>
      <c r="B455" s="9" t="s">
        <v>238</v>
      </c>
      <c r="C455" s="3" t="s">
        <v>30</v>
      </c>
      <c r="D455" s="1" t="s">
        <v>247</v>
      </c>
      <c r="E455" s="53">
        <v>600</v>
      </c>
      <c r="F455" s="90">
        <v>150</v>
      </c>
      <c r="G455" s="48" t="s">
        <v>289</v>
      </c>
      <c r="H455" s="124">
        <v>0</v>
      </c>
      <c r="I455" s="187">
        <f t="shared" si="55"/>
        <v>0</v>
      </c>
      <c r="J455" s="158" t="str">
        <f t="shared" si="59"/>
        <v>MUY BAJO</v>
      </c>
      <c r="K455" s="136">
        <v>10</v>
      </c>
      <c r="L455" s="136">
        <v>0</v>
      </c>
      <c r="M455" s="153">
        <v>0</v>
      </c>
      <c r="N455" s="136">
        <v>0</v>
      </c>
      <c r="O455" s="136">
        <v>0</v>
      </c>
      <c r="P455" s="122" t="e">
        <f t="shared" si="60"/>
        <v>#DIV/0!</v>
      </c>
      <c r="Q455" s="158" t="e">
        <f t="shared" si="56"/>
        <v>#DIV/0!</v>
      </c>
      <c r="R455" s="143"/>
      <c r="S455" s="31" t="e">
        <f t="shared" si="54"/>
        <v>#DIV/0!</v>
      </c>
      <c r="T455" s="158" t="e">
        <f t="shared" si="57"/>
        <v>#DIV/0!</v>
      </c>
    </row>
    <row r="456" spans="1:20" ht="25.5" x14ac:dyDescent="0.25">
      <c r="A456" s="207"/>
      <c r="B456" s="9" t="s">
        <v>238</v>
      </c>
      <c r="C456" s="3" t="s">
        <v>31</v>
      </c>
      <c r="D456" s="1" t="s">
        <v>247</v>
      </c>
      <c r="E456" s="53">
        <v>1075</v>
      </c>
      <c r="F456" s="90">
        <v>200</v>
      </c>
      <c r="G456" s="48" t="s">
        <v>289</v>
      </c>
      <c r="H456" s="124">
        <v>0</v>
      </c>
      <c r="I456" s="187">
        <f t="shared" si="55"/>
        <v>0</v>
      </c>
      <c r="J456" s="158" t="str">
        <f t="shared" si="59"/>
        <v>MUY BAJO</v>
      </c>
      <c r="K456" s="136">
        <v>10</v>
      </c>
      <c r="L456" s="136">
        <v>0</v>
      </c>
      <c r="M456" s="153">
        <v>0</v>
      </c>
      <c r="N456" s="136">
        <v>0</v>
      </c>
      <c r="O456" s="136">
        <v>0</v>
      </c>
      <c r="P456" s="122" t="e">
        <f t="shared" si="60"/>
        <v>#DIV/0!</v>
      </c>
      <c r="Q456" s="158" t="e">
        <f t="shared" si="56"/>
        <v>#DIV/0!</v>
      </c>
      <c r="R456" s="143"/>
      <c r="S456" s="31" t="e">
        <f t="shared" si="54"/>
        <v>#DIV/0!</v>
      </c>
      <c r="T456" s="158" t="e">
        <f t="shared" si="57"/>
        <v>#DIV/0!</v>
      </c>
    </row>
    <row r="457" spans="1:20" ht="38.25" x14ac:dyDescent="0.25">
      <c r="A457" s="207"/>
      <c r="B457" s="9" t="s">
        <v>248</v>
      </c>
      <c r="C457" s="3" t="s">
        <v>27</v>
      </c>
      <c r="D457" s="1" t="s">
        <v>249</v>
      </c>
      <c r="E457" s="53">
        <v>210</v>
      </c>
      <c r="F457" s="90">
        <v>170</v>
      </c>
      <c r="G457" s="48" t="s">
        <v>289</v>
      </c>
      <c r="H457" s="124">
        <v>705</v>
      </c>
      <c r="I457" s="187">
        <v>1</v>
      </c>
      <c r="J457" s="158" t="str">
        <f t="shared" si="59"/>
        <v>MUY ALTO</v>
      </c>
      <c r="K457" s="136">
        <v>310</v>
      </c>
      <c r="L457" s="136">
        <v>169</v>
      </c>
      <c r="M457" s="153">
        <v>5.451612903225806E-7</v>
      </c>
      <c r="N457" s="136">
        <v>0</v>
      </c>
      <c r="O457" s="136">
        <v>168.97264799999999</v>
      </c>
      <c r="P457" s="122">
        <f t="shared" si="60"/>
        <v>0.99983815384615382</v>
      </c>
      <c r="Q457" s="158" t="str">
        <f t="shared" si="56"/>
        <v>MUY ALTO</v>
      </c>
      <c r="R457" s="143"/>
      <c r="S457" s="31">
        <f t="shared" ref="S457:S520" si="61">+I457*P457</f>
        <v>0.99983815384615382</v>
      </c>
      <c r="T457" s="158" t="str">
        <f t="shared" si="57"/>
        <v>MUY ALTO</v>
      </c>
    </row>
    <row r="458" spans="1:20" ht="38.25" x14ac:dyDescent="0.25">
      <c r="A458" s="207"/>
      <c r="B458" s="9" t="s">
        <v>248</v>
      </c>
      <c r="C458" s="3" t="s">
        <v>29</v>
      </c>
      <c r="D458" s="1" t="s">
        <v>249</v>
      </c>
      <c r="E458" s="53">
        <v>84</v>
      </c>
      <c r="F458" s="90">
        <v>70</v>
      </c>
      <c r="G458" s="48" t="s">
        <v>289</v>
      </c>
      <c r="H458" s="124">
        <v>113</v>
      </c>
      <c r="I458" s="187">
        <f t="shared" ref="I458:I517" si="62">+H458/F458</f>
        <v>1.6142857142857143</v>
      </c>
      <c r="J458" s="158" t="str">
        <f t="shared" si="59"/>
        <v>MUY ALTO</v>
      </c>
      <c r="K458" s="136">
        <v>25</v>
      </c>
      <c r="L458" s="136">
        <v>13.038624</v>
      </c>
      <c r="M458" s="153">
        <v>5.2154495999999994E-7</v>
      </c>
      <c r="N458" s="136">
        <v>0</v>
      </c>
      <c r="O458" s="136">
        <v>10.14</v>
      </c>
      <c r="P458" s="122">
        <f t="shared" si="60"/>
        <v>0.7776894248963695</v>
      </c>
      <c r="Q458" s="158" t="str">
        <f t="shared" si="56"/>
        <v>ALTO</v>
      </c>
      <c r="R458" s="143"/>
      <c r="S458" s="31">
        <f t="shared" si="61"/>
        <v>1.2554129287612823</v>
      </c>
      <c r="T458" s="158" t="str">
        <f t="shared" si="57"/>
        <v>MUY ALTO</v>
      </c>
    </row>
    <row r="459" spans="1:20" ht="38.25" x14ac:dyDescent="0.25">
      <c r="A459" s="207"/>
      <c r="B459" s="9" t="s">
        <v>248</v>
      </c>
      <c r="C459" s="3" t="s">
        <v>30</v>
      </c>
      <c r="D459" s="1" t="s">
        <v>249</v>
      </c>
      <c r="E459" s="53">
        <v>60</v>
      </c>
      <c r="F459" s="90">
        <v>60</v>
      </c>
      <c r="G459" s="48" t="s">
        <v>289</v>
      </c>
      <c r="H459" s="124">
        <v>82</v>
      </c>
      <c r="I459" s="187">
        <f t="shared" si="62"/>
        <v>1.3666666666666667</v>
      </c>
      <c r="J459" s="158" t="str">
        <f t="shared" si="59"/>
        <v>MUY ALTO</v>
      </c>
      <c r="K459" s="136">
        <v>25</v>
      </c>
      <c r="L459" s="136">
        <v>12.95</v>
      </c>
      <c r="M459" s="153">
        <v>5.1800000000000006E-7</v>
      </c>
      <c r="N459" s="136">
        <v>0</v>
      </c>
      <c r="O459" s="136">
        <v>10.5</v>
      </c>
      <c r="P459" s="122">
        <f t="shared" si="60"/>
        <v>0.81081081081081086</v>
      </c>
      <c r="Q459" s="158" t="str">
        <f t="shared" si="56"/>
        <v>MUY ALTO</v>
      </c>
      <c r="R459" s="143"/>
      <c r="S459" s="31">
        <f t="shared" si="61"/>
        <v>1.1081081081081081</v>
      </c>
      <c r="T459" s="158" t="str">
        <f t="shared" si="57"/>
        <v>MUY ALTO</v>
      </c>
    </row>
    <row r="460" spans="1:20" ht="38.25" x14ac:dyDescent="0.25">
      <c r="A460" s="207"/>
      <c r="B460" s="9" t="s">
        <v>248</v>
      </c>
      <c r="C460" s="3" t="s">
        <v>31</v>
      </c>
      <c r="D460" s="1" t="s">
        <v>249</v>
      </c>
      <c r="E460" s="53">
        <v>84</v>
      </c>
      <c r="F460" s="90">
        <v>80</v>
      </c>
      <c r="G460" s="48" t="s">
        <v>289</v>
      </c>
      <c r="H460" s="124">
        <v>104</v>
      </c>
      <c r="I460" s="187">
        <f t="shared" si="62"/>
        <v>1.3</v>
      </c>
      <c r="J460" s="158" t="str">
        <f t="shared" si="59"/>
        <v>MUY ALTO</v>
      </c>
      <c r="K460" s="136">
        <v>25</v>
      </c>
      <c r="L460" s="136">
        <v>14.435931</v>
      </c>
      <c r="M460" s="153">
        <v>5.7743723999999996E-7</v>
      </c>
      <c r="N460" s="136">
        <v>0</v>
      </c>
      <c r="O460" s="136">
        <v>11.98</v>
      </c>
      <c r="P460" s="122">
        <f t="shared" si="60"/>
        <v>0.82987373658131236</v>
      </c>
      <c r="Q460" s="158" t="str">
        <f t="shared" si="56"/>
        <v>MUY ALTO</v>
      </c>
      <c r="R460" s="143"/>
      <c r="S460" s="31">
        <f t="shared" si="61"/>
        <v>1.0788358575557062</v>
      </c>
      <c r="T460" s="158" t="str">
        <f t="shared" si="57"/>
        <v>MUY ALTO</v>
      </c>
    </row>
    <row r="461" spans="1:20" ht="38.25" x14ac:dyDescent="0.25">
      <c r="A461" s="207"/>
      <c r="B461" s="9" t="s">
        <v>248</v>
      </c>
      <c r="C461" s="3" t="s">
        <v>27</v>
      </c>
      <c r="D461" s="1" t="s">
        <v>250</v>
      </c>
      <c r="E461" s="53">
        <v>76</v>
      </c>
      <c r="F461" s="90">
        <v>170</v>
      </c>
      <c r="G461" s="48" t="s">
        <v>289</v>
      </c>
      <c r="H461" s="124">
        <v>328</v>
      </c>
      <c r="I461" s="187">
        <f t="shared" si="62"/>
        <v>1.9294117647058824</v>
      </c>
      <c r="J461" s="158" t="str">
        <f t="shared" si="59"/>
        <v>MUY ALTO</v>
      </c>
      <c r="K461" s="136">
        <v>951</v>
      </c>
      <c r="L461" s="136">
        <v>252.378817</v>
      </c>
      <c r="M461" s="153">
        <v>2.6538256256572027E-7</v>
      </c>
      <c r="N461" s="136">
        <v>18.736664999999999</v>
      </c>
      <c r="O461" s="136">
        <v>251.97091399999999</v>
      </c>
      <c r="P461" s="122">
        <f t="shared" si="60"/>
        <v>0.99838376689118091</v>
      </c>
      <c r="Q461" s="158" t="str">
        <f t="shared" si="56"/>
        <v>MUY ALTO</v>
      </c>
      <c r="R461" s="143"/>
      <c r="S461" s="31">
        <f t="shared" si="61"/>
        <v>1.9262933855312196</v>
      </c>
      <c r="T461" s="158" t="str">
        <f t="shared" si="57"/>
        <v>MUY ALTO</v>
      </c>
    </row>
    <row r="462" spans="1:20" ht="38.25" x14ac:dyDescent="0.25">
      <c r="A462" s="207"/>
      <c r="B462" s="9" t="s">
        <v>248</v>
      </c>
      <c r="C462" s="3" t="s">
        <v>29</v>
      </c>
      <c r="D462" s="1" t="s">
        <v>250</v>
      </c>
      <c r="E462" s="53">
        <v>23</v>
      </c>
      <c r="F462" s="90">
        <v>6</v>
      </c>
      <c r="G462" s="48" t="s">
        <v>289</v>
      </c>
      <c r="H462" s="124">
        <v>48</v>
      </c>
      <c r="I462" s="187">
        <v>1</v>
      </c>
      <c r="J462" s="158" t="str">
        <f t="shared" si="59"/>
        <v>MUY ALTO</v>
      </c>
      <c r="K462" s="136">
        <v>10</v>
      </c>
      <c r="L462" s="136">
        <v>0</v>
      </c>
      <c r="M462" s="153">
        <v>0</v>
      </c>
      <c r="N462" s="136">
        <v>0</v>
      </c>
      <c r="O462" s="136">
        <v>0</v>
      </c>
      <c r="P462" s="122" t="e">
        <f t="shared" si="60"/>
        <v>#DIV/0!</v>
      </c>
      <c r="Q462" s="158" t="e">
        <f t="shared" si="56"/>
        <v>#DIV/0!</v>
      </c>
      <c r="R462" s="143"/>
      <c r="S462" s="31" t="e">
        <f t="shared" si="61"/>
        <v>#DIV/0!</v>
      </c>
      <c r="T462" s="158" t="e">
        <f t="shared" si="57"/>
        <v>#DIV/0!</v>
      </c>
    </row>
    <row r="463" spans="1:20" ht="38.25" x14ac:dyDescent="0.25">
      <c r="A463" s="207"/>
      <c r="B463" s="9" t="s">
        <v>248</v>
      </c>
      <c r="C463" s="3" t="s">
        <v>30</v>
      </c>
      <c r="D463" s="1" t="s">
        <v>250</v>
      </c>
      <c r="E463" s="53">
        <v>17</v>
      </c>
      <c r="F463" s="90">
        <v>6</v>
      </c>
      <c r="G463" s="48" t="s">
        <v>289</v>
      </c>
      <c r="H463" s="124">
        <v>39</v>
      </c>
      <c r="I463" s="187">
        <v>1</v>
      </c>
      <c r="J463" s="158" t="str">
        <f t="shared" si="59"/>
        <v>MUY ALTO</v>
      </c>
      <c r="K463" s="136">
        <v>10</v>
      </c>
      <c r="L463" s="136">
        <v>0</v>
      </c>
      <c r="M463" s="153">
        <v>0</v>
      </c>
      <c r="N463" s="136">
        <v>0</v>
      </c>
      <c r="O463" s="136">
        <v>0</v>
      </c>
      <c r="P463" s="122" t="e">
        <f t="shared" si="60"/>
        <v>#DIV/0!</v>
      </c>
      <c r="Q463" s="158" t="e">
        <f t="shared" si="56"/>
        <v>#DIV/0!</v>
      </c>
      <c r="R463" s="143"/>
      <c r="S463" s="31" t="e">
        <f t="shared" si="61"/>
        <v>#DIV/0!</v>
      </c>
      <c r="T463" s="158" t="e">
        <f t="shared" si="57"/>
        <v>#DIV/0!</v>
      </c>
    </row>
    <row r="464" spans="1:20" ht="38.25" x14ac:dyDescent="0.25">
      <c r="A464" s="207"/>
      <c r="B464" s="9" t="s">
        <v>248</v>
      </c>
      <c r="C464" s="3" t="s">
        <v>31</v>
      </c>
      <c r="D464" s="1" t="s">
        <v>250</v>
      </c>
      <c r="E464" s="53">
        <v>23</v>
      </c>
      <c r="F464" s="90">
        <v>8</v>
      </c>
      <c r="G464" s="48" t="s">
        <v>289</v>
      </c>
      <c r="H464" s="124">
        <v>47</v>
      </c>
      <c r="I464" s="187">
        <v>1</v>
      </c>
      <c r="J464" s="158" t="str">
        <f t="shared" si="59"/>
        <v>MUY ALTO</v>
      </c>
      <c r="K464" s="136">
        <v>15</v>
      </c>
      <c r="L464" s="136">
        <v>0</v>
      </c>
      <c r="M464" s="153">
        <v>0</v>
      </c>
      <c r="N464" s="136">
        <v>0</v>
      </c>
      <c r="O464" s="136">
        <v>0</v>
      </c>
      <c r="P464" s="122" t="e">
        <f t="shared" si="60"/>
        <v>#DIV/0!</v>
      </c>
      <c r="Q464" s="158" t="e">
        <f t="shared" si="56"/>
        <v>#DIV/0!</v>
      </c>
      <c r="R464" s="143"/>
      <c r="S464" s="31" t="e">
        <f t="shared" si="61"/>
        <v>#DIV/0!</v>
      </c>
      <c r="T464" s="158" t="e">
        <f t="shared" si="57"/>
        <v>#DIV/0!</v>
      </c>
    </row>
    <row r="465" spans="1:20" ht="38.25" x14ac:dyDescent="0.25">
      <c r="A465" s="207"/>
      <c r="B465" s="9" t="s">
        <v>248</v>
      </c>
      <c r="C465" s="3" t="s">
        <v>27</v>
      </c>
      <c r="D465" s="1" t="s">
        <v>251</v>
      </c>
      <c r="E465" s="53">
        <v>124</v>
      </c>
      <c r="F465" s="90">
        <v>70</v>
      </c>
      <c r="G465" s="48" t="s">
        <v>289</v>
      </c>
      <c r="H465" s="124">
        <v>218</v>
      </c>
      <c r="I465" s="187">
        <v>1</v>
      </c>
      <c r="J465" s="158" t="str">
        <f t="shared" si="59"/>
        <v>MUY ALTO</v>
      </c>
      <c r="K465" s="136">
        <v>290</v>
      </c>
      <c r="L465" s="136">
        <v>252.2</v>
      </c>
      <c r="M465" s="153">
        <v>8.6965517241379309E-7</v>
      </c>
      <c r="N465" s="136">
        <v>34.246543000000003</v>
      </c>
      <c r="O465" s="136">
        <v>153.88654299999999</v>
      </c>
      <c r="P465" s="122">
        <f t="shared" si="60"/>
        <v>0.6101766177636796</v>
      </c>
      <c r="Q465" s="158" t="str">
        <f t="shared" si="56"/>
        <v>ALTO</v>
      </c>
      <c r="R465" s="143"/>
      <c r="S465" s="31">
        <f t="shared" si="61"/>
        <v>0.6101766177636796</v>
      </c>
      <c r="T465" s="158" t="str">
        <f t="shared" si="57"/>
        <v>ALTO</v>
      </c>
    </row>
    <row r="466" spans="1:20" ht="38.25" x14ac:dyDescent="0.25">
      <c r="A466" s="207"/>
      <c r="B466" s="9" t="s">
        <v>248</v>
      </c>
      <c r="C466" s="3" t="s">
        <v>29</v>
      </c>
      <c r="D466" s="1" t="s">
        <v>251</v>
      </c>
      <c r="E466" s="53">
        <v>22</v>
      </c>
      <c r="F466" s="90">
        <v>15</v>
      </c>
      <c r="G466" s="48" t="s">
        <v>289</v>
      </c>
      <c r="H466" s="124">
        <v>36</v>
      </c>
      <c r="I466" s="187">
        <v>1</v>
      </c>
      <c r="J466" s="158" t="str">
        <f t="shared" si="59"/>
        <v>MUY ALTO</v>
      </c>
      <c r="K466" s="136">
        <v>10</v>
      </c>
      <c r="L466" s="136">
        <v>13.5</v>
      </c>
      <c r="M466" s="153">
        <v>1.35E-6</v>
      </c>
      <c r="N466" s="136">
        <v>0</v>
      </c>
      <c r="O466" s="136">
        <v>7.74</v>
      </c>
      <c r="P466" s="122">
        <f t="shared" si="60"/>
        <v>0.57333333333333336</v>
      </c>
      <c r="Q466" s="158" t="str">
        <f t="shared" si="56"/>
        <v>MEDIO</v>
      </c>
      <c r="R466" s="143"/>
      <c r="S466" s="31">
        <f t="shared" si="61"/>
        <v>0.57333333333333336</v>
      </c>
      <c r="T466" s="158" t="str">
        <f t="shared" si="57"/>
        <v>MEDIO</v>
      </c>
    </row>
    <row r="467" spans="1:20" ht="38.25" x14ac:dyDescent="0.25">
      <c r="A467" s="207"/>
      <c r="B467" s="9" t="s">
        <v>248</v>
      </c>
      <c r="C467" s="3" t="s">
        <v>30</v>
      </c>
      <c r="D467" s="1" t="s">
        <v>251</v>
      </c>
      <c r="E467" s="53">
        <v>22</v>
      </c>
      <c r="F467" s="90">
        <v>10</v>
      </c>
      <c r="G467" s="48" t="s">
        <v>289</v>
      </c>
      <c r="H467" s="124">
        <v>29</v>
      </c>
      <c r="I467" s="187">
        <v>1</v>
      </c>
      <c r="J467" s="158" t="str">
        <f t="shared" si="59"/>
        <v>MUY ALTO</v>
      </c>
      <c r="K467" s="136">
        <v>10</v>
      </c>
      <c r="L467" s="136">
        <v>13.5</v>
      </c>
      <c r="M467" s="153">
        <v>1.35E-6</v>
      </c>
      <c r="N467" s="136">
        <v>0</v>
      </c>
      <c r="O467" s="136">
        <v>6.75</v>
      </c>
      <c r="P467" s="122">
        <f t="shared" si="60"/>
        <v>0.5</v>
      </c>
      <c r="Q467" s="158" t="str">
        <f t="shared" si="56"/>
        <v>MEDIO</v>
      </c>
      <c r="R467" s="143"/>
      <c r="S467" s="31">
        <f t="shared" si="61"/>
        <v>0.5</v>
      </c>
      <c r="T467" s="158" t="str">
        <f t="shared" si="57"/>
        <v>MEDIO</v>
      </c>
    </row>
    <row r="468" spans="1:20" ht="38.25" x14ac:dyDescent="0.25">
      <c r="A468" s="207"/>
      <c r="B468" s="9" t="s">
        <v>248</v>
      </c>
      <c r="C468" s="3" t="s">
        <v>31</v>
      </c>
      <c r="D468" s="1" t="s">
        <v>251</v>
      </c>
      <c r="E468" s="53">
        <v>22</v>
      </c>
      <c r="F468" s="90">
        <v>15</v>
      </c>
      <c r="G468" s="48" t="s">
        <v>289</v>
      </c>
      <c r="H468" s="124">
        <v>58</v>
      </c>
      <c r="I468" s="187">
        <v>1</v>
      </c>
      <c r="J468" s="158" t="str">
        <f t="shared" si="59"/>
        <v>MUY ALTO</v>
      </c>
      <c r="K468" s="136">
        <v>15</v>
      </c>
      <c r="L468" s="136">
        <v>13.5</v>
      </c>
      <c r="M468" s="153">
        <v>9.0000000000000007E-7</v>
      </c>
      <c r="N468" s="136">
        <v>0</v>
      </c>
      <c r="O468" s="136">
        <v>6.75</v>
      </c>
      <c r="P468" s="122">
        <f t="shared" si="60"/>
        <v>0.5</v>
      </c>
      <c r="Q468" s="158" t="str">
        <f t="shared" si="56"/>
        <v>MEDIO</v>
      </c>
      <c r="R468" s="143"/>
      <c r="S468" s="31">
        <f t="shared" si="61"/>
        <v>0.5</v>
      </c>
      <c r="T468" s="158" t="str">
        <f t="shared" si="57"/>
        <v>MEDIO</v>
      </c>
    </row>
    <row r="469" spans="1:20" ht="51" x14ac:dyDescent="0.25">
      <c r="A469" s="207"/>
      <c r="B469" s="9" t="s">
        <v>248</v>
      </c>
      <c r="C469" s="3" t="s">
        <v>27</v>
      </c>
      <c r="D469" s="1" t="s">
        <v>252</v>
      </c>
      <c r="E469" s="53">
        <v>0</v>
      </c>
      <c r="F469" s="90">
        <v>400</v>
      </c>
      <c r="G469" s="48" t="s">
        <v>289</v>
      </c>
      <c r="H469" s="124">
        <v>373</v>
      </c>
      <c r="I469" s="187">
        <f t="shared" si="62"/>
        <v>0.9325</v>
      </c>
      <c r="J469" s="158" t="str">
        <f t="shared" si="59"/>
        <v>MUY ALTO</v>
      </c>
      <c r="K469" s="136">
        <v>54.4</v>
      </c>
      <c r="L469" s="136">
        <v>0</v>
      </c>
      <c r="M469" s="153">
        <v>0</v>
      </c>
      <c r="N469" s="136">
        <v>0</v>
      </c>
      <c r="O469" s="136">
        <v>0</v>
      </c>
      <c r="P469" s="122" t="e">
        <f t="shared" si="60"/>
        <v>#DIV/0!</v>
      </c>
      <c r="Q469" s="158" t="e">
        <f t="shared" si="56"/>
        <v>#DIV/0!</v>
      </c>
      <c r="R469" s="143"/>
      <c r="S469" s="31" t="e">
        <f t="shared" si="61"/>
        <v>#DIV/0!</v>
      </c>
      <c r="T469" s="158" t="e">
        <f t="shared" si="57"/>
        <v>#DIV/0!</v>
      </c>
    </row>
    <row r="470" spans="1:20" ht="51" x14ac:dyDescent="0.25">
      <c r="A470" s="207"/>
      <c r="B470" s="9" t="s">
        <v>248</v>
      </c>
      <c r="C470" s="3" t="s">
        <v>29</v>
      </c>
      <c r="D470" s="1" t="s">
        <v>252</v>
      </c>
      <c r="E470" s="53">
        <v>0</v>
      </c>
      <c r="F470" s="90">
        <v>100</v>
      </c>
      <c r="G470" s="48" t="s">
        <v>289</v>
      </c>
      <c r="H470" s="124">
        <v>0</v>
      </c>
      <c r="I470" s="187">
        <f t="shared" si="62"/>
        <v>0</v>
      </c>
      <c r="J470" s="158" t="str">
        <f t="shared" si="59"/>
        <v>MUY BAJO</v>
      </c>
      <c r="K470" s="136">
        <v>13</v>
      </c>
      <c r="L470" s="136">
        <v>0</v>
      </c>
      <c r="M470" s="153">
        <v>0</v>
      </c>
      <c r="N470" s="136">
        <v>0</v>
      </c>
      <c r="O470" s="136">
        <v>0</v>
      </c>
      <c r="P470" s="122" t="e">
        <f t="shared" si="60"/>
        <v>#DIV/0!</v>
      </c>
      <c r="Q470" s="158" t="e">
        <f t="shared" si="56"/>
        <v>#DIV/0!</v>
      </c>
      <c r="R470" s="143"/>
      <c r="S470" s="31" t="e">
        <f t="shared" si="61"/>
        <v>#DIV/0!</v>
      </c>
      <c r="T470" s="158" t="e">
        <f t="shared" si="57"/>
        <v>#DIV/0!</v>
      </c>
    </row>
    <row r="471" spans="1:20" ht="51" x14ac:dyDescent="0.25">
      <c r="A471" s="207"/>
      <c r="B471" s="9" t="s">
        <v>248</v>
      </c>
      <c r="C471" s="3" t="s">
        <v>30</v>
      </c>
      <c r="D471" s="1" t="s">
        <v>252</v>
      </c>
      <c r="E471" s="53">
        <v>0</v>
      </c>
      <c r="F471" s="90">
        <v>100</v>
      </c>
      <c r="G471" s="48" t="s">
        <v>289</v>
      </c>
      <c r="H471" s="124">
        <v>0</v>
      </c>
      <c r="I471" s="187">
        <f t="shared" si="62"/>
        <v>0</v>
      </c>
      <c r="J471" s="158" t="str">
        <f t="shared" si="59"/>
        <v>MUY BAJO</v>
      </c>
      <c r="K471" s="136">
        <v>13</v>
      </c>
      <c r="L471" s="136">
        <v>0</v>
      </c>
      <c r="M471" s="153">
        <v>0</v>
      </c>
      <c r="N471" s="136">
        <v>0</v>
      </c>
      <c r="O471" s="136">
        <v>0</v>
      </c>
      <c r="P471" s="122" t="e">
        <f t="shared" si="60"/>
        <v>#DIV/0!</v>
      </c>
      <c r="Q471" s="158" t="e">
        <f t="shared" si="56"/>
        <v>#DIV/0!</v>
      </c>
      <c r="R471" s="143"/>
      <c r="S471" s="31" t="e">
        <f t="shared" si="61"/>
        <v>#DIV/0!</v>
      </c>
      <c r="T471" s="158" t="e">
        <f t="shared" si="57"/>
        <v>#DIV/0!</v>
      </c>
    </row>
    <row r="472" spans="1:20" ht="51" x14ac:dyDescent="0.25">
      <c r="A472" s="207"/>
      <c r="B472" s="9" t="s">
        <v>248</v>
      </c>
      <c r="C472" s="3" t="s">
        <v>31</v>
      </c>
      <c r="D472" s="1" t="s">
        <v>252</v>
      </c>
      <c r="E472" s="53">
        <v>0</v>
      </c>
      <c r="F472" s="90">
        <v>100</v>
      </c>
      <c r="G472" s="48" t="s">
        <v>289</v>
      </c>
      <c r="H472" s="124">
        <v>0</v>
      </c>
      <c r="I472" s="187">
        <f t="shared" si="62"/>
        <v>0</v>
      </c>
      <c r="J472" s="158" t="str">
        <f t="shared" si="59"/>
        <v>MUY BAJO</v>
      </c>
      <c r="K472" s="136">
        <v>13</v>
      </c>
      <c r="L472" s="136">
        <v>0</v>
      </c>
      <c r="M472" s="153">
        <v>0</v>
      </c>
      <c r="N472" s="136">
        <v>0</v>
      </c>
      <c r="O472" s="136">
        <v>0</v>
      </c>
      <c r="P472" s="122" t="e">
        <f t="shared" si="60"/>
        <v>#DIV/0!</v>
      </c>
      <c r="Q472" s="158" t="e">
        <f t="shared" si="56"/>
        <v>#DIV/0!</v>
      </c>
      <c r="R472" s="143"/>
      <c r="S472" s="31" t="e">
        <f t="shared" si="61"/>
        <v>#DIV/0!</v>
      </c>
      <c r="T472" s="158" t="e">
        <f t="shared" si="57"/>
        <v>#DIV/0!</v>
      </c>
    </row>
    <row r="473" spans="1:20" ht="25.5" x14ac:dyDescent="0.25">
      <c r="A473" s="207"/>
      <c r="B473" s="9" t="s">
        <v>248</v>
      </c>
      <c r="C473" s="3" t="s">
        <v>27</v>
      </c>
      <c r="D473" s="1" t="s">
        <v>253</v>
      </c>
      <c r="E473" s="53">
        <v>0</v>
      </c>
      <c r="F473" s="90">
        <v>100</v>
      </c>
      <c r="G473" s="48" t="s">
        <v>289</v>
      </c>
      <c r="H473" s="124">
        <v>200</v>
      </c>
      <c r="I473" s="187">
        <f t="shared" si="62"/>
        <v>2</v>
      </c>
      <c r="J473" s="158" t="str">
        <f t="shared" si="59"/>
        <v>MUY ALTO</v>
      </c>
      <c r="K473" s="136">
        <v>27.2</v>
      </c>
      <c r="L473" s="136">
        <v>0</v>
      </c>
      <c r="M473" s="153">
        <v>0</v>
      </c>
      <c r="N473" s="136">
        <v>0</v>
      </c>
      <c r="O473" s="136">
        <v>0</v>
      </c>
      <c r="P473" s="122" t="e">
        <f t="shared" si="60"/>
        <v>#DIV/0!</v>
      </c>
      <c r="Q473" s="158" t="e">
        <f t="shared" si="56"/>
        <v>#DIV/0!</v>
      </c>
      <c r="R473" s="143"/>
      <c r="S473" s="31" t="e">
        <f t="shared" si="61"/>
        <v>#DIV/0!</v>
      </c>
      <c r="T473" s="158" t="e">
        <f t="shared" si="57"/>
        <v>#DIV/0!</v>
      </c>
    </row>
    <row r="474" spans="1:20" ht="25.5" x14ac:dyDescent="0.25">
      <c r="A474" s="207"/>
      <c r="B474" s="9" t="s">
        <v>248</v>
      </c>
      <c r="C474" s="3" t="s">
        <v>29</v>
      </c>
      <c r="D474" s="1" t="s">
        <v>253</v>
      </c>
      <c r="E474" s="53">
        <v>0</v>
      </c>
      <c r="F474" s="90">
        <v>20</v>
      </c>
      <c r="G474" s="48" t="s">
        <v>289</v>
      </c>
      <c r="H474" s="124">
        <v>0</v>
      </c>
      <c r="I474" s="187">
        <f t="shared" si="62"/>
        <v>0</v>
      </c>
      <c r="J474" s="158" t="str">
        <f t="shared" si="59"/>
        <v>MUY BAJO</v>
      </c>
      <c r="K474" s="136">
        <v>13</v>
      </c>
      <c r="L474" s="136">
        <v>0</v>
      </c>
      <c r="M474" s="153">
        <v>0</v>
      </c>
      <c r="N474" s="136">
        <v>0</v>
      </c>
      <c r="O474" s="136">
        <v>0</v>
      </c>
      <c r="P474" s="122" t="e">
        <f t="shared" si="60"/>
        <v>#DIV/0!</v>
      </c>
      <c r="Q474" s="158" t="e">
        <f t="shared" si="56"/>
        <v>#DIV/0!</v>
      </c>
      <c r="R474" s="143"/>
      <c r="S474" s="31" t="e">
        <f t="shared" si="61"/>
        <v>#DIV/0!</v>
      </c>
      <c r="T474" s="158" t="e">
        <f t="shared" si="57"/>
        <v>#DIV/0!</v>
      </c>
    </row>
    <row r="475" spans="1:20" ht="25.5" x14ac:dyDescent="0.25">
      <c r="A475" s="207"/>
      <c r="B475" s="9" t="s">
        <v>248</v>
      </c>
      <c r="C475" s="3" t="s">
        <v>30</v>
      </c>
      <c r="D475" s="1" t="s">
        <v>253</v>
      </c>
      <c r="E475" s="53">
        <v>0</v>
      </c>
      <c r="F475" s="90">
        <v>20</v>
      </c>
      <c r="G475" s="48" t="s">
        <v>289</v>
      </c>
      <c r="H475" s="124">
        <v>0</v>
      </c>
      <c r="I475" s="187">
        <f t="shared" si="62"/>
        <v>0</v>
      </c>
      <c r="J475" s="158" t="str">
        <f t="shared" si="59"/>
        <v>MUY BAJO</v>
      </c>
      <c r="K475" s="136">
        <v>13</v>
      </c>
      <c r="L475" s="136">
        <v>0</v>
      </c>
      <c r="M475" s="153">
        <v>0</v>
      </c>
      <c r="N475" s="136">
        <v>0</v>
      </c>
      <c r="O475" s="136">
        <v>0</v>
      </c>
      <c r="P475" s="122" t="e">
        <f t="shared" si="60"/>
        <v>#DIV/0!</v>
      </c>
      <c r="Q475" s="158" t="e">
        <f t="shared" si="56"/>
        <v>#DIV/0!</v>
      </c>
      <c r="R475" s="143"/>
      <c r="S475" s="31" t="e">
        <f t="shared" si="61"/>
        <v>#DIV/0!</v>
      </c>
      <c r="T475" s="158" t="e">
        <f t="shared" si="57"/>
        <v>#DIV/0!</v>
      </c>
    </row>
    <row r="476" spans="1:20" ht="25.5" x14ac:dyDescent="0.25">
      <c r="A476" s="207"/>
      <c r="B476" s="9" t="s">
        <v>248</v>
      </c>
      <c r="C476" s="3" t="s">
        <v>31</v>
      </c>
      <c r="D476" s="1" t="s">
        <v>253</v>
      </c>
      <c r="E476" s="53">
        <v>0</v>
      </c>
      <c r="F476" s="90">
        <v>20</v>
      </c>
      <c r="G476" s="48" t="s">
        <v>289</v>
      </c>
      <c r="H476" s="124">
        <v>0</v>
      </c>
      <c r="I476" s="187">
        <f t="shared" si="62"/>
        <v>0</v>
      </c>
      <c r="J476" s="158" t="str">
        <f t="shared" si="59"/>
        <v>MUY BAJO</v>
      </c>
      <c r="K476" s="136">
        <v>13</v>
      </c>
      <c r="L476" s="136">
        <v>0</v>
      </c>
      <c r="M476" s="153">
        <v>0</v>
      </c>
      <c r="N476" s="136">
        <v>0</v>
      </c>
      <c r="O476" s="136">
        <v>0</v>
      </c>
      <c r="P476" s="122" t="e">
        <f t="shared" si="60"/>
        <v>#DIV/0!</v>
      </c>
      <c r="Q476" s="158" t="e">
        <f t="shared" si="56"/>
        <v>#DIV/0!</v>
      </c>
      <c r="R476" s="143"/>
      <c r="S476" s="31" t="e">
        <f t="shared" si="61"/>
        <v>#DIV/0!</v>
      </c>
      <c r="T476" s="158" t="e">
        <f t="shared" si="57"/>
        <v>#DIV/0!</v>
      </c>
    </row>
    <row r="477" spans="1:20" ht="38.25" x14ac:dyDescent="0.25">
      <c r="A477" s="207"/>
      <c r="B477" s="9" t="s">
        <v>254</v>
      </c>
      <c r="C477" s="3" t="s">
        <v>27</v>
      </c>
      <c r="D477" s="1" t="s">
        <v>255</v>
      </c>
      <c r="E477" s="53">
        <v>44</v>
      </c>
      <c r="F477" s="90">
        <v>16</v>
      </c>
      <c r="G477" s="48" t="s">
        <v>289</v>
      </c>
      <c r="H477" s="124">
        <v>24</v>
      </c>
      <c r="I477" s="187">
        <f t="shared" si="62"/>
        <v>1.5</v>
      </c>
      <c r="J477" s="158" t="str">
        <f t="shared" si="59"/>
        <v>MUY ALTO</v>
      </c>
      <c r="K477" s="136">
        <v>400</v>
      </c>
      <c r="L477" s="136">
        <v>192.11666500000001</v>
      </c>
      <c r="M477" s="153">
        <v>4.8029166249999996E-7</v>
      </c>
      <c r="N477" s="136">
        <v>0</v>
      </c>
      <c r="O477" s="136">
        <v>183.9</v>
      </c>
      <c r="P477" s="122">
        <f t="shared" si="60"/>
        <v>0.9572308576145645</v>
      </c>
      <c r="Q477" s="158" t="str">
        <f t="shared" si="56"/>
        <v>MUY ALTO</v>
      </c>
      <c r="R477" s="143"/>
      <c r="S477" s="31">
        <f t="shared" si="61"/>
        <v>1.4358462864218469</v>
      </c>
      <c r="T477" s="158" t="str">
        <f t="shared" si="57"/>
        <v>MUY ALTO</v>
      </c>
    </row>
    <row r="478" spans="1:20" ht="38.25" x14ac:dyDescent="0.25">
      <c r="A478" s="207"/>
      <c r="B478" s="9" t="s">
        <v>254</v>
      </c>
      <c r="C478" s="3" t="s">
        <v>29</v>
      </c>
      <c r="D478" s="1" t="s">
        <v>255</v>
      </c>
      <c r="E478" s="53">
        <v>17</v>
      </c>
      <c r="F478" s="90">
        <v>6</v>
      </c>
      <c r="G478" s="48" t="s">
        <v>289</v>
      </c>
      <c r="H478" s="124">
        <v>9</v>
      </c>
      <c r="I478" s="187">
        <f t="shared" si="62"/>
        <v>1.5</v>
      </c>
      <c r="J478" s="158" t="str">
        <f t="shared" si="59"/>
        <v>MUY ALTO</v>
      </c>
      <c r="K478" s="136">
        <v>43</v>
      </c>
      <c r="L478" s="136">
        <v>16.2575</v>
      </c>
      <c r="M478" s="153">
        <v>3.7808139534883722E-7</v>
      </c>
      <c r="N478" s="136">
        <v>0</v>
      </c>
      <c r="O478" s="136">
        <v>16.23761</v>
      </c>
      <c r="P478" s="122">
        <f t="shared" si="60"/>
        <v>0.99877656466246345</v>
      </c>
      <c r="Q478" s="158" t="str">
        <f t="shared" si="56"/>
        <v>MUY ALTO</v>
      </c>
      <c r="R478" s="143"/>
      <c r="S478" s="31">
        <f t="shared" si="61"/>
        <v>1.4981648469936952</v>
      </c>
      <c r="T478" s="158" t="str">
        <f t="shared" si="57"/>
        <v>MUY ALTO</v>
      </c>
    </row>
    <row r="479" spans="1:20" ht="38.25" x14ac:dyDescent="0.25">
      <c r="A479" s="207"/>
      <c r="B479" s="9" t="s">
        <v>254</v>
      </c>
      <c r="C479" s="3" t="s">
        <v>30</v>
      </c>
      <c r="D479" s="1" t="s">
        <v>255</v>
      </c>
      <c r="E479" s="53">
        <v>16</v>
      </c>
      <c r="F479" s="90">
        <v>6</v>
      </c>
      <c r="G479" s="48" t="s">
        <v>289</v>
      </c>
      <c r="H479" s="124">
        <v>9</v>
      </c>
      <c r="I479" s="187">
        <f t="shared" si="62"/>
        <v>1.5</v>
      </c>
      <c r="J479" s="158" t="str">
        <f t="shared" si="59"/>
        <v>MUY ALTO</v>
      </c>
      <c r="K479" s="136">
        <v>43</v>
      </c>
      <c r="L479" s="136">
        <v>14.0525</v>
      </c>
      <c r="M479" s="153">
        <v>3.2680232558139532E-7</v>
      </c>
      <c r="N479" s="136">
        <v>0</v>
      </c>
      <c r="O479" s="136">
        <v>13.352499999999999</v>
      </c>
      <c r="P479" s="122">
        <f t="shared" si="60"/>
        <v>0.95018679950186791</v>
      </c>
      <c r="Q479" s="158" t="str">
        <f t="shared" ref="Q479:Q539" si="63">IF(P479&lt;=20%,"MUY BAJO",IF(AND(P479&gt;20%,P479&lt;=40%),"BAJO",IF(AND(P479&gt;40%,P479&lt;=60%),"MEDIO",IF(AND(P479&gt;60%,P479&lt;=80%),"ALTO","MUY ALTO"))))</f>
        <v>MUY ALTO</v>
      </c>
      <c r="R479" s="143"/>
      <c r="S479" s="31">
        <f t="shared" si="61"/>
        <v>1.4252801992528019</v>
      </c>
      <c r="T479" s="158" t="str">
        <f t="shared" ref="T479:T539" si="64">IF(S479&lt;=20%,"MUY BAJO",IF(AND(S479&gt;20%,S479&lt;=40%),"BAJO",IF(AND(S479&gt;40%,S479&lt;=60%),"MEDIO",IF(AND(S479&gt;60%,S479&lt;=80%),"ALTO","MUY ALTO"))))</f>
        <v>MUY ALTO</v>
      </c>
    </row>
    <row r="480" spans="1:20" ht="38.25" x14ac:dyDescent="0.25">
      <c r="A480" s="207"/>
      <c r="B480" s="9" t="s">
        <v>254</v>
      </c>
      <c r="C480" s="3" t="s">
        <v>31</v>
      </c>
      <c r="D480" s="1" t="s">
        <v>255</v>
      </c>
      <c r="E480" s="53">
        <v>17</v>
      </c>
      <c r="F480" s="90">
        <v>6</v>
      </c>
      <c r="G480" s="48" t="s">
        <v>289</v>
      </c>
      <c r="H480" s="124">
        <v>9</v>
      </c>
      <c r="I480" s="187">
        <f t="shared" si="62"/>
        <v>1.5</v>
      </c>
      <c r="J480" s="158" t="str">
        <f t="shared" si="59"/>
        <v>MUY ALTO</v>
      </c>
      <c r="K480" s="136">
        <v>43</v>
      </c>
      <c r="L480" s="136">
        <v>12.95</v>
      </c>
      <c r="M480" s="153">
        <v>3.0116279069767445E-7</v>
      </c>
      <c r="N480" s="136">
        <v>0</v>
      </c>
      <c r="O480" s="136">
        <v>9.9102200000000007</v>
      </c>
      <c r="P480" s="122">
        <f t="shared" si="60"/>
        <v>0.76526795366795375</v>
      </c>
      <c r="Q480" s="158" t="str">
        <f t="shared" si="63"/>
        <v>ALTO</v>
      </c>
      <c r="R480" s="143"/>
      <c r="S480" s="31">
        <f t="shared" si="61"/>
        <v>1.1479019305019307</v>
      </c>
      <c r="T480" s="158" t="str">
        <f t="shared" si="64"/>
        <v>MUY ALTO</v>
      </c>
    </row>
    <row r="481" spans="1:20" ht="51" x14ac:dyDescent="0.25">
      <c r="A481" s="207"/>
      <c r="B481" s="9" t="s">
        <v>254</v>
      </c>
      <c r="C481" s="3" t="s">
        <v>27</v>
      </c>
      <c r="D481" s="1" t="s">
        <v>256</v>
      </c>
      <c r="E481" s="53">
        <v>0</v>
      </c>
      <c r="F481" s="90">
        <v>16</v>
      </c>
      <c r="G481" s="48" t="s">
        <v>289</v>
      </c>
      <c r="H481" s="124">
        <v>28</v>
      </c>
      <c r="I481" s="187">
        <v>1</v>
      </c>
      <c r="J481" s="158" t="str">
        <f t="shared" si="59"/>
        <v>MUY ALTO</v>
      </c>
      <c r="K481" s="136">
        <v>465</v>
      </c>
      <c r="L481" s="136">
        <v>74</v>
      </c>
      <c r="M481" s="153">
        <v>1.5913978494623656E-7</v>
      </c>
      <c r="N481" s="136">
        <v>0</v>
      </c>
      <c r="O481" s="136">
        <v>73.784903999999997</v>
      </c>
      <c r="P481" s="122">
        <f t="shared" si="60"/>
        <v>0.99709329729729723</v>
      </c>
      <c r="Q481" s="158" t="str">
        <f t="shared" si="63"/>
        <v>MUY ALTO</v>
      </c>
      <c r="R481" s="143"/>
      <c r="S481" s="31">
        <f t="shared" si="61"/>
        <v>0.99709329729729723</v>
      </c>
      <c r="T481" s="158" t="str">
        <f t="shared" si="64"/>
        <v>MUY ALTO</v>
      </c>
    </row>
    <row r="482" spans="1:20" ht="51" x14ac:dyDescent="0.25">
      <c r="A482" s="207"/>
      <c r="B482" s="9" t="s">
        <v>254</v>
      </c>
      <c r="C482" s="3" t="s">
        <v>29</v>
      </c>
      <c r="D482" s="1" t="s">
        <v>256</v>
      </c>
      <c r="E482" s="53">
        <v>0</v>
      </c>
      <c r="F482" s="90">
        <v>6</v>
      </c>
      <c r="G482" s="48" t="s">
        <v>289</v>
      </c>
      <c r="H482" s="124">
        <v>9</v>
      </c>
      <c r="I482" s="187">
        <f t="shared" si="62"/>
        <v>1.5</v>
      </c>
      <c r="J482" s="158" t="str">
        <f t="shared" si="59"/>
        <v>MUY ALTO</v>
      </c>
      <c r="K482" s="136">
        <v>20</v>
      </c>
      <c r="L482" s="136">
        <v>0</v>
      </c>
      <c r="M482" s="153">
        <v>0</v>
      </c>
      <c r="N482" s="136">
        <v>0</v>
      </c>
      <c r="O482" s="136">
        <v>0</v>
      </c>
      <c r="P482" s="122" t="e">
        <f t="shared" si="60"/>
        <v>#DIV/0!</v>
      </c>
      <c r="Q482" s="158" t="e">
        <f t="shared" si="63"/>
        <v>#DIV/0!</v>
      </c>
      <c r="R482" s="143"/>
      <c r="S482" s="31" t="e">
        <f t="shared" si="61"/>
        <v>#DIV/0!</v>
      </c>
      <c r="T482" s="158" t="e">
        <f t="shared" si="64"/>
        <v>#DIV/0!</v>
      </c>
    </row>
    <row r="483" spans="1:20" ht="51" x14ac:dyDescent="0.25">
      <c r="A483" s="207"/>
      <c r="B483" s="9" t="s">
        <v>254</v>
      </c>
      <c r="C483" s="3" t="s">
        <v>30</v>
      </c>
      <c r="D483" s="1" t="s">
        <v>256</v>
      </c>
      <c r="E483" s="53">
        <v>0</v>
      </c>
      <c r="F483" s="90">
        <v>6</v>
      </c>
      <c r="G483" s="48" t="s">
        <v>289</v>
      </c>
      <c r="H483" s="124">
        <v>9</v>
      </c>
      <c r="I483" s="187">
        <f t="shared" si="62"/>
        <v>1.5</v>
      </c>
      <c r="J483" s="158" t="str">
        <f t="shared" si="59"/>
        <v>MUY ALTO</v>
      </c>
      <c r="K483" s="136">
        <v>20</v>
      </c>
      <c r="L483" s="136">
        <v>0</v>
      </c>
      <c r="M483" s="153">
        <v>0</v>
      </c>
      <c r="N483" s="136">
        <v>0</v>
      </c>
      <c r="O483" s="136">
        <v>0</v>
      </c>
      <c r="P483" s="122" t="e">
        <f t="shared" si="60"/>
        <v>#DIV/0!</v>
      </c>
      <c r="Q483" s="158" t="e">
        <f t="shared" si="63"/>
        <v>#DIV/0!</v>
      </c>
      <c r="R483" s="143"/>
      <c r="S483" s="31" t="e">
        <f t="shared" si="61"/>
        <v>#DIV/0!</v>
      </c>
      <c r="T483" s="158" t="e">
        <f t="shared" si="64"/>
        <v>#DIV/0!</v>
      </c>
    </row>
    <row r="484" spans="1:20" ht="51" x14ac:dyDescent="0.25">
      <c r="A484" s="207"/>
      <c r="B484" s="9" t="s">
        <v>254</v>
      </c>
      <c r="C484" s="3" t="s">
        <v>31</v>
      </c>
      <c r="D484" s="1" t="s">
        <v>256</v>
      </c>
      <c r="E484" s="53">
        <v>0</v>
      </c>
      <c r="F484" s="90">
        <v>6</v>
      </c>
      <c r="G484" s="48" t="s">
        <v>289</v>
      </c>
      <c r="H484" s="124">
        <v>9</v>
      </c>
      <c r="I484" s="187">
        <f t="shared" si="62"/>
        <v>1.5</v>
      </c>
      <c r="J484" s="158" t="str">
        <f t="shared" si="59"/>
        <v>MUY ALTO</v>
      </c>
      <c r="K484" s="136">
        <v>25</v>
      </c>
      <c r="L484" s="136">
        <v>0</v>
      </c>
      <c r="M484" s="153">
        <v>0</v>
      </c>
      <c r="N484" s="136">
        <v>0</v>
      </c>
      <c r="O484" s="136">
        <v>0</v>
      </c>
      <c r="P484" s="122" t="e">
        <f t="shared" si="60"/>
        <v>#DIV/0!</v>
      </c>
      <c r="Q484" s="158" t="e">
        <f t="shared" si="63"/>
        <v>#DIV/0!</v>
      </c>
      <c r="R484" s="143"/>
      <c r="S484" s="31" t="e">
        <f t="shared" si="61"/>
        <v>#DIV/0!</v>
      </c>
      <c r="T484" s="158" t="e">
        <f t="shared" si="64"/>
        <v>#DIV/0!</v>
      </c>
    </row>
    <row r="485" spans="1:20" ht="25.5" x14ac:dyDescent="0.25">
      <c r="A485" s="207"/>
      <c r="B485" s="9" t="s">
        <v>254</v>
      </c>
      <c r="C485" s="3" t="s">
        <v>27</v>
      </c>
      <c r="D485" s="1" t="s">
        <v>257</v>
      </c>
      <c r="E485" s="53">
        <v>586</v>
      </c>
      <c r="F485" s="90">
        <v>300</v>
      </c>
      <c r="G485" s="48" t="s">
        <v>289</v>
      </c>
      <c r="H485" s="124">
        <v>409</v>
      </c>
      <c r="I485" s="187">
        <f t="shared" si="62"/>
        <v>1.3633333333333333</v>
      </c>
      <c r="J485" s="158" t="str">
        <f t="shared" si="59"/>
        <v>MUY ALTO</v>
      </c>
      <c r="K485" s="136">
        <v>70</v>
      </c>
      <c r="L485" s="136">
        <v>145.45841200000001</v>
      </c>
      <c r="M485" s="153">
        <v>2.0779773142857139E-6</v>
      </c>
      <c r="N485" s="136">
        <v>13.103332999999999</v>
      </c>
      <c r="O485" s="136">
        <v>105.269999</v>
      </c>
      <c r="P485" s="122">
        <f t="shared" si="60"/>
        <v>0.72371200505062572</v>
      </c>
      <c r="Q485" s="158" t="str">
        <f t="shared" si="63"/>
        <v>ALTO</v>
      </c>
      <c r="R485" s="143"/>
      <c r="S485" s="31">
        <f t="shared" si="61"/>
        <v>0.98666070021901975</v>
      </c>
      <c r="T485" s="158" t="str">
        <f t="shared" si="64"/>
        <v>MUY ALTO</v>
      </c>
    </row>
    <row r="486" spans="1:20" ht="25.5" x14ac:dyDescent="0.25">
      <c r="A486" s="207"/>
      <c r="B486" s="9" t="s">
        <v>254</v>
      </c>
      <c r="C486" s="3" t="s">
        <v>29</v>
      </c>
      <c r="D486" s="1" t="s">
        <v>257</v>
      </c>
      <c r="E486" s="53">
        <v>105</v>
      </c>
      <c r="F486" s="90">
        <v>40</v>
      </c>
      <c r="G486" s="48" t="s">
        <v>289</v>
      </c>
      <c r="H486" s="124">
        <v>44</v>
      </c>
      <c r="I486" s="187">
        <f t="shared" si="62"/>
        <v>1.1000000000000001</v>
      </c>
      <c r="J486" s="158" t="str">
        <f t="shared" si="59"/>
        <v>MUY ALTO</v>
      </c>
      <c r="K486" s="136">
        <v>5</v>
      </c>
      <c r="L486" s="136">
        <v>14.5</v>
      </c>
      <c r="M486" s="153">
        <v>2.8999999999999998E-6</v>
      </c>
      <c r="N486" s="136">
        <v>0</v>
      </c>
      <c r="O486" s="136">
        <v>6.21</v>
      </c>
      <c r="P486" s="122">
        <f t="shared" si="60"/>
        <v>0.42827586206896551</v>
      </c>
      <c r="Q486" s="158" t="str">
        <f t="shared" si="63"/>
        <v>MEDIO</v>
      </c>
      <c r="R486" s="143"/>
      <c r="S486" s="31">
        <f t="shared" si="61"/>
        <v>0.47110344827586209</v>
      </c>
      <c r="T486" s="158" t="str">
        <f t="shared" si="64"/>
        <v>MEDIO</v>
      </c>
    </row>
    <row r="487" spans="1:20" ht="25.5" x14ac:dyDescent="0.25">
      <c r="A487" s="207"/>
      <c r="B487" s="9" t="s">
        <v>254</v>
      </c>
      <c r="C487" s="3" t="s">
        <v>30</v>
      </c>
      <c r="D487" s="1" t="s">
        <v>257</v>
      </c>
      <c r="E487" s="53">
        <v>98</v>
      </c>
      <c r="F487" s="90">
        <v>40</v>
      </c>
      <c r="G487" s="48" t="s">
        <v>289</v>
      </c>
      <c r="H487" s="124">
        <v>30</v>
      </c>
      <c r="I487" s="187">
        <f t="shared" si="62"/>
        <v>0.75</v>
      </c>
      <c r="J487" s="158" t="str">
        <f t="shared" si="59"/>
        <v>ALTO</v>
      </c>
      <c r="K487" s="136">
        <v>5</v>
      </c>
      <c r="L487" s="136">
        <v>14.5</v>
      </c>
      <c r="M487" s="153">
        <v>2.8999999999999998E-6</v>
      </c>
      <c r="N487" s="136">
        <v>0</v>
      </c>
      <c r="O487" s="136">
        <v>5.4</v>
      </c>
      <c r="P487" s="122">
        <f t="shared" si="60"/>
        <v>0.3724137931034483</v>
      </c>
      <c r="Q487" s="158" t="str">
        <f t="shared" si="63"/>
        <v>BAJO</v>
      </c>
      <c r="R487" s="143"/>
      <c r="S487" s="31">
        <f t="shared" si="61"/>
        <v>0.27931034482758621</v>
      </c>
      <c r="T487" s="158" t="str">
        <f t="shared" si="64"/>
        <v>BAJO</v>
      </c>
    </row>
    <row r="488" spans="1:20" ht="25.5" x14ac:dyDescent="0.25">
      <c r="A488" s="207"/>
      <c r="B488" s="9" t="s">
        <v>254</v>
      </c>
      <c r="C488" s="3" t="s">
        <v>31</v>
      </c>
      <c r="D488" s="1" t="s">
        <v>257</v>
      </c>
      <c r="E488" s="53">
        <v>108</v>
      </c>
      <c r="F488" s="90">
        <v>40</v>
      </c>
      <c r="G488" s="48" t="s">
        <v>289</v>
      </c>
      <c r="H488" s="124">
        <v>47</v>
      </c>
      <c r="I488" s="187">
        <f t="shared" si="62"/>
        <v>1.175</v>
      </c>
      <c r="J488" s="158" t="str">
        <f t="shared" si="59"/>
        <v>MUY ALTO</v>
      </c>
      <c r="K488" s="136">
        <v>5</v>
      </c>
      <c r="L488" s="136">
        <v>14.5</v>
      </c>
      <c r="M488" s="153">
        <v>2.8999999999999998E-6</v>
      </c>
      <c r="N488" s="136">
        <v>0</v>
      </c>
      <c r="O488" s="136">
        <v>5.4</v>
      </c>
      <c r="P488" s="122">
        <f t="shared" si="60"/>
        <v>0.3724137931034483</v>
      </c>
      <c r="Q488" s="158" t="str">
        <f t="shared" si="63"/>
        <v>BAJO</v>
      </c>
      <c r="R488" s="143"/>
      <c r="S488" s="31">
        <f t="shared" si="61"/>
        <v>0.43758620689655175</v>
      </c>
      <c r="T488" s="158" t="str">
        <f t="shared" si="64"/>
        <v>MEDIO</v>
      </c>
    </row>
    <row r="489" spans="1:20" ht="38.25" x14ac:dyDescent="0.25">
      <c r="A489" s="207"/>
      <c r="B489" s="9" t="s">
        <v>258</v>
      </c>
      <c r="C489" s="3" t="s">
        <v>27</v>
      </c>
      <c r="D489" s="1" t="s">
        <v>259</v>
      </c>
      <c r="E489" s="53">
        <v>600</v>
      </c>
      <c r="F489" s="90">
        <v>110</v>
      </c>
      <c r="G489" s="48" t="s">
        <v>289</v>
      </c>
      <c r="H489" s="124">
        <v>99</v>
      </c>
      <c r="I489" s="187">
        <f t="shared" si="62"/>
        <v>0.9</v>
      </c>
      <c r="J489" s="158" t="str">
        <f t="shared" si="59"/>
        <v>MUY ALTO</v>
      </c>
      <c r="K489" s="136">
        <v>188.107</v>
      </c>
      <c r="L489" s="136">
        <v>95.628325000000004</v>
      </c>
      <c r="M489" s="153">
        <v>5.0837196382909726E-7</v>
      </c>
      <c r="N489" s="136">
        <v>0.43803900000000001</v>
      </c>
      <c r="O489" s="136">
        <v>88.628325000000004</v>
      </c>
      <c r="P489" s="122">
        <f t="shared" si="60"/>
        <v>0.92679993087822043</v>
      </c>
      <c r="Q489" s="158" t="str">
        <f t="shared" si="63"/>
        <v>MUY ALTO</v>
      </c>
      <c r="R489" s="143"/>
      <c r="S489" s="31">
        <f t="shared" si="61"/>
        <v>0.83411993779039839</v>
      </c>
      <c r="T489" s="158" t="str">
        <f t="shared" si="64"/>
        <v>MUY ALTO</v>
      </c>
    </row>
    <row r="490" spans="1:20" ht="38.25" x14ac:dyDescent="0.25">
      <c r="A490" s="207"/>
      <c r="B490" s="9" t="s">
        <v>258</v>
      </c>
      <c r="C490" s="3" t="s">
        <v>29</v>
      </c>
      <c r="D490" s="1" t="s">
        <v>259</v>
      </c>
      <c r="E490" s="53">
        <v>20</v>
      </c>
      <c r="F490" s="90">
        <v>10</v>
      </c>
      <c r="G490" s="48" t="s">
        <v>289</v>
      </c>
      <c r="H490" s="124">
        <v>8</v>
      </c>
      <c r="I490" s="187">
        <f t="shared" si="62"/>
        <v>0.8</v>
      </c>
      <c r="J490" s="158" t="str">
        <f t="shared" si="59"/>
        <v>ALTO</v>
      </c>
      <c r="K490" s="136">
        <v>5</v>
      </c>
      <c r="L490" s="136">
        <v>0</v>
      </c>
      <c r="M490" s="153">
        <v>0</v>
      </c>
      <c r="N490" s="136">
        <v>0</v>
      </c>
      <c r="O490" s="136">
        <v>0</v>
      </c>
      <c r="P490" s="122" t="e">
        <f t="shared" si="60"/>
        <v>#DIV/0!</v>
      </c>
      <c r="Q490" s="158" t="e">
        <f t="shared" si="63"/>
        <v>#DIV/0!</v>
      </c>
      <c r="R490" s="143"/>
      <c r="S490" s="31" t="e">
        <f t="shared" si="61"/>
        <v>#DIV/0!</v>
      </c>
      <c r="T490" s="158" t="e">
        <f t="shared" si="64"/>
        <v>#DIV/0!</v>
      </c>
    </row>
    <row r="491" spans="1:20" ht="38.25" x14ac:dyDescent="0.25">
      <c r="A491" s="207"/>
      <c r="B491" s="9" t="s">
        <v>258</v>
      </c>
      <c r="C491" s="3" t="s">
        <v>30</v>
      </c>
      <c r="D491" s="1" t="s">
        <v>259</v>
      </c>
      <c r="E491" s="53">
        <v>20</v>
      </c>
      <c r="F491" s="90">
        <v>10</v>
      </c>
      <c r="G491" s="48" t="s">
        <v>289</v>
      </c>
      <c r="H491" s="124">
        <v>9</v>
      </c>
      <c r="I491" s="187">
        <f t="shared" si="62"/>
        <v>0.9</v>
      </c>
      <c r="J491" s="158" t="str">
        <f t="shared" si="59"/>
        <v>MUY ALTO</v>
      </c>
      <c r="K491" s="136">
        <v>5</v>
      </c>
      <c r="L491" s="136">
        <v>0</v>
      </c>
      <c r="M491" s="153">
        <v>0</v>
      </c>
      <c r="N491" s="136">
        <v>0</v>
      </c>
      <c r="O491" s="136">
        <v>0</v>
      </c>
      <c r="P491" s="122" t="e">
        <f t="shared" si="60"/>
        <v>#DIV/0!</v>
      </c>
      <c r="Q491" s="158" t="e">
        <f t="shared" si="63"/>
        <v>#DIV/0!</v>
      </c>
      <c r="R491" s="143"/>
      <c r="S491" s="31" t="e">
        <f t="shared" si="61"/>
        <v>#DIV/0!</v>
      </c>
      <c r="T491" s="158" t="e">
        <f t="shared" si="64"/>
        <v>#DIV/0!</v>
      </c>
    </row>
    <row r="492" spans="1:20" ht="38.25" x14ac:dyDescent="0.25">
      <c r="A492" s="207"/>
      <c r="B492" s="9" t="s">
        <v>258</v>
      </c>
      <c r="C492" s="3" t="s">
        <v>31</v>
      </c>
      <c r="D492" s="1" t="s">
        <v>259</v>
      </c>
      <c r="E492" s="53">
        <v>30</v>
      </c>
      <c r="F492" s="90">
        <v>10</v>
      </c>
      <c r="G492" s="48" t="s">
        <v>289</v>
      </c>
      <c r="H492" s="124">
        <v>4</v>
      </c>
      <c r="I492" s="187">
        <f t="shared" si="62"/>
        <v>0.4</v>
      </c>
      <c r="J492" s="158" t="str">
        <f t="shared" si="59"/>
        <v>BAJO</v>
      </c>
      <c r="K492" s="136">
        <v>7</v>
      </c>
      <c r="L492" s="136">
        <v>0</v>
      </c>
      <c r="M492" s="153">
        <v>0</v>
      </c>
      <c r="N492" s="136">
        <v>0</v>
      </c>
      <c r="O492" s="136">
        <v>0</v>
      </c>
      <c r="P492" s="122" t="e">
        <f t="shared" si="60"/>
        <v>#DIV/0!</v>
      </c>
      <c r="Q492" s="158" t="e">
        <f t="shared" si="63"/>
        <v>#DIV/0!</v>
      </c>
      <c r="R492" s="143"/>
      <c r="S492" s="31" t="e">
        <f t="shared" si="61"/>
        <v>#DIV/0!</v>
      </c>
      <c r="T492" s="158" t="e">
        <f t="shared" si="64"/>
        <v>#DIV/0!</v>
      </c>
    </row>
    <row r="493" spans="1:20" ht="38.25" x14ac:dyDescent="0.25">
      <c r="A493" s="207"/>
      <c r="B493" s="9" t="s">
        <v>258</v>
      </c>
      <c r="C493" s="3" t="s">
        <v>27</v>
      </c>
      <c r="D493" s="1" t="s">
        <v>260</v>
      </c>
      <c r="E493" s="53">
        <v>18590</v>
      </c>
      <c r="F493" s="90">
        <v>6773</v>
      </c>
      <c r="G493" s="48" t="s">
        <v>289</v>
      </c>
      <c r="H493" s="124">
        <v>23788</v>
      </c>
      <c r="I493" s="187">
        <f t="shared" si="62"/>
        <v>3.5121807175549979</v>
      </c>
      <c r="J493" s="158" t="str">
        <f t="shared" si="59"/>
        <v>MUY ALTO</v>
      </c>
      <c r="K493" s="136">
        <v>3359.5</v>
      </c>
      <c r="L493" s="136">
        <v>2584.2965939999999</v>
      </c>
      <c r="M493" s="153">
        <v>7.6925036285161489E-7</v>
      </c>
      <c r="N493" s="136">
        <v>-0.13537199999999999</v>
      </c>
      <c r="O493" s="136">
        <v>2546.0318430000002</v>
      </c>
      <c r="P493" s="122">
        <f t="shared" si="60"/>
        <v>0.98519335935014596</v>
      </c>
      <c r="Q493" s="158" t="str">
        <f t="shared" si="63"/>
        <v>MUY ALTO</v>
      </c>
      <c r="R493" s="143"/>
      <c r="S493" s="31">
        <f t="shared" si="61"/>
        <v>3.4601771197728146</v>
      </c>
      <c r="T493" s="158" t="str">
        <f t="shared" si="64"/>
        <v>MUY ALTO</v>
      </c>
    </row>
    <row r="494" spans="1:20" ht="38.25" x14ac:dyDescent="0.25">
      <c r="A494" s="207"/>
      <c r="B494" s="9" t="s">
        <v>258</v>
      </c>
      <c r="C494" s="3" t="s">
        <v>29</v>
      </c>
      <c r="D494" s="1" t="s">
        <v>261</v>
      </c>
      <c r="E494" s="53">
        <v>2856</v>
      </c>
      <c r="F494" s="90">
        <v>809</v>
      </c>
      <c r="G494" s="48" t="s">
        <v>289</v>
      </c>
      <c r="H494" s="124">
        <v>3367</v>
      </c>
      <c r="I494" s="187">
        <f t="shared" si="62"/>
        <v>4.1619283065512978</v>
      </c>
      <c r="J494" s="158" t="str">
        <f t="shared" si="59"/>
        <v>MUY ALTO</v>
      </c>
      <c r="K494" s="136">
        <v>662</v>
      </c>
      <c r="L494" s="136">
        <v>421.03147999999999</v>
      </c>
      <c r="M494" s="153">
        <v>6.3599921450151056E-7</v>
      </c>
      <c r="N494" s="136">
        <v>-18.478192</v>
      </c>
      <c r="O494" s="136">
        <v>368.63590199999999</v>
      </c>
      <c r="P494" s="122">
        <f t="shared" si="60"/>
        <v>0.87555425071778481</v>
      </c>
      <c r="Q494" s="158" t="str">
        <f t="shared" si="63"/>
        <v>MUY ALTO</v>
      </c>
      <c r="R494" s="143"/>
      <c r="S494" s="31">
        <f t="shared" si="61"/>
        <v>3.6439940199836607</v>
      </c>
      <c r="T494" s="158" t="str">
        <f t="shared" si="64"/>
        <v>MUY ALTO</v>
      </c>
    </row>
    <row r="495" spans="1:20" ht="38.25" x14ac:dyDescent="0.25">
      <c r="A495" s="207"/>
      <c r="B495" s="9" t="s">
        <v>258</v>
      </c>
      <c r="C495" s="3" t="s">
        <v>30</v>
      </c>
      <c r="D495" s="1" t="s">
        <v>261</v>
      </c>
      <c r="E495" s="53">
        <v>2559</v>
      </c>
      <c r="F495" s="90">
        <v>1183</v>
      </c>
      <c r="G495" s="48" t="s">
        <v>289</v>
      </c>
      <c r="H495" s="124">
        <v>2595</v>
      </c>
      <c r="I495" s="187">
        <f t="shared" si="62"/>
        <v>2.1935756551141168</v>
      </c>
      <c r="J495" s="158" t="str">
        <f t="shared" si="59"/>
        <v>MUY ALTO</v>
      </c>
      <c r="K495" s="136">
        <v>447</v>
      </c>
      <c r="L495" s="136">
        <v>442.71212000000003</v>
      </c>
      <c r="M495" s="153">
        <v>9.9040742729306495E-7</v>
      </c>
      <c r="N495" s="136">
        <v>-7.2491919999999999</v>
      </c>
      <c r="O495" s="136">
        <v>375.98069800000002</v>
      </c>
      <c r="P495" s="122">
        <f t="shared" si="60"/>
        <v>0.84926678311856474</v>
      </c>
      <c r="Q495" s="158" t="str">
        <f t="shared" si="63"/>
        <v>MUY ALTO</v>
      </c>
      <c r="R495" s="143"/>
      <c r="S495" s="31">
        <f t="shared" si="61"/>
        <v>1.8629309401459642</v>
      </c>
      <c r="T495" s="158" t="str">
        <f t="shared" si="64"/>
        <v>MUY ALTO</v>
      </c>
    </row>
    <row r="496" spans="1:20" ht="38.25" x14ac:dyDescent="0.25">
      <c r="A496" s="207"/>
      <c r="B496" s="9" t="s">
        <v>258</v>
      </c>
      <c r="C496" s="3" t="s">
        <v>31</v>
      </c>
      <c r="D496" s="1" t="s">
        <v>261</v>
      </c>
      <c r="E496" s="53">
        <v>4718</v>
      </c>
      <c r="F496" s="90">
        <v>1915</v>
      </c>
      <c r="G496" s="48" t="s">
        <v>289</v>
      </c>
      <c r="H496" s="124">
        <v>4411</v>
      </c>
      <c r="I496" s="187">
        <f t="shared" si="62"/>
        <v>2.3033942558746738</v>
      </c>
      <c r="J496" s="158" t="str">
        <f t="shared" si="59"/>
        <v>MUY ALTO</v>
      </c>
      <c r="K496" s="136">
        <v>447</v>
      </c>
      <c r="L496" s="136">
        <v>540.01966400000003</v>
      </c>
      <c r="M496" s="153">
        <v>1.2080976823266218E-6</v>
      </c>
      <c r="N496" s="136">
        <v>-121.38215599999999</v>
      </c>
      <c r="O496" s="136">
        <v>408.13084199999997</v>
      </c>
      <c r="P496" s="122">
        <f t="shared" si="60"/>
        <v>0.75577033431878871</v>
      </c>
      <c r="Q496" s="158" t="str">
        <f t="shared" si="63"/>
        <v>ALTO</v>
      </c>
      <c r="R496" s="143"/>
      <c r="S496" s="31">
        <f t="shared" si="61"/>
        <v>1.7408370468303798</v>
      </c>
      <c r="T496" s="158" t="str">
        <f t="shared" si="64"/>
        <v>MUY ALTO</v>
      </c>
    </row>
    <row r="497" spans="1:20" ht="38.25" x14ac:dyDescent="0.25">
      <c r="A497" s="207"/>
      <c r="B497" s="9" t="s">
        <v>258</v>
      </c>
      <c r="C497" s="3" t="s">
        <v>27</v>
      </c>
      <c r="D497" s="1" t="s">
        <v>262</v>
      </c>
      <c r="E497" s="53">
        <v>1363</v>
      </c>
      <c r="F497" s="90">
        <v>1363</v>
      </c>
      <c r="G497" s="48" t="s">
        <v>291</v>
      </c>
      <c r="H497" s="124">
        <v>0</v>
      </c>
      <c r="I497" s="187">
        <f t="shared" si="62"/>
        <v>0</v>
      </c>
      <c r="J497" s="158" t="str">
        <f t="shared" si="59"/>
        <v>MUY BAJO</v>
      </c>
      <c r="K497" s="136">
        <v>15</v>
      </c>
      <c r="L497" s="136">
        <v>0</v>
      </c>
      <c r="M497" s="153">
        <v>0</v>
      </c>
      <c r="N497" s="136">
        <v>0</v>
      </c>
      <c r="O497" s="136">
        <v>0</v>
      </c>
      <c r="P497" s="122" t="e">
        <f t="shared" si="60"/>
        <v>#DIV/0!</v>
      </c>
      <c r="Q497" s="158" t="e">
        <f t="shared" si="63"/>
        <v>#DIV/0!</v>
      </c>
      <c r="R497" s="143"/>
      <c r="S497" s="31" t="e">
        <f t="shared" si="61"/>
        <v>#DIV/0!</v>
      </c>
      <c r="T497" s="158" t="e">
        <f t="shared" si="64"/>
        <v>#DIV/0!</v>
      </c>
    </row>
    <row r="498" spans="1:20" ht="38.25" x14ac:dyDescent="0.25">
      <c r="A498" s="207"/>
      <c r="B498" s="9" t="s">
        <v>258</v>
      </c>
      <c r="C498" s="3" t="s">
        <v>29</v>
      </c>
      <c r="D498" s="1" t="s">
        <v>262</v>
      </c>
      <c r="E498" s="53">
        <v>228</v>
      </c>
      <c r="F498" s="90">
        <v>228</v>
      </c>
      <c r="G498" s="48" t="s">
        <v>291</v>
      </c>
      <c r="H498" s="124">
        <v>0</v>
      </c>
      <c r="I498" s="187">
        <f t="shared" si="62"/>
        <v>0</v>
      </c>
      <c r="J498" s="158" t="str">
        <f t="shared" si="59"/>
        <v>MUY BAJO</v>
      </c>
      <c r="K498" s="136">
        <v>16.2</v>
      </c>
      <c r="L498" s="136">
        <v>0</v>
      </c>
      <c r="M498" s="153">
        <v>0</v>
      </c>
      <c r="N498" s="136">
        <v>0</v>
      </c>
      <c r="O498" s="136">
        <v>0</v>
      </c>
      <c r="P498" s="122" t="e">
        <f t="shared" si="60"/>
        <v>#DIV/0!</v>
      </c>
      <c r="Q498" s="158" t="e">
        <f t="shared" si="63"/>
        <v>#DIV/0!</v>
      </c>
      <c r="R498" s="143"/>
      <c r="S498" s="31" t="e">
        <f t="shared" si="61"/>
        <v>#DIV/0!</v>
      </c>
      <c r="T498" s="158" t="e">
        <f t="shared" si="64"/>
        <v>#DIV/0!</v>
      </c>
    </row>
    <row r="499" spans="1:20" ht="38.25" x14ac:dyDescent="0.25">
      <c r="A499" s="207"/>
      <c r="B499" s="9" t="s">
        <v>258</v>
      </c>
      <c r="C499" s="3" t="s">
        <v>30</v>
      </c>
      <c r="D499" s="1" t="s">
        <v>262</v>
      </c>
      <c r="E499" s="53">
        <v>233</v>
      </c>
      <c r="F499" s="90">
        <v>233</v>
      </c>
      <c r="G499" s="48" t="s">
        <v>291</v>
      </c>
      <c r="H499" s="124">
        <v>0</v>
      </c>
      <c r="I499" s="187">
        <f t="shared" si="62"/>
        <v>0</v>
      </c>
      <c r="J499" s="158" t="str">
        <f t="shared" si="59"/>
        <v>MUY BAJO</v>
      </c>
      <c r="K499" s="136">
        <v>15</v>
      </c>
      <c r="L499" s="136">
        <v>0</v>
      </c>
      <c r="M499" s="153">
        <v>0</v>
      </c>
      <c r="N499" s="136">
        <v>0</v>
      </c>
      <c r="O499" s="136">
        <v>0</v>
      </c>
      <c r="P499" s="122" t="e">
        <f t="shared" si="60"/>
        <v>#DIV/0!</v>
      </c>
      <c r="Q499" s="158" t="e">
        <f t="shared" si="63"/>
        <v>#DIV/0!</v>
      </c>
      <c r="R499" s="143"/>
      <c r="S499" s="31" t="e">
        <f t="shared" si="61"/>
        <v>#DIV/0!</v>
      </c>
      <c r="T499" s="158" t="e">
        <f t="shared" si="64"/>
        <v>#DIV/0!</v>
      </c>
    </row>
    <row r="500" spans="1:20" ht="38.25" x14ac:dyDescent="0.25">
      <c r="A500" s="207"/>
      <c r="B500" s="9" t="s">
        <v>258</v>
      </c>
      <c r="C500" s="3" t="s">
        <v>31</v>
      </c>
      <c r="D500" s="1" t="s">
        <v>263</v>
      </c>
      <c r="E500" s="53">
        <v>498</v>
      </c>
      <c r="F500" s="90">
        <v>498</v>
      </c>
      <c r="G500" s="48" t="s">
        <v>291</v>
      </c>
      <c r="H500" s="124">
        <v>0</v>
      </c>
      <c r="I500" s="187">
        <f t="shared" si="62"/>
        <v>0</v>
      </c>
      <c r="J500" s="158" t="str">
        <f t="shared" si="59"/>
        <v>MUY BAJO</v>
      </c>
      <c r="K500" s="136">
        <v>0.45</v>
      </c>
      <c r="L500" s="136">
        <v>0</v>
      </c>
      <c r="M500" s="153">
        <v>0</v>
      </c>
      <c r="N500" s="136">
        <v>0</v>
      </c>
      <c r="O500" s="136">
        <v>0</v>
      </c>
      <c r="P500" s="122" t="e">
        <f t="shared" si="60"/>
        <v>#DIV/0!</v>
      </c>
      <c r="Q500" s="158" t="s">
        <v>293</v>
      </c>
      <c r="R500" s="143"/>
      <c r="S500" s="31" t="e">
        <f t="shared" si="61"/>
        <v>#DIV/0!</v>
      </c>
      <c r="T500" s="158" t="s">
        <v>293</v>
      </c>
    </row>
    <row r="501" spans="1:20" ht="38.25" x14ac:dyDescent="0.25">
      <c r="A501" s="207"/>
      <c r="B501" s="9" t="s">
        <v>258</v>
      </c>
      <c r="C501" s="3" t="s">
        <v>27</v>
      </c>
      <c r="D501" s="1" t="s">
        <v>264</v>
      </c>
      <c r="E501" s="53">
        <v>470</v>
      </c>
      <c r="F501" s="90">
        <v>470</v>
      </c>
      <c r="G501" s="48" t="s">
        <v>291</v>
      </c>
      <c r="H501" s="124">
        <v>357</v>
      </c>
      <c r="I501" s="187">
        <f t="shared" si="62"/>
        <v>0.75957446808510642</v>
      </c>
      <c r="J501" s="158" t="str">
        <f t="shared" si="59"/>
        <v>ALTO</v>
      </c>
      <c r="K501" s="136">
        <v>345</v>
      </c>
      <c r="L501" s="136">
        <v>13.7</v>
      </c>
      <c r="M501" s="153">
        <v>3.9710144927536232E-8</v>
      </c>
      <c r="N501" s="136">
        <v>0</v>
      </c>
      <c r="O501" s="136">
        <v>12.887775</v>
      </c>
      <c r="P501" s="122">
        <f t="shared" si="60"/>
        <v>0.94071350364963502</v>
      </c>
      <c r="Q501" s="158" t="str">
        <f t="shared" si="63"/>
        <v>MUY ALTO</v>
      </c>
      <c r="R501" s="143"/>
      <c r="S501" s="31">
        <f t="shared" si="61"/>
        <v>0.71454195915514829</v>
      </c>
      <c r="T501" s="158" t="str">
        <f t="shared" si="64"/>
        <v>ALTO</v>
      </c>
    </row>
    <row r="502" spans="1:20" ht="38.25" x14ac:dyDescent="0.25">
      <c r="A502" s="207"/>
      <c r="B502" s="9" t="s">
        <v>258</v>
      </c>
      <c r="C502" s="3" t="s">
        <v>29</v>
      </c>
      <c r="D502" s="1" t="s">
        <v>264</v>
      </c>
      <c r="E502" s="53">
        <v>90</v>
      </c>
      <c r="F502" s="90">
        <v>90</v>
      </c>
      <c r="G502" s="48" t="s">
        <v>291</v>
      </c>
      <c r="H502" s="124">
        <v>58</v>
      </c>
      <c r="I502" s="187">
        <f t="shared" si="62"/>
        <v>0.64444444444444449</v>
      </c>
      <c r="J502" s="158" t="str">
        <f t="shared" si="59"/>
        <v>ALTO</v>
      </c>
      <c r="K502" s="136">
        <v>15</v>
      </c>
      <c r="L502" s="136">
        <v>0</v>
      </c>
      <c r="M502" s="153">
        <v>0</v>
      </c>
      <c r="N502" s="136">
        <v>0</v>
      </c>
      <c r="O502" s="136">
        <v>0</v>
      </c>
      <c r="P502" s="122" t="e">
        <f t="shared" si="60"/>
        <v>#DIV/0!</v>
      </c>
      <c r="Q502" s="158" t="e">
        <f t="shared" si="63"/>
        <v>#DIV/0!</v>
      </c>
      <c r="R502" s="143"/>
      <c r="S502" s="31" t="e">
        <f t="shared" si="61"/>
        <v>#DIV/0!</v>
      </c>
      <c r="T502" s="158" t="e">
        <f t="shared" si="64"/>
        <v>#DIV/0!</v>
      </c>
    </row>
    <row r="503" spans="1:20" ht="38.25" x14ac:dyDescent="0.25">
      <c r="A503" s="207"/>
      <c r="B503" s="9" t="s">
        <v>258</v>
      </c>
      <c r="C503" s="3" t="s">
        <v>30</v>
      </c>
      <c r="D503" s="1" t="s">
        <v>264</v>
      </c>
      <c r="E503" s="53">
        <v>90</v>
      </c>
      <c r="F503" s="90">
        <v>90</v>
      </c>
      <c r="G503" s="48" t="s">
        <v>291</v>
      </c>
      <c r="H503" s="124">
        <v>60</v>
      </c>
      <c r="I503" s="187">
        <f t="shared" si="62"/>
        <v>0.66666666666666663</v>
      </c>
      <c r="J503" s="158" t="str">
        <f t="shared" si="59"/>
        <v>ALTO</v>
      </c>
      <c r="K503" s="136">
        <v>15</v>
      </c>
      <c r="L503" s="136">
        <v>0</v>
      </c>
      <c r="M503" s="153">
        <v>0</v>
      </c>
      <c r="N503" s="136">
        <v>0</v>
      </c>
      <c r="O503" s="136">
        <v>0</v>
      </c>
      <c r="P503" s="122" t="e">
        <f t="shared" si="60"/>
        <v>#DIV/0!</v>
      </c>
      <c r="Q503" s="158" t="e">
        <f t="shared" si="63"/>
        <v>#DIV/0!</v>
      </c>
      <c r="R503" s="143"/>
      <c r="S503" s="31" t="e">
        <f t="shared" si="61"/>
        <v>#DIV/0!</v>
      </c>
      <c r="T503" s="158" t="e">
        <f t="shared" si="64"/>
        <v>#DIV/0!</v>
      </c>
    </row>
    <row r="504" spans="1:20" ht="38.25" x14ac:dyDescent="0.25">
      <c r="A504" s="207"/>
      <c r="B504" s="9" t="s">
        <v>258</v>
      </c>
      <c r="C504" s="3" t="s">
        <v>31</v>
      </c>
      <c r="D504" s="1" t="s">
        <v>264</v>
      </c>
      <c r="E504" s="53">
        <v>120</v>
      </c>
      <c r="F504" s="90">
        <v>120</v>
      </c>
      <c r="G504" s="48" t="s">
        <v>291</v>
      </c>
      <c r="H504" s="124">
        <v>83</v>
      </c>
      <c r="I504" s="187">
        <f t="shared" si="62"/>
        <v>0.69166666666666665</v>
      </c>
      <c r="J504" s="158" t="str">
        <f t="shared" si="59"/>
        <v>ALTO</v>
      </c>
      <c r="K504" s="136">
        <v>45</v>
      </c>
      <c r="L504" s="136">
        <v>0</v>
      </c>
      <c r="M504" s="153">
        <v>0</v>
      </c>
      <c r="N504" s="136">
        <v>0</v>
      </c>
      <c r="O504" s="136">
        <v>0</v>
      </c>
      <c r="P504" s="122" t="e">
        <f t="shared" si="60"/>
        <v>#DIV/0!</v>
      </c>
      <c r="Q504" s="158" t="e">
        <f t="shared" si="63"/>
        <v>#DIV/0!</v>
      </c>
      <c r="R504" s="143"/>
      <c r="S504" s="31" t="e">
        <f t="shared" si="61"/>
        <v>#DIV/0!</v>
      </c>
      <c r="T504" s="158" t="e">
        <f t="shared" si="64"/>
        <v>#DIV/0!</v>
      </c>
    </row>
    <row r="505" spans="1:20" ht="63.75" x14ac:dyDescent="0.25">
      <c r="A505" s="207"/>
      <c r="B505" s="9" t="s">
        <v>258</v>
      </c>
      <c r="C505" s="3" t="s">
        <v>27</v>
      </c>
      <c r="D505" s="1" t="s">
        <v>265</v>
      </c>
      <c r="E505" s="53">
        <v>29568</v>
      </c>
      <c r="F505" s="90">
        <v>1700</v>
      </c>
      <c r="G505" s="48" t="s">
        <v>290</v>
      </c>
      <c r="H505" s="124">
        <v>1836</v>
      </c>
      <c r="I505" s="187">
        <f t="shared" si="62"/>
        <v>1.08</v>
      </c>
      <c r="J505" s="158" t="str">
        <f t="shared" si="59"/>
        <v>MUY ALTO</v>
      </c>
      <c r="K505" s="136">
        <v>94.358999999999995</v>
      </c>
      <c r="L505" s="136">
        <v>116.575304</v>
      </c>
      <c r="M505" s="153">
        <v>1.2354444621074832E-6</v>
      </c>
      <c r="N505" s="136">
        <v>28.3978</v>
      </c>
      <c r="O505" s="136">
        <v>84.733637000000002</v>
      </c>
      <c r="P505" s="122">
        <f t="shared" si="60"/>
        <v>0.72685752550128457</v>
      </c>
      <c r="Q505" s="158" t="str">
        <f t="shared" si="63"/>
        <v>ALTO</v>
      </c>
      <c r="R505" s="143"/>
      <c r="S505" s="31">
        <f t="shared" si="61"/>
        <v>0.78500612754138743</v>
      </c>
      <c r="T505" s="158" t="str">
        <f t="shared" si="64"/>
        <v>ALTO</v>
      </c>
    </row>
    <row r="506" spans="1:20" ht="51" x14ac:dyDescent="0.25">
      <c r="A506" s="207"/>
      <c r="B506" s="9" t="s">
        <v>258</v>
      </c>
      <c r="C506" s="3" t="s">
        <v>29</v>
      </c>
      <c r="D506" s="1" t="s">
        <v>266</v>
      </c>
      <c r="E506" s="53"/>
      <c r="F506" s="90">
        <v>240</v>
      </c>
      <c r="G506" s="48" t="s">
        <v>290</v>
      </c>
      <c r="H506" s="124">
        <v>201</v>
      </c>
      <c r="I506" s="187">
        <f t="shared" si="62"/>
        <v>0.83750000000000002</v>
      </c>
      <c r="J506" s="158" t="str">
        <f t="shared" si="59"/>
        <v>MUY ALTO</v>
      </c>
      <c r="K506" s="136">
        <v>3</v>
      </c>
      <c r="L506" s="136">
        <v>10.8</v>
      </c>
      <c r="M506" s="153">
        <v>3.6000000000000003E-6</v>
      </c>
      <c r="N506" s="136">
        <v>1.4557500000000001</v>
      </c>
      <c r="O506" s="136">
        <v>1.4557500000000001</v>
      </c>
      <c r="P506" s="122">
        <f t="shared" si="60"/>
        <v>0.13479166666666667</v>
      </c>
      <c r="Q506" s="158" t="str">
        <f t="shared" si="63"/>
        <v>MUY BAJO</v>
      </c>
      <c r="R506" s="143"/>
      <c r="S506" s="31">
        <f t="shared" si="61"/>
        <v>0.11288802083333334</v>
      </c>
      <c r="T506" s="158" t="str">
        <f t="shared" si="64"/>
        <v>MUY BAJO</v>
      </c>
    </row>
    <row r="507" spans="1:20" ht="51" x14ac:dyDescent="0.25">
      <c r="A507" s="207"/>
      <c r="B507" s="9" t="s">
        <v>258</v>
      </c>
      <c r="C507" s="3" t="s">
        <v>30</v>
      </c>
      <c r="D507" s="1" t="s">
        <v>266</v>
      </c>
      <c r="E507" s="53"/>
      <c r="F507" s="90">
        <v>150</v>
      </c>
      <c r="G507" s="48" t="s">
        <v>290</v>
      </c>
      <c r="H507" s="124">
        <v>242</v>
      </c>
      <c r="I507" s="187">
        <v>1</v>
      </c>
      <c r="J507" s="158" t="str">
        <f t="shared" si="59"/>
        <v>MUY ALTO</v>
      </c>
      <c r="K507" s="136">
        <v>3</v>
      </c>
      <c r="L507" s="136">
        <v>24.082879999999999</v>
      </c>
      <c r="M507" s="153">
        <v>8.0276266666666666E-6</v>
      </c>
      <c r="N507" s="136">
        <v>17.258400000000002</v>
      </c>
      <c r="O507" s="136">
        <v>17.258400000000002</v>
      </c>
      <c r="P507" s="122">
        <f t="shared" si="60"/>
        <v>0.71662525412243061</v>
      </c>
      <c r="Q507" s="158" t="str">
        <f t="shared" si="63"/>
        <v>ALTO</v>
      </c>
      <c r="R507" s="143"/>
      <c r="S507" s="31">
        <f t="shared" si="61"/>
        <v>0.71662525412243061</v>
      </c>
      <c r="T507" s="158" t="str">
        <f t="shared" si="64"/>
        <v>ALTO</v>
      </c>
    </row>
    <row r="508" spans="1:20" ht="51" x14ac:dyDescent="0.25">
      <c r="A508" s="207"/>
      <c r="B508" s="9" t="s">
        <v>258</v>
      </c>
      <c r="C508" s="3" t="s">
        <v>31</v>
      </c>
      <c r="D508" s="1" t="s">
        <v>266</v>
      </c>
      <c r="E508" s="53"/>
      <c r="F508" s="90">
        <v>500</v>
      </c>
      <c r="G508" s="48" t="s">
        <v>290</v>
      </c>
      <c r="H508" s="124">
        <v>308</v>
      </c>
      <c r="I508" s="187">
        <f t="shared" si="62"/>
        <v>0.61599999999999999</v>
      </c>
      <c r="J508" s="158" t="str">
        <f t="shared" si="59"/>
        <v>ALTO</v>
      </c>
      <c r="K508" s="136">
        <v>5</v>
      </c>
      <c r="L508" s="136">
        <v>10.8</v>
      </c>
      <c r="M508" s="153">
        <v>2.1600000000000001E-6</v>
      </c>
      <c r="N508" s="136">
        <v>3.2997000000000001</v>
      </c>
      <c r="O508" s="136">
        <v>3.2997000000000001</v>
      </c>
      <c r="P508" s="122">
        <f t="shared" si="60"/>
        <v>0.30552777777777779</v>
      </c>
      <c r="Q508" s="158" t="str">
        <f t="shared" si="63"/>
        <v>BAJO</v>
      </c>
      <c r="R508" s="143"/>
      <c r="S508" s="31">
        <f t="shared" si="61"/>
        <v>0.1882051111111111</v>
      </c>
      <c r="T508" s="158" t="str">
        <f t="shared" si="64"/>
        <v>MUY BAJO</v>
      </c>
    </row>
    <row r="509" spans="1:20" ht="38.25" x14ac:dyDescent="0.25">
      <c r="A509" s="207"/>
      <c r="B509" s="9" t="s">
        <v>258</v>
      </c>
      <c r="C509" s="3" t="s">
        <v>27</v>
      </c>
      <c r="D509" s="1" t="s">
        <v>267</v>
      </c>
      <c r="E509" s="53">
        <v>4479</v>
      </c>
      <c r="F509" s="90">
        <v>400</v>
      </c>
      <c r="G509" s="48" t="s">
        <v>289</v>
      </c>
      <c r="H509" s="124">
        <v>445</v>
      </c>
      <c r="I509" s="187">
        <f t="shared" si="62"/>
        <v>1.1125</v>
      </c>
      <c r="J509" s="158" t="str">
        <f t="shared" si="59"/>
        <v>MUY ALTO</v>
      </c>
      <c r="K509" s="136">
        <v>200</v>
      </c>
      <c r="L509" s="136">
        <v>159.9</v>
      </c>
      <c r="M509" s="153">
        <v>7.9950000000000003E-7</v>
      </c>
      <c r="N509" s="136">
        <v>6.7666659999999998</v>
      </c>
      <c r="O509" s="136">
        <v>154.28687500000001</v>
      </c>
      <c r="P509" s="122">
        <f t="shared" si="60"/>
        <v>0.96489602876797997</v>
      </c>
      <c r="Q509" s="158" t="str">
        <f t="shared" si="63"/>
        <v>MUY ALTO</v>
      </c>
      <c r="R509" s="143"/>
      <c r="S509" s="31">
        <f t="shared" si="61"/>
        <v>1.0734468320043777</v>
      </c>
      <c r="T509" s="158" t="str">
        <f t="shared" si="64"/>
        <v>MUY ALTO</v>
      </c>
    </row>
    <row r="510" spans="1:20" ht="38.25" x14ac:dyDescent="0.25">
      <c r="A510" s="207"/>
      <c r="B510" s="9" t="s">
        <v>258</v>
      </c>
      <c r="C510" s="3" t="s">
        <v>29</v>
      </c>
      <c r="D510" s="1" t="s">
        <v>267</v>
      </c>
      <c r="E510" s="53">
        <v>460</v>
      </c>
      <c r="F510" s="90">
        <v>100</v>
      </c>
      <c r="G510" s="48" t="s">
        <v>289</v>
      </c>
      <c r="H510" s="124">
        <v>31</v>
      </c>
      <c r="I510" s="187">
        <f t="shared" si="62"/>
        <v>0.31</v>
      </c>
      <c r="J510" s="158" t="str">
        <f t="shared" si="59"/>
        <v>BAJO</v>
      </c>
      <c r="K510" s="136">
        <v>50</v>
      </c>
      <c r="L510" s="136">
        <v>0</v>
      </c>
      <c r="M510" s="153">
        <v>0</v>
      </c>
      <c r="N510" s="136">
        <v>0</v>
      </c>
      <c r="O510" s="136">
        <v>0</v>
      </c>
      <c r="P510" s="122" t="e">
        <f t="shared" si="60"/>
        <v>#DIV/0!</v>
      </c>
      <c r="Q510" s="158" t="e">
        <f t="shared" si="63"/>
        <v>#DIV/0!</v>
      </c>
      <c r="R510" s="143"/>
      <c r="S510" s="31" t="e">
        <f t="shared" si="61"/>
        <v>#DIV/0!</v>
      </c>
      <c r="T510" s="158" t="e">
        <f t="shared" si="64"/>
        <v>#DIV/0!</v>
      </c>
    </row>
    <row r="511" spans="1:20" ht="38.25" x14ac:dyDescent="0.25">
      <c r="A511" s="207"/>
      <c r="B511" s="9" t="s">
        <v>258</v>
      </c>
      <c r="C511" s="3" t="s">
        <v>30</v>
      </c>
      <c r="D511" s="1" t="s">
        <v>267</v>
      </c>
      <c r="E511" s="53">
        <v>356</v>
      </c>
      <c r="F511" s="90">
        <v>100</v>
      </c>
      <c r="G511" s="48" t="s">
        <v>289</v>
      </c>
      <c r="H511" s="124">
        <v>17</v>
      </c>
      <c r="I511" s="187">
        <f t="shared" si="62"/>
        <v>0.17</v>
      </c>
      <c r="J511" s="158" t="str">
        <f t="shared" si="59"/>
        <v>MUY BAJO</v>
      </c>
      <c r="K511" s="136">
        <v>50</v>
      </c>
      <c r="L511" s="136">
        <v>0</v>
      </c>
      <c r="M511" s="153">
        <v>0</v>
      </c>
      <c r="N511" s="136">
        <v>0</v>
      </c>
      <c r="O511" s="136">
        <v>0</v>
      </c>
      <c r="P511" s="122" t="e">
        <f t="shared" si="60"/>
        <v>#DIV/0!</v>
      </c>
      <c r="Q511" s="158" t="e">
        <f t="shared" si="63"/>
        <v>#DIV/0!</v>
      </c>
      <c r="R511" s="143"/>
      <c r="S511" s="31" t="e">
        <f t="shared" si="61"/>
        <v>#DIV/0!</v>
      </c>
      <c r="T511" s="158" t="e">
        <f t="shared" si="64"/>
        <v>#DIV/0!</v>
      </c>
    </row>
    <row r="512" spans="1:20" ht="38.25" x14ac:dyDescent="0.25">
      <c r="A512" s="207"/>
      <c r="B512" s="9" t="s">
        <v>258</v>
      </c>
      <c r="C512" s="3" t="s">
        <v>31</v>
      </c>
      <c r="D512" s="1" t="s">
        <v>267</v>
      </c>
      <c r="E512" s="53">
        <v>704</v>
      </c>
      <c r="F512" s="90">
        <v>120</v>
      </c>
      <c r="G512" s="48" t="s">
        <v>289</v>
      </c>
      <c r="H512" s="124">
        <v>56</v>
      </c>
      <c r="I512" s="187">
        <f t="shared" si="62"/>
        <v>0.46666666666666667</v>
      </c>
      <c r="J512" s="158" t="str">
        <f t="shared" ref="J512:J550" si="65">IF(I512&lt;=20%,"MUY BAJO",IF(AND(I512&gt;20%,I512&lt;=40%),"BAJO",IF(AND(I512&gt;40%,I512&lt;=60%),"MEDIO",IF(AND(I512&gt;60%,I512&lt;=80%),"ALTO","MUY ALTO"))))</f>
        <v>MEDIO</v>
      </c>
      <c r="K512" s="136">
        <v>70</v>
      </c>
      <c r="L512" s="136">
        <v>0</v>
      </c>
      <c r="M512" s="153">
        <v>0</v>
      </c>
      <c r="N512" s="136">
        <v>0</v>
      </c>
      <c r="O512" s="136">
        <v>0</v>
      </c>
      <c r="P512" s="122" t="e">
        <f t="shared" si="60"/>
        <v>#DIV/0!</v>
      </c>
      <c r="Q512" s="158" t="e">
        <f t="shared" si="63"/>
        <v>#DIV/0!</v>
      </c>
      <c r="R512" s="143"/>
      <c r="S512" s="31" t="e">
        <f t="shared" si="61"/>
        <v>#DIV/0!</v>
      </c>
      <c r="T512" s="158" t="e">
        <f t="shared" si="64"/>
        <v>#DIV/0!</v>
      </c>
    </row>
    <row r="513" spans="1:20" ht="38.25" x14ac:dyDescent="0.25">
      <c r="A513" s="207"/>
      <c r="B513" s="9" t="s">
        <v>258</v>
      </c>
      <c r="C513" s="3" t="s">
        <v>27</v>
      </c>
      <c r="D513" s="1" t="s">
        <v>268</v>
      </c>
      <c r="E513" s="53">
        <v>4479</v>
      </c>
      <c r="F513" s="90">
        <v>1800</v>
      </c>
      <c r="G513" s="48" t="s">
        <v>289</v>
      </c>
      <c r="H513" s="124">
        <v>8857</v>
      </c>
      <c r="I513" s="187">
        <v>1</v>
      </c>
      <c r="J513" s="158" t="str">
        <f t="shared" si="65"/>
        <v>MUY ALTO</v>
      </c>
      <c r="K513" s="136">
        <v>51</v>
      </c>
      <c r="L513" s="136">
        <v>35.613894999999999</v>
      </c>
      <c r="M513" s="153">
        <v>6.9831166666666662E-7</v>
      </c>
      <c r="N513" s="136">
        <v>0</v>
      </c>
      <c r="O513" s="136">
        <v>33.799999999999997</v>
      </c>
      <c r="P513" s="122">
        <f t="shared" si="60"/>
        <v>0.94906777256461272</v>
      </c>
      <c r="Q513" s="158" t="str">
        <f t="shared" si="63"/>
        <v>MUY ALTO</v>
      </c>
      <c r="R513" s="143"/>
      <c r="S513" s="31">
        <f t="shared" si="61"/>
        <v>0.94906777256461272</v>
      </c>
      <c r="T513" s="158" t="str">
        <f t="shared" si="64"/>
        <v>MUY ALTO</v>
      </c>
    </row>
    <row r="514" spans="1:20" ht="38.25" x14ac:dyDescent="0.25">
      <c r="A514" s="207"/>
      <c r="B514" s="9" t="s">
        <v>258</v>
      </c>
      <c r="C514" s="3" t="s">
        <v>29</v>
      </c>
      <c r="D514" s="1" t="s">
        <v>268</v>
      </c>
      <c r="E514" s="53">
        <v>460</v>
      </c>
      <c r="F514" s="90">
        <v>200</v>
      </c>
      <c r="G514" s="48" t="s">
        <v>289</v>
      </c>
      <c r="H514" s="124">
        <v>1465</v>
      </c>
      <c r="I514" s="187">
        <v>1</v>
      </c>
      <c r="J514" s="158" t="str">
        <f t="shared" si="65"/>
        <v>MUY ALTO</v>
      </c>
      <c r="K514" s="136">
        <v>12</v>
      </c>
      <c r="L514" s="136">
        <v>0</v>
      </c>
      <c r="M514" s="153">
        <v>0</v>
      </c>
      <c r="N514" s="136">
        <v>0</v>
      </c>
      <c r="O514" s="136">
        <v>0</v>
      </c>
      <c r="P514" s="122" t="e">
        <f t="shared" si="60"/>
        <v>#DIV/0!</v>
      </c>
      <c r="Q514" s="158" t="e">
        <f t="shared" si="63"/>
        <v>#DIV/0!</v>
      </c>
      <c r="R514" s="143"/>
      <c r="S514" s="31" t="e">
        <f t="shared" si="61"/>
        <v>#DIV/0!</v>
      </c>
      <c r="T514" s="158" t="e">
        <f t="shared" si="64"/>
        <v>#DIV/0!</v>
      </c>
    </row>
    <row r="515" spans="1:20" ht="38.25" x14ac:dyDescent="0.25">
      <c r="A515" s="207"/>
      <c r="B515" s="9" t="s">
        <v>258</v>
      </c>
      <c r="C515" s="3" t="s">
        <v>30</v>
      </c>
      <c r="D515" s="1" t="s">
        <v>268</v>
      </c>
      <c r="E515" s="53">
        <v>356</v>
      </c>
      <c r="F515" s="90">
        <v>150</v>
      </c>
      <c r="G515" s="48" t="s">
        <v>289</v>
      </c>
      <c r="H515" s="124">
        <v>889</v>
      </c>
      <c r="I515" s="187">
        <v>1</v>
      </c>
      <c r="J515" s="158" t="str">
        <f t="shared" si="65"/>
        <v>MUY ALTO</v>
      </c>
      <c r="K515" s="136">
        <v>12</v>
      </c>
      <c r="L515" s="136">
        <v>0</v>
      </c>
      <c r="M515" s="153">
        <v>0</v>
      </c>
      <c r="N515" s="136">
        <v>0</v>
      </c>
      <c r="O515" s="136">
        <v>0</v>
      </c>
      <c r="P515" s="122" t="e">
        <f t="shared" si="60"/>
        <v>#DIV/0!</v>
      </c>
      <c r="Q515" s="158" t="e">
        <f t="shared" si="63"/>
        <v>#DIV/0!</v>
      </c>
      <c r="R515" s="143"/>
      <c r="S515" s="31" t="e">
        <f t="shared" si="61"/>
        <v>#DIV/0!</v>
      </c>
      <c r="T515" s="158" t="e">
        <f t="shared" si="64"/>
        <v>#DIV/0!</v>
      </c>
    </row>
    <row r="516" spans="1:20" ht="38.25" x14ac:dyDescent="0.25">
      <c r="A516" s="207"/>
      <c r="B516" s="9" t="s">
        <v>258</v>
      </c>
      <c r="C516" s="3" t="s">
        <v>31</v>
      </c>
      <c r="D516" s="1" t="s">
        <v>268</v>
      </c>
      <c r="E516" s="53">
        <v>704</v>
      </c>
      <c r="F516" s="90">
        <v>320</v>
      </c>
      <c r="G516" s="48" t="s">
        <v>289</v>
      </c>
      <c r="H516" s="124">
        <v>2617</v>
      </c>
      <c r="I516" s="187">
        <v>1</v>
      </c>
      <c r="J516" s="158" t="str">
        <f t="shared" si="65"/>
        <v>MUY ALTO</v>
      </c>
      <c r="K516" s="136">
        <v>15</v>
      </c>
      <c r="L516" s="136">
        <v>0</v>
      </c>
      <c r="M516" s="153">
        <v>0</v>
      </c>
      <c r="N516" s="136">
        <v>0</v>
      </c>
      <c r="O516" s="136">
        <v>0</v>
      </c>
      <c r="P516" s="122" t="e">
        <f t="shared" si="60"/>
        <v>#DIV/0!</v>
      </c>
      <c r="Q516" s="158" t="e">
        <f t="shared" si="63"/>
        <v>#DIV/0!</v>
      </c>
      <c r="R516" s="143"/>
      <c r="S516" s="31" t="e">
        <f t="shared" si="61"/>
        <v>#DIV/0!</v>
      </c>
      <c r="T516" s="158" t="e">
        <f t="shared" si="64"/>
        <v>#DIV/0!</v>
      </c>
    </row>
    <row r="517" spans="1:20" ht="51" x14ac:dyDescent="0.25">
      <c r="A517" s="207"/>
      <c r="B517" s="9" t="s">
        <v>269</v>
      </c>
      <c r="C517" s="3" t="s">
        <v>27</v>
      </c>
      <c r="D517" s="1" t="s">
        <v>270</v>
      </c>
      <c r="E517" s="53">
        <v>4447</v>
      </c>
      <c r="F517" s="90">
        <v>3250</v>
      </c>
      <c r="G517" s="48" t="s">
        <v>289</v>
      </c>
      <c r="H517" s="124">
        <v>2771</v>
      </c>
      <c r="I517" s="187">
        <f t="shared" si="62"/>
        <v>0.85261538461538466</v>
      </c>
      <c r="J517" s="158" t="str">
        <f t="shared" si="65"/>
        <v>MUY ALTO</v>
      </c>
      <c r="K517" s="136">
        <v>0</v>
      </c>
      <c r="L517" s="136">
        <v>20</v>
      </c>
      <c r="M517" s="153" t="e">
        <v>#DIV/0!</v>
      </c>
      <c r="N517" s="136">
        <v>0</v>
      </c>
      <c r="O517" s="136">
        <v>16.267738000000001</v>
      </c>
      <c r="P517" s="122">
        <f t="shared" ref="P517" si="66">+O517/L517</f>
        <v>0.81338690000000002</v>
      </c>
      <c r="Q517" s="158" t="str">
        <f t="shared" si="63"/>
        <v>MUY ALTO</v>
      </c>
      <c r="R517" s="143"/>
      <c r="S517" s="31">
        <f t="shared" si="61"/>
        <v>0.69350618458461544</v>
      </c>
      <c r="T517" s="158" t="str">
        <f t="shared" si="64"/>
        <v>ALTO</v>
      </c>
    </row>
    <row r="518" spans="1:20" ht="51" x14ac:dyDescent="0.25">
      <c r="A518" s="207"/>
      <c r="B518" s="9" t="s">
        <v>269</v>
      </c>
      <c r="C518" s="3" t="s">
        <v>29</v>
      </c>
      <c r="D518" s="1" t="s">
        <v>270</v>
      </c>
      <c r="E518" s="53">
        <v>487</v>
      </c>
      <c r="F518" s="90">
        <v>240</v>
      </c>
      <c r="G518" s="48" t="s">
        <v>289</v>
      </c>
      <c r="H518" s="124">
        <v>545</v>
      </c>
      <c r="I518" s="187">
        <v>1</v>
      </c>
      <c r="J518" s="158" t="str">
        <f t="shared" si="65"/>
        <v>MUY ALTO</v>
      </c>
      <c r="K518" s="136">
        <v>0</v>
      </c>
      <c r="L518" s="136">
        <v>0</v>
      </c>
      <c r="M518" s="153">
        <v>0</v>
      </c>
      <c r="N518" s="136">
        <v>0</v>
      </c>
      <c r="O518" s="136">
        <v>0</v>
      </c>
      <c r="P518" s="122"/>
      <c r="Q518" s="158" t="s">
        <v>293</v>
      </c>
      <c r="R518" s="143"/>
      <c r="S518" s="31">
        <f t="shared" si="61"/>
        <v>0</v>
      </c>
      <c r="T518" s="158" t="s">
        <v>293</v>
      </c>
    </row>
    <row r="519" spans="1:20" ht="51" x14ac:dyDescent="0.25">
      <c r="A519" s="207"/>
      <c r="B519" s="9" t="s">
        <v>269</v>
      </c>
      <c r="C519" s="3" t="s">
        <v>30</v>
      </c>
      <c r="D519" s="1" t="s">
        <v>270</v>
      </c>
      <c r="E519" s="53">
        <v>339</v>
      </c>
      <c r="F519" s="90">
        <v>140</v>
      </c>
      <c r="G519" s="48" t="s">
        <v>289</v>
      </c>
      <c r="H519" s="124">
        <v>438</v>
      </c>
      <c r="I519" s="187">
        <v>1</v>
      </c>
      <c r="J519" s="158" t="str">
        <f t="shared" si="65"/>
        <v>MUY ALTO</v>
      </c>
      <c r="K519" s="136">
        <v>0</v>
      </c>
      <c r="L519" s="136">
        <v>0</v>
      </c>
      <c r="M519" s="153">
        <v>0</v>
      </c>
      <c r="N519" s="136">
        <v>0</v>
      </c>
      <c r="O519" s="136">
        <v>0</v>
      </c>
      <c r="P519" s="122"/>
      <c r="Q519" s="158" t="s">
        <v>293</v>
      </c>
      <c r="R519" s="143"/>
      <c r="S519" s="31">
        <f t="shared" si="61"/>
        <v>0</v>
      </c>
      <c r="T519" s="158" t="s">
        <v>293</v>
      </c>
    </row>
    <row r="520" spans="1:20" ht="51" x14ac:dyDescent="0.25">
      <c r="A520" s="207"/>
      <c r="B520" s="9" t="s">
        <v>269</v>
      </c>
      <c r="C520" s="3" t="s">
        <v>31</v>
      </c>
      <c r="D520" s="1" t="s">
        <v>270</v>
      </c>
      <c r="E520" s="53">
        <v>826</v>
      </c>
      <c r="F520" s="90">
        <v>500</v>
      </c>
      <c r="G520" s="48" t="s">
        <v>289</v>
      </c>
      <c r="H520" s="124">
        <v>725</v>
      </c>
      <c r="I520" s="187">
        <v>1</v>
      </c>
      <c r="J520" s="158" t="str">
        <f t="shared" si="65"/>
        <v>MUY ALTO</v>
      </c>
      <c r="K520" s="136">
        <v>0</v>
      </c>
      <c r="L520" s="136">
        <v>0</v>
      </c>
      <c r="M520" s="153">
        <v>0</v>
      </c>
      <c r="N520" s="136">
        <v>0</v>
      </c>
      <c r="O520" s="136">
        <v>0</v>
      </c>
      <c r="P520" s="122"/>
      <c r="Q520" s="158" t="s">
        <v>293</v>
      </c>
      <c r="R520" s="143"/>
      <c r="S520" s="31">
        <f t="shared" si="61"/>
        <v>0</v>
      </c>
      <c r="T520" s="158" t="s">
        <v>293</v>
      </c>
    </row>
    <row r="521" spans="1:20" ht="51" x14ac:dyDescent="0.25">
      <c r="A521" s="207"/>
      <c r="B521" s="9" t="s">
        <v>269</v>
      </c>
      <c r="C521" s="3" t="s">
        <v>27</v>
      </c>
      <c r="D521" s="1" t="s">
        <v>271</v>
      </c>
      <c r="E521" s="53">
        <v>0</v>
      </c>
      <c r="F521" s="90">
        <v>10</v>
      </c>
      <c r="G521" s="48" t="s">
        <v>289</v>
      </c>
      <c r="H521" s="124">
        <v>0</v>
      </c>
      <c r="I521" s="187">
        <f t="shared" ref="I521:I546" si="67">+H521/F521</f>
        <v>0</v>
      </c>
      <c r="J521" s="158" t="str">
        <f t="shared" si="65"/>
        <v>MUY BAJO</v>
      </c>
      <c r="K521" s="136">
        <v>0</v>
      </c>
      <c r="L521" s="136">
        <v>0</v>
      </c>
      <c r="M521" s="153">
        <v>0</v>
      </c>
      <c r="N521" s="136">
        <v>0</v>
      </c>
      <c r="O521" s="136">
        <v>0</v>
      </c>
      <c r="P521" s="122"/>
      <c r="Q521" s="158" t="s">
        <v>293</v>
      </c>
      <c r="R521" s="143"/>
      <c r="S521" s="31">
        <f t="shared" ref="S521:S539" si="68">+I521*P521</f>
        <v>0</v>
      </c>
      <c r="T521" s="158" t="s">
        <v>293</v>
      </c>
    </row>
    <row r="522" spans="1:20" ht="51" x14ac:dyDescent="0.25">
      <c r="A522" s="207"/>
      <c r="B522" s="9" t="s">
        <v>269</v>
      </c>
      <c r="C522" s="3" t="s">
        <v>29</v>
      </c>
      <c r="D522" s="1" t="s">
        <v>271</v>
      </c>
      <c r="E522" s="53">
        <v>0</v>
      </c>
      <c r="F522" s="90">
        <v>2</v>
      </c>
      <c r="G522" s="48" t="s">
        <v>289</v>
      </c>
      <c r="H522" s="124">
        <v>0</v>
      </c>
      <c r="I522" s="187">
        <f t="shared" si="67"/>
        <v>0</v>
      </c>
      <c r="J522" s="158" t="str">
        <f t="shared" si="65"/>
        <v>MUY BAJO</v>
      </c>
      <c r="K522" s="136">
        <v>0</v>
      </c>
      <c r="L522" s="136">
        <v>0</v>
      </c>
      <c r="M522" s="153">
        <v>0</v>
      </c>
      <c r="N522" s="136">
        <v>0</v>
      </c>
      <c r="O522" s="136">
        <v>0</v>
      </c>
      <c r="P522" s="122"/>
      <c r="Q522" s="158" t="s">
        <v>293</v>
      </c>
      <c r="R522" s="143"/>
      <c r="S522" s="31">
        <f t="shared" si="68"/>
        <v>0</v>
      </c>
      <c r="T522" s="158" t="s">
        <v>293</v>
      </c>
    </row>
    <row r="523" spans="1:20" ht="51" x14ac:dyDescent="0.25">
      <c r="A523" s="207"/>
      <c r="B523" s="9" t="s">
        <v>269</v>
      </c>
      <c r="C523" s="3" t="s">
        <v>30</v>
      </c>
      <c r="D523" s="1" t="s">
        <v>271</v>
      </c>
      <c r="E523" s="53">
        <v>0</v>
      </c>
      <c r="F523" s="90">
        <v>2</v>
      </c>
      <c r="G523" s="48" t="s">
        <v>289</v>
      </c>
      <c r="H523" s="124">
        <v>0</v>
      </c>
      <c r="I523" s="187">
        <f t="shared" si="67"/>
        <v>0</v>
      </c>
      <c r="J523" s="158" t="str">
        <f t="shared" si="65"/>
        <v>MUY BAJO</v>
      </c>
      <c r="K523" s="136">
        <v>0</v>
      </c>
      <c r="L523" s="136">
        <v>0</v>
      </c>
      <c r="M523" s="153">
        <v>0</v>
      </c>
      <c r="N523" s="136">
        <v>0</v>
      </c>
      <c r="O523" s="136">
        <v>0</v>
      </c>
      <c r="P523" s="122"/>
      <c r="Q523" s="158" t="s">
        <v>293</v>
      </c>
      <c r="R523" s="143"/>
      <c r="S523" s="31">
        <f t="shared" si="68"/>
        <v>0</v>
      </c>
      <c r="T523" s="158" t="s">
        <v>293</v>
      </c>
    </row>
    <row r="524" spans="1:20" ht="51" x14ac:dyDescent="0.25">
      <c r="A524" s="207"/>
      <c r="B524" s="9" t="s">
        <v>269</v>
      </c>
      <c r="C524" s="3" t="s">
        <v>31</v>
      </c>
      <c r="D524" s="1" t="s">
        <v>271</v>
      </c>
      <c r="E524" s="53">
        <v>0</v>
      </c>
      <c r="F524" s="90">
        <v>3</v>
      </c>
      <c r="G524" s="48" t="s">
        <v>289</v>
      </c>
      <c r="H524" s="124">
        <v>0</v>
      </c>
      <c r="I524" s="187">
        <f t="shared" si="67"/>
        <v>0</v>
      </c>
      <c r="J524" s="158" t="str">
        <f t="shared" si="65"/>
        <v>MUY BAJO</v>
      </c>
      <c r="K524" s="136">
        <v>0</v>
      </c>
      <c r="L524" s="136">
        <v>0</v>
      </c>
      <c r="M524" s="153">
        <v>0</v>
      </c>
      <c r="N524" s="136">
        <v>0</v>
      </c>
      <c r="O524" s="136">
        <v>0</v>
      </c>
      <c r="P524" s="122"/>
      <c r="Q524" s="158" t="s">
        <v>293</v>
      </c>
      <c r="R524" s="143"/>
      <c r="S524" s="31">
        <f t="shared" si="68"/>
        <v>0</v>
      </c>
      <c r="T524" s="158" t="s">
        <v>293</v>
      </c>
    </row>
    <row r="525" spans="1:20" ht="63.75" x14ac:dyDescent="0.25">
      <c r="A525" s="207"/>
      <c r="B525" s="9" t="s">
        <v>269</v>
      </c>
      <c r="C525" s="3" t="s">
        <v>27</v>
      </c>
      <c r="D525" s="1" t="s">
        <v>272</v>
      </c>
      <c r="E525" s="53">
        <v>0</v>
      </c>
      <c r="F525" s="90">
        <v>40</v>
      </c>
      <c r="G525" s="48" t="s">
        <v>289</v>
      </c>
      <c r="H525" s="124">
        <v>335</v>
      </c>
      <c r="I525" s="187">
        <v>1</v>
      </c>
      <c r="J525" s="158" t="str">
        <f t="shared" si="65"/>
        <v>MUY ALTO</v>
      </c>
      <c r="K525" s="136">
        <v>387.8</v>
      </c>
      <c r="L525" s="136">
        <v>0</v>
      </c>
      <c r="M525" s="153">
        <v>0</v>
      </c>
      <c r="N525" s="136">
        <v>0</v>
      </c>
      <c r="O525" s="136">
        <v>0</v>
      </c>
      <c r="P525" s="122" t="e">
        <f t="shared" ref="P525:P539" si="69">+O525/L525</f>
        <v>#DIV/0!</v>
      </c>
      <c r="Q525" s="158" t="e">
        <f t="shared" si="63"/>
        <v>#DIV/0!</v>
      </c>
      <c r="R525" s="143"/>
      <c r="S525" s="31" t="e">
        <f t="shared" si="68"/>
        <v>#DIV/0!</v>
      </c>
      <c r="T525" s="158" t="e">
        <f t="shared" si="64"/>
        <v>#DIV/0!</v>
      </c>
    </row>
    <row r="526" spans="1:20" ht="63.75" x14ac:dyDescent="0.25">
      <c r="A526" s="207"/>
      <c r="B526" s="9" t="s">
        <v>269</v>
      </c>
      <c r="C526" s="3" t="s">
        <v>29</v>
      </c>
      <c r="D526" s="1" t="s">
        <v>272</v>
      </c>
      <c r="E526" s="53">
        <v>0</v>
      </c>
      <c r="F526" s="90">
        <v>6</v>
      </c>
      <c r="G526" s="48" t="s">
        <v>289</v>
      </c>
      <c r="H526" s="124">
        <v>14</v>
      </c>
      <c r="I526" s="187">
        <v>1</v>
      </c>
      <c r="J526" s="158" t="str">
        <f t="shared" si="65"/>
        <v>MUY ALTO</v>
      </c>
      <c r="K526" s="136">
        <v>7</v>
      </c>
      <c r="L526" s="136">
        <v>0</v>
      </c>
      <c r="M526" s="153">
        <v>0</v>
      </c>
      <c r="N526" s="136">
        <v>0</v>
      </c>
      <c r="O526" s="136">
        <v>0</v>
      </c>
      <c r="P526" s="122" t="e">
        <f t="shared" si="69"/>
        <v>#DIV/0!</v>
      </c>
      <c r="Q526" s="158" t="e">
        <f t="shared" si="63"/>
        <v>#DIV/0!</v>
      </c>
      <c r="R526" s="143"/>
      <c r="S526" s="31" t="e">
        <f t="shared" si="68"/>
        <v>#DIV/0!</v>
      </c>
      <c r="T526" s="158" t="e">
        <f t="shared" si="64"/>
        <v>#DIV/0!</v>
      </c>
    </row>
    <row r="527" spans="1:20" ht="63.75" x14ac:dyDescent="0.25">
      <c r="A527" s="207"/>
      <c r="B527" s="9" t="s">
        <v>269</v>
      </c>
      <c r="C527" s="3" t="s">
        <v>30</v>
      </c>
      <c r="D527" s="1" t="s">
        <v>272</v>
      </c>
      <c r="E527" s="53">
        <v>0</v>
      </c>
      <c r="F527" s="90">
        <v>6</v>
      </c>
      <c r="G527" s="48" t="s">
        <v>289</v>
      </c>
      <c r="H527" s="124">
        <v>21</v>
      </c>
      <c r="I527" s="187">
        <v>1</v>
      </c>
      <c r="J527" s="158" t="str">
        <f t="shared" si="65"/>
        <v>MUY ALTO</v>
      </c>
      <c r="K527" s="136">
        <v>7</v>
      </c>
      <c r="L527" s="136">
        <v>0</v>
      </c>
      <c r="M527" s="153">
        <v>0</v>
      </c>
      <c r="N527" s="136">
        <v>0</v>
      </c>
      <c r="O527" s="136">
        <v>0</v>
      </c>
      <c r="P527" s="122" t="e">
        <f t="shared" si="69"/>
        <v>#DIV/0!</v>
      </c>
      <c r="Q527" s="158" t="e">
        <f t="shared" si="63"/>
        <v>#DIV/0!</v>
      </c>
      <c r="R527" s="143"/>
      <c r="S527" s="31" t="e">
        <f t="shared" si="68"/>
        <v>#DIV/0!</v>
      </c>
      <c r="T527" s="158" t="e">
        <f t="shared" si="64"/>
        <v>#DIV/0!</v>
      </c>
    </row>
    <row r="528" spans="1:20" ht="63.75" x14ac:dyDescent="0.25">
      <c r="A528" s="207"/>
      <c r="B528" s="9" t="s">
        <v>269</v>
      </c>
      <c r="C528" s="3" t="s">
        <v>31</v>
      </c>
      <c r="D528" s="1" t="s">
        <v>272</v>
      </c>
      <c r="E528" s="53">
        <v>0</v>
      </c>
      <c r="F528" s="90">
        <v>6</v>
      </c>
      <c r="G528" s="48" t="s">
        <v>289</v>
      </c>
      <c r="H528" s="124">
        <v>21</v>
      </c>
      <c r="I528" s="187">
        <v>1</v>
      </c>
      <c r="J528" s="158" t="str">
        <f t="shared" si="65"/>
        <v>MUY ALTO</v>
      </c>
      <c r="K528" s="136">
        <v>10</v>
      </c>
      <c r="L528" s="136">
        <v>0</v>
      </c>
      <c r="M528" s="153">
        <v>0</v>
      </c>
      <c r="N528" s="136">
        <v>0</v>
      </c>
      <c r="O528" s="136">
        <v>0</v>
      </c>
      <c r="P528" s="122" t="e">
        <f t="shared" si="69"/>
        <v>#DIV/0!</v>
      </c>
      <c r="Q528" s="158" t="e">
        <f t="shared" si="63"/>
        <v>#DIV/0!</v>
      </c>
      <c r="R528" s="143"/>
      <c r="S528" s="31" t="e">
        <f t="shared" si="68"/>
        <v>#DIV/0!</v>
      </c>
      <c r="T528" s="158" t="e">
        <f t="shared" si="64"/>
        <v>#DIV/0!</v>
      </c>
    </row>
    <row r="529" spans="1:20" ht="63.75" x14ac:dyDescent="0.25">
      <c r="A529" s="207"/>
      <c r="B529" s="9" t="s">
        <v>269</v>
      </c>
      <c r="C529" s="3" t="s">
        <v>27</v>
      </c>
      <c r="D529" s="1" t="s">
        <v>273</v>
      </c>
      <c r="E529" s="53">
        <v>2820</v>
      </c>
      <c r="F529" s="90">
        <v>15000</v>
      </c>
      <c r="G529" s="48" t="s">
        <v>290</v>
      </c>
      <c r="H529" s="124">
        <v>3220</v>
      </c>
      <c r="I529" s="187">
        <f t="shared" si="67"/>
        <v>0.21466666666666667</v>
      </c>
      <c r="J529" s="158" t="str">
        <f t="shared" si="65"/>
        <v>BAJO</v>
      </c>
      <c r="K529" s="136">
        <v>427.25</v>
      </c>
      <c r="L529" s="136">
        <v>204.94730100000001</v>
      </c>
      <c r="M529" s="153">
        <v>4.796894113516676E-7</v>
      </c>
      <c r="N529" s="136">
        <v>49.697099999999999</v>
      </c>
      <c r="O529" s="136">
        <v>200.018698</v>
      </c>
      <c r="P529" s="122">
        <f t="shared" si="69"/>
        <v>0.97595185213002633</v>
      </c>
      <c r="Q529" s="158" t="str">
        <f t="shared" si="63"/>
        <v>MUY ALTO</v>
      </c>
      <c r="R529" s="143"/>
      <c r="S529" s="31">
        <f t="shared" si="68"/>
        <v>0.20950433092391232</v>
      </c>
      <c r="T529" s="158" t="str">
        <f t="shared" si="64"/>
        <v>BAJO</v>
      </c>
    </row>
    <row r="530" spans="1:20" ht="63.75" x14ac:dyDescent="0.25">
      <c r="A530" s="207"/>
      <c r="B530" s="9" t="s">
        <v>269</v>
      </c>
      <c r="C530" s="3" t="s">
        <v>29</v>
      </c>
      <c r="D530" s="1" t="s">
        <v>273</v>
      </c>
      <c r="E530" s="53">
        <v>31</v>
      </c>
      <c r="F530" s="90">
        <v>250</v>
      </c>
      <c r="G530" s="48" t="s">
        <v>290</v>
      </c>
      <c r="H530" s="124">
        <v>10</v>
      </c>
      <c r="I530" s="187">
        <f t="shared" si="67"/>
        <v>0.04</v>
      </c>
      <c r="J530" s="158" t="str">
        <f t="shared" si="65"/>
        <v>MUY BAJO</v>
      </c>
      <c r="K530" s="136">
        <v>50</v>
      </c>
      <c r="L530" s="136">
        <v>0</v>
      </c>
      <c r="M530" s="153">
        <v>0</v>
      </c>
      <c r="N530" s="136">
        <v>0</v>
      </c>
      <c r="O530" s="136">
        <v>0</v>
      </c>
      <c r="P530" s="122" t="e">
        <f t="shared" si="69"/>
        <v>#DIV/0!</v>
      </c>
      <c r="Q530" s="158" t="e">
        <f t="shared" si="63"/>
        <v>#DIV/0!</v>
      </c>
      <c r="R530" s="143"/>
      <c r="S530" s="31" t="e">
        <f t="shared" si="68"/>
        <v>#DIV/0!</v>
      </c>
      <c r="T530" s="158" t="e">
        <f t="shared" si="64"/>
        <v>#DIV/0!</v>
      </c>
    </row>
    <row r="531" spans="1:20" ht="63.75" x14ac:dyDescent="0.25">
      <c r="A531" s="207"/>
      <c r="B531" s="9" t="s">
        <v>269</v>
      </c>
      <c r="C531" s="3" t="s">
        <v>30</v>
      </c>
      <c r="D531" s="1" t="s">
        <v>273</v>
      </c>
      <c r="E531" s="53">
        <v>27</v>
      </c>
      <c r="F531" s="90">
        <v>200</v>
      </c>
      <c r="G531" s="48" t="s">
        <v>289</v>
      </c>
      <c r="H531" s="124">
        <v>13</v>
      </c>
      <c r="I531" s="187">
        <f t="shared" si="67"/>
        <v>6.5000000000000002E-2</v>
      </c>
      <c r="J531" s="158" t="str">
        <f t="shared" si="65"/>
        <v>MUY BAJO</v>
      </c>
      <c r="K531" s="136">
        <v>40</v>
      </c>
      <c r="L531" s="136">
        <v>0</v>
      </c>
      <c r="M531" s="153">
        <v>0</v>
      </c>
      <c r="N531" s="136">
        <v>0</v>
      </c>
      <c r="O531" s="136">
        <v>0</v>
      </c>
      <c r="P531" s="122" t="e">
        <f t="shared" si="69"/>
        <v>#DIV/0!</v>
      </c>
      <c r="Q531" s="158" t="e">
        <f t="shared" si="63"/>
        <v>#DIV/0!</v>
      </c>
      <c r="R531" s="143"/>
      <c r="S531" s="31" t="e">
        <f t="shared" si="68"/>
        <v>#DIV/0!</v>
      </c>
      <c r="T531" s="158" t="e">
        <f t="shared" si="64"/>
        <v>#DIV/0!</v>
      </c>
    </row>
    <row r="532" spans="1:20" ht="63.75" x14ac:dyDescent="0.25">
      <c r="A532" s="207"/>
      <c r="B532" s="9" t="s">
        <v>269</v>
      </c>
      <c r="C532" s="3" t="s">
        <v>31</v>
      </c>
      <c r="D532" s="1" t="s">
        <v>273</v>
      </c>
      <c r="E532" s="53">
        <v>37</v>
      </c>
      <c r="F532" s="90">
        <v>500</v>
      </c>
      <c r="G532" s="48" t="s">
        <v>289</v>
      </c>
      <c r="H532" s="124">
        <v>1</v>
      </c>
      <c r="I532" s="187">
        <f t="shared" si="67"/>
        <v>2E-3</v>
      </c>
      <c r="J532" s="158" t="str">
        <f t="shared" si="65"/>
        <v>MUY BAJO</v>
      </c>
      <c r="K532" s="136">
        <v>80</v>
      </c>
      <c r="L532" s="136">
        <v>0</v>
      </c>
      <c r="M532" s="153">
        <v>0</v>
      </c>
      <c r="N532" s="136">
        <v>0</v>
      </c>
      <c r="O532" s="136">
        <v>0</v>
      </c>
      <c r="P532" s="122" t="e">
        <f t="shared" si="69"/>
        <v>#DIV/0!</v>
      </c>
      <c r="Q532" s="158" t="e">
        <f t="shared" si="63"/>
        <v>#DIV/0!</v>
      </c>
      <c r="R532" s="143"/>
      <c r="S532" s="31" t="e">
        <f t="shared" si="68"/>
        <v>#DIV/0!</v>
      </c>
      <c r="T532" s="158" t="e">
        <f t="shared" si="64"/>
        <v>#DIV/0!</v>
      </c>
    </row>
    <row r="533" spans="1:20" ht="38.25" x14ac:dyDescent="0.25">
      <c r="A533" s="207"/>
      <c r="B533" s="9" t="s">
        <v>269</v>
      </c>
      <c r="C533" s="3" t="s">
        <v>27</v>
      </c>
      <c r="D533" s="1" t="s">
        <v>274</v>
      </c>
      <c r="E533" s="53">
        <v>104</v>
      </c>
      <c r="F533" s="90">
        <v>118</v>
      </c>
      <c r="G533" s="48" t="s">
        <v>291</v>
      </c>
      <c r="H533" s="124">
        <v>213</v>
      </c>
      <c r="I533" s="187">
        <v>1</v>
      </c>
      <c r="J533" s="158" t="str">
        <f t="shared" si="65"/>
        <v>MUY ALTO</v>
      </c>
      <c r="K533" s="136">
        <v>39</v>
      </c>
      <c r="L533" s="136">
        <v>238</v>
      </c>
      <c r="M533" s="153">
        <v>6.1025641025641022E-6</v>
      </c>
      <c r="N533" s="136">
        <v>3.8533330000000001</v>
      </c>
      <c r="O533" s="136">
        <v>228.24333100000001</v>
      </c>
      <c r="P533" s="122">
        <f t="shared" si="69"/>
        <v>0.95900559243697481</v>
      </c>
      <c r="Q533" s="158" t="str">
        <f t="shared" si="63"/>
        <v>MUY ALTO</v>
      </c>
      <c r="R533" s="143"/>
      <c r="S533" s="31">
        <f t="shared" si="68"/>
        <v>0.95900559243697481</v>
      </c>
      <c r="T533" s="158" t="str">
        <f t="shared" si="64"/>
        <v>MUY ALTO</v>
      </c>
    </row>
    <row r="534" spans="1:20" ht="38.25" x14ac:dyDescent="0.25">
      <c r="A534" s="207"/>
      <c r="B534" s="9" t="s">
        <v>269</v>
      </c>
      <c r="C534" s="3" t="s">
        <v>29</v>
      </c>
      <c r="D534" s="1" t="s">
        <v>274</v>
      </c>
      <c r="E534" s="53">
        <v>1</v>
      </c>
      <c r="F534" s="90">
        <v>1</v>
      </c>
      <c r="G534" s="48" t="s">
        <v>291</v>
      </c>
      <c r="H534" s="124">
        <v>5</v>
      </c>
      <c r="I534" s="187">
        <v>1</v>
      </c>
      <c r="J534" s="158" t="str">
        <f t="shared" si="65"/>
        <v>MUY ALTO</v>
      </c>
      <c r="K534" s="136">
        <v>5</v>
      </c>
      <c r="L534" s="136">
        <v>0</v>
      </c>
      <c r="M534" s="153">
        <v>0</v>
      </c>
      <c r="N534" s="136">
        <v>0</v>
      </c>
      <c r="O534" s="136">
        <v>0</v>
      </c>
      <c r="P534" s="122" t="e">
        <f t="shared" si="69"/>
        <v>#DIV/0!</v>
      </c>
      <c r="Q534" s="158" t="e">
        <f t="shared" si="63"/>
        <v>#DIV/0!</v>
      </c>
      <c r="R534" s="143"/>
      <c r="S534" s="31" t="e">
        <f t="shared" si="68"/>
        <v>#DIV/0!</v>
      </c>
      <c r="T534" s="158" t="e">
        <f t="shared" si="64"/>
        <v>#DIV/0!</v>
      </c>
    </row>
    <row r="535" spans="1:20" ht="38.25" x14ac:dyDescent="0.25">
      <c r="A535" s="207"/>
      <c r="B535" s="9" t="s">
        <v>269</v>
      </c>
      <c r="C535" s="3" t="s">
        <v>30</v>
      </c>
      <c r="D535" s="1" t="s">
        <v>274</v>
      </c>
      <c r="E535" s="53">
        <v>2</v>
      </c>
      <c r="F535" s="90">
        <v>2</v>
      </c>
      <c r="G535" s="48" t="s">
        <v>291</v>
      </c>
      <c r="H535" s="124">
        <v>17</v>
      </c>
      <c r="I535" s="187">
        <v>1</v>
      </c>
      <c r="J535" s="158" t="str">
        <f t="shared" si="65"/>
        <v>MUY ALTO</v>
      </c>
      <c r="K535" s="136">
        <v>5</v>
      </c>
      <c r="L535" s="136">
        <v>0</v>
      </c>
      <c r="M535" s="153">
        <v>0</v>
      </c>
      <c r="N535" s="136">
        <v>0</v>
      </c>
      <c r="O535" s="136">
        <v>0</v>
      </c>
      <c r="P535" s="122" t="e">
        <f t="shared" si="69"/>
        <v>#DIV/0!</v>
      </c>
      <c r="Q535" s="158" t="e">
        <f t="shared" si="63"/>
        <v>#DIV/0!</v>
      </c>
      <c r="R535" s="143"/>
      <c r="S535" s="31" t="e">
        <f t="shared" si="68"/>
        <v>#DIV/0!</v>
      </c>
      <c r="T535" s="158" t="e">
        <f t="shared" si="64"/>
        <v>#DIV/0!</v>
      </c>
    </row>
    <row r="536" spans="1:20" ht="38.25" x14ac:dyDescent="0.25">
      <c r="A536" s="207"/>
      <c r="B536" s="9" t="s">
        <v>269</v>
      </c>
      <c r="C536" s="3" t="s">
        <v>31</v>
      </c>
      <c r="D536" s="1" t="s">
        <v>274</v>
      </c>
      <c r="E536" s="53">
        <v>13</v>
      </c>
      <c r="F536" s="90">
        <v>13</v>
      </c>
      <c r="G536" s="48" t="s">
        <v>291</v>
      </c>
      <c r="H536" s="124">
        <v>13</v>
      </c>
      <c r="I536" s="187">
        <v>1</v>
      </c>
      <c r="J536" s="158" t="str">
        <f t="shared" si="65"/>
        <v>MUY ALTO</v>
      </c>
      <c r="K536" s="136">
        <v>8</v>
      </c>
      <c r="L536" s="136">
        <v>0</v>
      </c>
      <c r="M536" s="153">
        <v>0</v>
      </c>
      <c r="N536" s="136">
        <v>0</v>
      </c>
      <c r="O536" s="136">
        <v>0</v>
      </c>
      <c r="P536" s="122" t="e">
        <f t="shared" si="69"/>
        <v>#DIV/0!</v>
      </c>
      <c r="Q536" s="158" t="e">
        <f t="shared" si="63"/>
        <v>#DIV/0!</v>
      </c>
      <c r="R536" s="143"/>
      <c r="S536" s="31" t="e">
        <f t="shared" si="68"/>
        <v>#DIV/0!</v>
      </c>
      <c r="T536" s="158" t="e">
        <f t="shared" si="64"/>
        <v>#DIV/0!</v>
      </c>
    </row>
    <row r="537" spans="1:20" ht="25.5" x14ac:dyDescent="0.25">
      <c r="A537" s="207"/>
      <c r="B537" s="9" t="s">
        <v>269</v>
      </c>
      <c r="C537" s="3" t="s">
        <v>1</v>
      </c>
      <c r="D537" s="1" t="s">
        <v>275</v>
      </c>
      <c r="E537" s="53">
        <v>200</v>
      </c>
      <c r="F537" s="90">
        <v>200</v>
      </c>
      <c r="G537" s="48" t="s">
        <v>291</v>
      </c>
      <c r="H537" s="124">
        <v>62</v>
      </c>
      <c r="I537" s="187">
        <f t="shared" si="67"/>
        <v>0.31</v>
      </c>
      <c r="J537" s="158" t="str">
        <f t="shared" si="65"/>
        <v>BAJO</v>
      </c>
      <c r="K537" s="136">
        <v>200</v>
      </c>
      <c r="L537" s="136">
        <v>192</v>
      </c>
      <c r="M537" s="153">
        <v>9.5999999999999991E-7</v>
      </c>
      <c r="N537" s="136">
        <v>20.755241999999999</v>
      </c>
      <c r="O537" s="136">
        <v>145.153896</v>
      </c>
      <c r="P537" s="122">
        <f t="shared" si="69"/>
        <v>0.75600987500000005</v>
      </c>
      <c r="Q537" s="158" t="str">
        <f t="shared" si="63"/>
        <v>ALTO</v>
      </c>
      <c r="R537" s="143"/>
      <c r="S537" s="31">
        <f t="shared" si="68"/>
        <v>0.23436306125</v>
      </c>
      <c r="T537" s="158" t="str">
        <f t="shared" si="64"/>
        <v>BAJO</v>
      </c>
    </row>
    <row r="538" spans="1:20" ht="38.25" x14ac:dyDescent="0.25">
      <c r="A538" s="207"/>
      <c r="B538" s="9" t="s">
        <v>269</v>
      </c>
      <c r="C538" s="3" t="s">
        <v>1</v>
      </c>
      <c r="D538" s="1" t="s">
        <v>276</v>
      </c>
      <c r="E538" s="53">
        <v>10</v>
      </c>
      <c r="F538" s="90">
        <v>1</v>
      </c>
      <c r="G538" s="48" t="s">
        <v>289</v>
      </c>
      <c r="H538" s="124">
        <v>3</v>
      </c>
      <c r="I538" s="187">
        <v>1</v>
      </c>
      <c r="J538" s="158" t="str">
        <f t="shared" si="65"/>
        <v>MUY ALTO</v>
      </c>
      <c r="K538" s="136">
        <v>150</v>
      </c>
      <c r="L538" s="136">
        <v>30</v>
      </c>
      <c r="M538" s="153">
        <v>2.0000000000000002E-7</v>
      </c>
      <c r="N538" s="136">
        <v>0</v>
      </c>
      <c r="O538" s="136">
        <v>5.742</v>
      </c>
      <c r="P538" s="122">
        <f t="shared" si="69"/>
        <v>0.19139999999999999</v>
      </c>
      <c r="Q538" s="158" t="str">
        <f t="shared" si="63"/>
        <v>MUY BAJO</v>
      </c>
      <c r="R538" s="143"/>
      <c r="S538" s="31">
        <f t="shared" si="68"/>
        <v>0.19139999999999999</v>
      </c>
      <c r="T538" s="158" t="str">
        <f t="shared" si="64"/>
        <v>MUY BAJO</v>
      </c>
    </row>
    <row r="539" spans="1:20" ht="51" x14ac:dyDescent="0.25">
      <c r="A539" s="207"/>
      <c r="B539" s="10" t="s">
        <v>310</v>
      </c>
      <c r="C539" s="19"/>
      <c r="D539" s="6"/>
      <c r="E539" s="76"/>
      <c r="F539" s="91"/>
      <c r="G539" s="51"/>
      <c r="H539" s="76"/>
      <c r="I539" s="197">
        <f>+AVERAGE(I424:I538)</f>
        <v>0.91035203586026137</v>
      </c>
      <c r="J539" s="159" t="str">
        <f t="shared" si="65"/>
        <v>MUY ALTO</v>
      </c>
      <c r="K539" s="137">
        <v>11720.954</v>
      </c>
      <c r="L539" s="137">
        <v>7181.3750380000001</v>
      </c>
      <c r="M539" s="140">
        <v>6.1269543741917251E-7</v>
      </c>
      <c r="N539" s="137">
        <v>73.426214999999999</v>
      </c>
      <c r="O539" s="137">
        <v>6435.766858</v>
      </c>
      <c r="P539" s="106">
        <f t="shared" si="69"/>
        <v>0.89617473310408657</v>
      </c>
      <c r="Q539" s="158" t="str">
        <f t="shared" si="63"/>
        <v>MUY ALTO</v>
      </c>
      <c r="R539" s="143"/>
      <c r="S539" s="73">
        <f t="shared" si="68"/>
        <v>0.8158344927678316</v>
      </c>
      <c r="T539" s="158" t="str">
        <f t="shared" si="64"/>
        <v>MUY ALTO</v>
      </c>
    </row>
    <row r="540" spans="1:20" ht="25.5" x14ac:dyDescent="0.25">
      <c r="A540" s="207"/>
      <c r="B540" s="9" t="s">
        <v>277</v>
      </c>
      <c r="C540" s="3" t="s">
        <v>1</v>
      </c>
      <c r="D540" s="1" t="s">
        <v>278</v>
      </c>
      <c r="E540" s="53">
        <v>0</v>
      </c>
      <c r="F540" s="53">
        <v>1</v>
      </c>
      <c r="G540" s="48" t="s">
        <v>290</v>
      </c>
      <c r="H540" s="124">
        <v>0</v>
      </c>
      <c r="I540" s="187">
        <f t="shared" si="67"/>
        <v>0</v>
      </c>
      <c r="J540" s="158" t="str">
        <f t="shared" si="65"/>
        <v>MUY BAJO</v>
      </c>
      <c r="K540" s="136">
        <v>0</v>
      </c>
      <c r="L540" s="136">
        <v>0</v>
      </c>
      <c r="M540" s="153">
        <v>0</v>
      </c>
      <c r="N540" s="136">
        <v>0</v>
      </c>
      <c r="O540" s="136">
        <v>0</v>
      </c>
      <c r="P540" s="104"/>
      <c r="Q540" s="158" t="s">
        <v>293</v>
      </c>
      <c r="R540" s="143"/>
      <c r="S540" s="31"/>
      <c r="T540" s="158" t="s">
        <v>293</v>
      </c>
    </row>
    <row r="541" spans="1:20" ht="25.5" x14ac:dyDescent="0.25">
      <c r="A541" s="207"/>
      <c r="B541" s="9" t="s">
        <v>277</v>
      </c>
      <c r="C541" s="3" t="s">
        <v>1</v>
      </c>
      <c r="D541" s="1" t="s">
        <v>279</v>
      </c>
      <c r="E541" s="53">
        <v>1</v>
      </c>
      <c r="F541" s="53">
        <v>1</v>
      </c>
      <c r="G541" s="48" t="s">
        <v>290</v>
      </c>
      <c r="H541" s="124">
        <v>0</v>
      </c>
      <c r="I541" s="187">
        <f t="shared" si="67"/>
        <v>0</v>
      </c>
      <c r="J541" s="158" t="str">
        <f t="shared" si="65"/>
        <v>MUY BAJO</v>
      </c>
      <c r="K541" s="136">
        <v>0</v>
      </c>
      <c r="L541" s="136">
        <v>0</v>
      </c>
      <c r="M541" s="153">
        <v>0</v>
      </c>
      <c r="N541" s="136">
        <v>0</v>
      </c>
      <c r="O541" s="136">
        <v>0</v>
      </c>
      <c r="P541" s="104"/>
      <c r="Q541" s="158" t="s">
        <v>293</v>
      </c>
      <c r="R541" s="143"/>
      <c r="S541" s="31"/>
      <c r="T541" s="158" t="s">
        <v>293</v>
      </c>
    </row>
    <row r="542" spans="1:20" ht="38.25" x14ac:dyDescent="0.25">
      <c r="A542" s="207"/>
      <c r="B542" s="9" t="s">
        <v>280</v>
      </c>
      <c r="C542" s="3" t="s">
        <v>1</v>
      </c>
      <c r="D542" s="1" t="s">
        <v>281</v>
      </c>
      <c r="E542" s="53">
        <v>1</v>
      </c>
      <c r="F542" s="53">
        <v>1</v>
      </c>
      <c r="G542" s="48" t="s">
        <v>290</v>
      </c>
      <c r="H542" s="124">
        <v>0</v>
      </c>
      <c r="I542" s="187">
        <f t="shared" si="67"/>
        <v>0</v>
      </c>
      <c r="J542" s="158" t="str">
        <f t="shared" si="65"/>
        <v>MUY BAJO</v>
      </c>
      <c r="K542" s="136">
        <v>0</v>
      </c>
      <c r="L542" s="136">
        <v>0</v>
      </c>
      <c r="M542" s="153">
        <v>0</v>
      </c>
      <c r="N542" s="136">
        <v>0</v>
      </c>
      <c r="O542" s="136">
        <v>0</v>
      </c>
      <c r="P542" s="104"/>
      <c r="Q542" s="158" t="s">
        <v>293</v>
      </c>
      <c r="R542" s="143"/>
      <c r="S542" s="31"/>
      <c r="T542" s="158" t="s">
        <v>293</v>
      </c>
    </row>
    <row r="543" spans="1:20" ht="38.25" x14ac:dyDescent="0.25">
      <c r="A543" s="207"/>
      <c r="B543" s="9" t="s">
        <v>282</v>
      </c>
      <c r="C543" s="3" t="s">
        <v>27</v>
      </c>
      <c r="D543" s="1" t="s">
        <v>283</v>
      </c>
      <c r="E543" s="53">
        <v>0</v>
      </c>
      <c r="F543" s="53">
        <v>10</v>
      </c>
      <c r="G543" s="48" t="s">
        <v>289</v>
      </c>
      <c r="H543" s="124">
        <v>0</v>
      </c>
      <c r="I543" s="187">
        <f t="shared" si="67"/>
        <v>0</v>
      </c>
      <c r="J543" s="158" t="str">
        <f t="shared" si="65"/>
        <v>MUY BAJO</v>
      </c>
      <c r="K543" s="136">
        <v>0</v>
      </c>
      <c r="L543" s="136">
        <v>0</v>
      </c>
      <c r="M543" s="153">
        <v>0</v>
      </c>
      <c r="N543" s="136">
        <v>0</v>
      </c>
      <c r="O543" s="136">
        <v>0</v>
      </c>
      <c r="P543" s="104"/>
      <c r="Q543" s="158" t="s">
        <v>293</v>
      </c>
      <c r="R543" s="143"/>
      <c r="S543" s="31"/>
      <c r="T543" s="158" t="s">
        <v>293</v>
      </c>
    </row>
    <row r="544" spans="1:20" ht="38.25" x14ac:dyDescent="0.25">
      <c r="A544" s="207"/>
      <c r="B544" s="9" t="s">
        <v>282</v>
      </c>
      <c r="C544" s="3" t="s">
        <v>29</v>
      </c>
      <c r="D544" s="1" t="s">
        <v>283</v>
      </c>
      <c r="E544" s="53">
        <v>0</v>
      </c>
      <c r="F544" s="53">
        <v>10</v>
      </c>
      <c r="G544" s="48" t="s">
        <v>289</v>
      </c>
      <c r="H544" s="124">
        <v>0</v>
      </c>
      <c r="I544" s="187">
        <f t="shared" si="67"/>
        <v>0</v>
      </c>
      <c r="J544" s="158" t="str">
        <f t="shared" si="65"/>
        <v>MUY BAJO</v>
      </c>
      <c r="K544" s="136">
        <v>0</v>
      </c>
      <c r="L544" s="136">
        <v>0</v>
      </c>
      <c r="M544" s="153">
        <v>0</v>
      </c>
      <c r="N544" s="136">
        <v>0</v>
      </c>
      <c r="O544" s="136">
        <v>0</v>
      </c>
      <c r="P544" s="104"/>
      <c r="Q544" s="158" t="s">
        <v>293</v>
      </c>
      <c r="R544" s="143"/>
      <c r="S544" s="31"/>
      <c r="T544" s="158" t="s">
        <v>293</v>
      </c>
    </row>
    <row r="545" spans="1:20" ht="38.25" x14ac:dyDescent="0.25">
      <c r="A545" s="207"/>
      <c r="B545" s="9" t="s">
        <v>282</v>
      </c>
      <c r="C545" s="3" t="s">
        <v>30</v>
      </c>
      <c r="D545" s="1" t="s">
        <v>283</v>
      </c>
      <c r="E545" s="53">
        <v>0</v>
      </c>
      <c r="F545" s="53">
        <v>10</v>
      </c>
      <c r="G545" s="48" t="s">
        <v>289</v>
      </c>
      <c r="H545" s="124">
        <v>0</v>
      </c>
      <c r="I545" s="187">
        <f t="shared" si="67"/>
        <v>0</v>
      </c>
      <c r="J545" s="158" t="str">
        <f t="shared" si="65"/>
        <v>MUY BAJO</v>
      </c>
      <c r="K545" s="136">
        <v>0</v>
      </c>
      <c r="L545" s="136">
        <v>0</v>
      </c>
      <c r="M545" s="153">
        <v>0</v>
      </c>
      <c r="N545" s="136">
        <v>0</v>
      </c>
      <c r="O545" s="136">
        <v>0</v>
      </c>
      <c r="P545" s="104"/>
      <c r="Q545" s="158" t="s">
        <v>293</v>
      </c>
      <c r="R545" s="143"/>
      <c r="S545" s="31"/>
      <c r="T545" s="158" t="s">
        <v>293</v>
      </c>
    </row>
    <row r="546" spans="1:20" ht="38.25" x14ac:dyDescent="0.25">
      <c r="A546" s="207"/>
      <c r="B546" s="9" t="s">
        <v>282</v>
      </c>
      <c r="C546" s="3" t="s">
        <v>31</v>
      </c>
      <c r="D546" s="1" t="s">
        <v>283</v>
      </c>
      <c r="E546" s="53">
        <v>0</v>
      </c>
      <c r="F546" s="53">
        <v>10</v>
      </c>
      <c r="G546" s="48" t="s">
        <v>289</v>
      </c>
      <c r="H546" s="124">
        <v>0</v>
      </c>
      <c r="I546" s="187">
        <f t="shared" si="67"/>
        <v>0</v>
      </c>
      <c r="J546" s="158" t="str">
        <f t="shared" si="65"/>
        <v>MUY BAJO</v>
      </c>
      <c r="K546" s="136">
        <v>0</v>
      </c>
      <c r="L546" s="136">
        <v>0</v>
      </c>
      <c r="M546" s="153">
        <v>0</v>
      </c>
      <c r="N546" s="136">
        <v>0</v>
      </c>
      <c r="O546" s="136">
        <v>0</v>
      </c>
      <c r="P546" s="104"/>
      <c r="Q546" s="158" t="s">
        <v>293</v>
      </c>
      <c r="R546" s="143"/>
      <c r="S546" s="31"/>
      <c r="T546" s="158" t="s">
        <v>293</v>
      </c>
    </row>
    <row r="547" spans="1:20" ht="25.5" x14ac:dyDescent="0.25">
      <c r="A547" s="207"/>
      <c r="B547" s="9" t="s">
        <v>284</v>
      </c>
      <c r="C547" s="3" t="s">
        <v>1</v>
      </c>
      <c r="D547" s="1" t="s">
        <v>285</v>
      </c>
      <c r="E547" s="53">
        <v>0</v>
      </c>
      <c r="F547" s="53"/>
      <c r="G547" s="48" t="s">
        <v>290</v>
      </c>
      <c r="H547" s="124">
        <v>2</v>
      </c>
      <c r="I547" s="187"/>
      <c r="J547" s="158" t="s">
        <v>293</v>
      </c>
      <c r="K547" s="136">
        <v>0</v>
      </c>
      <c r="L547" s="136">
        <v>65</v>
      </c>
      <c r="M547" s="153">
        <v>0</v>
      </c>
      <c r="N547" s="136">
        <v>5</v>
      </c>
      <c r="O547" s="136">
        <v>60.596049999999998</v>
      </c>
      <c r="P547" s="104">
        <f>+O547/L547</f>
        <v>0.93224692307692303</v>
      </c>
      <c r="Q547" s="158" t="s">
        <v>293</v>
      </c>
      <c r="R547" s="143"/>
      <c r="S547" s="31">
        <f>+I547*P547</f>
        <v>0</v>
      </c>
      <c r="T547" s="158" t="str">
        <f t="shared" ref="T547" si="70">IF(S547&lt;=20%,"MUY BAJO",IF(AND(S547&gt;20%,S547&lt;=40%),"BAJO",IF(AND(S547&gt;40%,S547&lt;=60%),"MEDIO",IF(AND(S547&gt;60%,S547&lt;=80%),"ALTO","MUY ALTO"))))</f>
        <v>MUY BAJO</v>
      </c>
    </row>
    <row r="548" spans="1:20" ht="25.5" x14ac:dyDescent="0.25">
      <c r="A548" s="207"/>
      <c r="B548" s="21" t="s">
        <v>309</v>
      </c>
      <c r="C548" s="22"/>
      <c r="D548" s="23"/>
      <c r="E548" s="84"/>
      <c r="F548" s="92"/>
      <c r="G548" s="85"/>
      <c r="H548" s="84"/>
      <c r="I548" s="201">
        <f>+AVERAGE(I540:I547)</f>
        <v>0</v>
      </c>
      <c r="J548" s="158" t="str">
        <f t="shared" si="65"/>
        <v>MUY BAJO</v>
      </c>
      <c r="K548" s="139">
        <v>0</v>
      </c>
      <c r="L548" s="139">
        <v>65</v>
      </c>
      <c r="M548" s="139">
        <v>0</v>
      </c>
      <c r="N548" s="139">
        <v>5</v>
      </c>
      <c r="O548" s="139">
        <v>60.596049999999998</v>
      </c>
      <c r="P548" s="110">
        <f>+O548/L548</f>
        <v>0.93224692307692303</v>
      </c>
      <c r="Q548" s="159"/>
      <c r="R548" s="141"/>
      <c r="S548" s="73"/>
      <c r="T548" s="162"/>
    </row>
    <row r="549" spans="1:20" s="115" customFormat="1" ht="25.5" x14ac:dyDescent="0.25">
      <c r="A549" s="208"/>
      <c r="B549" s="171" t="s">
        <v>308</v>
      </c>
      <c r="C549" s="20"/>
      <c r="D549" s="20"/>
      <c r="E549" s="20"/>
      <c r="F549" s="20"/>
      <c r="G549" s="20"/>
      <c r="H549" s="20"/>
      <c r="I549" s="203">
        <f>+AVERAGE(I539,I548)</f>
        <v>0.45517601793013068</v>
      </c>
      <c r="J549" s="158" t="str">
        <f t="shared" si="65"/>
        <v>MEDIO</v>
      </c>
      <c r="K549" s="146">
        <v>11720.954</v>
      </c>
      <c r="L549" s="146">
        <v>7246.3750380000001</v>
      </c>
      <c r="M549" s="170">
        <v>6.1269543741917251E-7</v>
      </c>
      <c r="N549" s="146">
        <v>78.426214999999999</v>
      </c>
      <c r="O549" s="146">
        <v>6496.3629080000001</v>
      </c>
      <c r="P549" s="169">
        <f>+O549/L549</f>
        <v>0.89649830072733805</v>
      </c>
      <c r="Q549" s="159" t="str">
        <f>IF(P549&lt;=20%,"MUY BAJO",IF(AND(P549&gt;20%,P549&lt;=40%),"BAJO",IF(AND(P549&gt;40%,P549&lt;=60%),"MEDIO",IF(AND(P549&gt;60%,P549&lt;=80%),"ALTO","MUY ALTO"))))</f>
        <v>MUY ALTO</v>
      </c>
      <c r="R549" s="141"/>
      <c r="S549" s="163">
        <f>+I549*P549</f>
        <v>0.40806452660619852</v>
      </c>
      <c r="T549" s="158" t="str">
        <f t="shared" ref="T549:T550" si="71">IF(S549&lt;=20%,"MUY BAJO",IF(AND(S549&gt;20%,S549&lt;=40%),"BAJO",IF(AND(S549&gt;40%,S549&lt;=60%),"MEDIO",IF(AND(S549&gt;60%,S549&lt;=80%),"ALTO","MUY ALTO"))))</f>
        <v>MEDIO</v>
      </c>
    </row>
    <row r="550" spans="1:20" s="46" customFormat="1" ht="24.75" customHeight="1" x14ac:dyDescent="0.25">
      <c r="B550" s="121" t="s">
        <v>346</v>
      </c>
      <c r="C550" s="121"/>
      <c r="D550" s="121"/>
      <c r="E550" s="121"/>
      <c r="F550" s="121"/>
      <c r="G550" s="121"/>
      <c r="H550" s="120"/>
      <c r="I550" s="204">
        <f>AVERAGE(I549,I423,I267,I161,I28,I20,I15)</f>
        <v>0.62044064550047184</v>
      </c>
      <c r="J550" s="158" t="str">
        <f t="shared" si="65"/>
        <v>ALTO</v>
      </c>
      <c r="K550" s="148">
        <v>76431.610363999993</v>
      </c>
      <c r="L550" s="148">
        <v>59666.280391</v>
      </c>
      <c r="M550" s="155">
        <v>7.8064926418328318E-7</v>
      </c>
      <c r="N550" s="148">
        <v>9311.7265160000006</v>
      </c>
      <c r="O550" s="148">
        <v>49176.682472</v>
      </c>
      <c r="P550" s="172">
        <f>+O550/L550</f>
        <v>0.82419554478240542</v>
      </c>
      <c r="Q550" s="159" t="str">
        <f>IF(P550&lt;=20%,"MUY BAJO",IF(AND(P550&gt;20%,P550&lt;=40%),"BAJO",IF(AND(P550&gt;40%,P550&lt;=60%),"MEDIO",IF(AND(P550&gt;60%,P550&lt;=80%),"ALTO","MUY ALTO"))))</f>
        <v>MUY ALTO</v>
      </c>
      <c r="R550" s="144"/>
      <c r="S550" s="172">
        <f>AVERAGE(S549,S423,S267,S161,S28,S20,S15)</f>
        <v>0.51875916317473314</v>
      </c>
      <c r="T550" s="158" t="str">
        <f t="shared" si="71"/>
        <v>MEDIO</v>
      </c>
    </row>
    <row r="551" spans="1:20" ht="31.5" customHeight="1" x14ac:dyDescent="0.25">
      <c r="B551" s="226" t="s">
        <v>352</v>
      </c>
      <c r="C551" s="226"/>
      <c r="D551" s="226"/>
      <c r="E551" s="226"/>
      <c r="F551" s="226"/>
      <c r="G551" s="226"/>
      <c r="H551" s="226"/>
      <c r="I551" s="226"/>
      <c r="J551" s="226"/>
      <c r="K551" s="226"/>
      <c r="L551" s="226"/>
      <c r="M551" s="226"/>
      <c r="N551" s="226"/>
      <c r="O551" s="226"/>
      <c r="P551" s="226"/>
      <c r="Q551" s="226"/>
      <c r="R551" s="226"/>
      <c r="S551" s="226"/>
      <c r="T551" s="226"/>
    </row>
    <row r="552" spans="1:20" ht="21" x14ac:dyDescent="0.35">
      <c r="B552" s="134" t="s">
        <v>350</v>
      </c>
      <c r="C552" s="25"/>
      <c r="D552" s="25"/>
      <c r="P552" s="24"/>
      <c r="Q552" s="135"/>
      <c r="R552" s="135"/>
      <c r="T552" s="135"/>
    </row>
    <row r="553" spans="1:20" x14ac:dyDescent="0.25">
      <c r="B553" s="26"/>
      <c r="C553" s="27"/>
      <c r="D553" s="25"/>
      <c r="Q553" s="135"/>
      <c r="R553" s="135"/>
      <c r="T553" s="135"/>
    </row>
    <row r="554" spans="1:20" x14ac:dyDescent="0.25">
      <c r="B554" s="28"/>
      <c r="C554" s="117"/>
      <c r="D554" s="25"/>
      <c r="Q554" s="135"/>
      <c r="R554" s="135"/>
      <c r="T554" s="135"/>
    </row>
  </sheetData>
  <autoFilter ref="A3:T552" xr:uid="{D4006B0E-58DA-47A3-AB8C-40C0299FD32F}"/>
  <mergeCells count="21">
    <mergeCell ref="A29:A161"/>
    <mergeCell ref="A162:A267"/>
    <mergeCell ref="A268:A423"/>
    <mergeCell ref="A424:A549"/>
    <mergeCell ref="B551:T551"/>
    <mergeCell ref="A21:A27"/>
    <mergeCell ref="A1:T1"/>
    <mergeCell ref="A2:A3"/>
    <mergeCell ref="B2:B3"/>
    <mergeCell ref="C2:C3"/>
    <mergeCell ref="D2:D3"/>
    <mergeCell ref="E2:E3"/>
    <mergeCell ref="F2:F3"/>
    <mergeCell ref="G2:G3"/>
    <mergeCell ref="H2:H3"/>
    <mergeCell ref="I2:J2"/>
    <mergeCell ref="K2:O2"/>
    <mergeCell ref="P2:Q2"/>
    <mergeCell ref="S2:T2"/>
    <mergeCell ref="A4:A14"/>
    <mergeCell ref="A16:A19"/>
  </mergeCells>
  <conditionalFormatting sqref="J4:J72 J79:J550">
    <cfRule type="containsText" dxfId="753" priority="182" operator="containsText" text="MUY BAJO">
      <formula>NOT(ISERROR(SEARCH("MUY BAJO",J4)))</formula>
    </cfRule>
    <cfRule type="containsText" dxfId="752" priority="183" operator="containsText" text="MUY ALTO">
      <formula>NOT(ISERROR(SEARCH("MUY ALTO",J4)))</formula>
    </cfRule>
    <cfRule type="containsText" dxfId="751" priority="184" operator="containsText" text="ALTO">
      <formula>NOT(ISERROR(SEARCH("ALTO",J4)))</formula>
    </cfRule>
    <cfRule type="containsText" dxfId="750" priority="185" operator="containsText" text="MEDIO">
      <formula>NOT(ISERROR(SEARCH("MEDIO",J4)))</formula>
    </cfRule>
    <cfRule type="containsText" dxfId="749" priority="186" operator="containsText" text="BAJO">
      <formula>NOT(ISERROR(SEARCH("BAJO",J4)))</formula>
    </cfRule>
  </conditionalFormatting>
  <conditionalFormatting sqref="J73:J78">
    <cfRule type="containsText" dxfId="748" priority="157" operator="containsText" text="MUY BAJO">
      <formula>NOT(ISERROR(SEARCH("MUY BAJO",J73)))</formula>
    </cfRule>
    <cfRule type="containsText" dxfId="747" priority="158" operator="containsText" text="MUY ALTO">
      <formula>NOT(ISERROR(SEARCH("MUY ALTO",J73)))</formula>
    </cfRule>
    <cfRule type="containsText" dxfId="746" priority="159" operator="containsText" text="ALTO">
      <formula>NOT(ISERROR(SEARCH("ALTO",J73)))</formula>
    </cfRule>
    <cfRule type="containsText" dxfId="745" priority="160" operator="containsText" text="MEDIO">
      <formula>NOT(ISERROR(SEARCH("MEDIO",J73)))</formula>
    </cfRule>
    <cfRule type="containsText" dxfId="744" priority="161" operator="containsText" text="BAJO">
      <formula>NOT(ISERROR(SEARCH("BAJO",J73)))</formula>
    </cfRule>
    <cfRule type="containsText" dxfId="743" priority="162" operator="containsText" text="MUY BAJO">
      <formula>NOT(ISERROR(SEARCH("MUY BAJO",J73)))</formula>
    </cfRule>
    <cfRule type="containsText" dxfId="742" priority="163" operator="containsText" text="MUY ALTO">
      <formula>NOT(ISERROR(SEARCH("MUY ALTO",J73)))</formula>
    </cfRule>
    <cfRule type="containsText" dxfId="741" priority="164" operator="containsText" text="ALTO">
      <formula>NOT(ISERROR(SEARCH("ALTO",J73)))</formula>
    </cfRule>
    <cfRule type="containsText" dxfId="740" priority="165" operator="containsText" text="MEDIO">
      <formula>NOT(ISERROR(SEARCH("MEDIO",J73)))</formula>
    </cfRule>
    <cfRule type="containsText" dxfId="739" priority="166" operator="containsText" text="BAJO">
      <formula>NOT(ISERROR(SEARCH("BAJO",J73)))</formula>
    </cfRule>
  </conditionalFormatting>
  <conditionalFormatting sqref="Q121">
    <cfRule type="containsText" dxfId="738" priority="131" operator="containsText" text="MUY BAJO">
      <formula>NOT(ISERROR(SEARCH("MUY BAJO",Q121)))</formula>
    </cfRule>
    <cfRule type="containsText" dxfId="737" priority="132" operator="containsText" text="MUY ALTO">
      <formula>NOT(ISERROR(SEARCH("MUY ALTO",Q121)))</formula>
    </cfRule>
    <cfRule type="containsText" dxfId="736" priority="133" operator="containsText" text="ALTO">
      <formula>NOT(ISERROR(SEARCH("ALTO",Q121)))</formula>
    </cfRule>
    <cfRule type="containsText" dxfId="735" priority="134" operator="containsText" text="MEDIO">
      <formula>NOT(ISERROR(SEARCH("MEDIO",Q121)))</formula>
    </cfRule>
    <cfRule type="containsText" dxfId="734" priority="135" operator="containsText" text="BAJO">
      <formula>NOT(ISERROR(SEARCH("BAJO",Q121)))</formula>
    </cfRule>
  </conditionalFormatting>
  <conditionalFormatting sqref="Q149">
    <cfRule type="containsText" dxfId="733" priority="121" operator="containsText" text="MUY BAJO">
      <formula>NOT(ISERROR(SEARCH("MUY BAJO",Q149)))</formula>
    </cfRule>
    <cfRule type="containsText" dxfId="732" priority="122" operator="containsText" text="MUY ALTO">
      <formula>NOT(ISERROR(SEARCH("MUY ALTO",Q149)))</formula>
    </cfRule>
    <cfRule type="containsText" dxfId="731" priority="123" operator="containsText" text="ALTO">
      <formula>NOT(ISERROR(SEARCH("ALTO",Q149)))</formula>
    </cfRule>
    <cfRule type="containsText" dxfId="730" priority="124" operator="containsText" text="MEDIO">
      <formula>NOT(ISERROR(SEARCH("MEDIO",Q149)))</formula>
    </cfRule>
    <cfRule type="containsText" dxfId="729" priority="125" operator="containsText" text="BAJO">
      <formula>NOT(ISERROR(SEARCH("BAJO",Q149)))</formula>
    </cfRule>
  </conditionalFormatting>
  <conditionalFormatting sqref="Q160">
    <cfRule type="containsText" dxfId="728" priority="110" operator="containsText" text="BAJO">
      <formula>NOT(ISERROR(SEARCH("BAJO",Q160)))</formula>
    </cfRule>
  </conditionalFormatting>
  <conditionalFormatting sqref="Q166">
    <cfRule type="containsText" dxfId="727" priority="101" operator="containsText" text="MUY BAJO">
      <formula>NOT(ISERROR(SEARCH("MUY BAJO",Q166)))</formula>
    </cfRule>
    <cfRule type="containsText" dxfId="726" priority="102" operator="containsText" text="MUY ALTO">
      <formula>NOT(ISERROR(SEARCH("MUY ALTO",Q166)))</formula>
    </cfRule>
    <cfRule type="containsText" dxfId="725" priority="103" operator="containsText" text="ALTO">
      <formula>NOT(ISERROR(SEARCH("ALTO",Q166)))</formula>
    </cfRule>
    <cfRule type="containsText" dxfId="724" priority="104" operator="containsText" text="MEDIO">
      <formula>NOT(ISERROR(SEARCH("MEDIO",Q166)))</formula>
    </cfRule>
    <cfRule type="containsText" dxfId="723" priority="105" operator="containsText" text="BAJO">
      <formula>NOT(ISERROR(SEARCH("BAJO",Q166)))</formula>
    </cfRule>
  </conditionalFormatting>
  <conditionalFormatting sqref="Q187">
    <cfRule type="containsText" dxfId="722" priority="141" operator="containsText" text="MUY BAJO">
      <formula>NOT(ISERROR(SEARCH("MUY BAJO",Q187)))</formula>
    </cfRule>
    <cfRule type="containsText" dxfId="721" priority="142" operator="containsText" text="MUY ALTO">
      <formula>NOT(ISERROR(SEARCH("MUY ALTO",Q187)))</formula>
    </cfRule>
    <cfRule type="containsText" dxfId="720" priority="143" operator="containsText" text="ALTO">
      <formula>NOT(ISERROR(SEARCH("ALTO",Q187)))</formula>
    </cfRule>
    <cfRule type="containsText" dxfId="719" priority="144" operator="containsText" text="MEDIO">
      <formula>NOT(ISERROR(SEARCH("MEDIO",Q187)))</formula>
    </cfRule>
    <cfRule type="containsText" dxfId="718" priority="145" operator="containsText" text="BAJO">
      <formula>NOT(ISERROR(SEARCH("BAJO",Q187)))</formula>
    </cfRule>
  </conditionalFormatting>
  <conditionalFormatting sqref="Q192">
    <cfRule type="containsText" dxfId="717" priority="136" operator="containsText" text="MUY BAJO">
      <formula>NOT(ISERROR(SEARCH("MUY BAJO",Q192)))</formula>
    </cfRule>
    <cfRule type="containsText" dxfId="716" priority="137" operator="containsText" text="MUY ALTO">
      <formula>NOT(ISERROR(SEARCH("MUY ALTO",Q192)))</formula>
    </cfRule>
    <cfRule type="containsText" dxfId="715" priority="138" operator="containsText" text="ALTO">
      <formula>NOT(ISERROR(SEARCH("ALTO",Q192)))</formula>
    </cfRule>
    <cfRule type="containsText" dxfId="714" priority="139" operator="containsText" text="MEDIO">
      <formula>NOT(ISERROR(SEARCH("MEDIO",Q192)))</formula>
    </cfRule>
    <cfRule type="containsText" dxfId="713" priority="140" operator="containsText" text="BAJO">
      <formula>NOT(ISERROR(SEARCH("BAJO",Q192)))</formula>
    </cfRule>
  </conditionalFormatting>
  <conditionalFormatting sqref="Q277">
    <cfRule type="containsText" dxfId="712" priority="71" operator="containsText" text="MUY BAJO">
      <formula>NOT(ISERROR(SEARCH("MUY BAJO",Q277)))</formula>
    </cfRule>
    <cfRule type="containsText" dxfId="711" priority="72" operator="containsText" text="MUY ALTO">
      <formula>NOT(ISERROR(SEARCH("MUY ALTO",Q277)))</formula>
    </cfRule>
    <cfRule type="containsText" dxfId="710" priority="73" operator="containsText" text="ALTO">
      <formula>NOT(ISERROR(SEARCH("ALTO",Q277)))</formula>
    </cfRule>
    <cfRule type="containsText" dxfId="709" priority="74" operator="containsText" text="MEDIO">
      <formula>NOT(ISERROR(SEARCH("MEDIO",Q277)))</formula>
    </cfRule>
    <cfRule type="containsText" dxfId="708" priority="75" operator="containsText" text="BAJO">
      <formula>NOT(ISERROR(SEARCH("BAJO",Q277)))</formula>
    </cfRule>
  </conditionalFormatting>
  <conditionalFormatting sqref="Q289">
    <cfRule type="containsText" dxfId="707" priority="61" operator="containsText" text="MUY BAJO">
      <formula>NOT(ISERROR(SEARCH("MUY BAJO",Q289)))</formula>
    </cfRule>
    <cfRule type="containsText" dxfId="706" priority="62" operator="containsText" text="MUY ALTO">
      <formula>NOT(ISERROR(SEARCH("MUY ALTO",Q289)))</formula>
    </cfRule>
    <cfRule type="containsText" dxfId="705" priority="63" operator="containsText" text="ALTO">
      <formula>NOT(ISERROR(SEARCH("ALTO",Q289)))</formula>
    </cfRule>
    <cfRule type="containsText" dxfId="704" priority="64" operator="containsText" text="MEDIO">
      <formula>NOT(ISERROR(SEARCH("MEDIO",Q289)))</formula>
    </cfRule>
    <cfRule type="containsText" dxfId="703" priority="65" operator="containsText" text="BAJO">
      <formula>NOT(ISERROR(SEARCH("BAJO",Q289)))</formula>
    </cfRule>
    <cfRule type="containsText" dxfId="702" priority="66" operator="containsText" text="MUY BAJO">
      <formula>NOT(ISERROR(SEARCH("MUY BAJO",Q289)))</formula>
    </cfRule>
    <cfRule type="containsText" dxfId="701" priority="67" operator="containsText" text="MUY ALTO">
      <formula>NOT(ISERROR(SEARCH("MUY ALTO",Q289)))</formula>
    </cfRule>
    <cfRule type="containsText" dxfId="700" priority="68" operator="containsText" text="ALTO">
      <formula>NOT(ISERROR(SEARCH("ALTO",Q289)))</formula>
    </cfRule>
    <cfRule type="containsText" dxfId="699" priority="69" operator="containsText" text="MEDIO">
      <formula>NOT(ISERROR(SEARCH("MEDIO",Q289)))</formula>
    </cfRule>
    <cfRule type="containsText" dxfId="698" priority="70" operator="containsText" text="BAJO">
      <formula>NOT(ISERROR(SEARCH("BAJO",Q289)))</formula>
    </cfRule>
  </conditionalFormatting>
  <conditionalFormatting sqref="Q517">
    <cfRule type="containsText" dxfId="697" priority="46" operator="containsText" text="MUY BAJO">
      <formula>NOT(ISERROR(SEARCH("MUY BAJO",Q517)))</formula>
    </cfRule>
    <cfRule type="containsText" dxfId="696" priority="47" operator="containsText" text="MUY ALTO">
      <formula>NOT(ISERROR(SEARCH("MUY ALTO",Q517)))</formula>
    </cfRule>
    <cfRule type="containsText" dxfId="695" priority="48" operator="containsText" text="ALTO">
      <formula>NOT(ISERROR(SEARCH("ALTO",Q517)))</formula>
    </cfRule>
    <cfRule type="containsText" dxfId="694" priority="49" operator="containsText" text="MEDIO">
      <formula>NOT(ISERROR(SEARCH("MEDIO",Q517)))</formula>
    </cfRule>
    <cfRule type="containsText" dxfId="693" priority="50" operator="containsText" text="BAJO">
      <formula>NOT(ISERROR(SEARCH("BAJO",Q517)))</formula>
    </cfRule>
    <cfRule type="containsText" dxfId="692" priority="51" operator="containsText" text="MUY BAJO">
      <formula>NOT(ISERROR(SEARCH("MUY BAJO",Q517)))</formula>
    </cfRule>
    <cfRule type="containsText" dxfId="691" priority="52" operator="containsText" text="MUY ALTO">
      <formula>NOT(ISERROR(SEARCH("MUY ALTO",Q517)))</formula>
    </cfRule>
    <cfRule type="containsText" dxfId="690" priority="53" operator="containsText" text="ALTO">
      <formula>NOT(ISERROR(SEARCH("ALTO",Q517)))</formula>
    </cfRule>
    <cfRule type="containsText" dxfId="689" priority="54" operator="containsText" text="MEDIO">
      <formula>NOT(ISERROR(SEARCH("MEDIO",Q517)))</formula>
    </cfRule>
    <cfRule type="containsText" dxfId="688" priority="55" operator="containsText" text="BAJO">
      <formula>NOT(ISERROR(SEARCH("BAJO",Q517)))</formula>
    </cfRule>
    <cfRule type="containsText" dxfId="687" priority="56" operator="containsText" text="MUY BAJO">
      <formula>NOT(ISERROR(SEARCH("MUY BAJO",Q517)))</formula>
    </cfRule>
    <cfRule type="containsText" dxfId="686" priority="57" operator="containsText" text="MUY ALTO">
      <formula>NOT(ISERROR(SEARCH("MUY ALTO",Q517)))</formula>
    </cfRule>
    <cfRule type="containsText" dxfId="685" priority="58" operator="containsText" text="ALTO">
      <formula>NOT(ISERROR(SEARCH("ALTO",Q517)))</formula>
    </cfRule>
    <cfRule type="containsText" dxfId="684" priority="59" operator="containsText" text="MEDIO">
      <formula>NOT(ISERROR(SEARCH("MEDIO",Q517)))</formula>
    </cfRule>
    <cfRule type="containsText" dxfId="683" priority="60" operator="containsText" text="BAJO">
      <formula>NOT(ISERROR(SEARCH("BAJO",Q517)))</formula>
    </cfRule>
  </conditionalFormatting>
  <conditionalFormatting sqref="Q549:Q550">
    <cfRule type="containsText" dxfId="682" priority="152" operator="containsText" text="MUY BAJO">
      <formula>NOT(ISERROR(SEARCH("MUY BAJO",Q549)))</formula>
    </cfRule>
    <cfRule type="containsText" dxfId="681" priority="153" operator="containsText" text="MUY ALTO">
      <formula>NOT(ISERROR(SEARCH("MUY ALTO",Q549)))</formula>
    </cfRule>
    <cfRule type="containsText" dxfId="680" priority="154" operator="containsText" text="ALTO">
      <formula>NOT(ISERROR(SEARCH("ALTO",Q549)))</formula>
    </cfRule>
    <cfRule type="containsText" dxfId="679" priority="155" operator="containsText" text="MEDIO">
      <formula>NOT(ISERROR(SEARCH("MEDIO",Q549)))</formula>
    </cfRule>
    <cfRule type="containsText" dxfId="678" priority="156" operator="containsText" text="BAJO">
      <formula>NOT(ISERROR(SEARCH("BAJO",Q549)))</formula>
    </cfRule>
  </conditionalFormatting>
  <conditionalFormatting sqref="Q4:R6">
    <cfRule type="containsText" dxfId="677" priority="293" operator="containsText" text="MUY BAJO">
      <formula>NOT(ISERROR(SEARCH("MUY BAJO",Q4)))</formula>
    </cfRule>
    <cfRule type="containsText" dxfId="676" priority="294" operator="containsText" text="MUY ALTO">
      <formula>NOT(ISERROR(SEARCH("MUY ALTO",Q4)))</formula>
    </cfRule>
    <cfRule type="containsText" dxfId="675" priority="295" operator="containsText" text="ALTO">
      <formula>NOT(ISERROR(SEARCH("ALTO",Q4)))</formula>
    </cfRule>
    <cfRule type="containsText" dxfId="674" priority="296" operator="containsText" text="MEDIO">
      <formula>NOT(ISERROR(SEARCH("MEDIO",Q4)))</formula>
    </cfRule>
    <cfRule type="containsText" dxfId="673" priority="297" operator="containsText" text="BAJO">
      <formula>NOT(ISERROR(SEARCH("BAJO",Q4)))</formula>
    </cfRule>
  </conditionalFormatting>
  <conditionalFormatting sqref="Q4:R120 T4:T120 Q167:R186 T167:T186 Q193:R548 T193:T265 T267:T297 T299:T548 R121 Q122:R148 T122:T148 R149 Q150:R159 T150:T159 R160 Q161:R165 T161:T165 R166 R187 R192 Q188:R191 T188:T191">
    <cfRule type="containsText" dxfId="672" priority="378" operator="containsText" text="MUY BAJO">
      <formula>NOT(ISERROR(SEARCH("MUY BAJO",Q4)))</formula>
    </cfRule>
  </conditionalFormatting>
  <conditionalFormatting sqref="Q4:R120 T4:T120 R121 Q122:R148 T122:T148 R149 Q150:R159 T150:T159 R160 Q161:R165 T161:T165 R166 Q167:R186 T167:T186 R187 Q188:R191 T188:T191 R192 T193:T265 Q193:R548 T267:T297 T299:T548">
    <cfRule type="containsText" dxfId="671" priority="379" operator="containsText" text="MUY ALTO">
      <formula>NOT(ISERROR(SEARCH("MUY ALTO",Q4)))</formula>
    </cfRule>
    <cfRule type="containsText" dxfId="670" priority="380" operator="containsText" text="ALTO">
      <formula>NOT(ISERROR(SEARCH("ALTO",Q4)))</formula>
    </cfRule>
    <cfRule type="containsText" dxfId="669" priority="381" operator="containsText" text="MEDIO">
      <formula>NOT(ISERROR(SEARCH("MEDIO",Q4)))</formula>
    </cfRule>
    <cfRule type="containsText" dxfId="668" priority="382" operator="containsText" text="BAJO">
      <formula>NOT(ISERROR(SEARCH("BAJO",Q4)))</formula>
    </cfRule>
  </conditionalFormatting>
  <conditionalFormatting sqref="Q72:R78">
    <cfRule type="containsText" dxfId="667" priority="373" operator="containsText" text="MUY BAJO">
      <formula>NOT(ISERROR(SEARCH("MUY BAJO",Q72)))</formula>
    </cfRule>
    <cfRule type="containsText" dxfId="666" priority="374" operator="containsText" text="MUY ALTO">
      <formula>NOT(ISERROR(SEARCH("MUY ALTO",Q72)))</formula>
    </cfRule>
    <cfRule type="containsText" dxfId="665" priority="375" operator="containsText" text="ALTO">
      <formula>NOT(ISERROR(SEARCH("ALTO",Q72)))</formula>
    </cfRule>
    <cfRule type="containsText" dxfId="664" priority="376" operator="containsText" text="MEDIO">
      <formula>NOT(ISERROR(SEARCH("MEDIO",Q72)))</formula>
    </cfRule>
    <cfRule type="containsText" dxfId="663" priority="377" operator="containsText" text="BAJO">
      <formula>NOT(ISERROR(SEARCH("BAJO",Q72)))</formula>
    </cfRule>
  </conditionalFormatting>
  <conditionalFormatting sqref="Q97:R102">
    <cfRule type="containsText" dxfId="662" priority="283" operator="containsText" text="MUY BAJO">
      <formula>NOT(ISERROR(SEARCH("MUY BAJO",Q97)))</formula>
    </cfRule>
    <cfRule type="containsText" dxfId="661" priority="284" operator="containsText" text="MUY ALTO">
      <formula>NOT(ISERROR(SEARCH("MUY ALTO",Q97)))</formula>
    </cfRule>
    <cfRule type="containsText" dxfId="660" priority="285" operator="containsText" text="ALTO">
      <formula>NOT(ISERROR(SEARCH("ALTO",Q97)))</formula>
    </cfRule>
    <cfRule type="containsText" dxfId="659" priority="286" operator="containsText" text="MEDIO">
      <formula>NOT(ISERROR(SEARCH("MEDIO",Q97)))</formula>
    </cfRule>
    <cfRule type="containsText" dxfId="658" priority="287" operator="containsText" text="BAJO">
      <formula>NOT(ISERROR(SEARCH("BAJO",Q97)))</formula>
    </cfRule>
  </conditionalFormatting>
  <conditionalFormatting sqref="Q104:R107">
    <cfRule type="containsText" dxfId="657" priority="273" operator="containsText" text="MUY BAJO">
      <formula>NOT(ISERROR(SEARCH("MUY BAJO",Q104)))</formula>
    </cfRule>
    <cfRule type="containsText" dxfId="656" priority="274" operator="containsText" text="MUY ALTO">
      <formula>NOT(ISERROR(SEARCH("MUY ALTO",Q104)))</formula>
    </cfRule>
    <cfRule type="containsText" dxfId="655" priority="275" operator="containsText" text="ALTO">
      <formula>NOT(ISERROR(SEARCH("ALTO",Q104)))</formula>
    </cfRule>
    <cfRule type="containsText" dxfId="654" priority="276" operator="containsText" text="MEDIO">
      <formula>NOT(ISERROR(SEARCH("MEDIO",Q104)))</formula>
    </cfRule>
    <cfRule type="containsText" dxfId="653" priority="277" operator="containsText" text="BAJO">
      <formula>NOT(ISERROR(SEARCH("BAJO",Q104)))</formula>
    </cfRule>
  </conditionalFormatting>
  <conditionalFormatting sqref="Q112:R120 R121 Q122:R140">
    <cfRule type="containsText" dxfId="652" priority="263" operator="containsText" text="MUY BAJO">
      <formula>NOT(ISERROR(SEARCH("MUY BAJO",Q112)))</formula>
    </cfRule>
    <cfRule type="containsText" dxfId="651" priority="264" operator="containsText" text="MUY ALTO">
      <formula>NOT(ISERROR(SEARCH("MUY ALTO",Q112)))</formula>
    </cfRule>
    <cfRule type="containsText" dxfId="650" priority="265" operator="containsText" text="ALTO">
      <formula>NOT(ISERROR(SEARCH("ALTO",Q112)))</formula>
    </cfRule>
    <cfRule type="containsText" dxfId="649" priority="266" operator="containsText" text="MEDIO">
      <formula>NOT(ISERROR(SEARCH("MEDIO",Q112)))</formula>
    </cfRule>
    <cfRule type="containsText" dxfId="648" priority="267" operator="containsText" text="BAJO">
      <formula>NOT(ISERROR(SEARCH("BAJO",Q112)))</formula>
    </cfRule>
  </conditionalFormatting>
  <conditionalFormatting sqref="Q145:R148 R149 Q150:R156">
    <cfRule type="containsText" dxfId="647" priority="213" operator="containsText" text="MUY BAJO">
      <formula>NOT(ISERROR(SEARCH("MUY BAJO",Q145)))</formula>
    </cfRule>
    <cfRule type="containsText" dxfId="646" priority="214" operator="containsText" text="MUY ALTO">
      <formula>NOT(ISERROR(SEARCH("MUY ALTO",Q145)))</formula>
    </cfRule>
    <cfRule type="containsText" dxfId="645" priority="215" operator="containsText" text="ALTO">
      <formula>NOT(ISERROR(SEARCH("ALTO",Q145)))</formula>
    </cfRule>
    <cfRule type="containsText" dxfId="644" priority="216" operator="containsText" text="MEDIO">
      <formula>NOT(ISERROR(SEARCH("MEDIO",Q145)))</formula>
    </cfRule>
    <cfRule type="containsText" dxfId="643" priority="217" operator="containsText" text="BAJO">
      <formula>NOT(ISERROR(SEARCH("BAJO",Q145)))</formula>
    </cfRule>
  </conditionalFormatting>
  <conditionalFormatting sqref="Q158:R159 R160 Q161:R161">
    <cfRule type="containsText" dxfId="642" priority="207" operator="containsText" text="BAJO">
      <formula>NOT(ISERROR(SEARCH("BAJO",Q158)))</formula>
    </cfRule>
  </conditionalFormatting>
  <conditionalFormatting sqref="Q158:R161">
    <cfRule type="containsText" dxfId="641" priority="106" operator="containsText" text="MUY BAJO">
      <formula>NOT(ISERROR(SEARCH("MUY BAJO",Q158)))</formula>
    </cfRule>
    <cfRule type="containsText" dxfId="640" priority="107" operator="containsText" text="MUY ALTO">
      <formula>NOT(ISERROR(SEARCH("MUY ALTO",Q158)))</formula>
    </cfRule>
    <cfRule type="containsText" dxfId="639" priority="108" operator="containsText" text="ALTO">
      <formula>NOT(ISERROR(SEARCH("ALTO",Q158)))</formula>
    </cfRule>
    <cfRule type="containsText" dxfId="638" priority="109" operator="containsText" text="MEDIO">
      <formula>NOT(ISERROR(SEARCH("MEDIO",Q158)))</formula>
    </cfRule>
  </conditionalFormatting>
  <conditionalFormatting sqref="Q173:R173">
    <cfRule type="containsText" dxfId="637" priority="363" operator="containsText" text="MUY BAJO">
      <formula>NOT(ISERROR(SEARCH("MUY BAJO",Q173)))</formula>
    </cfRule>
    <cfRule type="containsText" dxfId="636" priority="364" operator="containsText" text="MUY ALTO">
      <formula>NOT(ISERROR(SEARCH("MUY ALTO",Q173)))</formula>
    </cfRule>
    <cfRule type="containsText" dxfId="635" priority="365" operator="containsText" text="ALTO">
      <formula>NOT(ISERROR(SEARCH("ALTO",Q173)))</formula>
    </cfRule>
    <cfRule type="containsText" dxfId="634" priority="366" operator="containsText" text="MEDIO">
      <formula>NOT(ISERROR(SEARCH("MEDIO",Q173)))</formula>
    </cfRule>
    <cfRule type="containsText" dxfId="633" priority="367" operator="containsText" text="BAJO">
      <formula>NOT(ISERROR(SEARCH("BAJO",Q173)))</formula>
    </cfRule>
  </conditionalFormatting>
  <conditionalFormatting sqref="Q176:R182">
    <cfRule type="containsText" dxfId="632" priority="353" operator="containsText" text="MUY BAJO">
      <formula>NOT(ISERROR(SEARCH("MUY BAJO",Q176)))</formula>
    </cfRule>
    <cfRule type="containsText" dxfId="631" priority="354" operator="containsText" text="MUY ALTO">
      <formula>NOT(ISERROR(SEARCH("MUY ALTO",Q176)))</formula>
    </cfRule>
    <cfRule type="containsText" dxfId="630" priority="355" operator="containsText" text="ALTO">
      <formula>NOT(ISERROR(SEARCH("ALTO",Q176)))</formula>
    </cfRule>
    <cfRule type="containsText" dxfId="629" priority="356" operator="containsText" text="MEDIO">
      <formula>NOT(ISERROR(SEARCH("MEDIO",Q176)))</formula>
    </cfRule>
    <cfRule type="containsText" dxfId="628" priority="357" operator="containsText" text="BAJO">
      <formula>NOT(ISERROR(SEARCH("BAJO",Q176)))</formula>
    </cfRule>
  </conditionalFormatting>
  <conditionalFormatting sqref="Q202:R204">
    <cfRule type="containsText" dxfId="627" priority="343" operator="containsText" text="MUY BAJO">
      <formula>NOT(ISERROR(SEARCH("MUY BAJO",Q202)))</formula>
    </cfRule>
    <cfRule type="containsText" dxfId="626" priority="344" operator="containsText" text="MUY ALTO">
      <formula>NOT(ISERROR(SEARCH("MUY ALTO",Q202)))</formula>
    </cfRule>
    <cfRule type="containsText" dxfId="625" priority="345" operator="containsText" text="ALTO">
      <formula>NOT(ISERROR(SEARCH("ALTO",Q202)))</formula>
    </cfRule>
    <cfRule type="containsText" dxfId="624" priority="346" operator="containsText" text="MEDIO">
      <formula>NOT(ISERROR(SEARCH("MEDIO",Q202)))</formula>
    </cfRule>
    <cfRule type="containsText" dxfId="623" priority="347" operator="containsText" text="BAJO">
      <formula>NOT(ISERROR(SEARCH("BAJO",Q202)))</formula>
    </cfRule>
  </conditionalFormatting>
  <conditionalFormatting sqref="Q210:R215 Q273:R275 Q277:R277">
    <cfRule type="containsText" dxfId="622" priority="334" operator="containsText" text="MUY ALTO">
      <formula>NOT(ISERROR(SEARCH("MUY ALTO",Q210)))</formula>
    </cfRule>
    <cfRule type="containsText" dxfId="621" priority="335" operator="containsText" text="ALTO">
      <formula>NOT(ISERROR(SEARCH("ALTO",Q210)))</formula>
    </cfRule>
    <cfRule type="containsText" dxfId="620" priority="336" operator="containsText" text="MEDIO">
      <formula>NOT(ISERROR(SEARCH("MEDIO",Q210)))</formula>
    </cfRule>
    <cfRule type="containsText" dxfId="619" priority="337" operator="containsText" text="BAJO">
      <formula>NOT(ISERROR(SEARCH("BAJO",Q210)))</formula>
    </cfRule>
  </conditionalFormatting>
  <conditionalFormatting sqref="Q277:R277 Q210:R215 Q273:R275">
    <cfRule type="containsText" dxfId="618" priority="333" operator="containsText" text="MUY BAJO">
      <formula>NOT(ISERROR(SEARCH("MUY BAJO",Q210)))</formula>
    </cfRule>
  </conditionalFormatting>
  <conditionalFormatting sqref="Q285:R286 Q309:R309">
    <cfRule type="containsText" dxfId="617" priority="323" operator="containsText" text="MUY BAJO">
      <formula>NOT(ISERROR(SEARCH("MUY BAJO",Q285)))</formula>
    </cfRule>
    <cfRule type="containsText" dxfId="616" priority="324" operator="containsText" text="MUY ALTO">
      <formula>NOT(ISERROR(SEARCH("MUY ALTO",Q285)))</formula>
    </cfRule>
    <cfRule type="containsText" dxfId="615" priority="325" operator="containsText" text="ALTO">
      <formula>NOT(ISERROR(SEARCH("ALTO",Q285)))</formula>
    </cfRule>
    <cfRule type="containsText" dxfId="614" priority="326" operator="containsText" text="MEDIO">
      <formula>NOT(ISERROR(SEARCH("MEDIO",Q285)))</formula>
    </cfRule>
    <cfRule type="containsText" dxfId="613" priority="327" operator="containsText" text="BAJO">
      <formula>NOT(ISERROR(SEARCH("BAJO",Q285)))</formula>
    </cfRule>
  </conditionalFormatting>
  <conditionalFormatting sqref="Q289:R289">
    <cfRule type="containsText" dxfId="612" priority="253" operator="containsText" text="MUY BAJO">
      <formula>NOT(ISERROR(SEARCH("MUY BAJO",Q289)))</formula>
    </cfRule>
    <cfRule type="containsText" dxfId="611" priority="254" operator="containsText" text="MUY ALTO">
      <formula>NOT(ISERROR(SEARCH("MUY ALTO",Q289)))</formula>
    </cfRule>
    <cfRule type="containsText" dxfId="610" priority="255" operator="containsText" text="ALTO">
      <formula>NOT(ISERROR(SEARCH("ALTO",Q289)))</formula>
    </cfRule>
    <cfRule type="containsText" dxfId="609" priority="256" operator="containsText" text="MEDIO">
      <formula>NOT(ISERROR(SEARCH("MEDIO",Q289)))</formula>
    </cfRule>
    <cfRule type="containsText" dxfId="608" priority="257" operator="containsText" text="BAJO">
      <formula>NOT(ISERROR(SEARCH("BAJO",Q289)))</formula>
    </cfRule>
  </conditionalFormatting>
  <conditionalFormatting sqref="Q327:R328 Q341:R343">
    <cfRule type="containsText" dxfId="607" priority="313" operator="containsText" text="MUY BAJO">
      <formula>NOT(ISERROR(SEARCH("MUY BAJO",Q327)))</formula>
    </cfRule>
    <cfRule type="containsText" dxfId="606" priority="314" operator="containsText" text="MUY ALTO">
      <formula>NOT(ISERROR(SEARCH("MUY ALTO",Q327)))</formula>
    </cfRule>
    <cfRule type="containsText" dxfId="605" priority="315" operator="containsText" text="ALTO">
      <formula>NOT(ISERROR(SEARCH("ALTO",Q327)))</formula>
    </cfRule>
    <cfRule type="containsText" dxfId="604" priority="316" operator="containsText" text="MEDIO">
      <formula>NOT(ISERROR(SEARCH("MEDIO",Q327)))</formula>
    </cfRule>
    <cfRule type="containsText" dxfId="603" priority="317" operator="containsText" text="BAJO">
      <formula>NOT(ISERROR(SEARCH("BAJO",Q327)))</formula>
    </cfRule>
  </conditionalFormatting>
  <conditionalFormatting sqref="Q355:R356">
    <cfRule type="containsText" dxfId="602" priority="303" operator="containsText" text="MUY BAJO">
      <formula>NOT(ISERROR(SEARCH("MUY BAJO",Q355)))</formula>
    </cfRule>
    <cfRule type="containsText" dxfId="601" priority="304" operator="containsText" text="MUY ALTO">
      <formula>NOT(ISERROR(SEARCH("MUY ALTO",Q355)))</formula>
    </cfRule>
    <cfRule type="containsText" dxfId="600" priority="305" operator="containsText" text="ALTO">
      <formula>NOT(ISERROR(SEARCH("ALTO",Q355)))</formula>
    </cfRule>
    <cfRule type="containsText" dxfId="599" priority="306" operator="containsText" text="MEDIO">
      <formula>NOT(ISERROR(SEARCH("MEDIO",Q355)))</formula>
    </cfRule>
    <cfRule type="containsText" dxfId="598" priority="307" operator="containsText" text="BAJO">
      <formula>NOT(ISERROR(SEARCH("BAJO",Q355)))</formula>
    </cfRule>
  </conditionalFormatting>
  <conditionalFormatting sqref="Q368:R368 Q390:R390">
    <cfRule type="containsText" dxfId="597" priority="248" operator="containsText" text="MUY BAJO">
      <formula>NOT(ISERROR(SEARCH("MUY BAJO",Q368)))</formula>
    </cfRule>
    <cfRule type="containsText" dxfId="596" priority="249" operator="containsText" text="MUY ALTO">
      <formula>NOT(ISERROR(SEARCH("MUY ALTO",Q368)))</formula>
    </cfRule>
    <cfRule type="containsText" dxfId="595" priority="250" operator="containsText" text="ALTO">
      <formula>NOT(ISERROR(SEARCH("ALTO",Q368)))</formula>
    </cfRule>
    <cfRule type="containsText" dxfId="594" priority="251" operator="containsText" text="MEDIO">
      <formula>NOT(ISERROR(SEARCH("MEDIO",Q368)))</formula>
    </cfRule>
    <cfRule type="containsText" dxfId="593" priority="252" operator="containsText" text="BAJO">
      <formula>NOT(ISERROR(SEARCH("BAJO",Q368)))</formula>
    </cfRule>
  </conditionalFormatting>
  <conditionalFormatting sqref="Q452:R452 Q500:R500">
    <cfRule type="containsText" dxfId="592" priority="238" operator="containsText" text="MUY BAJO">
      <formula>NOT(ISERROR(SEARCH("MUY BAJO",Q452)))</formula>
    </cfRule>
    <cfRule type="containsText" dxfId="591" priority="239" operator="containsText" text="MUY ALTO">
      <formula>NOT(ISERROR(SEARCH("MUY ALTO",Q452)))</formula>
    </cfRule>
    <cfRule type="containsText" dxfId="590" priority="240" operator="containsText" text="ALTO">
      <formula>NOT(ISERROR(SEARCH("ALTO",Q452)))</formula>
    </cfRule>
    <cfRule type="containsText" dxfId="589" priority="241" operator="containsText" text="MEDIO">
      <formula>NOT(ISERROR(SEARCH("MEDIO",Q452)))</formula>
    </cfRule>
    <cfRule type="containsText" dxfId="588" priority="242" operator="containsText" text="BAJO">
      <formula>NOT(ISERROR(SEARCH("BAJO",Q452)))</formula>
    </cfRule>
  </conditionalFormatting>
  <conditionalFormatting sqref="Q517:R524">
    <cfRule type="containsText" dxfId="587" priority="228" operator="containsText" text="MUY BAJO">
      <formula>NOT(ISERROR(SEARCH("MUY BAJO",Q517)))</formula>
    </cfRule>
    <cfRule type="containsText" dxfId="586" priority="229" operator="containsText" text="MUY ALTO">
      <formula>NOT(ISERROR(SEARCH("MUY ALTO",Q517)))</formula>
    </cfRule>
    <cfRule type="containsText" dxfId="585" priority="230" operator="containsText" text="ALTO">
      <formula>NOT(ISERROR(SEARCH("ALTO",Q517)))</formula>
    </cfRule>
    <cfRule type="containsText" dxfId="584" priority="231" operator="containsText" text="MEDIO">
      <formula>NOT(ISERROR(SEARCH("MEDIO",Q517)))</formula>
    </cfRule>
    <cfRule type="containsText" dxfId="583" priority="232" operator="containsText" text="BAJO">
      <formula>NOT(ISERROR(SEARCH("BAJO",Q517)))</formula>
    </cfRule>
  </conditionalFormatting>
  <conditionalFormatting sqref="Q540:R547">
    <cfRule type="containsText" dxfId="582" priority="218" operator="containsText" text="MUY BAJO">
      <formula>NOT(ISERROR(SEARCH("MUY BAJO",Q540)))</formula>
    </cfRule>
    <cfRule type="containsText" dxfId="581" priority="219" operator="containsText" text="MUY ALTO">
      <formula>NOT(ISERROR(SEARCH("MUY ALTO",Q540)))</formula>
    </cfRule>
    <cfRule type="containsText" dxfId="580" priority="220" operator="containsText" text="ALTO">
      <formula>NOT(ISERROR(SEARCH("ALTO",Q540)))</formula>
    </cfRule>
    <cfRule type="containsText" dxfId="579" priority="221" operator="containsText" text="MEDIO">
      <formula>NOT(ISERROR(SEARCH("MEDIO",Q540)))</formula>
    </cfRule>
    <cfRule type="containsText" dxfId="578" priority="222" operator="containsText" text="BAJO">
      <formula>NOT(ISERROR(SEARCH("BAJO",Q540)))</formula>
    </cfRule>
  </conditionalFormatting>
  <conditionalFormatting sqref="R166">
    <cfRule type="containsText" dxfId="577" priority="197" operator="containsText" text="MUY BAJO">
      <formula>NOT(ISERROR(SEARCH("MUY BAJO",R166)))</formula>
    </cfRule>
    <cfRule type="containsText" dxfId="576" priority="198" operator="containsText" text="MUY ALTO">
      <formula>NOT(ISERROR(SEARCH("MUY ALTO",R166)))</formula>
    </cfRule>
    <cfRule type="containsText" dxfId="575" priority="199" operator="containsText" text="ALTO">
      <formula>NOT(ISERROR(SEARCH("ALTO",R166)))</formula>
    </cfRule>
    <cfRule type="containsText" dxfId="574" priority="200" operator="containsText" text="MEDIO">
      <formula>NOT(ISERROR(SEARCH("MEDIO",R166)))</formula>
    </cfRule>
    <cfRule type="containsText" dxfId="573" priority="201" operator="containsText" text="BAJO">
      <formula>NOT(ISERROR(SEARCH("BAJO",R166)))</formula>
    </cfRule>
  </conditionalFormatting>
  <conditionalFormatting sqref="R187">
    <cfRule type="containsText" dxfId="572" priority="192" operator="containsText" text="MUY BAJO">
      <formula>NOT(ISERROR(SEARCH("MUY BAJO",R187)))</formula>
    </cfRule>
    <cfRule type="containsText" dxfId="571" priority="193" operator="containsText" text="MUY ALTO">
      <formula>NOT(ISERROR(SEARCH("MUY ALTO",R187)))</formula>
    </cfRule>
    <cfRule type="containsText" dxfId="570" priority="194" operator="containsText" text="ALTO">
      <formula>NOT(ISERROR(SEARCH("ALTO",R187)))</formula>
    </cfRule>
    <cfRule type="containsText" dxfId="569" priority="195" operator="containsText" text="MEDIO">
      <formula>NOT(ISERROR(SEARCH("MEDIO",R187)))</formula>
    </cfRule>
    <cfRule type="containsText" dxfId="568" priority="196" operator="containsText" text="BAJO">
      <formula>NOT(ISERROR(SEARCH("BAJO",R187)))</formula>
    </cfRule>
  </conditionalFormatting>
  <conditionalFormatting sqref="R192">
    <cfRule type="containsText" dxfId="567" priority="187" operator="containsText" text="MUY BAJO">
      <formula>NOT(ISERROR(SEARCH("MUY BAJO",R192)))</formula>
    </cfRule>
    <cfRule type="containsText" dxfId="566" priority="188" operator="containsText" text="MUY ALTO">
      <formula>NOT(ISERROR(SEARCH("MUY ALTO",R192)))</formula>
    </cfRule>
    <cfRule type="containsText" dxfId="565" priority="189" operator="containsText" text="ALTO">
      <formula>NOT(ISERROR(SEARCH("ALTO",R192)))</formula>
    </cfRule>
    <cfRule type="containsText" dxfId="564" priority="190" operator="containsText" text="MEDIO">
      <formula>NOT(ISERROR(SEARCH("MEDIO",R192)))</formula>
    </cfRule>
    <cfRule type="containsText" dxfId="563" priority="191" operator="containsText" text="BAJO">
      <formula>NOT(ISERROR(SEARCH("BAJO",R192)))</formula>
    </cfRule>
  </conditionalFormatting>
  <conditionalFormatting sqref="R549:R550">
    <cfRule type="containsText" dxfId="562" priority="177" operator="containsText" text="MUY BAJO">
      <formula>NOT(ISERROR(SEARCH("MUY BAJO",R549)))</formula>
    </cfRule>
    <cfRule type="containsText" dxfId="561" priority="178" operator="containsText" text="MUY ALTO">
      <formula>NOT(ISERROR(SEARCH("MUY ALTO",R549)))</formula>
    </cfRule>
    <cfRule type="containsText" dxfId="560" priority="179" operator="containsText" text="ALTO">
      <formula>NOT(ISERROR(SEARCH("ALTO",R549)))</formula>
    </cfRule>
    <cfRule type="containsText" dxfId="559" priority="180" operator="containsText" text="MEDIO">
      <formula>NOT(ISERROR(SEARCH("MEDIO",R549)))</formula>
    </cfRule>
    <cfRule type="containsText" dxfId="558" priority="181" operator="containsText" text="BAJO">
      <formula>NOT(ISERROR(SEARCH("BAJO",R549)))</formula>
    </cfRule>
  </conditionalFormatting>
  <conditionalFormatting sqref="T4:T6">
    <cfRule type="containsText" dxfId="557" priority="288" operator="containsText" text="MUY BAJO">
      <formula>NOT(ISERROR(SEARCH("MUY BAJO",T4)))</formula>
    </cfRule>
    <cfRule type="containsText" dxfId="556" priority="289" operator="containsText" text="MUY ALTO">
      <formula>NOT(ISERROR(SEARCH("MUY ALTO",T4)))</formula>
    </cfRule>
    <cfRule type="containsText" dxfId="555" priority="290" operator="containsText" text="ALTO">
      <formula>NOT(ISERROR(SEARCH("ALTO",T4)))</formula>
    </cfRule>
    <cfRule type="containsText" dxfId="554" priority="291" operator="containsText" text="MEDIO">
      <formula>NOT(ISERROR(SEARCH("MEDIO",T4)))</formula>
    </cfRule>
    <cfRule type="containsText" dxfId="553" priority="292" operator="containsText" text="BAJO">
      <formula>NOT(ISERROR(SEARCH("BAJO",T4)))</formula>
    </cfRule>
  </conditionalFormatting>
  <conditionalFormatting sqref="T72:T78">
    <cfRule type="containsText" dxfId="552" priority="368" operator="containsText" text="MUY BAJO">
      <formula>NOT(ISERROR(SEARCH("MUY BAJO",T72)))</formula>
    </cfRule>
    <cfRule type="containsText" dxfId="551" priority="369" operator="containsText" text="MUY ALTO">
      <formula>NOT(ISERROR(SEARCH("MUY ALTO",T72)))</formula>
    </cfRule>
    <cfRule type="containsText" dxfId="550" priority="370" operator="containsText" text="ALTO">
      <formula>NOT(ISERROR(SEARCH("ALTO",T72)))</formula>
    </cfRule>
    <cfRule type="containsText" dxfId="549" priority="371" operator="containsText" text="MEDIO">
      <formula>NOT(ISERROR(SEARCH("MEDIO",T72)))</formula>
    </cfRule>
    <cfRule type="containsText" dxfId="548" priority="372" operator="containsText" text="BAJO">
      <formula>NOT(ISERROR(SEARCH("BAJO",T72)))</formula>
    </cfRule>
  </conditionalFormatting>
  <conditionalFormatting sqref="T97:T102">
    <cfRule type="containsText" dxfId="547" priority="278" operator="containsText" text="MUY BAJO">
      <formula>NOT(ISERROR(SEARCH("MUY BAJO",T97)))</formula>
    </cfRule>
    <cfRule type="containsText" dxfId="546" priority="279" operator="containsText" text="MUY ALTO">
      <formula>NOT(ISERROR(SEARCH("MUY ALTO",T97)))</formula>
    </cfRule>
    <cfRule type="containsText" dxfId="545" priority="280" operator="containsText" text="ALTO">
      <formula>NOT(ISERROR(SEARCH("ALTO",T97)))</formula>
    </cfRule>
    <cfRule type="containsText" dxfId="544" priority="281" operator="containsText" text="MEDIO">
      <formula>NOT(ISERROR(SEARCH("MEDIO",T97)))</formula>
    </cfRule>
    <cfRule type="containsText" dxfId="543" priority="282" operator="containsText" text="BAJO">
      <formula>NOT(ISERROR(SEARCH("BAJO",T97)))</formula>
    </cfRule>
  </conditionalFormatting>
  <conditionalFormatting sqref="T104:T107">
    <cfRule type="containsText" dxfId="542" priority="268" operator="containsText" text="MUY BAJO">
      <formula>NOT(ISERROR(SEARCH("MUY BAJO",T104)))</formula>
    </cfRule>
    <cfRule type="containsText" dxfId="541" priority="269" operator="containsText" text="MUY ALTO">
      <formula>NOT(ISERROR(SEARCH("MUY ALTO",T104)))</formula>
    </cfRule>
    <cfRule type="containsText" dxfId="540" priority="270" operator="containsText" text="ALTO">
      <formula>NOT(ISERROR(SEARCH("ALTO",T104)))</formula>
    </cfRule>
    <cfRule type="containsText" dxfId="539" priority="271" operator="containsText" text="MEDIO">
      <formula>NOT(ISERROR(SEARCH("MEDIO",T104)))</formula>
    </cfRule>
    <cfRule type="containsText" dxfId="538" priority="272" operator="containsText" text="BAJO">
      <formula>NOT(ISERROR(SEARCH("BAJO",T104)))</formula>
    </cfRule>
  </conditionalFormatting>
  <conditionalFormatting sqref="T112:T120 T122:T140">
    <cfRule type="containsText" dxfId="537" priority="258" operator="containsText" text="MUY BAJO">
      <formula>NOT(ISERROR(SEARCH("MUY BAJO",T112)))</formula>
    </cfRule>
    <cfRule type="containsText" dxfId="536" priority="259" operator="containsText" text="MUY ALTO">
      <formula>NOT(ISERROR(SEARCH("MUY ALTO",T112)))</formula>
    </cfRule>
    <cfRule type="containsText" dxfId="535" priority="260" operator="containsText" text="ALTO">
      <formula>NOT(ISERROR(SEARCH("ALTO",T112)))</formula>
    </cfRule>
    <cfRule type="containsText" dxfId="534" priority="261" operator="containsText" text="MEDIO">
      <formula>NOT(ISERROR(SEARCH("MEDIO",T112)))</formula>
    </cfRule>
    <cfRule type="containsText" dxfId="533" priority="262" operator="containsText" text="BAJO">
      <formula>NOT(ISERROR(SEARCH("BAJO",T112)))</formula>
    </cfRule>
  </conditionalFormatting>
  <conditionalFormatting sqref="T121">
    <cfRule type="containsText" dxfId="532" priority="126" operator="containsText" text="MUY BAJO">
      <formula>NOT(ISERROR(SEARCH("MUY BAJO",T121)))</formula>
    </cfRule>
    <cfRule type="containsText" dxfId="531" priority="127" operator="containsText" text="MUY ALTO">
      <formula>NOT(ISERROR(SEARCH("MUY ALTO",T121)))</formula>
    </cfRule>
    <cfRule type="containsText" dxfId="530" priority="128" operator="containsText" text="ALTO">
      <formula>NOT(ISERROR(SEARCH("ALTO",T121)))</formula>
    </cfRule>
    <cfRule type="containsText" dxfId="529" priority="129" operator="containsText" text="MEDIO">
      <formula>NOT(ISERROR(SEARCH("MEDIO",T121)))</formula>
    </cfRule>
    <cfRule type="containsText" dxfId="528" priority="130" operator="containsText" text="BAJO">
      <formula>NOT(ISERROR(SEARCH("BAJO",T121)))</formula>
    </cfRule>
  </conditionalFormatting>
  <conditionalFormatting sqref="T145">
    <cfRule type="containsText" dxfId="527" priority="27" operator="containsText" text="MUY ALTO">
      <formula>NOT(ISERROR(SEARCH("MUY ALTO",T145)))</formula>
    </cfRule>
    <cfRule type="containsText" dxfId="526" priority="28" operator="containsText" text="ALTO">
      <formula>NOT(ISERROR(SEARCH("ALTO",T145)))</formula>
    </cfRule>
    <cfRule type="containsText" dxfId="525" priority="29" operator="containsText" text="MEDIO">
      <formula>NOT(ISERROR(SEARCH("MEDIO",T145)))</formula>
    </cfRule>
    <cfRule type="containsText" dxfId="524" priority="30" operator="containsText" text="BAJO">
      <formula>NOT(ISERROR(SEARCH("BAJO",T145)))</formula>
    </cfRule>
  </conditionalFormatting>
  <conditionalFormatting sqref="T145:T148">
    <cfRule type="containsText" dxfId="523" priority="26" operator="containsText" text="MUY BAJO">
      <formula>NOT(ISERROR(SEARCH("MUY BAJO",T145)))</formula>
    </cfRule>
  </conditionalFormatting>
  <conditionalFormatting sqref="T146:T149">
    <cfRule type="containsText" dxfId="522" priority="117" operator="containsText" text="MUY ALTO">
      <formula>NOT(ISERROR(SEARCH("MUY ALTO",T146)))</formula>
    </cfRule>
    <cfRule type="containsText" dxfId="521" priority="118" operator="containsText" text="ALTO">
      <formula>NOT(ISERROR(SEARCH("ALTO",T146)))</formula>
    </cfRule>
    <cfRule type="containsText" dxfId="520" priority="119" operator="containsText" text="MEDIO">
      <formula>NOT(ISERROR(SEARCH("MEDIO",T146)))</formula>
    </cfRule>
  </conditionalFormatting>
  <conditionalFormatting sqref="T149">
    <cfRule type="containsText" dxfId="519" priority="116" operator="containsText" text="MUY BAJO">
      <formula>NOT(ISERROR(SEARCH("MUY BAJO",T149)))</formula>
    </cfRule>
    <cfRule type="containsText" dxfId="518" priority="120" operator="containsText" text="BAJO">
      <formula>NOT(ISERROR(SEARCH("BAJO",T149)))</formula>
    </cfRule>
  </conditionalFormatting>
  <conditionalFormatting sqref="T150:T156 T146:T148">
    <cfRule type="containsText" dxfId="517" priority="212" operator="containsText" text="BAJO">
      <formula>NOT(ISERROR(SEARCH("BAJO",T146)))</formula>
    </cfRule>
  </conditionalFormatting>
  <conditionalFormatting sqref="T150:T156">
    <cfRule type="containsText" dxfId="516" priority="208" operator="containsText" text="MUY BAJO">
      <formula>NOT(ISERROR(SEARCH("MUY BAJO",T150)))</formula>
    </cfRule>
    <cfRule type="containsText" dxfId="515" priority="209" operator="containsText" text="MUY ALTO">
      <formula>NOT(ISERROR(SEARCH("MUY ALTO",T150)))</formula>
    </cfRule>
    <cfRule type="containsText" dxfId="514" priority="210" operator="containsText" text="ALTO">
      <formula>NOT(ISERROR(SEARCH("ALTO",T150)))</formula>
    </cfRule>
    <cfRule type="containsText" dxfId="513" priority="211" operator="containsText" text="MEDIO">
      <formula>NOT(ISERROR(SEARCH("MEDIO",T150)))</formula>
    </cfRule>
  </conditionalFormatting>
  <conditionalFormatting sqref="T158">
    <cfRule type="containsText" dxfId="512" priority="22" operator="containsText" text="MUY ALTO">
      <formula>NOT(ISERROR(SEARCH("MUY ALTO",T158)))</formula>
    </cfRule>
    <cfRule type="containsText" dxfId="511" priority="23" operator="containsText" text="ALTO">
      <formula>NOT(ISERROR(SEARCH("ALTO",T158)))</formula>
    </cfRule>
    <cfRule type="containsText" dxfId="510" priority="24" operator="containsText" text="MEDIO">
      <formula>NOT(ISERROR(SEARCH("MEDIO",T158)))</formula>
    </cfRule>
    <cfRule type="containsText" dxfId="509" priority="25" operator="containsText" text="BAJO">
      <formula>NOT(ISERROR(SEARCH("BAJO",T158)))</formula>
    </cfRule>
  </conditionalFormatting>
  <conditionalFormatting sqref="T158:T159">
    <cfRule type="containsText" dxfId="508" priority="21" operator="containsText" text="MUY BAJO">
      <formula>NOT(ISERROR(SEARCH("MUY BAJO",T158)))</formula>
    </cfRule>
  </conditionalFormatting>
  <conditionalFormatting sqref="T159:T161">
    <cfRule type="containsText" dxfId="507" priority="112" operator="containsText" text="MUY ALTO">
      <formula>NOT(ISERROR(SEARCH("MUY ALTO",T159)))</formula>
    </cfRule>
    <cfRule type="containsText" dxfId="506" priority="113" operator="containsText" text="ALTO">
      <formula>NOT(ISERROR(SEARCH("ALTO",T159)))</formula>
    </cfRule>
    <cfRule type="containsText" dxfId="505" priority="114" operator="containsText" text="MEDIO">
      <formula>NOT(ISERROR(SEARCH("MEDIO",T159)))</formula>
    </cfRule>
  </conditionalFormatting>
  <conditionalFormatting sqref="T160">
    <cfRule type="containsText" dxfId="504" priority="115" operator="containsText" text="BAJO">
      <formula>NOT(ISERROR(SEARCH("BAJO",T160)))</formula>
    </cfRule>
  </conditionalFormatting>
  <conditionalFormatting sqref="T160:T161">
    <cfRule type="containsText" dxfId="503" priority="111" operator="containsText" text="MUY BAJO">
      <formula>NOT(ISERROR(SEARCH("MUY BAJO",T160)))</formula>
    </cfRule>
  </conditionalFormatting>
  <conditionalFormatting sqref="T161 T159">
    <cfRule type="containsText" dxfId="502" priority="206" operator="containsText" text="BAJO">
      <formula>NOT(ISERROR(SEARCH("BAJO",T159)))</formula>
    </cfRule>
  </conditionalFormatting>
  <conditionalFormatting sqref="T161">
    <cfRule type="containsText" dxfId="501" priority="146" operator="containsText" text="BAJO">
      <formula>NOT(ISERROR(SEARCH("BAJO",T161)))</formula>
    </cfRule>
    <cfRule type="containsText" dxfId="500" priority="202" operator="containsText" text="MUY BAJO">
      <formula>NOT(ISERROR(SEARCH("MUY BAJO",T161)))</formula>
    </cfRule>
    <cfRule type="containsText" dxfId="499" priority="203" operator="containsText" text="MUY ALTO">
      <formula>NOT(ISERROR(SEARCH("MUY ALTO",T161)))</formula>
    </cfRule>
    <cfRule type="containsText" dxfId="498" priority="204" operator="containsText" text="ALTO">
      <formula>NOT(ISERROR(SEARCH("ALTO",T161)))</formula>
    </cfRule>
    <cfRule type="containsText" dxfId="497" priority="205" operator="containsText" text="MEDIO">
      <formula>NOT(ISERROR(SEARCH("MEDIO",T161)))</formula>
    </cfRule>
  </conditionalFormatting>
  <conditionalFormatting sqref="T166">
    <cfRule type="containsText" dxfId="496" priority="96" operator="containsText" text="MUY BAJO">
      <formula>NOT(ISERROR(SEARCH("MUY BAJO",T166)))</formula>
    </cfRule>
    <cfRule type="containsText" dxfId="495" priority="97" operator="containsText" text="MUY ALTO">
      <formula>NOT(ISERROR(SEARCH("MUY ALTO",T166)))</formula>
    </cfRule>
    <cfRule type="containsText" dxfId="494" priority="98" operator="containsText" text="ALTO">
      <formula>NOT(ISERROR(SEARCH("ALTO",T166)))</formula>
    </cfRule>
    <cfRule type="containsText" dxfId="493" priority="99" operator="containsText" text="MEDIO">
      <formula>NOT(ISERROR(SEARCH("MEDIO",T166)))</formula>
    </cfRule>
    <cfRule type="containsText" dxfId="492" priority="100" operator="containsText" text="BAJO">
      <formula>NOT(ISERROR(SEARCH("BAJO",T166)))</formula>
    </cfRule>
  </conditionalFormatting>
  <conditionalFormatting sqref="T173">
    <cfRule type="containsText" dxfId="491" priority="358" operator="containsText" text="MUY BAJO">
      <formula>NOT(ISERROR(SEARCH("MUY BAJO",T173)))</formula>
    </cfRule>
    <cfRule type="containsText" dxfId="490" priority="359" operator="containsText" text="MUY ALTO">
      <formula>NOT(ISERROR(SEARCH("MUY ALTO",T173)))</formula>
    </cfRule>
    <cfRule type="containsText" dxfId="489" priority="360" operator="containsText" text="ALTO">
      <formula>NOT(ISERROR(SEARCH("ALTO",T173)))</formula>
    </cfRule>
    <cfRule type="containsText" dxfId="488" priority="361" operator="containsText" text="MEDIO">
      <formula>NOT(ISERROR(SEARCH("MEDIO",T173)))</formula>
    </cfRule>
    <cfRule type="containsText" dxfId="487" priority="362" operator="containsText" text="BAJO">
      <formula>NOT(ISERROR(SEARCH("BAJO",T173)))</formula>
    </cfRule>
  </conditionalFormatting>
  <conditionalFormatting sqref="T176:T182">
    <cfRule type="containsText" dxfId="486" priority="348" operator="containsText" text="MUY BAJO">
      <formula>NOT(ISERROR(SEARCH("MUY BAJO",T176)))</formula>
    </cfRule>
    <cfRule type="containsText" dxfId="485" priority="349" operator="containsText" text="MUY ALTO">
      <formula>NOT(ISERROR(SEARCH("MUY ALTO",T176)))</formula>
    </cfRule>
    <cfRule type="containsText" dxfId="484" priority="350" operator="containsText" text="ALTO">
      <formula>NOT(ISERROR(SEARCH("ALTO",T176)))</formula>
    </cfRule>
    <cfRule type="containsText" dxfId="483" priority="351" operator="containsText" text="MEDIO">
      <formula>NOT(ISERROR(SEARCH("MEDIO",T176)))</formula>
    </cfRule>
    <cfRule type="containsText" dxfId="482" priority="352" operator="containsText" text="BAJO">
      <formula>NOT(ISERROR(SEARCH("BAJO",T176)))</formula>
    </cfRule>
  </conditionalFormatting>
  <conditionalFormatting sqref="T187">
    <cfRule type="containsText" dxfId="481" priority="91" operator="containsText" text="MUY BAJO">
      <formula>NOT(ISERROR(SEARCH("MUY BAJO",T187)))</formula>
    </cfRule>
    <cfRule type="containsText" dxfId="480" priority="92" operator="containsText" text="MUY ALTO">
      <formula>NOT(ISERROR(SEARCH("MUY ALTO",T187)))</formula>
    </cfRule>
    <cfRule type="containsText" dxfId="479" priority="93" operator="containsText" text="ALTO">
      <formula>NOT(ISERROR(SEARCH("ALTO",T187)))</formula>
    </cfRule>
    <cfRule type="containsText" dxfId="478" priority="94" operator="containsText" text="MEDIO">
      <formula>NOT(ISERROR(SEARCH("MEDIO",T187)))</formula>
    </cfRule>
    <cfRule type="containsText" dxfId="477" priority="95" operator="containsText" text="BAJO">
      <formula>NOT(ISERROR(SEARCH("BAJO",T187)))</formula>
    </cfRule>
  </conditionalFormatting>
  <conditionalFormatting sqref="T192">
    <cfRule type="containsText" dxfId="476" priority="86" operator="containsText" text="MUY BAJO">
      <formula>NOT(ISERROR(SEARCH("MUY BAJO",T192)))</formula>
    </cfRule>
    <cfRule type="containsText" dxfId="475" priority="87" operator="containsText" text="MUY ALTO">
      <formula>NOT(ISERROR(SEARCH("MUY ALTO",T192)))</formula>
    </cfRule>
    <cfRule type="containsText" dxfId="474" priority="88" operator="containsText" text="ALTO">
      <formula>NOT(ISERROR(SEARCH("ALTO",T192)))</formula>
    </cfRule>
    <cfRule type="containsText" dxfId="473" priority="89" operator="containsText" text="MEDIO">
      <formula>NOT(ISERROR(SEARCH("MEDIO",T192)))</formula>
    </cfRule>
    <cfRule type="containsText" dxfId="472" priority="90" operator="containsText" text="BAJO">
      <formula>NOT(ISERROR(SEARCH("BAJO",T192)))</formula>
    </cfRule>
  </conditionalFormatting>
  <conditionalFormatting sqref="T202:T204">
    <cfRule type="containsText" dxfId="471" priority="338" operator="containsText" text="MUY BAJO">
      <formula>NOT(ISERROR(SEARCH("MUY BAJO",T202)))</formula>
    </cfRule>
    <cfRule type="containsText" dxfId="470" priority="339" operator="containsText" text="MUY ALTO">
      <formula>NOT(ISERROR(SEARCH("MUY ALTO",T202)))</formula>
    </cfRule>
    <cfRule type="containsText" dxfId="469" priority="340" operator="containsText" text="ALTO">
      <formula>NOT(ISERROR(SEARCH("ALTO",T202)))</formula>
    </cfRule>
    <cfRule type="containsText" dxfId="468" priority="341" operator="containsText" text="MEDIO">
      <formula>NOT(ISERROR(SEARCH("MEDIO",T202)))</formula>
    </cfRule>
    <cfRule type="containsText" dxfId="467" priority="342" operator="containsText" text="BAJO">
      <formula>NOT(ISERROR(SEARCH("BAJO",T202)))</formula>
    </cfRule>
  </conditionalFormatting>
  <conditionalFormatting sqref="T210:T215 T273:T275">
    <cfRule type="containsText" dxfId="466" priority="328" operator="containsText" text="MUY BAJO">
      <formula>NOT(ISERROR(SEARCH("MUY BAJO",T210)))</formula>
    </cfRule>
    <cfRule type="containsText" dxfId="465" priority="329" operator="containsText" text="MUY ALTO">
      <formula>NOT(ISERROR(SEARCH("MUY ALTO",T210)))</formula>
    </cfRule>
    <cfRule type="containsText" dxfId="464" priority="330" operator="containsText" text="ALTO">
      <formula>NOT(ISERROR(SEARCH("ALTO",T210)))</formula>
    </cfRule>
    <cfRule type="containsText" dxfId="463" priority="331" operator="containsText" text="MEDIO">
      <formula>NOT(ISERROR(SEARCH("MEDIO",T210)))</formula>
    </cfRule>
    <cfRule type="containsText" dxfId="462" priority="332" operator="containsText" text="BAJO">
      <formula>NOT(ISERROR(SEARCH("BAJO",T210)))</formula>
    </cfRule>
  </conditionalFormatting>
  <conditionalFormatting sqref="T266">
    <cfRule type="containsText" dxfId="461" priority="81" operator="containsText" text="MUY BAJO">
      <formula>NOT(ISERROR(SEARCH("MUY BAJO",T266)))</formula>
    </cfRule>
    <cfRule type="containsText" dxfId="460" priority="82" operator="containsText" text="MUY ALTO">
      <formula>NOT(ISERROR(SEARCH("MUY ALTO",T266)))</formula>
    </cfRule>
    <cfRule type="containsText" dxfId="459" priority="83" operator="containsText" text="ALTO">
      <formula>NOT(ISERROR(SEARCH("ALTO",T266)))</formula>
    </cfRule>
    <cfRule type="containsText" dxfId="458" priority="84" operator="containsText" text="MEDIO">
      <formula>NOT(ISERROR(SEARCH("MEDIO",T266)))</formula>
    </cfRule>
    <cfRule type="containsText" dxfId="457" priority="85" operator="containsText" text="BAJO">
      <formula>NOT(ISERROR(SEARCH("BAJO",T266)))</formula>
    </cfRule>
  </conditionalFormatting>
  <conditionalFormatting sqref="T277">
    <cfRule type="containsText" dxfId="456" priority="16" operator="containsText" text="MUY BAJO">
      <formula>NOT(ISERROR(SEARCH("MUY BAJO",T277)))</formula>
    </cfRule>
    <cfRule type="containsText" dxfId="455" priority="17" operator="containsText" text="MUY ALTO">
      <formula>NOT(ISERROR(SEARCH("MUY ALTO",T277)))</formula>
    </cfRule>
    <cfRule type="containsText" dxfId="454" priority="18" operator="containsText" text="ALTO">
      <formula>NOT(ISERROR(SEARCH("ALTO",T277)))</formula>
    </cfRule>
    <cfRule type="containsText" dxfId="453" priority="19" operator="containsText" text="MEDIO">
      <formula>NOT(ISERROR(SEARCH("MEDIO",T277)))</formula>
    </cfRule>
    <cfRule type="containsText" dxfId="452" priority="20" operator="containsText" text="BAJO">
      <formula>NOT(ISERROR(SEARCH("BAJO",T277)))</formula>
    </cfRule>
  </conditionalFormatting>
  <conditionalFormatting sqref="T285:T286 T309">
    <cfRule type="containsText" dxfId="451" priority="318" operator="containsText" text="MUY BAJO">
      <formula>NOT(ISERROR(SEARCH("MUY BAJO",T285)))</formula>
    </cfRule>
    <cfRule type="containsText" dxfId="450" priority="319" operator="containsText" text="MUY ALTO">
      <formula>NOT(ISERROR(SEARCH("MUY ALTO",T285)))</formula>
    </cfRule>
    <cfRule type="containsText" dxfId="449" priority="320" operator="containsText" text="ALTO">
      <formula>NOT(ISERROR(SEARCH("ALTO",T285)))</formula>
    </cfRule>
    <cfRule type="containsText" dxfId="448" priority="321" operator="containsText" text="MEDIO">
      <formula>NOT(ISERROR(SEARCH("MEDIO",T285)))</formula>
    </cfRule>
    <cfRule type="containsText" dxfId="447" priority="322" operator="containsText" text="BAJO">
      <formula>NOT(ISERROR(SEARCH("BAJO",T285)))</formula>
    </cfRule>
  </conditionalFormatting>
  <conditionalFormatting sqref="T289">
    <cfRule type="containsText" dxfId="446" priority="11" operator="containsText" text="MUY BAJO">
      <formula>NOT(ISERROR(SEARCH("MUY BAJO",T289)))</formula>
    </cfRule>
    <cfRule type="containsText" dxfId="445" priority="12" operator="containsText" text="MUY ALTO">
      <formula>NOT(ISERROR(SEARCH("MUY ALTO",T289)))</formula>
    </cfRule>
    <cfRule type="containsText" dxfId="444" priority="13" operator="containsText" text="ALTO">
      <formula>NOT(ISERROR(SEARCH("ALTO",T289)))</formula>
    </cfRule>
    <cfRule type="containsText" dxfId="443" priority="14" operator="containsText" text="MEDIO">
      <formula>NOT(ISERROR(SEARCH("MEDIO",T289)))</formula>
    </cfRule>
    <cfRule type="containsText" dxfId="442" priority="15" operator="containsText" text="BAJO">
      <formula>NOT(ISERROR(SEARCH("BAJO",T289)))</formula>
    </cfRule>
  </conditionalFormatting>
  <conditionalFormatting sqref="T298">
    <cfRule type="containsText" dxfId="441" priority="76" operator="containsText" text="MUY BAJO">
      <formula>NOT(ISERROR(SEARCH("MUY BAJO",T298)))</formula>
    </cfRule>
    <cfRule type="containsText" dxfId="440" priority="77" operator="containsText" text="MUY ALTO">
      <formula>NOT(ISERROR(SEARCH("MUY ALTO",T298)))</formula>
    </cfRule>
    <cfRule type="containsText" dxfId="439" priority="78" operator="containsText" text="ALTO">
      <formula>NOT(ISERROR(SEARCH("ALTO",T298)))</formula>
    </cfRule>
    <cfRule type="containsText" dxfId="438" priority="79" operator="containsText" text="MEDIO">
      <formula>NOT(ISERROR(SEARCH("MEDIO",T298)))</formula>
    </cfRule>
    <cfRule type="containsText" dxfId="437" priority="80" operator="containsText" text="BAJO">
      <formula>NOT(ISERROR(SEARCH("BAJO",T298)))</formula>
    </cfRule>
  </conditionalFormatting>
  <conditionalFormatting sqref="T327:T328 T341:T343">
    <cfRule type="containsText" dxfId="436" priority="308" operator="containsText" text="MUY BAJO">
      <formula>NOT(ISERROR(SEARCH("MUY BAJO",T327)))</formula>
    </cfRule>
    <cfRule type="containsText" dxfId="435" priority="309" operator="containsText" text="MUY ALTO">
      <formula>NOT(ISERROR(SEARCH("MUY ALTO",T327)))</formula>
    </cfRule>
    <cfRule type="containsText" dxfId="434" priority="310" operator="containsText" text="ALTO">
      <formula>NOT(ISERROR(SEARCH("ALTO",T327)))</formula>
    </cfRule>
    <cfRule type="containsText" dxfId="433" priority="311" operator="containsText" text="MEDIO">
      <formula>NOT(ISERROR(SEARCH("MEDIO",T327)))</formula>
    </cfRule>
    <cfRule type="containsText" dxfId="432" priority="312" operator="containsText" text="BAJO">
      <formula>NOT(ISERROR(SEARCH("BAJO",T327)))</formula>
    </cfRule>
  </conditionalFormatting>
  <conditionalFormatting sqref="T355:T356">
    <cfRule type="containsText" dxfId="431" priority="298" operator="containsText" text="MUY BAJO">
      <formula>NOT(ISERROR(SEARCH("MUY BAJO",T355)))</formula>
    </cfRule>
    <cfRule type="containsText" dxfId="430" priority="299" operator="containsText" text="MUY ALTO">
      <formula>NOT(ISERROR(SEARCH("MUY ALTO",T355)))</formula>
    </cfRule>
    <cfRule type="containsText" dxfId="429" priority="300" operator="containsText" text="ALTO">
      <formula>NOT(ISERROR(SEARCH("ALTO",T355)))</formula>
    </cfRule>
    <cfRule type="containsText" dxfId="428" priority="301" operator="containsText" text="MEDIO">
      <formula>NOT(ISERROR(SEARCH("MEDIO",T355)))</formula>
    </cfRule>
    <cfRule type="containsText" dxfId="427" priority="302" operator="containsText" text="BAJO">
      <formula>NOT(ISERROR(SEARCH("BAJO",T355)))</formula>
    </cfRule>
  </conditionalFormatting>
  <conditionalFormatting sqref="T368">
    <cfRule type="containsText" dxfId="426" priority="243" operator="containsText" text="MUY BAJO">
      <formula>NOT(ISERROR(SEARCH("MUY BAJO",T368)))</formula>
    </cfRule>
    <cfRule type="containsText" dxfId="425" priority="244" operator="containsText" text="MUY ALTO">
      <formula>NOT(ISERROR(SEARCH("MUY ALTO",T368)))</formula>
    </cfRule>
    <cfRule type="containsText" dxfId="424" priority="245" operator="containsText" text="ALTO">
      <formula>NOT(ISERROR(SEARCH("ALTO",T368)))</formula>
    </cfRule>
    <cfRule type="containsText" dxfId="423" priority="246" operator="containsText" text="MEDIO">
      <formula>NOT(ISERROR(SEARCH("MEDIO",T368)))</formula>
    </cfRule>
    <cfRule type="containsText" dxfId="422" priority="247" operator="containsText" text="BAJO">
      <formula>NOT(ISERROR(SEARCH("BAJO",T368)))</formula>
    </cfRule>
  </conditionalFormatting>
  <conditionalFormatting sqref="T390">
    <cfRule type="containsText" dxfId="421" priority="6" operator="containsText" text="MUY BAJO">
      <formula>NOT(ISERROR(SEARCH("MUY BAJO",T390)))</formula>
    </cfRule>
    <cfRule type="containsText" dxfId="420" priority="7" operator="containsText" text="MUY ALTO">
      <formula>NOT(ISERROR(SEARCH("MUY ALTO",T390)))</formula>
    </cfRule>
    <cfRule type="containsText" dxfId="419" priority="8" operator="containsText" text="ALTO">
      <formula>NOT(ISERROR(SEARCH("ALTO",T390)))</formula>
    </cfRule>
    <cfRule type="containsText" dxfId="418" priority="9" operator="containsText" text="MEDIO">
      <formula>NOT(ISERROR(SEARCH("MEDIO",T390)))</formula>
    </cfRule>
    <cfRule type="containsText" dxfId="417" priority="10" operator="containsText" text="BAJO">
      <formula>NOT(ISERROR(SEARCH("BAJO",T390)))</formula>
    </cfRule>
  </conditionalFormatting>
  <conditionalFormatting sqref="T452 T500">
    <cfRule type="containsText" dxfId="416" priority="233" operator="containsText" text="MUY BAJO">
      <formula>NOT(ISERROR(SEARCH("MUY BAJO",T452)))</formula>
    </cfRule>
    <cfRule type="containsText" dxfId="415" priority="234" operator="containsText" text="MUY ALTO">
      <formula>NOT(ISERROR(SEARCH("MUY ALTO",T452)))</formula>
    </cfRule>
    <cfRule type="containsText" dxfId="414" priority="235" operator="containsText" text="ALTO">
      <formula>NOT(ISERROR(SEARCH("ALTO",T452)))</formula>
    </cfRule>
    <cfRule type="containsText" dxfId="413" priority="236" operator="containsText" text="MEDIO">
      <formula>NOT(ISERROR(SEARCH("MEDIO",T452)))</formula>
    </cfRule>
    <cfRule type="containsText" dxfId="412" priority="237" operator="containsText" text="BAJO">
      <formula>NOT(ISERROR(SEARCH("BAJO",T452)))</formula>
    </cfRule>
  </conditionalFormatting>
  <conditionalFormatting sqref="T517">
    <cfRule type="containsText" dxfId="411" priority="31" operator="containsText" text="MUY BAJO">
      <formula>NOT(ISERROR(SEARCH("MUY BAJO",T517)))</formula>
    </cfRule>
    <cfRule type="containsText" dxfId="410" priority="32" operator="containsText" text="MUY ALTO">
      <formula>NOT(ISERROR(SEARCH("MUY ALTO",T517)))</formula>
    </cfRule>
    <cfRule type="containsText" dxfId="409" priority="33" operator="containsText" text="ALTO">
      <formula>NOT(ISERROR(SEARCH("ALTO",T517)))</formula>
    </cfRule>
    <cfRule type="containsText" dxfId="408" priority="34" operator="containsText" text="MEDIO">
      <formula>NOT(ISERROR(SEARCH("MEDIO",T517)))</formula>
    </cfRule>
    <cfRule type="containsText" dxfId="407" priority="35" operator="containsText" text="BAJO">
      <formula>NOT(ISERROR(SEARCH("BAJO",T517)))</formula>
    </cfRule>
    <cfRule type="containsText" dxfId="406" priority="36" operator="containsText" text="MUY BAJO">
      <formula>NOT(ISERROR(SEARCH("MUY BAJO",T517)))</formula>
    </cfRule>
    <cfRule type="containsText" dxfId="405" priority="37" operator="containsText" text="MUY ALTO">
      <formula>NOT(ISERROR(SEARCH("MUY ALTO",T517)))</formula>
    </cfRule>
    <cfRule type="containsText" dxfId="404" priority="38" operator="containsText" text="ALTO">
      <formula>NOT(ISERROR(SEARCH("ALTO",T517)))</formula>
    </cfRule>
    <cfRule type="containsText" dxfId="403" priority="39" operator="containsText" text="MEDIO">
      <formula>NOT(ISERROR(SEARCH("MEDIO",T517)))</formula>
    </cfRule>
    <cfRule type="containsText" dxfId="402" priority="40" operator="containsText" text="BAJO">
      <formula>NOT(ISERROR(SEARCH("BAJO",T517)))</formula>
    </cfRule>
    <cfRule type="containsText" dxfId="401" priority="41" operator="containsText" text="MUY BAJO">
      <formula>NOT(ISERROR(SEARCH("MUY BAJO",T517)))</formula>
    </cfRule>
    <cfRule type="containsText" dxfId="400" priority="42" operator="containsText" text="MUY ALTO">
      <formula>NOT(ISERROR(SEARCH("MUY ALTO",T517)))</formula>
    </cfRule>
    <cfRule type="containsText" dxfId="399" priority="43" operator="containsText" text="ALTO">
      <formula>NOT(ISERROR(SEARCH("ALTO",T517)))</formula>
    </cfRule>
    <cfRule type="containsText" dxfId="398" priority="44" operator="containsText" text="MEDIO">
      <formula>NOT(ISERROR(SEARCH("MEDIO",T517)))</formula>
    </cfRule>
    <cfRule type="containsText" dxfId="397" priority="45" operator="containsText" text="BAJO">
      <formula>NOT(ISERROR(SEARCH("BAJO",T517)))</formula>
    </cfRule>
  </conditionalFormatting>
  <conditionalFormatting sqref="T517:T524">
    <cfRule type="containsText" dxfId="396" priority="223" operator="containsText" text="MUY BAJO">
      <formula>NOT(ISERROR(SEARCH("MUY BAJO",T517)))</formula>
    </cfRule>
    <cfRule type="containsText" dxfId="395" priority="224" operator="containsText" text="MUY ALTO">
      <formula>NOT(ISERROR(SEARCH("MUY ALTO",T517)))</formula>
    </cfRule>
    <cfRule type="containsText" dxfId="394" priority="225" operator="containsText" text="ALTO">
      <formula>NOT(ISERROR(SEARCH("ALTO",T517)))</formula>
    </cfRule>
    <cfRule type="containsText" dxfId="393" priority="226" operator="containsText" text="MEDIO">
      <formula>NOT(ISERROR(SEARCH("MEDIO",T517)))</formula>
    </cfRule>
    <cfRule type="containsText" dxfId="392" priority="227" operator="containsText" text="BAJO">
      <formula>NOT(ISERROR(SEARCH("BAJO",T517)))</formula>
    </cfRule>
  </conditionalFormatting>
  <conditionalFormatting sqref="T540:T547">
    <cfRule type="containsText" dxfId="391" priority="1" operator="containsText" text="MUY BAJO">
      <formula>NOT(ISERROR(SEARCH("MUY BAJO",T540)))</formula>
    </cfRule>
    <cfRule type="containsText" dxfId="390" priority="2" operator="containsText" text="MUY ALTO">
      <formula>NOT(ISERROR(SEARCH("MUY ALTO",T540)))</formula>
    </cfRule>
    <cfRule type="containsText" dxfId="389" priority="3" operator="containsText" text="ALTO">
      <formula>NOT(ISERROR(SEARCH("ALTO",T540)))</formula>
    </cfRule>
    <cfRule type="containsText" dxfId="388" priority="4" operator="containsText" text="MEDIO">
      <formula>NOT(ISERROR(SEARCH("MEDIO",T540)))</formula>
    </cfRule>
    <cfRule type="containsText" dxfId="387" priority="5" operator="containsText" text="BAJO">
      <formula>NOT(ISERROR(SEARCH("BAJO",T540)))</formula>
    </cfRule>
  </conditionalFormatting>
  <conditionalFormatting sqref="T549:T550">
    <cfRule type="containsText" dxfId="386" priority="147" operator="containsText" text="MUY BAJO">
      <formula>NOT(ISERROR(SEARCH("MUY BAJO",T549)))</formula>
    </cfRule>
    <cfRule type="containsText" dxfId="385" priority="148" operator="containsText" text="MUY ALTO">
      <formula>NOT(ISERROR(SEARCH("MUY ALTO",T549)))</formula>
    </cfRule>
    <cfRule type="containsText" dxfId="384" priority="149" operator="containsText" text="ALTO">
      <formula>NOT(ISERROR(SEARCH("ALTO",T549)))</formula>
    </cfRule>
    <cfRule type="containsText" dxfId="383" priority="150" operator="containsText" text="MEDIO">
      <formula>NOT(ISERROR(SEARCH("MEDIO",T549)))</formula>
    </cfRule>
    <cfRule type="containsText" dxfId="382" priority="151" operator="containsText" text="BAJO">
      <formula>NOT(ISERROR(SEARCH("BAJO",T549)))</formula>
    </cfRule>
  </conditionalFormatting>
  <pageMargins left="0.23622047244094491" right="0.17" top="0.39370078740157483" bottom="0.55118110236220474" header="0.31496062992125984" footer="0.27559055118110237"/>
  <pageSetup paperSize="8" scale="72"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53FFE-F0EB-47D7-8E9C-EC29D1D09E1B}">
  <sheetPr filterMode="1">
    <pageSetUpPr fitToPage="1"/>
  </sheetPr>
  <dimension ref="A1:T554"/>
  <sheetViews>
    <sheetView showGridLines="0" view="pageBreakPreview" zoomScale="115" zoomScaleNormal="100" zoomScaleSheetLayoutView="115" workbookViewId="0">
      <pane ySplit="3" topLeftCell="A4" activePane="bottomLeft" state="frozen"/>
      <selection pane="bottomLeft" sqref="A1:T1"/>
    </sheetView>
  </sheetViews>
  <sheetFormatPr baseColWidth="10" defaultRowHeight="15" x14ac:dyDescent="0.25"/>
  <cols>
    <col min="1" max="1" width="8.28515625" style="134" customWidth="1"/>
    <col min="2" max="2" width="94" style="134" customWidth="1"/>
    <col min="3" max="3" width="11.42578125" style="134" hidden="1" customWidth="1"/>
    <col min="4" max="4" width="18.7109375" style="134" hidden="1" customWidth="1"/>
    <col min="5" max="5" width="13.28515625" style="134" hidden="1" customWidth="1"/>
    <col min="6" max="6" width="13.140625" style="134" hidden="1" customWidth="1"/>
    <col min="7" max="7" width="11.42578125" style="134" hidden="1" customWidth="1"/>
    <col min="8" max="8" width="5.85546875" style="134" hidden="1" customWidth="1"/>
    <col min="9" max="9" width="10.28515625" style="134" customWidth="1"/>
    <col min="10" max="10" width="13.7109375" style="134" customWidth="1"/>
    <col min="11" max="11" width="19.85546875" style="134" hidden="1" customWidth="1"/>
    <col min="12" max="12" width="19" style="134" hidden="1" customWidth="1"/>
    <col min="13" max="13" width="16.28515625" style="134" hidden="1" customWidth="1"/>
    <col min="14" max="14" width="19.7109375" style="134" hidden="1" customWidth="1"/>
    <col min="15" max="15" width="19" style="134" hidden="1" customWidth="1"/>
    <col min="16" max="16" width="14.7109375" style="134" bestFit="1" customWidth="1"/>
    <col min="17" max="17" width="13.28515625" style="134" customWidth="1"/>
    <col min="18" max="18" width="1" style="134" customWidth="1"/>
    <col min="19" max="19" width="10.28515625" style="134" customWidth="1"/>
    <col min="20" max="20" width="13" style="134" customWidth="1"/>
    <col min="21" max="16384" width="11.42578125" style="134"/>
  </cols>
  <sheetData>
    <row r="1" spans="1:20" s="45" customFormat="1" ht="93" customHeight="1" x14ac:dyDescent="0.5">
      <c r="A1" s="227" t="s">
        <v>349</v>
      </c>
      <c r="B1" s="228"/>
      <c r="C1" s="217"/>
      <c r="D1" s="217"/>
      <c r="E1" s="217"/>
      <c r="F1" s="217"/>
      <c r="G1" s="217"/>
      <c r="H1" s="217"/>
      <c r="I1" s="228"/>
      <c r="J1" s="228"/>
      <c r="K1" s="217"/>
      <c r="L1" s="217"/>
      <c r="M1" s="217"/>
      <c r="N1" s="217"/>
      <c r="O1" s="217"/>
      <c r="P1" s="228"/>
      <c r="Q1" s="228"/>
      <c r="R1" s="228"/>
      <c r="S1" s="228"/>
      <c r="T1" s="228"/>
    </row>
    <row r="2" spans="1:20" x14ac:dyDescent="0.25">
      <c r="A2" s="218" t="s">
        <v>331</v>
      </c>
      <c r="B2" s="209" t="s">
        <v>337</v>
      </c>
      <c r="C2" s="213" t="s">
        <v>288</v>
      </c>
      <c r="D2" s="213" t="s">
        <v>332</v>
      </c>
      <c r="E2" s="213" t="s">
        <v>333</v>
      </c>
      <c r="F2" s="213" t="s">
        <v>334</v>
      </c>
      <c r="G2" s="209" t="s">
        <v>338</v>
      </c>
      <c r="H2" s="219" t="s">
        <v>345</v>
      </c>
      <c r="I2" s="211" t="s">
        <v>286</v>
      </c>
      <c r="J2" s="211"/>
      <c r="K2" s="221" t="s">
        <v>343</v>
      </c>
      <c r="L2" s="222"/>
      <c r="M2" s="222"/>
      <c r="N2" s="222"/>
      <c r="O2" s="223"/>
      <c r="P2" s="224" t="s">
        <v>344</v>
      </c>
      <c r="Q2" s="225"/>
      <c r="R2" s="100"/>
      <c r="S2" s="224" t="s">
        <v>287</v>
      </c>
      <c r="T2" s="225"/>
    </row>
    <row r="3" spans="1:20" ht="45" x14ac:dyDescent="0.25">
      <c r="A3" s="218"/>
      <c r="B3" s="215"/>
      <c r="C3" s="214"/>
      <c r="D3" s="214"/>
      <c r="E3" s="214"/>
      <c r="F3" s="214"/>
      <c r="G3" s="210"/>
      <c r="H3" s="220"/>
      <c r="I3" s="44" t="s">
        <v>335</v>
      </c>
      <c r="J3" s="185" t="s">
        <v>336</v>
      </c>
      <c r="K3" s="184" t="s">
        <v>340</v>
      </c>
      <c r="L3" s="184" t="s">
        <v>341</v>
      </c>
      <c r="M3" s="184" t="s">
        <v>342</v>
      </c>
      <c r="N3" s="184" t="s">
        <v>347</v>
      </c>
      <c r="O3" s="184" t="s">
        <v>348</v>
      </c>
      <c r="P3" s="44" t="s">
        <v>335</v>
      </c>
      <c r="Q3" s="185" t="s">
        <v>336</v>
      </c>
      <c r="R3" s="101"/>
      <c r="S3" s="44" t="s">
        <v>335</v>
      </c>
      <c r="T3" s="185" t="s">
        <v>336</v>
      </c>
    </row>
    <row r="4" spans="1:20" ht="25.5" hidden="1" x14ac:dyDescent="0.25">
      <c r="A4" s="212" t="s">
        <v>296</v>
      </c>
      <c r="B4" s="9" t="s">
        <v>0</v>
      </c>
      <c r="C4" s="1" t="s">
        <v>1</v>
      </c>
      <c r="D4" s="1" t="s">
        <v>2</v>
      </c>
      <c r="E4" s="47">
        <v>0</v>
      </c>
      <c r="F4" s="47">
        <v>0.25</v>
      </c>
      <c r="G4" s="48" t="s">
        <v>289</v>
      </c>
      <c r="H4" s="49">
        <v>7.0000000000000007E-2</v>
      </c>
      <c r="I4" s="49">
        <f>+H4/F4</f>
        <v>0.28000000000000003</v>
      </c>
      <c r="J4" s="158" t="str">
        <f>IF(I4&lt;=20%,"MUY BAJO",IF(AND(I4&gt;20%,I4&lt;=40%),"BAJO",IF(AND(I4&gt;40%,I4&lt;=60%),"MEDIO",IF(AND(I4&gt;60%,I4&lt;=80%),"ALTO","MUY ALTO"))))</f>
        <v>BAJO</v>
      </c>
      <c r="K4" s="136"/>
      <c r="L4" s="136"/>
      <c r="M4" s="150"/>
      <c r="N4" s="136">
        <v>0</v>
      </c>
      <c r="O4" s="136">
        <v>0</v>
      </c>
      <c r="P4" s="122" t="e">
        <f>+O4/L4</f>
        <v>#DIV/0!</v>
      </c>
      <c r="Q4" s="158" t="s">
        <v>293</v>
      </c>
      <c r="R4" s="143"/>
      <c r="S4" s="31"/>
      <c r="T4" s="158" t="s">
        <v>293</v>
      </c>
    </row>
    <row r="5" spans="1:20" ht="25.5" hidden="1" x14ac:dyDescent="0.25">
      <c r="A5" s="212"/>
      <c r="B5" s="9" t="s">
        <v>0</v>
      </c>
      <c r="C5" s="1" t="s">
        <v>1</v>
      </c>
      <c r="D5" s="1" t="s">
        <v>3</v>
      </c>
      <c r="E5" s="47">
        <v>0</v>
      </c>
      <c r="F5" s="47">
        <v>0.5</v>
      </c>
      <c r="G5" s="48" t="s">
        <v>289</v>
      </c>
      <c r="H5" s="124">
        <v>0</v>
      </c>
      <c r="I5" s="49">
        <f>+H5/F5</f>
        <v>0</v>
      </c>
      <c r="J5" s="158" t="str">
        <f t="shared" ref="J5:J42" si="0">IF(I5&lt;=20%,"MUY BAJO",IF(AND(I5&gt;20%,I5&lt;=40%),"BAJO",IF(AND(I5&gt;40%,I5&lt;=60%),"MEDIO",IF(AND(I5&gt;60%,I5&lt;=80%),"ALTO","MUY ALTO"))))</f>
        <v>MUY BAJO</v>
      </c>
      <c r="K5" s="136"/>
      <c r="L5" s="136"/>
      <c r="M5" s="149"/>
      <c r="N5" s="136">
        <v>0</v>
      </c>
      <c r="O5" s="136">
        <v>0</v>
      </c>
      <c r="P5" s="122" t="e">
        <f>+O5/L5</f>
        <v>#DIV/0!</v>
      </c>
      <c r="Q5" s="158" t="s">
        <v>293</v>
      </c>
      <c r="R5" s="143"/>
      <c r="S5" s="31"/>
      <c r="T5" s="158" t="s">
        <v>293</v>
      </c>
    </row>
    <row r="6" spans="1:20" x14ac:dyDescent="0.25">
      <c r="A6" s="212"/>
      <c r="B6" s="10" t="s">
        <v>294</v>
      </c>
      <c r="C6" s="6"/>
      <c r="D6" s="6"/>
      <c r="E6" s="50"/>
      <c r="F6" s="50"/>
      <c r="G6" s="51"/>
      <c r="H6" s="51"/>
      <c r="I6" s="132">
        <f>+AVERAGE(I4:I5)</f>
        <v>0.14000000000000001</v>
      </c>
      <c r="J6" s="158" t="str">
        <f t="shared" si="0"/>
        <v>MUY BAJO</v>
      </c>
      <c r="K6" s="137"/>
      <c r="L6" s="137"/>
      <c r="M6" s="137"/>
      <c r="N6" s="137"/>
      <c r="O6" s="137"/>
      <c r="P6" s="180"/>
      <c r="Q6" s="177"/>
      <c r="R6" s="141"/>
      <c r="S6" s="181"/>
      <c r="T6" s="159"/>
    </row>
    <row r="7" spans="1:20" ht="51" hidden="1" x14ac:dyDescent="0.25">
      <c r="A7" s="212"/>
      <c r="B7" s="9" t="s">
        <v>4</v>
      </c>
      <c r="C7" s="1" t="s">
        <v>1</v>
      </c>
      <c r="D7" s="2" t="s">
        <v>5</v>
      </c>
      <c r="E7" s="53">
        <v>920</v>
      </c>
      <c r="F7" s="53">
        <v>360</v>
      </c>
      <c r="G7" s="53" t="s">
        <v>289</v>
      </c>
      <c r="H7" s="124">
        <v>366</v>
      </c>
      <c r="I7" s="54">
        <f>+H7/F7</f>
        <v>1.0166666666666666</v>
      </c>
      <c r="J7" s="158" t="str">
        <f t="shared" si="0"/>
        <v>MUY ALTO</v>
      </c>
      <c r="K7" s="136">
        <v>220000000</v>
      </c>
      <c r="L7" s="136">
        <v>211797800</v>
      </c>
      <c r="M7" s="149">
        <v>0.96271727272727303</v>
      </c>
      <c r="N7" s="136">
        <v>6039265</v>
      </c>
      <c r="O7" s="136">
        <v>199722948</v>
      </c>
      <c r="P7" s="122">
        <f>+O7/L7</f>
        <v>0.94298877514308455</v>
      </c>
      <c r="Q7" s="158" t="str">
        <f>IF(P7&lt;=20%,"MUY BAJO",IF(AND(P7&gt;20%,P7&lt;=40%),"BAJO",IF(AND(P7&gt;40%,P7&lt;=60%),"MEDIO",IF(AND(P7&gt;60%,P7&lt;=80%),"ALTO","MUY ALTO"))))</f>
        <v>MUY ALTO</v>
      </c>
      <c r="R7" s="143"/>
      <c r="S7" s="31">
        <f>+I7*P7</f>
        <v>0.95870525472880253</v>
      </c>
      <c r="T7" s="158" t="str">
        <f>IF(S7&lt;=20%,"MUY BAJO",IF(AND(S7&gt;20%,S7&lt;=40%),"BAJO",IF(AND(S7&gt;40%,S7&lt;=60%),"MEDIO",IF(AND(S7&gt;60%,S7&lt;=80%),"ALTO","MUY ALTO"))))</f>
        <v>MUY ALTO</v>
      </c>
    </row>
    <row r="8" spans="1:20" ht="25.5" hidden="1" x14ac:dyDescent="0.25">
      <c r="A8" s="212"/>
      <c r="B8" s="9" t="s">
        <v>4</v>
      </c>
      <c r="C8" s="1" t="s">
        <v>1</v>
      </c>
      <c r="D8" s="2" t="s">
        <v>6</v>
      </c>
      <c r="E8" s="53">
        <v>4560</v>
      </c>
      <c r="F8" s="53">
        <v>1560</v>
      </c>
      <c r="G8" s="53" t="s">
        <v>289</v>
      </c>
      <c r="H8" s="124">
        <v>1560</v>
      </c>
      <c r="I8" s="54">
        <f t="shared" ref="I8:I71" si="1">+H8/F8</f>
        <v>1</v>
      </c>
      <c r="J8" s="158" t="str">
        <f t="shared" si="0"/>
        <v>MUY ALTO</v>
      </c>
      <c r="K8" s="136">
        <v>169000000</v>
      </c>
      <c r="L8" s="136">
        <v>194681635</v>
      </c>
      <c r="M8" s="149">
        <v>1.1519623372781065</v>
      </c>
      <c r="N8" s="136">
        <v>44583859</v>
      </c>
      <c r="O8" s="136">
        <v>203467683</v>
      </c>
      <c r="P8" s="122">
        <f>+O8/L8</f>
        <v>1.0451303380516606</v>
      </c>
      <c r="Q8" s="158" t="str">
        <f t="shared" ref="Q8:Q71" si="2">IF(P8&lt;=20%,"MUY BAJO",IF(AND(P8&gt;20%,P8&lt;=40%),"BAJO",IF(AND(P8&gt;40%,P8&lt;=60%),"MEDIO",IF(AND(P8&gt;60%,P8&lt;=80%),"ALTO","MUY ALTO"))))</f>
        <v>MUY ALTO</v>
      </c>
      <c r="R8" s="143"/>
      <c r="S8" s="31">
        <f t="shared" ref="S8:S71" si="3">+I8*P8</f>
        <v>1.0451303380516606</v>
      </c>
      <c r="T8" s="158" t="str">
        <f t="shared" ref="T8:T71" si="4">IF(S8&lt;=20%,"MUY BAJO",IF(AND(S8&gt;20%,S8&lt;=40%),"BAJO",IF(AND(S8&gt;40%,S8&lt;=60%),"MEDIO",IF(AND(S8&gt;60%,S8&lt;=80%),"ALTO","MUY ALTO"))))</f>
        <v>MUY ALTO</v>
      </c>
    </row>
    <row r="9" spans="1:20" ht="38.25" hidden="1" x14ac:dyDescent="0.25">
      <c r="A9" s="212"/>
      <c r="B9" s="9" t="s">
        <v>4</v>
      </c>
      <c r="C9" s="1" t="s">
        <v>1</v>
      </c>
      <c r="D9" s="2" t="s">
        <v>7</v>
      </c>
      <c r="E9" s="53">
        <v>400</v>
      </c>
      <c r="F9" s="53">
        <v>144</v>
      </c>
      <c r="G9" s="53" t="s">
        <v>289</v>
      </c>
      <c r="H9" s="124">
        <v>144</v>
      </c>
      <c r="I9" s="54">
        <f t="shared" si="1"/>
        <v>1</v>
      </c>
      <c r="J9" s="158" t="str">
        <f t="shared" si="0"/>
        <v>MUY ALTO</v>
      </c>
      <c r="K9" s="136">
        <v>80000000</v>
      </c>
      <c r="L9" s="136">
        <v>89168350</v>
      </c>
      <c r="M9" s="149">
        <v>1.1146043750000001</v>
      </c>
      <c r="N9" s="136">
        <v>1450500</v>
      </c>
      <c r="O9" s="136">
        <v>78388050</v>
      </c>
      <c r="P9" s="122">
        <f>+O9/L9</f>
        <v>0.8791017216310496</v>
      </c>
      <c r="Q9" s="158" t="str">
        <f t="shared" si="2"/>
        <v>MUY ALTO</v>
      </c>
      <c r="R9" s="143"/>
      <c r="S9" s="31">
        <f t="shared" si="3"/>
        <v>0.8791017216310496</v>
      </c>
      <c r="T9" s="158" t="str">
        <f t="shared" si="4"/>
        <v>MUY ALTO</v>
      </c>
    </row>
    <row r="10" spans="1:20" ht="25.5" hidden="1" x14ac:dyDescent="0.25">
      <c r="A10" s="212"/>
      <c r="B10" s="9" t="s">
        <v>4</v>
      </c>
      <c r="C10" s="1" t="s">
        <v>1</v>
      </c>
      <c r="D10" s="2" t="s">
        <v>8</v>
      </c>
      <c r="E10" s="55">
        <v>624</v>
      </c>
      <c r="F10" s="53">
        <v>324</v>
      </c>
      <c r="G10" s="55" t="s">
        <v>289</v>
      </c>
      <c r="H10" s="124">
        <v>342</v>
      </c>
      <c r="I10" s="54">
        <f t="shared" si="1"/>
        <v>1.0555555555555556</v>
      </c>
      <c r="J10" s="158" t="str">
        <f t="shared" si="0"/>
        <v>MUY ALTO</v>
      </c>
      <c r="K10" s="136">
        <v>200000000</v>
      </c>
      <c r="L10" s="136">
        <v>88039619</v>
      </c>
      <c r="M10" s="149">
        <v>0.44019809500000001</v>
      </c>
      <c r="N10" s="136">
        <v>0</v>
      </c>
      <c r="O10" s="136">
        <v>75751757</v>
      </c>
      <c r="P10" s="122">
        <f>+O10/L10</f>
        <v>0.86042804206138146</v>
      </c>
      <c r="Q10" s="158" t="str">
        <f t="shared" si="2"/>
        <v>MUY ALTO</v>
      </c>
      <c r="R10" s="143"/>
      <c r="S10" s="31">
        <f t="shared" si="3"/>
        <v>0.90822959995368047</v>
      </c>
      <c r="T10" s="158" t="str">
        <f t="shared" si="4"/>
        <v>MUY ALTO</v>
      </c>
    </row>
    <row r="11" spans="1:20" ht="25.5" hidden="1" x14ac:dyDescent="0.25">
      <c r="A11" s="212"/>
      <c r="B11" s="9" t="s">
        <v>4</v>
      </c>
      <c r="C11" s="1" t="s">
        <v>1</v>
      </c>
      <c r="D11" s="2" t="s">
        <v>9</v>
      </c>
      <c r="E11" s="53">
        <v>81</v>
      </c>
      <c r="F11" s="53">
        <v>37</v>
      </c>
      <c r="G11" s="53" t="s">
        <v>289</v>
      </c>
      <c r="H11" s="124">
        <v>23</v>
      </c>
      <c r="I11" s="54">
        <f t="shared" si="1"/>
        <v>0.6216216216216216</v>
      </c>
      <c r="J11" s="158" t="str">
        <f t="shared" si="0"/>
        <v>ALTO</v>
      </c>
      <c r="K11" s="136">
        <v>31000000</v>
      </c>
      <c r="L11" s="136">
        <v>10000000</v>
      </c>
      <c r="M11" s="149">
        <v>0.32258064516129031</v>
      </c>
      <c r="N11" s="136">
        <v>0</v>
      </c>
      <c r="O11" s="136">
        <v>10000000</v>
      </c>
      <c r="P11" s="122">
        <f>+O11/L11</f>
        <v>1</v>
      </c>
      <c r="Q11" s="158" t="str">
        <f t="shared" si="2"/>
        <v>MUY ALTO</v>
      </c>
      <c r="R11" s="143"/>
      <c r="S11" s="31">
        <f t="shared" si="3"/>
        <v>0.6216216216216216</v>
      </c>
      <c r="T11" s="158" t="str">
        <f t="shared" si="4"/>
        <v>ALTO</v>
      </c>
    </row>
    <row r="12" spans="1:20" ht="25.5" hidden="1" x14ac:dyDescent="0.25">
      <c r="A12" s="212"/>
      <c r="B12" s="9" t="s">
        <v>10</v>
      </c>
      <c r="C12" s="1" t="s">
        <v>1</v>
      </c>
      <c r="D12" s="2" t="s">
        <v>11</v>
      </c>
      <c r="E12" s="53">
        <v>240</v>
      </c>
      <c r="F12" s="53">
        <v>120</v>
      </c>
      <c r="G12" s="53" t="s">
        <v>289</v>
      </c>
      <c r="H12" s="124">
        <v>117</v>
      </c>
      <c r="I12" s="54">
        <f t="shared" si="1"/>
        <v>0.97499999999999998</v>
      </c>
      <c r="J12" s="158" t="str">
        <f t="shared" si="0"/>
        <v>MUY ALTO</v>
      </c>
      <c r="K12" s="136"/>
      <c r="L12" s="136"/>
      <c r="M12" s="149"/>
      <c r="N12" s="136">
        <v>0</v>
      </c>
      <c r="O12" s="136">
        <v>0</v>
      </c>
      <c r="P12" s="122"/>
      <c r="Q12" s="158" t="s">
        <v>293</v>
      </c>
      <c r="R12" s="143"/>
      <c r="S12" s="31"/>
      <c r="T12" s="158" t="s">
        <v>293</v>
      </c>
    </row>
    <row r="13" spans="1:20" ht="25.5" hidden="1" x14ac:dyDescent="0.25">
      <c r="A13" s="212"/>
      <c r="B13" s="9" t="s">
        <v>4</v>
      </c>
      <c r="C13" s="1" t="s">
        <v>1</v>
      </c>
      <c r="D13" s="2" t="s">
        <v>12</v>
      </c>
      <c r="E13" s="53">
        <v>16</v>
      </c>
      <c r="F13" s="53">
        <v>8</v>
      </c>
      <c r="G13" s="53" t="s">
        <v>289</v>
      </c>
      <c r="H13" s="124">
        <v>29</v>
      </c>
      <c r="I13" s="54">
        <v>1</v>
      </c>
      <c r="J13" s="158" t="str">
        <f t="shared" si="0"/>
        <v>MUY ALTO</v>
      </c>
      <c r="K13" s="136">
        <v>0</v>
      </c>
      <c r="L13" s="136">
        <v>3592294</v>
      </c>
      <c r="M13" s="149" t="e">
        <v>#DIV/0!</v>
      </c>
      <c r="N13" s="136">
        <v>0</v>
      </c>
      <c r="O13" s="136">
        <v>0</v>
      </c>
      <c r="P13" s="122">
        <f>+O13/L13</f>
        <v>0</v>
      </c>
      <c r="Q13" s="158" t="str">
        <f t="shared" si="2"/>
        <v>MUY BAJO</v>
      </c>
      <c r="R13" s="143"/>
      <c r="S13" s="31"/>
      <c r="T13" s="158" t="s">
        <v>293</v>
      </c>
    </row>
    <row r="14" spans="1:20" x14ac:dyDescent="0.25">
      <c r="A14" s="212"/>
      <c r="B14" s="10" t="s">
        <v>295</v>
      </c>
      <c r="C14" s="6"/>
      <c r="D14" s="6"/>
      <c r="E14" s="50"/>
      <c r="F14" s="50"/>
      <c r="G14" s="51"/>
      <c r="H14" s="51"/>
      <c r="I14" s="132">
        <f>+AVERAGE(I7:I13)</f>
        <v>0.95269197769197767</v>
      </c>
      <c r="J14" s="158" t="str">
        <f t="shared" si="0"/>
        <v>MUY ALTO</v>
      </c>
      <c r="K14" s="137">
        <f>SUM(K7:K13)</f>
        <v>700000000</v>
      </c>
      <c r="L14" s="137">
        <v>597279698</v>
      </c>
      <c r="M14" s="151">
        <v>0.8532567114285714</v>
      </c>
      <c r="N14" s="137">
        <v>52073624</v>
      </c>
      <c r="O14" s="137">
        <v>567330438</v>
      </c>
      <c r="P14" s="176">
        <f>+O14/K14</f>
        <v>0.81047205428571434</v>
      </c>
      <c r="Q14" s="158" t="str">
        <f>IF(P14&lt;=20%,"MUY BAJO",IF(AND(P14&gt;20%,P14&lt;=40%),"BAJO",IF(AND(P14&gt;40%,P14&lt;=60%),"MEDIO",IF(AND(P14&gt;60%,P14&lt;=80%),"ALTO","MUY ALTO"))))</f>
        <v>MUY ALTO</v>
      </c>
      <c r="R14" s="143"/>
      <c r="S14" s="178">
        <f t="shared" si="3"/>
        <v>0.7721302242615371</v>
      </c>
      <c r="T14" s="158" t="str">
        <f t="shared" si="4"/>
        <v>ALTO</v>
      </c>
    </row>
    <row r="15" spans="1:20" x14ac:dyDescent="0.25">
      <c r="A15" s="12"/>
      <c r="B15" s="157" t="s">
        <v>297</v>
      </c>
      <c r="C15" s="8"/>
      <c r="D15" s="8"/>
      <c r="E15" s="56"/>
      <c r="F15" s="56"/>
      <c r="G15" s="57"/>
      <c r="H15" s="58"/>
      <c r="I15" s="164">
        <f>+AVERAGE(I14,I6)</f>
        <v>0.54634598884598884</v>
      </c>
      <c r="J15" s="160" t="str">
        <f>IF(I15&lt;=20%,"MUY BAJO",IF(AND(I15&gt;20%,I15&lt;=40%),"BAJO",IF(AND(I15&gt;40%,I15&lt;=60%),"MEDIO",IF(AND(I15&gt;60%,I15&lt;=80%),"ALTO","MUY ALTO"))))</f>
        <v>MEDIO</v>
      </c>
      <c r="K15" s="138">
        <f>+K14+K6</f>
        <v>700000000</v>
      </c>
      <c r="L15" s="138">
        <v>597279698</v>
      </c>
      <c r="M15" s="152">
        <v>0.8532567114285714</v>
      </c>
      <c r="N15" s="138">
        <v>52073624</v>
      </c>
      <c r="O15" s="138">
        <v>567330438</v>
      </c>
      <c r="P15" s="168">
        <f>+O15/K15</f>
        <v>0.81047205428571434</v>
      </c>
      <c r="Q15" s="158" t="str">
        <f>IF(P15&lt;=20%,"MUY BAJO",IF(AND(P15&gt;20%,P15&lt;=40%),"BAJO",IF(AND(P15&gt;40%,P15&lt;=60%),"MEDIO",IF(AND(P15&gt;60%,P15&lt;=80%),"ALTO","MUY ALTO"))))</f>
        <v>MUY ALTO</v>
      </c>
      <c r="R15" s="143"/>
      <c r="S15" s="163">
        <f t="shared" si="3"/>
        <v>0.44279815593076854</v>
      </c>
      <c r="T15" s="158" t="str">
        <f t="shared" si="4"/>
        <v>MEDIO</v>
      </c>
    </row>
    <row r="16" spans="1:20" ht="38.25" hidden="1" x14ac:dyDescent="0.25">
      <c r="A16" s="212" t="s">
        <v>299</v>
      </c>
      <c r="B16" s="9" t="s">
        <v>13</v>
      </c>
      <c r="C16" s="1" t="s">
        <v>1</v>
      </c>
      <c r="D16" s="1" t="s">
        <v>14</v>
      </c>
      <c r="E16" s="61">
        <v>0</v>
      </c>
      <c r="F16" s="61">
        <v>1</v>
      </c>
      <c r="G16" s="48" t="s">
        <v>289</v>
      </c>
      <c r="H16" s="124">
        <v>0.5</v>
      </c>
      <c r="I16" s="62">
        <f t="shared" si="1"/>
        <v>0.5</v>
      </c>
      <c r="J16" s="158" t="str">
        <f t="shared" si="0"/>
        <v>MEDIO</v>
      </c>
      <c r="K16" s="136">
        <v>0</v>
      </c>
      <c r="L16" s="136">
        <v>0</v>
      </c>
      <c r="M16" s="149"/>
      <c r="N16" s="136">
        <v>0</v>
      </c>
      <c r="O16" s="136">
        <v>0</v>
      </c>
      <c r="P16" s="104"/>
      <c r="Q16" s="158" t="s">
        <v>293</v>
      </c>
      <c r="R16" s="143"/>
      <c r="S16" s="31"/>
      <c r="T16" s="158" t="s">
        <v>293</v>
      </c>
    </row>
    <row r="17" spans="1:20" ht="25.5" hidden="1" x14ac:dyDescent="0.25">
      <c r="A17" s="212"/>
      <c r="B17" s="9" t="s">
        <v>13</v>
      </c>
      <c r="C17" s="1" t="s">
        <v>1</v>
      </c>
      <c r="D17" s="1" t="s">
        <v>15</v>
      </c>
      <c r="E17" s="63">
        <v>0</v>
      </c>
      <c r="F17" s="47">
        <v>1</v>
      </c>
      <c r="G17" s="48" t="s">
        <v>290</v>
      </c>
      <c r="H17" s="124">
        <v>1</v>
      </c>
      <c r="I17" s="49">
        <f t="shared" si="1"/>
        <v>1</v>
      </c>
      <c r="J17" s="158" t="str">
        <f t="shared" si="0"/>
        <v>MUY ALTO</v>
      </c>
      <c r="K17" s="136">
        <v>0</v>
      </c>
      <c r="L17" s="136">
        <v>0</v>
      </c>
      <c r="M17" s="149"/>
      <c r="N17" s="136">
        <v>0</v>
      </c>
      <c r="O17" s="136">
        <v>0</v>
      </c>
      <c r="P17" s="104"/>
      <c r="Q17" s="158" t="s">
        <v>293</v>
      </c>
      <c r="R17" s="143"/>
      <c r="S17" s="31"/>
      <c r="T17" s="158" t="s">
        <v>293</v>
      </c>
    </row>
    <row r="18" spans="1:20" ht="25.5" hidden="1" x14ac:dyDescent="0.25">
      <c r="A18" s="212"/>
      <c r="B18" s="9" t="s">
        <v>13</v>
      </c>
      <c r="C18" s="1" t="s">
        <v>1</v>
      </c>
      <c r="D18" s="1" t="s">
        <v>16</v>
      </c>
      <c r="E18" s="63">
        <v>0</v>
      </c>
      <c r="F18" s="47">
        <v>1</v>
      </c>
      <c r="G18" s="48" t="s">
        <v>290</v>
      </c>
      <c r="H18" s="124">
        <v>0.7</v>
      </c>
      <c r="I18" s="49">
        <f t="shared" si="1"/>
        <v>0.7</v>
      </c>
      <c r="J18" s="158" t="str">
        <f t="shared" si="0"/>
        <v>ALTO</v>
      </c>
      <c r="K18" s="136">
        <v>0</v>
      </c>
      <c r="L18" s="136">
        <v>0</v>
      </c>
      <c r="M18" s="149"/>
      <c r="N18" s="136">
        <v>0</v>
      </c>
      <c r="O18" s="136">
        <v>0</v>
      </c>
      <c r="P18" s="104"/>
      <c r="Q18" s="158" t="s">
        <v>293</v>
      </c>
      <c r="R18" s="143"/>
      <c r="S18" s="31"/>
      <c r="T18" s="158" t="s">
        <v>293</v>
      </c>
    </row>
    <row r="19" spans="1:20" ht="25.5" x14ac:dyDescent="0.25">
      <c r="A19" s="212"/>
      <c r="B19" s="10" t="s">
        <v>298</v>
      </c>
      <c r="C19" s="6"/>
      <c r="D19" s="6"/>
      <c r="E19" s="50"/>
      <c r="F19" s="50"/>
      <c r="G19" s="51"/>
      <c r="H19" s="51"/>
      <c r="I19" s="132">
        <f>+AVERAGE(I16:I18)</f>
        <v>0.73333333333333339</v>
      </c>
      <c r="J19" s="158" t="str">
        <f t="shared" si="0"/>
        <v>ALTO</v>
      </c>
      <c r="K19" s="137">
        <f>SUM(K16:K18)</f>
        <v>0</v>
      </c>
      <c r="L19" s="137">
        <v>0</v>
      </c>
      <c r="M19" s="137"/>
      <c r="N19" s="137"/>
      <c r="O19" s="137"/>
      <c r="P19" s="176"/>
      <c r="Q19" s="177"/>
      <c r="R19" s="141"/>
      <c r="S19" s="178"/>
      <c r="T19" s="177"/>
    </row>
    <row r="20" spans="1:20" x14ac:dyDescent="0.25">
      <c r="A20" s="12"/>
      <c r="B20" s="157" t="s">
        <v>300</v>
      </c>
      <c r="C20" s="8"/>
      <c r="D20" s="8"/>
      <c r="E20" s="56"/>
      <c r="F20" s="56"/>
      <c r="G20" s="57"/>
      <c r="H20" s="58"/>
      <c r="I20" s="164">
        <f>+I19</f>
        <v>0.73333333333333339</v>
      </c>
      <c r="J20" s="158" t="str">
        <f t="shared" si="0"/>
        <v>ALTO</v>
      </c>
      <c r="K20" s="138"/>
      <c r="L20" s="138"/>
      <c r="M20" s="138"/>
      <c r="N20" s="138"/>
      <c r="O20" s="138"/>
      <c r="P20" s="168"/>
      <c r="Q20" s="161"/>
      <c r="R20" s="141"/>
      <c r="S20" s="163"/>
      <c r="T20" s="163"/>
    </row>
    <row r="21" spans="1:20" ht="38.25" hidden="1" x14ac:dyDescent="0.25">
      <c r="A21" s="212" t="s">
        <v>301</v>
      </c>
      <c r="B21" s="9" t="s">
        <v>17</v>
      </c>
      <c r="C21" s="1" t="s">
        <v>1</v>
      </c>
      <c r="D21" s="1" t="s">
        <v>18</v>
      </c>
      <c r="E21" s="63">
        <v>0</v>
      </c>
      <c r="F21" s="47">
        <v>0.1</v>
      </c>
      <c r="G21" s="48" t="s">
        <v>289</v>
      </c>
      <c r="H21" s="49">
        <v>0.04</v>
      </c>
      <c r="I21" s="49">
        <f t="shared" si="1"/>
        <v>0.39999999999999997</v>
      </c>
      <c r="J21" s="158" t="str">
        <f t="shared" si="0"/>
        <v>BAJO</v>
      </c>
      <c r="K21" s="136">
        <v>0</v>
      </c>
      <c r="L21" s="136">
        <v>0</v>
      </c>
      <c r="M21" s="149"/>
      <c r="N21" s="136">
        <v>0</v>
      </c>
      <c r="O21" s="136">
        <v>0</v>
      </c>
      <c r="P21" s="104"/>
      <c r="Q21" s="158" t="s">
        <v>293</v>
      </c>
      <c r="R21" s="143"/>
      <c r="S21" s="31"/>
      <c r="T21" s="158" t="s">
        <v>293</v>
      </c>
    </row>
    <row r="22" spans="1:20" ht="25.5" hidden="1" x14ac:dyDescent="0.25">
      <c r="A22" s="212"/>
      <c r="B22" s="9" t="s">
        <v>17</v>
      </c>
      <c r="C22" s="1" t="s">
        <v>1</v>
      </c>
      <c r="D22" s="1" t="s">
        <v>19</v>
      </c>
      <c r="E22" s="63">
        <v>0</v>
      </c>
      <c r="F22" s="47">
        <v>0.1</v>
      </c>
      <c r="G22" s="47" t="s">
        <v>289</v>
      </c>
      <c r="H22" s="49">
        <v>0.04</v>
      </c>
      <c r="I22" s="49">
        <f t="shared" si="1"/>
        <v>0.39999999999999997</v>
      </c>
      <c r="J22" s="158" t="str">
        <f t="shared" si="0"/>
        <v>BAJO</v>
      </c>
      <c r="K22" s="136">
        <v>0</v>
      </c>
      <c r="L22" s="136">
        <v>0</v>
      </c>
      <c r="M22" s="149"/>
      <c r="N22" s="136">
        <v>0</v>
      </c>
      <c r="O22" s="136">
        <v>0</v>
      </c>
      <c r="P22" s="104"/>
      <c r="Q22" s="158" t="s">
        <v>293</v>
      </c>
      <c r="R22" s="143"/>
      <c r="S22" s="31"/>
      <c r="T22" s="158" t="s">
        <v>293</v>
      </c>
    </row>
    <row r="23" spans="1:20" ht="25.5" hidden="1" x14ac:dyDescent="0.25">
      <c r="A23" s="212"/>
      <c r="B23" s="9" t="s">
        <v>17</v>
      </c>
      <c r="C23" s="1" t="s">
        <v>1</v>
      </c>
      <c r="D23" s="1" t="s">
        <v>20</v>
      </c>
      <c r="E23" s="63">
        <v>0</v>
      </c>
      <c r="F23" s="47">
        <v>0.1</v>
      </c>
      <c r="G23" s="47" t="s">
        <v>289</v>
      </c>
      <c r="H23" s="49">
        <v>7.0000000000000007E-2</v>
      </c>
      <c r="I23" s="49">
        <f t="shared" si="1"/>
        <v>0.70000000000000007</v>
      </c>
      <c r="J23" s="158" t="str">
        <f t="shared" si="0"/>
        <v>ALTO</v>
      </c>
      <c r="K23" s="136">
        <v>0</v>
      </c>
      <c r="L23" s="136">
        <v>0</v>
      </c>
      <c r="M23" s="149"/>
      <c r="N23" s="136">
        <v>0</v>
      </c>
      <c r="O23" s="136">
        <v>0</v>
      </c>
      <c r="P23" s="104"/>
      <c r="Q23" s="158" t="s">
        <v>293</v>
      </c>
      <c r="R23" s="143"/>
      <c r="S23" s="31"/>
      <c r="T23" s="158" t="s">
        <v>293</v>
      </c>
    </row>
    <row r="24" spans="1:20" ht="25.5" hidden="1" x14ac:dyDescent="0.25">
      <c r="A24" s="212"/>
      <c r="B24" s="9" t="s">
        <v>17</v>
      </c>
      <c r="C24" s="1" t="s">
        <v>1</v>
      </c>
      <c r="D24" s="1" t="s">
        <v>21</v>
      </c>
      <c r="E24" s="63">
        <v>0</v>
      </c>
      <c r="F24" s="47">
        <v>0.1</v>
      </c>
      <c r="G24" s="48" t="s">
        <v>289</v>
      </c>
      <c r="H24" s="49">
        <v>0.03</v>
      </c>
      <c r="I24" s="49">
        <f t="shared" si="1"/>
        <v>0.3</v>
      </c>
      <c r="J24" s="158" t="str">
        <f t="shared" si="0"/>
        <v>BAJO</v>
      </c>
      <c r="K24" s="136">
        <v>0</v>
      </c>
      <c r="L24" s="136">
        <v>0</v>
      </c>
      <c r="M24" s="149"/>
      <c r="N24" s="136">
        <v>0</v>
      </c>
      <c r="O24" s="136">
        <v>0</v>
      </c>
      <c r="P24" s="104"/>
      <c r="Q24" s="158" t="s">
        <v>293</v>
      </c>
      <c r="R24" s="143"/>
      <c r="S24" s="31"/>
      <c r="T24" s="158" t="s">
        <v>293</v>
      </c>
    </row>
    <row r="25" spans="1:20" hidden="1" x14ac:dyDescent="0.25">
      <c r="A25" s="212"/>
      <c r="B25" s="9" t="s">
        <v>17</v>
      </c>
      <c r="C25" s="1" t="s">
        <v>1</v>
      </c>
      <c r="D25" s="1" t="s">
        <v>22</v>
      </c>
      <c r="E25" s="63">
        <v>0</v>
      </c>
      <c r="F25" s="47">
        <v>0.1</v>
      </c>
      <c r="G25" s="48" t="s">
        <v>289</v>
      </c>
      <c r="H25" s="49">
        <v>0.1</v>
      </c>
      <c r="I25" s="49">
        <f t="shared" si="1"/>
        <v>1</v>
      </c>
      <c r="J25" s="158" t="str">
        <f t="shared" si="0"/>
        <v>MUY ALTO</v>
      </c>
      <c r="K25" s="136">
        <v>0</v>
      </c>
      <c r="L25" s="136">
        <v>0</v>
      </c>
      <c r="M25" s="149"/>
      <c r="N25" s="136">
        <v>0</v>
      </c>
      <c r="O25" s="136">
        <v>0</v>
      </c>
      <c r="P25" s="104"/>
      <c r="Q25" s="158" t="s">
        <v>293</v>
      </c>
      <c r="R25" s="143"/>
      <c r="S25" s="31"/>
      <c r="T25" s="158" t="s">
        <v>293</v>
      </c>
    </row>
    <row r="26" spans="1:20" ht="25.5" hidden="1" x14ac:dyDescent="0.25">
      <c r="A26" s="212"/>
      <c r="B26" s="9" t="s">
        <v>17</v>
      </c>
      <c r="C26" s="1" t="s">
        <v>1</v>
      </c>
      <c r="D26" s="1" t="s">
        <v>23</v>
      </c>
      <c r="E26" s="63">
        <v>0</v>
      </c>
      <c r="F26" s="47">
        <v>0.1</v>
      </c>
      <c r="G26" s="48" t="s">
        <v>289</v>
      </c>
      <c r="H26" s="49">
        <v>0</v>
      </c>
      <c r="I26" s="49">
        <f t="shared" si="1"/>
        <v>0</v>
      </c>
      <c r="J26" s="158" t="str">
        <f t="shared" si="0"/>
        <v>MUY BAJO</v>
      </c>
      <c r="K26" s="136">
        <v>0</v>
      </c>
      <c r="L26" s="136">
        <v>0</v>
      </c>
      <c r="M26" s="149"/>
      <c r="N26" s="136">
        <v>0</v>
      </c>
      <c r="O26" s="136">
        <v>0</v>
      </c>
      <c r="P26" s="104"/>
      <c r="Q26" s="158" t="s">
        <v>293</v>
      </c>
      <c r="R26" s="143"/>
      <c r="S26" s="31"/>
      <c r="T26" s="158" t="s">
        <v>293</v>
      </c>
    </row>
    <row r="27" spans="1:20" x14ac:dyDescent="0.25">
      <c r="A27" s="212"/>
      <c r="B27" s="10" t="s">
        <v>303</v>
      </c>
      <c r="C27" s="6"/>
      <c r="D27" s="6"/>
      <c r="E27" s="50"/>
      <c r="F27" s="50"/>
      <c r="G27" s="51"/>
      <c r="H27" s="51"/>
      <c r="I27" s="132">
        <f>+AVERAGE(I21:I26)</f>
        <v>0.46666666666666662</v>
      </c>
      <c r="J27" s="158" t="str">
        <f t="shared" si="0"/>
        <v>MEDIO</v>
      </c>
      <c r="K27" s="137">
        <f>SUM(K21:K26)</f>
        <v>0</v>
      </c>
      <c r="L27" s="137">
        <v>0</v>
      </c>
      <c r="M27" s="137"/>
      <c r="N27" s="137"/>
      <c r="O27" s="137"/>
      <c r="P27" s="176"/>
      <c r="Q27" s="177"/>
      <c r="R27" s="141"/>
      <c r="S27" s="178"/>
      <c r="T27" s="177"/>
    </row>
    <row r="28" spans="1:20" x14ac:dyDescent="0.25">
      <c r="A28" s="12"/>
      <c r="B28" s="157" t="s">
        <v>304</v>
      </c>
      <c r="C28" s="8"/>
      <c r="D28" s="8"/>
      <c r="E28" s="56"/>
      <c r="F28" s="56"/>
      <c r="G28" s="57"/>
      <c r="H28" s="58"/>
      <c r="I28" s="164">
        <f>+I27</f>
        <v>0.46666666666666662</v>
      </c>
      <c r="J28" s="160" t="str">
        <f t="shared" si="0"/>
        <v>MEDIO</v>
      </c>
      <c r="K28" s="138"/>
      <c r="L28" s="138"/>
      <c r="M28" s="138"/>
      <c r="N28" s="138"/>
      <c r="O28" s="138"/>
      <c r="P28" s="168"/>
      <c r="Q28" s="161"/>
      <c r="R28" s="141"/>
      <c r="S28" s="163"/>
      <c r="T28" s="161"/>
    </row>
    <row r="29" spans="1:20" ht="38.25" hidden="1" x14ac:dyDescent="0.25">
      <c r="A29" s="206" t="s">
        <v>325</v>
      </c>
      <c r="B29" s="9" t="s">
        <v>24</v>
      </c>
      <c r="C29" s="1" t="s">
        <v>1</v>
      </c>
      <c r="D29" s="1" t="s">
        <v>25</v>
      </c>
      <c r="E29" s="48">
        <v>1</v>
      </c>
      <c r="F29" s="53">
        <v>1</v>
      </c>
      <c r="G29" s="48" t="s">
        <v>290</v>
      </c>
      <c r="H29" s="124">
        <v>0</v>
      </c>
      <c r="I29" s="54">
        <f t="shared" si="1"/>
        <v>0</v>
      </c>
      <c r="J29" s="158" t="str">
        <f t="shared" si="0"/>
        <v>MUY BAJO</v>
      </c>
      <c r="K29" s="136">
        <v>0</v>
      </c>
      <c r="L29" s="136">
        <v>0</v>
      </c>
      <c r="M29" s="153"/>
      <c r="N29" s="136">
        <v>0</v>
      </c>
      <c r="O29" s="136"/>
      <c r="P29" s="104"/>
      <c r="Q29" s="158" t="s">
        <v>293</v>
      </c>
      <c r="R29" s="143"/>
      <c r="S29" s="31"/>
      <c r="T29" s="158" t="s">
        <v>293</v>
      </c>
    </row>
    <row r="30" spans="1:20" ht="38.25" hidden="1" x14ac:dyDescent="0.25">
      <c r="A30" s="207"/>
      <c r="B30" s="9" t="s">
        <v>26</v>
      </c>
      <c r="C30" s="1" t="s">
        <v>27</v>
      </c>
      <c r="D30" s="1" t="s">
        <v>28</v>
      </c>
      <c r="E30" s="48">
        <v>334</v>
      </c>
      <c r="F30" s="48">
        <v>334</v>
      </c>
      <c r="G30" s="48" t="s">
        <v>290</v>
      </c>
      <c r="H30" s="124">
        <v>227</v>
      </c>
      <c r="I30" s="49">
        <f t="shared" si="1"/>
        <v>0.67964071856287422</v>
      </c>
      <c r="J30" s="158" t="str">
        <f t="shared" si="0"/>
        <v>ALTO</v>
      </c>
      <c r="K30" s="136">
        <v>501000000</v>
      </c>
      <c r="L30" s="136">
        <v>269500000</v>
      </c>
      <c r="M30" s="153">
        <v>0.53792415169660679</v>
      </c>
      <c r="N30" s="136">
        <v>65774111</v>
      </c>
      <c r="O30" s="136">
        <v>239814772</v>
      </c>
      <c r="P30" s="104">
        <f t="shared" ref="P30:P71" si="5">+O30/L30</f>
        <v>0.88985073098330236</v>
      </c>
      <c r="Q30" s="158" t="str">
        <f t="shared" si="2"/>
        <v>MUY ALTO</v>
      </c>
      <c r="R30" s="143"/>
      <c r="S30" s="31">
        <f t="shared" si="3"/>
        <v>0.60477879021919045</v>
      </c>
      <c r="T30" s="158" t="str">
        <f t="shared" si="4"/>
        <v>ALTO</v>
      </c>
    </row>
    <row r="31" spans="1:20" ht="38.25" hidden="1" x14ac:dyDescent="0.25">
      <c r="A31" s="207"/>
      <c r="B31" s="9" t="s">
        <v>26</v>
      </c>
      <c r="C31" s="1" t="s">
        <v>29</v>
      </c>
      <c r="D31" s="1" t="s">
        <v>28</v>
      </c>
      <c r="E31" s="48">
        <v>8</v>
      </c>
      <c r="F31" s="48">
        <v>8</v>
      </c>
      <c r="G31" s="48" t="s">
        <v>290</v>
      </c>
      <c r="H31" s="124">
        <v>6</v>
      </c>
      <c r="I31" s="49">
        <f t="shared" si="1"/>
        <v>0.75</v>
      </c>
      <c r="J31" s="158" t="str">
        <f t="shared" si="0"/>
        <v>ALTO</v>
      </c>
      <c r="K31" s="136">
        <v>4000000</v>
      </c>
      <c r="L31" s="136">
        <v>7000000</v>
      </c>
      <c r="M31" s="153">
        <v>1.75</v>
      </c>
      <c r="N31" s="136">
        <v>0</v>
      </c>
      <c r="O31" s="136">
        <v>1357314</v>
      </c>
      <c r="P31" s="104">
        <f t="shared" si="5"/>
        <v>0.19390199999999999</v>
      </c>
      <c r="Q31" s="158" t="str">
        <f t="shared" si="2"/>
        <v>MUY BAJO</v>
      </c>
      <c r="R31" s="143"/>
      <c r="S31" s="31">
        <f t="shared" si="3"/>
        <v>0.14542649999999999</v>
      </c>
      <c r="T31" s="158" t="str">
        <f t="shared" si="4"/>
        <v>MUY BAJO</v>
      </c>
    </row>
    <row r="32" spans="1:20" ht="38.25" hidden="1" x14ac:dyDescent="0.25">
      <c r="A32" s="207"/>
      <c r="B32" s="9" t="s">
        <v>26</v>
      </c>
      <c r="C32" s="1" t="s">
        <v>30</v>
      </c>
      <c r="D32" s="1" t="s">
        <v>28</v>
      </c>
      <c r="E32" s="48">
        <v>6</v>
      </c>
      <c r="F32" s="48">
        <v>6</v>
      </c>
      <c r="G32" s="48" t="s">
        <v>290</v>
      </c>
      <c r="H32" s="124">
        <v>8</v>
      </c>
      <c r="I32" s="49">
        <f t="shared" si="1"/>
        <v>1.3333333333333333</v>
      </c>
      <c r="J32" s="158" t="str">
        <f t="shared" si="0"/>
        <v>MUY ALTO</v>
      </c>
      <c r="K32" s="136">
        <v>3000000</v>
      </c>
      <c r="L32" s="136">
        <v>6000000</v>
      </c>
      <c r="M32" s="153">
        <v>2</v>
      </c>
      <c r="N32" s="136">
        <v>0</v>
      </c>
      <c r="O32" s="136">
        <v>1181889</v>
      </c>
      <c r="P32" s="104">
        <f t="shared" si="5"/>
        <v>0.1969815</v>
      </c>
      <c r="Q32" s="158" t="str">
        <f t="shared" si="2"/>
        <v>MUY BAJO</v>
      </c>
      <c r="R32" s="143"/>
      <c r="S32" s="31">
        <f t="shared" si="3"/>
        <v>0.26264199999999999</v>
      </c>
      <c r="T32" s="158" t="str">
        <f t="shared" si="4"/>
        <v>BAJO</v>
      </c>
    </row>
    <row r="33" spans="1:20" ht="38.25" hidden="1" x14ac:dyDescent="0.25">
      <c r="A33" s="207"/>
      <c r="B33" s="9" t="s">
        <v>26</v>
      </c>
      <c r="C33" s="1" t="s">
        <v>31</v>
      </c>
      <c r="D33" s="1" t="s">
        <v>28</v>
      </c>
      <c r="E33" s="48">
        <v>13</v>
      </c>
      <c r="F33" s="48">
        <v>13</v>
      </c>
      <c r="G33" s="48" t="s">
        <v>290</v>
      </c>
      <c r="H33" s="124">
        <v>18</v>
      </c>
      <c r="I33" s="49">
        <f t="shared" si="1"/>
        <v>1.3846153846153846</v>
      </c>
      <c r="J33" s="158" t="str">
        <f t="shared" si="0"/>
        <v>MUY ALTO</v>
      </c>
      <c r="K33" s="136">
        <v>6500000</v>
      </c>
      <c r="L33" s="136">
        <v>9500000</v>
      </c>
      <c r="M33" s="153">
        <v>1.4615384615384615</v>
      </c>
      <c r="N33" s="136">
        <v>2524585</v>
      </c>
      <c r="O33" s="136">
        <v>4727962</v>
      </c>
      <c r="P33" s="104">
        <f t="shared" si="5"/>
        <v>0.49768021052631578</v>
      </c>
      <c r="Q33" s="158" t="str">
        <f t="shared" si="2"/>
        <v>MEDIO</v>
      </c>
      <c r="R33" s="143"/>
      <c r="S33" s="31">
        <f t="shared" si="3"/>
        <v>0.68909567611336031</v>
      </c>
      <c r="T33" s="158" t="str">
        <f t="shared" si="4"/>
        <v>ALTO</v>
      </c>
    </row>
    <row r="34" spans="1:20" ht="38.25" hidden="1" x14ac:dyDescent="0.25">
      <c r="A34" s="207"/>
      <c r="B34" s="9" t="s">
        <v>26</v>
      </c>
      <c r="C34" s="1" t="s">
        <v>27</v>
      </c>
      <c r="D34" s="1" t="s">
        <v>32</v>
      </c>
      <c r="E34" s="53">
        <v>1096</v>
      </c>
      <c r="F34" s="53">
        <v>1096</v>
      </c>
      <c r="G34" s="48" t="s">
        <v>290</v>
      </c>
      <c r="H34" s="124">
        <v>66</v>
      </c>
      <c r="I34" s="54">
        <f t="shared" si="1"/>
        <v>6.0218978102189784E-2</v>
      </c>
      <c r="J34" s="158" t="str">
        <f t="shared" si="0"/>
        <v>MUY BAJO</v>
      </c>
      <c r="K34" s="136">
        <v>50000000</v>
      </c>
      <c r="L34" s="136">
        <v>30000000</v>
      </c>
      <c r="M34" s="153">
        <v>0.6</v>
      </c>
      <c r="N34" s="136">
        <v>9986000</v>
      </c>
      <c r="O34" s="136">
        <v>23424030</v>
      </c>
      <c r="P34" s="104">
        <f t="shared" si="5"/>
        <v>0.78080099999999997</v>
      </c>
      <c r="Q34" s="158" t="str">
        <f t="shared" si="2"/>
        <v>ALTO</v>
      </c>
      <c r="R34" s="143"/>
      <c r="S34" s="31">
        <f t="shared" si="3"/>
        <v>4.7019038321167883E-2</v>
      </c>
      <c r="T34" s="158" t="str">
        <f t="shared" si="4"/>
        <v>MUY BAJO</v>
      </c>
    </row>
    <row r="35" spans="1:20" ht="38.25" hidden="1" x14ac:dyDescent="0.25">
      <c r="A35" s="207"/>
      <c r="B35" s="9" t="s">
        <v>26</v>
      </c>
      <c r="C35" s="1" t="s">
        <v>29</v>
      </c>
      <c r="D35" s="1" t="s">
        <v>32</v>
      </c>
      <c r="E35" s="48">
        <v>13</v>
      </c>
      <c r="F35" s="53">
        <v>13</v>
      </c>
      <c r="G35" s="48" t="s">
        <v>290</v>
      </c>
      <c r="H35" s="124">
        <v>1</v>
      </c>
      <c r="I35" s="54">
        <f t="shared" si="1"/>
        <v>7.6923076923076927E-2</v>
      </c>
      <c r="J35" s="158" t="str">
        <f t="shared" si="0"/>
        <v>MUY BAJO</v>
      </c>
      <c r="K35" s="136">
        <v>2000000</v>
      </c>
      <c r="L35" s="136">
        <v>3000000</v>
      </c>
      <c r="M35" s="153">
        <v>1.5</v>
      </c>
      <c r="N35" s="136">
        <v>200000</v>
      </c>
      <c r="O35" s="136">
        <v>718000</v>
      </c>
      <c r="P35" s="104">
        <f t="shared" si="5"/>
        <v>0.23933333333333334</v>
      </c>
      <c r="Q35" s="158" t="str">
        <f t="shared" si="2"/>
        <v>BAJO</v>
      </c>
      <c r="R35" s="143"/>
      <c r="S35" s="31">
        <f t="shared" si="3"/>
        <v>1.8410256410256412E-2</v>
      </c>
      <c r="T35" s="158" t="str">
        <f t="shared" si="4"/>
        <v>MUY BAJO</v>
      </c>
    </row>
    <row r="36" spans="1:20" ht="38.25" hidden="1" x14ac:dyDescent="0.25">
      <c r="A36" s="207"/>
      <c r="B36" s="9" t="s">
        <v>26</v>
      </c>
      <c r="C36" s="1" t="s">
        <v>30</v>
      </c>
      <c r="D36" s="1" t="s">
        <v>32</v>
      </c>
      <c r="E36" s="53">
        <v>8</v>
      </c>
      <c r="F36" s="53">
        <v>8</v>
      </c>
      <c r="G36" s="48" t="s">
        <v>290</v>
      </c>
      <c r="H36" s="124">
        <v>0</v>
      </c>
      <c r="I36" s="54">
        <f t="shared" si="1"/>
        <v>0</v>
      </c>
      <c r="J36" s="158" t="str">
        <f t="shared" si="0"/>
        <v>MUY BAJO</v>
      </c>
      <c r="K36" s="136">
        <v>2000000</v>
      </c>
      <c r="L36" s="136">
        <v>3000000</v>
      </c>
      <c r="M36" s="153">
        <v>1.5</v>
      </c>
      <c r="N36" s="136">
        <v>141000</v>
      </c>
      <c r="O36" s="136">
        <v>400000</v>
      </c>
      <c r="P36" s="104">
        <f t="shared" si="5"/>
        <v>0.13333333333333333</v>
      </c>
      <c r="Q36" s="158" t="str">
        <f t="shared" si="2"/>
        <v>MUY BAJO</v>
      </c>
      <c r="R36" s="143"/>
      <c r="S36" s="31">
        <f t="shared" si="3"/>
        <v>0</v>
      </c>
      <c r="T36" s="158" t="str">
        <f t="shared" si="4"/>
        <v>MUY BAJO</v>
      </c>
    </row>
    <row r="37" spans="1:20" ht="38.25" hidden="1" x14ac:dyDescent="0.25">
      <c r="A37" s="207"/>
      <c r="B37" s="9" t="s">
        <v>26</v>
      </c>
      <c r="C37" s="1" t="s">
        <v>31</v>
      </c>
      <c r="D37" s="1" t="s">
        <v>32</v>
      </c>
      <c r="E37" s="53">
        <v>19</v>
      </c>
      <c r="F37" s="53">
        <v>19</v>
      </c>
      <c r="G37" s="48" t="s">
        <v>290</v>
      </c>
      <c r="H37" s="124">
        <v>0</v>
      </c>
      <c r="I37" s="54">
        <f t="shared" si="1"/>
        <v>0</v>
      </c>
      <c r="J37" s="158" t="str">
        <f t="shared" si="0"/>
        <v>MUY BAJO</v>
      </c>
      <c r="K37" s="136">
        <v>2000000</v>
      </c>
      <c r="L37" s="136">
        <v>3000000</v>
      </c>
      <c r="M37" s="153">
        <v>1.5</v>
      </c>
      <c r="N37" s="136">
        <v>0</v>
      </c>
      <c r="O37" s="136"/>
      <c r="P37" s="104">
        <f t="shared" si="5"/>
        <v>0</v>
      </c>
      <c r="Q37" s="158" t="str">
        <f t="shared" si="2"/>
        <v>MUY BAJO</v>
      </c>
      <c r="R37" s="143"/>
      <c r="S37" s="31">
        <f t="shared" si="3"/>
        <v>0</v>
      </c>
      <c r="T37" s="158" t="str">
        <f t="shared" si="4"/>
        <v>MUY BAJO</v>
      </c>
    </row>
    <row r="38" spans="1:20" ht="25.5" hidden="1" x14ac:dyDescent="0.25">
      <c r="A38" s="207"/>
      <c r="B38" s="9" t="s">
        <v>26</v>
      </c>
      <c r="C38" s="3" t="s">
        <v>27</v>
      </c>
      <c r="D38" s="1" t="s">
        <v>33</v>
      </c>
      <c r="E38" s="53">
        <v>1096</v>
      </c>
      <c r="F38" s="53">
        <v>1096</v>
      </c>
      <c r="G38" s="48" t="s">
        <v>290</v>
      </c>
      <c r="H38" s="124">
        <v>148</v>
      </c>
      <c r="I38" s="54">
        <f t="shared" si="1"/>
        <v>0.13503649635036497</v>
      </c>
      <c r="J38" s="158" t="str">
        <f t="shared" si="0"/>
        <v>MUY BAJO</v>
      </c>
      <c r="K38" s="136">
        <v>50000000</v>
      </c>
      <c r="L38" s="136">
        <v>20000000</v>
      </c>
      <c r="M38" s="153">
        <v>0.4</v>
      </c>
      <c r="N38" s="136">
        <v>7569546</v>
      </c>
      <c r="O38" s="136">
        <v>12867546</v>
      </c>
      <c r="P38" s="104">
        <f t="shared" si="5"/>
        <v>0.64337730000000004</v>
      </c>
      <c r="Q38" s="158" t="str">
        <f t="shared" si="2"/>
        <v>ALTO</v>
      </c>
      <c r="R38" s="143"/>
      <c r="S38" s="31">
        <f t="shared" si="3"/>
        <v>8.6879416423357669E-2</v>
      </c>
      <c r="T38" s="158" t="str">
        <f t="shared" si="4"/>
        <v>MUY BAJO</v>
      </c>
    </row>
    <row r="39" spans="1:20" ht="25.5" hidden="1" x14ac:dyDescent="0.25">
      <c r="A39" s="207"/>
      <c r="B39" s="9" t="s">
        <v>26</v>
      </c>
      <c r="C39" s="3" t="s">
        <v>29</v>
      </c>
      <c r="D39" s="1" t="s">
        <v>33</v>
      </c>
      <c r="E39" s="48">
        <v>13</v>
      </c>
      <c r="F39" s="53">
        <v>13</v>
      </c>
      <c r="G39" s="48" t="s">
        <v>290</v>
      </c>
      <c r="H39" s="124">
        <v>1</v>
      </c>
      <c r="I39" s="54">
        <f t="shared" si="1"/>
        <v>7.6923076923076927E-2</v>
      </c>
      <c r="J39" s="158" t="str">
        <f t="shared" si="0"/>
        <v>MUY BAJO</v>
      </c>
      <c r="K39" s="136">
        <v>2000000</v>
      </c>
      <c r="L39" s="136">
        <v>3000000</v>
      </c>
      <c r="M39" s="153">
        <v>1.5</v>
      </c>
      <c r="N39" s="136">
        <v>0</v>
      </c>
      <c r="O39" s="136"/>
      <c r="P39" s="104">
        <f t="shared" si="5"/>
        <v>0</v>
      </c>
      <c r="Q39" s="158" t="str">
        <f t="shared" si="2"/>
        <v>MUY BAJO</v>
      </c>
      <c r="R39" s="143"/>
      <c r="S39" s="31">
        <f t="shared" si="3"/>
        <v>0</v>
      </c>
      <c r="T39" s="158" t="str">
        <f t="shared" si="4"/>
        <v>MUY BAJO</v>
      </c>
    </row>
    <row r="40" spans="1:20" ht="25.5" hidden="1" x14ac:dyDescent="0.25">
      <c r="A40" s="207"/>
      <c r="B40" s="9" t="s">
        <v>26</v>
      </c>
      <c r="C40" s="3" t="s">
        <v>30</v>
      </c>
      <c r="D40" s="1" t="s">
        <v>33</v>
      </c>
      <c r="E40" s="53">
        <v>8</v>
      </c>
      <c r="F40" s="53">
        <v>8</v>
      </c>
      <c r="G40" s="48" t="s">
        <v>290</v>
      </c>
      <c r="H40" s="124">
        <v>0</v>
      </c>
      <c r="I40" s="54">
        <f t="shared" si="1"/>
        <v>0</v>
      </c>
      <c r="J40" s="158" t="str">
        <f t="shared" si="0"/>
        <v>MUY BAJO</v>
      </c>
      <c r="K40" s="136">
        <v>2000000</v>
      </c>
      <c r="L40" s="136">
        <v>3000000</v>
      </c>
      <c r="M40" s="153">
        <v>1.5</v>
      </c>
      <c r="N40" s="136">
        <v>0</v>
      </c>
      <c r="O40" s="136"/>
      <c r="P40" s="104">
        <f t="shared" si="5"/>
        <v>0</v>
      </c>
      <c r="Q40" s="158" t="str">
        <f t="shared" si="2"/>
        <v>MUY BAJO</v>
      </c>
      <c r="R40" s="143"/>
      <c r="S40" s="31">
        <f t="shared" si="3"/>
        <v>0</v>
      </c>
      <c r="T40" s="158" t="str">
        <f t="shared" si="4"/>
        <v>MUY BAJO</v>
      </c>
    </row>
    <row r="41" spans="1:20" ht="25.5" hidden="1" x14ac:dyDescent="0.25">
      <c r="A41" s="207"/>
      <c r="B41" s="9" t="s">
        <v>26</v>
      </c>
      <c r="C41" s="3" t="s">
        <v>31</v>
      </c>
      <c r="D41" s="1" t="s">
        <v>33</v>
      </c>
      <c r="E41" s="53">
        <v>19</v>
      </c>
      <c r="F41" s="53">
        <v>19</v>
      </c>
      <c r="G41" s="48" t="s">
        <v>290</v>
      </c>
      <c r="H41" s="124">
        <v>0</v>
      </c>
      <c r="I41" s="54">
        <f t="shared" si="1"/>
        <v>0</v>
      </c>
      <c r="J41" s="158" t="str">
        <f t="shared" si="0"/>
        <v>MUY BAJO</v>
      </c>
      <c r="K41" s="136">
        <v>2000000</v>
      </c>
      <c r="L41" s="136">
        <v>3000000</v>
      </c>
      <c r="M41" s="153">
        <v>1.5</v>
      </c>
      <c r="N41" s="136">
        <v>0</v>
      </c>
      <c r="O41" s="136"/>
      <c r="P41" s="104">
        <f t="shared" si="5"/>
        <v>0</v>
      </c>
      <c r="Q41" s="158" t="str">
        <f t="shared" si="2"/>
        <v>MUY BAJO</v>
      </c>
      <c r="R41" s="143"/>
      <c r="S41" s="31">
        <f t="shared" si="3"/>
        <v>0</v>
      </c>
      <c r="T41" s="158" t="str">
        <f t="shared" si="4"/>
        <v>MUY BAJO</v>
      </c>
    </row>
    <row r="42" spans="1:20" ht="25.5" hidden="1" x14ac:dyDescent="0.25">
      <c r="A42" s="207"/>
      <c r="B42" s="9" t="s">
        <v>26</v>
      </c>
      <c r="C42" s="3" t="s">
        <v>27</v>
      </c>
      <c r="D42" s="1" t="s">
        <v>34</v>
      </c>
      <c r="E42" s="53">
        <v>0</v>
      </c>
      <c r="F42" s="53">
        <v>25</v>
      </c>
      <c r="G42" s="48" t="s">
        <v>289</v>
      </c>
      <c r="H42" s="124">
        <v>41</v>
      </c>
      <c r="I42" s="54">
        <f t="shared" si="1"/>
        <v>1.64</v>
      </c>
      <c r="J42" s="158" t="str">
        <f t="shared" si="0"/>
        <v>MUY ALTO</v>
      </c>
      <c r="K42" s="136">
        <v>52000000</v>
      </c>
      <c r="L42" s="136">
        <v>10000000</v>
      </c>
      <c r="M42" s="153">
        <v>0.19230769230769232</v>
      </c>
      <c r="N42" s="136">
        <v>0</v>
      </c>
      <c r="O42" s="136">
        <v>4292736</v>
      </c>
      <c r="P42" s="104">
        <f t="shared" si="5"/>
        <v>0.42927359999999998</v>
      </c>
      <c r="Q42" s="158" t="str">
        <f t="shared" si="2"/>
        <v>MEDIO</v>
      </c>
      <c r="R42" s="143"/>
      <c r="S42" s="31">
        <f t="shared" si="3"/>
        <v>0.70400870399999993</v>
      </c>
      <c r="T42" s="158" t="str">
        <f t="shared" si="4"/>
        <v>ALTO</v>
      </c>
    </row>
    <row r="43" spans="1:20" ht="25.5" hidden="1" x14ac:dyDescent="0.25">
      <c r="A43" s="207"/>
      <c r="B43" s="9" t="s">
        <v>26</v>
      </c>
      <c r="C43" s="3" t="s">
        <v>29</v>
      </c>
      <c r="D43" s="1" t="s">
        <v>34</v>
      </c>
      <c r="E43" s="53">
        <v>0</v>
      </c>
      <c r="F43" s="53"/>
      <c r="G43" s="48" t="s">
        <v>289</v>
      </c>
      <c r="H43" s="124">
        <v>4</v>
      </c>
      <c r="I43" s="54"/>
      <c r="J43" s="158" t="s">
        <v>293</v>
      </c>
      <c r="K43" s="136">
        <v>2000000</v>
      </c>
      <c r="L43" s="136">
        <v>1000000</v>
      </c>
      <c r="M43" s="153">
        <v>0.5</v>
      </c>
      <c r="N43" s="136">
        <v>0</v>
      </c>
      <c r="O43" s="136"/>
      <c r="P43" s="104">
        <f t="shared" si="5"/>
        <v>0</v>
      </c>
      <c r="Q43" s="158" t="str">
        <f t="shared" si="2"/>
        <v>MUY BAJO</v>
      </c>
      <c r="R43" s="143"/>
      <c r="S43" s="31">
        <f t="shared" si="3"/>
        <v>0</v>
      </c>
      <c r="T43" s="158" t="str">
        <f t="shared" si="4"/>
        <v>MUY BAJO</v>
      </c>
    </row>
    <row r="44" spans="1:20" ht="25.5" hidden="1" x14ac:dyDescent="0.25">
      <c r="A44" s="207"/>
      <c r="B44" s="9" t="s">
        <v>26</v>
      </c>
      <c r="C44" s="3" t="s">
        <v>30</v>
      </c>
      <c r="D44" s="1" t="s">
        <v>34</v>
      </c>
      <c r="E44" s="53">
        <v>0</v>
      </c>
      <c r="F44" s="53"/>
      <c r="G44" s="48" t="s">
        <v>289</v>
      </c>
      <c r="H44" s="124">
        <v>3</v>
      </c>
      <c r="I44" s="54"/>
      <c r="J44" s="158" t="s">
        <v>293</v>
      </c>
      <c r="K44" s="136">
        <v>2000000</v>
      </c>
      <c r="L44" s="136">
        <v>1000000</v>
      </c>
      <c r="M44" s="153">
        <v>0.5</v>
      </c>
      <c r="N44" s="136">
        <v>0</v>
      </c>
      <c r="O44" s="136"/>
      <c r="P44" s="104">
        <f t="shared" si="5"/>
        <v>0</v>
      </c>
      <c r="Q44" s="158" t="str">
        <f t="shared" si="2"/>
        <v>MUY BAJO</v>
      </c>
      <c r="R44" s="143"/>
      <c r="S44" s="31">
        <f t="shared" si="3"/>
        <v>0</v>
      </c>
      <c r="T44" s="158" t="str">
        <f t="shared" si="4"/>
        <v>MUY BAJO</v>
      </c>
    </row>
    <row r="45" spans="1:20" ht="25.5" hidden="1" x14ac:dyDescent="0.25">
      <c r="A45" s="207"/>
      <c r="B45" s="9" t="s">
        <v>26</v>
      </c>
      <c r="C45" s="3" t="s">
        <v>31</v>
      </c>
      <c r="D45" s="1" t="s">
        <v>34</v>
      </c>
      <c r="E45" s="53">
        <v>0</v>
      </c>
      <c r="F45" s="53">
        <v>1</v>
      </c>
      <c r="G45" s="48" t="s">
        <v>289</v>
      </c>
      <c r="H45" s="124">
        <v>10</v>
      </c>
      <c r="I45" s="54">
        <v>1</v>
      </c>
      <c r="J45" s="158" t="str">
        <f t="shared" ref="J45:J109" si="6">IF(I45&lt;=20%,"MUY BAJO",IF(AND(I45&gt;20%,I45&lt;=40%),"BAJO",IF(AND(I45&gt;40%,I45&lt;=60%),"MEDIO",IF(AND(I45&gt;60%,I45&lt;=80%),"ALTO","MUY ALTO"))))</f>
        <v>MUY ALTO</v>
      </c>
      <c r="K45" s="136">
        <v>2000000</v>
      </c>
      <c r="L45" s="136">
        <v>1000000</v>
      </c>
      <c r="M45" s="153">
        <v>0.5</v>
      </c>
      <c r="N45" s="136">
        <v>0</v>
      </c>
      <c r="O45" s="136"/>
      <c r="P45" s="104">
        <f t="shared" si="5"/>
        <v>0</v>
      </c>
      <c r="Q45" s="158" t="str">
        <f t="shared" si="2"/>
        <v>MUY BAJO</v>
      </c>
      <c r="R45" s="143"/>
      <c r="S45" s="31">
        <f t="shared" si="3"/>
        <v>0</v>
      </c>
      <c r="T45" s="158" t="str">
        <f t="shared" si="4"/>
        <v>MUY BAJO</v>
      </c>
    </row>
    <row r="46" spans="1:20" ht="25.5" hidden="1" x14ac:dyDescent="0.25">
      <c r="A46" s="207"/>
      <c r="B46" s="9" t="s">
        <v>35</v>
      </c>
      <c r="C46" s="3" t="s">
        <v>1</v>
      </c>
      <c r="D46" s="1" t="s">
        <v>36</v>
      </c>
      <c r="E46" s="64">
        <v>88</v>
      </c>
      <c r="F46" s="53">
        <v>1</v>
      </c>
      <c r="G46" s="48" t="s">
        <v>289</v>
      </c>
      <c r="H46" s="124">
        <v>1</v>
      </c>
      <c r="I46" s="54">
        <f t="shared" si="1"/>
        <v>1</v>
      </c>
      <c r="J46" s="158" t="str">
        <f t="shared" si="6"/>
        <v>MUY ALTO</v>
      </c>
      <c r="K46" s="136">
        <v>2500000000</v>
      </c>
      <c r="L46" s="136">
        <v>951377149</v>
      </c>
      <c r="M46" s="153">
        <v>0.38055085960000001</v>
      </c>
      <c r="N46" s="136">
        <v>143933599</v>
      </c>
      <c r="O46" s="136">
        <v>901385959</v>
      </c>
      <c r="P46" s="104">
        <f t="shared" si="5"/>
        <v>0.94745386721496716</v>
      </c>
      <c r="Q46" s="158" t="str">
        <f t="shared" si="2"/>
        <v>MUY ALTO</v>
      </c>
      <c r="R46" s="143"/>
      <c r="S46" s="31">
        <f t="shared" si="3"/>
        <v>0.94745386721496716</v>
      </c>
      <c r="T46" s="158" t="str">
        <f t="shared" si="4"/>
        <v>MUY ALTO</v>
      </c>
    </row>
    <row r="47" spans="1:20" ht="25.5" hidden="1" x14ac:dyDescent="0.25">
      <c r="A47" s="207"/>
      <c r="B47" s="9" t="s">
        <v>35</v>
      </c>
      <c r="C47" s="3" t="s">
        <v>1</v>
      </c>
      <c r="D47" s="1" t="s">
        <v>37</v>
      </c>
      <c r="E47" s="64">
        <v>3</v>
      </c>
      <c r="F47" s="53">
        <v>1</v>
      </c>
      <c r="G47" s="48" t="s">
        <v>289</v>
      </c>
      <c r="H47" s="124">
        <v>0</v>
      </c>
      <c r="I47" s="54">
        <f t="shared" si="1"/>
        <v>0</v>
      </c>
      <c r="J47" s="158" t="str">
        <f t="shared" si="6"/>
        <v>MUY BAJO</v>
      </c>
      <c r="K47" s="136">
        <v>120000000</v>
      </c>
      <c r="L47" s="136">
        <v>15000000</v>
      </c>
      <c r="M47" s="153">
        <v>0.125</v>
      </c>
      <c r="N47" s="136"/>
      <c r="O47" s="136">
        <v>2612350</v>
      </c>
      <c r="P47" s="104">
        <f t="shared" si="5"/>
        <v>0.17415666666666665</v>
      </c>
      <c r="Q47" s="158" t="str">
        <f>IF(P47&lt;=20%,"MUY BAJO",IF(AND(P47&gt;20%,P47&lt;=40%),"BAJO",IF(AND(P47&gt;40%,P47&lt;=60%),"MEDIO",IF(AND(P47&gt;60%,P47&lt;=80%),"ALTO","MUY ALTO"))))</f>
        <v>MUY BAJO</v>
      </c>
      <c r="R47" s="143"/>
      <c r="S47" s="31">
        <f t="shared" si="3"/>
        <v>0</v>
      </c>
      <c r="T47" s="158" t="str">
        <f t="shared" si="4"/>
        <v>MUY BAJO</v>
      </c>
    </row>
    <row r="48" spans="1:20" ht="51" hidden="1" x14ac:dyDescent="0.25">
      <c r="A48" s="207"/>
      <c r="B48" s="9" t="s">
        <v>38</v>
      </c>
      <c r="C48" s="3" t="s">
        <v>27</v>
      </c>
      <c r="D48" s="1" t="s">
        <v>39</v>
      </c>
      <c r="E48" s="48">
        <v>256</v>
      </c>
      <c r="F48" s="53">
        <v>110</v>
      </c>
      <c r="G48" s="48" t="s">
        <v>291</v>
      </c>
      <c r="H48" s="126">
        <v>73</v>
      </c>
      <c r="I48" s="54">
        <f t="shared" si="1"/>
        <v>0.66363636363636369</v>
      </c>
      <c r="J48" s="158" t="str">
        <f t="shared" si="6"/>
        <v>ALTO</v>
      </c>
      <c r="K48" s="136">
        <v>20000000</v>
      </c>
      <c r="L48" s="136">
        <v>20000000</v>
      </c>
      <c r="M48" s="153">
        <v>1</v>
      </c>
      <c r="N48" s="136">
        <v>9159990</v>
      </c>
      <c r="O48" s="136">
        <v>12509990</v>
      </c>
      <c r="P48" s="104">
        <f t="shared" si="5"/>
        <v>0.62549949999999999</v>
      </c>
      <c r="Q48" s="158" t="str">
        <f t="shared" si="2"/>
        <v>ALTO</v>
      </c>
      <c r="R48" s="143"/>
      <c r="S48" s="31">
        <f t="shared" si="3"/>
        <v>0.41510421363636368</v>
      </c>
      <c r="T48" s="158" t="str">
        <f t="shared" si="4"/>
        <v>MEDIO</v>
      </c>
    </row>
    <row r="49" spans="1:20" ht="51" hidden="1" x14ac:dyDescent="0.25">
      <c r="A49" s="207"/>
      <c r="B49" s="9" t="s">
        <v>38</v>
      </c>
      <c r="C49" s="3" t="s">
        <v>29</v>
      </c>
      <c r="D49" s="1" t="s">
        <v>39</v>
      </c>
      <c r="E49" s="48">
        <v>0</v>
      </c>
      <c r="F49" s="53">
        <v>13</v>
      </c>
      <c r="G49" s="48" t="s">
        <v>291</v>
      </c>
      <c r="H49" s="124">
        <v>13</v>
      </c>
      <c r="I49" s="54">
        <f t="shared" si="1"/>
        <v>1</v>
      </c>
      <c r="J49" s="158" t="str">
        <f t="shared" si="6"/>
        <v>MUY ALTO</v>
      </c>
      <c r="K49" s="136">
        <v>5000000</v>
      </c>
      <c r="L49" s="136">
        <v>5000000</v>
      </c>
      <c r="M49" s="153">
        <v>1</v>
      </c>
      <c r="N49" s="136">
        <v>4999980</v>
      </c>
      <c r="O49" s="136">
        <v>4999980</v>
      </c>
      <c r="P49" s="104">
        <f t="shared" si="5"/>
        <v>0.999996</v>
      </c>
      <c r="Q49" s="158" t="str">
        <f t="shared" si="2"/>
        <v>MUY ALTO</v>
      </c>
      <c r="R49" s="143"/>
      <c r="S49" s="31">
        <f t="shared" si="3"/>
        <v>0.999996</v>
      </c>
      <c r="T49" s="158" t="str">
        <f t="shared" si="4"/>
        <v>MUY ALTO</v>
      </c>
    </row>
    <row r="50" spans="1:20" ht="51" hidden="1" x14ac:dyDescent="0.25">
      <c r="A50" s="207"/>
      <c r="B50" s="9" t="s">
        <v>38</v>
      </c>
      <c r="C50" s="3" t="s">
        <v>30</v>
      </c>
      <c r="D50" s="1" t="s">
        <v>39</v>
      </c>
      <c r="E50" s="48">
        <v>0</v>
      </c>
      <c r="F50" s="53">
        <v>8</v>
      </c>
      <c r="G50" s="48" t="s">
        <v>291</v>
      </c>
      <c r="H50" s="124">
        <v>13</v>
      </c>
      <c r="I50" s="54">
        <f t="shared" si="1"/>
        <v>1.625</v>
      </c>
      <c r="J50" s="158" t="str">
        <f t="shared" si="6"/>
        <v>MUY ALTO</v>
      </c>
      <c r="K50" s="136">
        <v>5000000</v>
      </c>
      <c r="L50" s="136">
        <v>5000000</v>
      </c>
      <c r="M50" s="153">
        <v>1</v>
      </c>
      <c r="N50" s="136">
        <v>4999980</v>
      </c>
      <c r="O50" s="136">
        <v>4999980</v>
      </c>
      <c r="P50" s="104">
        <f t="shared" si="5"/>
        <v>0.999996</v>
      </c>
      <c r="Q50" s="158" t="str">
        <f t="shared" si="2"/>
        <v>MUY ALTO</v>
      </c>
      <c r="R50" s="143"/>
      <c r="S50" s="31">
        <f t="shared" si="3"/>
        <v>1.6249935</v>
      </c>
      <c r="T50" s="158" t="str">
        <f t="shared" si="4"/>
        <v>MUY ALTO</v>
      </c>
    </row>
    <row r="51" spans="1:20" ht="51" hidden="1" x14ac:dyDescent="0.25">
      <c r="A51" s="207"/>
      <c r="B51" s="9" t="s">
        <v>38</v>
      </c>
      <c r="C51" s="3" t="s">
        <v>31</v>
      </c>
      <c r="D51" s="1" t="s">
        <v>39</v>
      </c>
      <c r="E51" s="48">
        <v>0</v>
      </c>
      <c r="F51" s="53">
        <v>19</v>
      </c>
      <c r="G51" s="48" t="s">
        <v>291</v>
      </c>
      <c r="H51" s="124">
        <v>19</v>
      </c>
      <c r="I51" s="54">
        <f t="shared" si="1"/>
        <v>1</v>
      </c>
      <c r="J51" s="158" t="str">
        <f t="shared" si="6"/>
        <v>MUY ALTO</v>
      </c>
      <c r="K51" s="136">
        <v>6000000</v>
      </c>
      <c r="L51" s="136">
        <v>6000000</v>
      </c>
      <c r="M51" s="153">
        <v>1</v>
      </c>
      <c r="N51" s="136">
        <v>6000000</v>
      </c>
      <c r="O51" s="136">
        <v>6000000</v>
      </c>
      <c r="P51" s="104">
        <f t="shared" si="5"/>
        <v>1</v>
      </c>
      <c r="Q51" s="158" t="str">
        <f t="shared" si="2"/>
        <v>MUY ALTO</v>
      </c>
      <c r="R51" s="143"/>
      <c r="S51" s="31">
        <f t="shared" si="3"/>
        <v>1</v>
      </c>
      <c r="T51" s="158" t="str">
        <f t="shared" si="4"/>
        <v>MUY ALTO</v>
      </c>
    </row>
    <row r="52" spans="1:20" ht="38.25" hidden="1" x14ac:dyDescent="0.25">
      <c r="A52" s="207"/>
      <c r="B52" s="9" t="s">
        <v>40</v>
      </c>
      <c r="C52" s="3" t="s">
        <v>27</v>
      </c>
      <c r="D52" s="1" t="s">
        <v>41</v>
      </c>
      <c r="E52" s="65">
        <v>1123</v>
      </c>
      <c r="F52" s="66">
        <v>150</v>
      </c>
      <c r="G52" s="65" t="s">
        <v>289</v>
      </c>
      <c r="H52" s="124">
        <v>123</v>
      </c>
      <c r="I52" s="67">
        <f t="shared" si="1"/>
        <v>0.82</v>
      </c>
      <c r="J52" s="158" t="str">
        <f t="shared" si="6"/>
        <v>MUY ALTO</v>
      </c>
      <c r="K52" s="136">
        <v>400000000</v>
      </c>
      <c r="L52" s="136">
        <v>51500000</v>
      </c>
      <c r="M52" s="153">
        <v>0.12875</v>
      </c>
      <c r="N52" s="136">
        <v>6709628</v>
      </c>
      <c r="O52" s="136">
        <v>49664427</v>
      </c>
      <c r="P52" s="104">
        <f t="shared" si="5"/>
        <v>0.96435780582524266</v>
      </c>
      <c r="Q52" s="158" t="str">
        <f t="shared" si="2"/>
        <v>MUY ALTO</v>
      </c>
      <c r="R52" s="143"/>
      <c r="S52" s="31">
        <f t="shared" si="3"/>
        <v>0.79077340077669889</v>
      </c>
      <c r="T52" s="158" t="str">
        <f t="shared" si="4"/>
        <v>ALTO</v>
      </c>
    </row>
    <row r="53" spans="1:20" ht="38.25" hidden="1" x14ac:dyDescent="0.25">
      <c r="A53" s="207"/>
      <c r="B53" s="9" t="s">
        <v>40</v>
      </c>
      <c r="C53" s="3" t="s">
        <v>29</v>
      </c>
      <c r="D53" s="1" t="s">
        <v>41</v>
      </c>
      <c r="E53" s="48">
        <v>3</v>
      </c>
      <c r="F53" s="53">
        <v>1</v>
      </c>
      <c r="G53" s="48" t="s">
        <v>289</v>
      </c>
      <c r="H53" s="124">
        <v>3</v>
      </c>
      <c r="I53" s="127">
        <v>1</v>
      </c>
      <c r="J53" s="158" t="str">
        <f t="shared" si="6"/>
        <v>MUY ALTO</v>
      </c>
      <c r="K53" s="136">
        <v>5000000</v>
      </c>
      <c r="L53" s="136">
        <v>6000000</v>
      </c>
      <c r="M53" s="153">
        <v>1.2</v>
      </c>
      <c r="N53" s="136"/>
      <c r="O53" s="136"/>
      <c r="P53" s="104">
        <f t="shared" si="5"/>
        <v>0</v>
      </c>
      <c r="Q53" s="158" t="str">
        <f t="shared" si="2"/>
        <v>MUY BAJO</v>
      </c>
      <c r="R53" s="143"/>
      <c r="S53" s="31">
        <f t="shared" si="3"/>
        <v>0</v>
      </c>
      <c r="T53" s="158" t="str">
        <f t="shared" si="4"/>
        <v>MUY BAJO</v>
      </c>
    </row>
    <row r="54" spans="1:20" ht="38.25" hidden="1" x14ac:dyDescent="0.25">
      <c r="A54" s="207"/>
      <c r="B54" s="9" t="s">
        <v>40</v>
      </c>
      <c r="C54" s="3" t="s">
        <v>30</v>
      </c>
      <c r="D54" s="1" t="s">
        <v>41</v>
      </c>
      <c r="E54" s="48">
        <v>4</v>
      </c>
      <c r="F54" s="53">
        <v>1</v>
      </c>
      <c r="G54" s="48" t="s">
        <v>289</v>
      </c>
      <c r="H54" s="124">
        <v>1</v>
      </c>
      <c r="I54" s="54">
        <f t="shared" si="1"/>
        <v>1</v>
      </c>
      <c r="J54" s="158" t="str">
        <f t="shared" si="6"/>
        <v>MUY ALTO</v>
      </c>
      <c r="K54" s="136">
        <v>5000000</v>
      </c>
      <c r="L54" s="136">
        <v>6000000</v>
      </c>
      <c r="M54" s="153">
        <v>1.2</v>
      </c>
      <c r="N54" s="136">
        <v>2000000</v>
      </c>
      <c r="O54" s="136">
        <v>2000000</v>
      </c>
      <c r="P54" s="104">
        <f t="shared" si="5"/>
        <v>0.33333333333333331</v>
      </c>
      <c r="Q54" s="158" t="str">
        <f t="shared" si="2"/>
        <v>BAJO</v>
      </c>
      <c r="R54" s="143"/>
      <c r="S54" s="31">
        <f t="shared" si="3"/>
        <v>0.33333333333333331</v>
      </c>
      <c r="T54" s="158" t="str">
        <f t="shared" si="4"/>
        <v>BAJO</v>
      </c>
    </row>
    <row r="55" spans="1:20" ht="38.25" hidden="1" x14ac:dyDescent="0.25">
      <c r="A55" s="207"/>
      <c r="B55" s="9" t="s">
        <v>40</v>
      </c>
      <c r="C55" s="3" t="s">
        <v>31</v>
      </c>
      <c r="D55" s="1" t="s">
        <v>41</v>
      </c>
      <c r="E55" s="48">
        <v>12</v>
      </c>
      <c r="F55" s="53">
        <v>1</v>
      </c>
      <c r="G55" s="48" t="s">
        <v>289</v>
      </c>
      <c r="H55" s="124">
        <v>3</v>
      </c>
      <c r="I55" s="127">
        <v>1</v>
      </c>
      <c r="J55" s="158" t="str">
        <f t="shared" si="6"/>
        <v>MUY ALTO</v>
      </c>
      <c r="K55" s="136">
        <v>5000000</v>
      </c>
      <c r="L55" s="136">
        <v>6000000</v>
      </c>
      <c r="M55" s="153">
        <v>1.2</v>
      </c>
      <c r="N55" s="136"/>
      <c r="O55" s="136"/>
      <c r="P55" s="104">
        <f t="shared" si="5"/>
        <v>0</v>
      </c>
      <c r="Q55" s="158" t="str">
        <f t="shared" si="2"/>
        <v>MUY BAJO</v>
      </c>
      <c r="R55" s="143"/>
      <c r="S55" s="31">
        <f t="shared" si="3"/>
        <v>0</v>
      </c>
      <c r="T55" s="158" t="str">
        <f t="shared" si="4"/>
        <v>MUY BAJO</v>
      </c>
    </row>
    <row r="56" spans="1:20" ht="38.25" hidden="1" x14ac:dyDescent="0.25">
      <c r="A56" s="207"/>
      <c r="B56" s="9" t="s">
        <v>40</v>
      </c>
      <c r="C56" s="3" t="s">
        <v>27</v>
      </c>
      <c r="D56" s="1" t="s">
        <v>42</v>
      </c>
      <c r="E56" s="48">
        <v>2087</v>
      </c>
      <c r="F56" s="53">
        <v>200</v>
      </c>
      <c r="G56" s="48" t="s">
        <v>289</v>
      </c>
      <c r="H56" s="124">
        <v>281</v>
      </c>
      <c r="I56" s="54">
        <f t="shared" si="1"/>
        <v>1.405</v>
      </c>
      <c r="J56" s="158" t="str">
        <f t="shared" si="6"/>
        <v>MUY ALTO</v>
      </c>
      <c r="K56" s="136">
        <v>300000000</v>
      </c>
      <c r="L56" s="136">
        <v>25000000</v>
      </c>
      <c r="M56" s="153">
        <v>8.3333333333333329E-2</v>
      </c>
      <c r="N56" s="136">
        <v>2846638</v>
      </c>
      <c r="O56" s="136">
        <v>14146638</v>
      </c>
      <c r="P56" s="104">
        <f t="shared" si="5"/>
        <v>0.56586552000000001</v>
      </c>
      <c r="Q56" s="158" t="str">
        <f t="shared" si="2"/>
        <v>MEDIO</v>
      </c>
      <c r="R56" s="143"/>
      <c r="S56" s="31">
        <f t="shared" si="3"/>
        <v>0.79504105560000005</v>
      </c>
      <c r="T56" s="158" t="str">
        <f t="shared" si="4"/>
        <v>ALTO</v>
      </c>
    </row>
    <row r="57" spans="1:20" ht="38.25" hidden="1" x14ac:dyDescent="0.25">
      <c r="A57" s="207"/>
      <c r="B57" s="9" t="s">
        <v>40</v>
      </c>
      <c r="C57" s="3" t="s">
        <v>29</v>
      </c>
      <c r="D57" s="1" t="s">
        <v>42</v>
      </c>
      <c r="E57" s="48">
        <v>8</v>
      </c>
      <c r="F57" s="53">
        <v>2</v>
      </c>
      <c r="G57" s="48" t="s">
        <v>289</v>
      </c>
      <c r="H57" s="124">
        <v>10</v>
      </c>
      <c r="I57" s="128">
        <v>1</v>
      </c>
      <c r="J57" s="158" t="str">
        <f t="shared" si="6"/>
        <v>MUY ALTO</v>
      </c>
      <c r="K57" s="136">
        <v>10000000</v>
      </c>
      <c r="L57" s="136">
        <v>6000000</v>
      </c>
      <c r="M57" s="153">
        <v>0.6</v>
      </c>
      <c r="N57" s="136"/>
      <c r="O57" s="136"/>
      <c r="P57" s="104">
        <f t="shared" si="5"/>
        <v>0</v>
      </c>
      <c r="Q57" s="158" t="str">
        <f t="shared" si="2"/>
        <v>MUY BAJO</v>
      </c>
      <c r="R57" s="143"/>
      <c r="S57" s="31">
        <f t="shared" si="3"/>
        <v>0</v>
      </c>
      <c r="T57" s="158" t="str">
        <f t="shared" si="4"/>
        <v>MUY BAJO</v>
      </c>
    </row>
    <row r="58" spans="1:20" ht="38.25" hidden="1" x14ac:dyDescent="0.25">
      <c r="A58" s="207"/>
      <c r="B58" s="9" t="s">
        <v>40</v>
      </c>
      <c r="C58" s="3" t="s">
        <v>30</v>
      </c>
      <c r="D58" s="1" t="s">
        <v>42</v>
      </c>
      <c r="E58" s="48">
        <v>6</v>
      </c>
      <c r="F58" s="53">
        <v>2</v>
      </c>
      <c r="G58" s="48" t="s">
        <v>289</v>
      </c>
      <c r="H58" s="124">
        <v>9</v>
      </c>
      <c r="I58" s="127">
        <v>1</v>
      </c>
      <c r="J58" s="158" t="str">
        <f t="shared" si="6"/>
        <v>MUY ALTO</v>
      </c>
      <c r="K58" s="136">
        <v>10000000</v>
      </c>
      <c r="L58" s="136">
        <v>6000000</v>
      </c>
      <c r="M58" s="153">
        <v>0.6</v>
      </c>
      <c r="N58" s="136">
        <v>3500000</v>
      </c>
      <c r="O58" s="136">
        <v>3500000</v>
      </c>
      <c r="P58" s="104">
        <f t="shared" si="5"/>
        <v>0.58333333333333337</v>
      </c>
      <c r="Q58" s="158" t="str">
        <f t="shared" si="2"/>
        <v>MEDIO</v>
      </c>
      <c r="R58" s="143"/>
      <c r="S58" s="31">
        <f t="shared" si="3"/>
        <v>0.58333333333333337</v>
      </c>
      <c r="T58" s="158" t="str">
        <f t="shared" si="4"/>
        <v>MEDIO</v>
      </c>
    </row>
    <row r="59" spans="1:20" ht="38.25" hidden="1" x14ac:dyDescent="0.25">
      <c r="A59" s="207"/>
      <c r="B59" s="9" t="s">
        <v>40</v>
      </c>
      <c r="C59" s="3" t="s">
        <v>31</v>
      </c>
      <c r="D59" s="1" t="s">
        <v>42</v>
      </c>
      <c r="E59" s="48">
        <v>26</v>
      </c>
      <c r="F59" s="53">
        <v>3</v>
      </c>
      <c r="G59" s="48" t="s">
        <v>289</v>
      </c>
      <c r="H59" s="124">
        <v>17</v>
      </c>
      <c r="I59" s="127">
        <v>1</v>
      </c>
      <c r="J59" s="158" t="str">
        <f t="shared" si="6"/>
        <v>MUY ALTO</v>
      </c>
      <c r="K59" s="136">
        <v>15000000</v>
      </c>
      <c r="L59" s="136">
        <v>6000000</v>
      </c>
      <c r="M59" s="153">
        <v>0.4</v>
      </c>
      <c r="N59" s="136">
        <v>1500000</v>
      </c>
      <c r="O59" s="136">
        <v>2500000</v>
      </c>
      <c r="P59" s="104">
        <f t="shared" si="5"/>
        <v>0.41666666666666669</v>
      </c>
      <c r="Q59" s="158" t="str">
        <f t="shared" si="2"/>
        <v>MEDIO</v>
      </c>
      <c r="R59" s="143"/>
      <c r="S59" s="31">
        <f t="shared" si="3"/>
        <v>0.41666666666666669</v>
      </c>
      <c r="T59" s="158" t="str">
        <f t="shared" si="4"/>
        <v>MEDIO</v>
      </c>
    </row>
    <row r="60" spans="1:20" ht="38.25" hidden="1" x14ac:dyDescent="0.25">
      <c r="A60" s="207"/>
      <c r="B60" s="9" t="s">
        <v>40</v>
      </c>
      <c r="C60" s="3" t="s">
        <v>27</v>
      </c>
      <c r="D60" s="1" t="s">
        <v>43</v>
      </c>
      <c r="E60" s="48">
        <v>1360</v>
      </c>
      <c r="F60" s="53">
        <v>150</v>
      </c>
      <c r="G60" s="48" t="s">
        <v>289</v>
      </c>
      <c r="H60" s="124">
        <v>131</v>
      </c>
      <c r="I60" s="54">
        <f t="shared" si="1"/>
        <v>0.87333333333333329</v>
      </c>
      <c r="J60" s="158" t="str">
        <f t="shared" si="6"/>
        <v>MUY ALTO</v>
      </c>
      <c r="K60" s="136">
        <v>750000000</v>
      </c>
      <c r="L60" s="136">
        <v>42971850</v>
      </c>
      <c r="M60" s="153">
        <v>5.7295800000000001E-2</v>
      </c>
      <c r="N60" s="136">
        <v>10454570</v>
      </c>
      <c r="O60" s="136">
        <v>35446420</v>
      </c>
      <c r="P60" s="104">
        <f t="shared" si="5"/>
        <v>0.82487535444715554</v>
      </c>
      <c r="Q60" s="158" t="str">
        <f t="shared" si="2"/>
        <v>MUY ALTO</v>
      </c>
      <c r="R60" s="143"/>
      <c r="S60" s="31">
        <f t="shared" si="3"/>
        <v>0.72039114288384909</v>
      </c>
      <c r="T60" s="158" t="str">
        <f t="shared" si="4"/>
        <v>ALTO</v>
      </c>
    </row>
    <row r="61" spans="1:20" ht="38.25" hidden="1" x14ac:dyDescent="0.25">
      <c r="A61" s="207"/>
      <c r="B61" s="9" t="s">
        <v>40</v>
      </c>
      <c r="C61" s="3" t="s">
        <v>29</v>
      </c>
      <c r="D61" s="1" t="s">
        <v>43</v>
      </c>
      <c r="E61" s="48">
        <v>2</v>
      </c>
      <c r="F61" s="53">
        <v>1</v>
      </c>
      <c r="G61" s="48" t="s">
        <v>289</v>
      </c>
      <c r="H61" s="124">
        <v>2</v>
      </c>
      <c r="I61" s="54">
        <f t="shared" si="1"/>
        <v>2</v>
      </c>
      <c r="J61" s="158" t="str">
        <f t="shared" si="6"/>
        <v>MUY ALTO</v>
      </c>
      <c r="K61" s="136">
        <v>5000000</v>
      </c>
      <c r="L61" s="136">
        <v>7000000</v>
      </c>
      <c r="M61" s="153">
        <v>1.4</v>
      </c>
      <c r="N61" s="136">
        <v>4785783</v>
      </c>
      <c r="O61" s="136">
        <v>4785783</v>
      </c>
      <c r="P61" s="104">
        <f t="shared" si="5"/>
        <v>0.68368328571428572</v>
      </c>
      <c r="Q61" s="158" t="str">
        <f t="shared" si="2"/>
        <v>ALTO</v>
      </c>
      <c r="R61" s="143"/>
      <c r="S61" s="31">
        <f t="shared" si="3"/>
        <v>1.3673665714285714</v>
      </c>
      <c r="T61" s="158" t="str">
        <f t="shared" si="4"/>
        <v>MUY ALTO</v>
      </c>
    </row>
    <row r="62" spans="1:20" ht="38.25" hidden="1" x14ac:dyDescent="0.25">
      <c r="A62" s="207"/>
      <c r="B62" s="9" t="s">
        <v>40</v>
      </c>
      <c r="C62" s="3" t="s">
        <v>30</v>
      </c>
      <c r="D62" s="1" t="s">
        <v>43</v>
      </c>
      <c r="E62" s="48">
        <v>6</v>
      </c>
      <c r="F62" s="53">
        <v>1</v>
      </c>
      <c r="G62" s="48" t="s">
        <v>289</v>
      </c>
      <c r="H62" s="124">
        <v>75</v>
      </c>
      <c r="I62" s="127">
        <v>1</v>
      </c>
      <c r="J62" s="158" t="str">
        <f t="shared" si="6"/>
        <v>MUY ALTO</v>
      </c>
      <c r="K62" s="136">
        <v>5000000</v>
      </c>
      <c r="L62" s="136">
        <v>7000000</v>
      </c>
      <c r="M62" s="153">
        <v>1.4</v>
      </c>
      <c r="N62" s="136">
        <v>1999990</v>
      </c>
      <c r="O62" s="136">
        <v>1999990</v>
      </c>
      <c r="P62" s="104">
        <f t="shared" si="5"/>
        <v>0.28571285714285716</v>
      </c>
      <c r="Q62" s="158" t="str">
        <f t="shared" si="2"/>
        <v>BAJO</v>
      </c>
      <c r="R62" s="143"/>
      <c r="S62" s="31">
        <f t="shared" si="3"/>
        <v>0.28571285714285716</v>
      </c>
      <c r="T62" s="158" t="str">
        <f t="shared" si="4"/>
        <v>BAJO</v>
      </c>
    </row>
    <row r="63" spans="1:20" ht="38.25" hidden="1" x14ac:dyDescent="0.25">
      <c r="A63" s="207"/>
      <c r="B63" s="9" t="s">
        <v>40</v>
      </c>
      <c r="C63" s="3" t="s">
        <v>31</v>
      </c>
      <c r="D63" s="1" t="s">
        <v>43</v>
      </c>
      <c r="E63" s="48">
        <v>22</v>
      </c>
      <c r="F63" s="53">
        <v>2</v>
      </c>
      <c r="G63" s="48" t="s">
        <v>289</v>
      </c>
      <c r="H63" s="124">
        <v>10</v>
      </c>
      <c r="I63" s="127">
        <v>1</v>
      </c>
      <c r="J63" s="158" t="str">
        <f t="shared" si="6"/>
        <v>MUY ALTO</v>
      </c>
      <c r="K63" s="136">
        <v>10000000</v>
      </c>
      <c r="L63" s="136">
        <v>13000000</v>
      </c>
      <c r="M63" s="153">
        <v>1.3</v>
      </c>
      <c r="N63" s="136"/>
      <c r="O63" s="136">
        <v>9000000</v>
      </c>
      <c r="P63" s="104">
        <f t="shared" si="5"/>
        <v>0.69230769230769229</v>
      </c>
      <c r="Q63" s="158" t="str">
        <f t="shared" si="2"/>
        <v>ALTO</v>
      </c>
      <c r="R63" s="143"/>
      <c r="S63" s="31">
        <f t="shared" si="3"/>
        <v>0.69230769230769229</v>
      </c>
      <c r="T63" s="158" t="str">
        <f t="shared" si="4"/>
        <v>ALTO</v>
      </c>
    </row>
    <row r="64" spans="1:20" ht="38.25" hidden="1" x14ac:dyDescent="0.25">
      <c r="A64" s="207"/>
      <c r="B64" s="9" t="s">
        <v>40</v>
      </c>
      <c r="C64" s="3" t="s">
        <v>27</v>
      </c>
      <c r="D64" s="1" t="s">
        <v>44</v>
      </c>
      <c r="E64" s="48">
        <v>1940</v>
      </c>
      <c r="F64" s="53">
        <v>250</v>
      </c>
      <c r="G64" s="48" t="s">
        <v>289</v>
      </c>
      <c r="H64" s="124">
        <v>225</v>
      </c>
      <c r="I64" s="54">
        <f t="shared" si="1"/>
        <v>0.9</v>
      </c>
      <c r="J64" s="158" t="str">
        <f t="shared" si="6"/>
        <v>MUY ALTO</v>
      </c>
      <c r="K64" s="136">
        <v>350000000</v>
      </c>
      <c r="L64" s="136">
        <v>25000000</v>
      </c>
      <c r="M64" s="153">
        <v>7.1428571428571425E-2</v>
      </c>
      <c r="N64" s="136">
        <v>3797499</v>
      </c>
      <c r="O64" s="136">
        <v>9116999</v>
      </c>
      <c r="P64" s="104">
        <f t="shared" si="5"/>
        <v>0.36467996000000003</v>
      </c>
      <c r="Q64" s="158" t="str">
        <f t="shared" si="2"/>
        <v>BAJO</v>
      </c>
      <c r="R64" s="143"/>
      <c r="S64" s="31">
        <f t="shared" si="3"/>
        <v>0.32821196400000002</v>
      </c>
      <c r="T64" s="158" t="str">
        <f t="shared" si="4"/>
        <v>BAJO</v>
      </c>
    </row>
    <row r="65" spans="1:20" ht="38.25" hidden="1" x14ac:dyDescent="0.25">
      <c r="A65" s="207"/>
      <c r="B65" s="9" t="s">
        <v>40</v>
      </c>
      <c r="C65" s="3" t="s">
        <v>29</v>
      </c>
      <c r="D65" s="1" t="s">
        <v>44</v>
      </c>
      <c r="E65" s="48">
        <v>4</v>
      </c>
      <c r="F65" s="53">
        <v>3</v>
      </c>
      <c r="G65" s="48" t="s">
        <v>289</v>
      </c>
      <c r="H65" s="124">
        <v>1</v>
      </c>
      <c r="I65" s="54">
        <f t="shared" si="1"/>
        <v>0.33333333333333331</v>
      </c>
      <c r="J65" s="158" t="str">
        <f t="shared" si="6"/>
        <v>BAJO</v>
      </c>
      <c r="K65" s="136">
        <v>4500000</v>
      </c>
      <c r="L65" s="136">
        <v>5500000</v>
      </c>
      <c r="M65" s="153">
        <v>1.2222222222222223</v>
      </c>
      <c r="N65" s="136"/>
      <c r="O65" s="136"/>
      <c r="P65" s="104">
        <f t="shared" si="5"/>
        <v>0</v>
      </c>
      <c r="Q65" s="158" t="str">
        <f t="shared" si="2"/>
        <v>MUY BAJO</v>
      </c>
      <c r="R65" s="143"/>
      <c r="S65" s="31">
        <f t="shared" si="3"/>
        <v>0</v>
      </c>
      <c r="T65" s="158" t="str">
        <f t="shared" si="4"/>
        <v>MUY BAJO</v>
      </c>
    </row>
    <row r="66" spans="1:20" ht="38.25" hidden="1" x14ac:dyDescent="0.25">
      <c r="A66" s="207"/>
      <c r="B66" s="9" t="s">
        <v>40</v>
      </c>
      <c r="C66" s="3" t="s">
        <v>30</v>
      </c>
      <c r="D66" s="1" t="s">
        <v>44</v>
      </c>
      <c r="E66" s="48">
        <v>3</v>
      </c>
      <c r="F66" s="53">
        <v>3</v>
      </c>
      <c r="G66" s="48" t="s">
        <v>289</v>
      </c>
      <c r="H66" s="124">
        <v>12</v>
      </c>
      <c r="I66" s="127">
        <v>1</v>
      </c>
      <c r="J66" s="158" t="str">
        <f t="shared" si="6"/>
        <v>MUY ALTO</v>
      </c>
      <c r="K66" s="136">
        <v>4500000</v>
      </c>
      <c r="L66" s="136">
        <v>5500000</v>
      </c>
      <c r="M66" s="153">
        <v>1.2222222222222223</v>
      </c>
      <c r="N66" s="136">
        <v>1310000</v>
      </c>
      <c r="O66" s="136">
        <v>1310000</v>
      </c>
      <c r="P66" s="104">
        <f t="shared" si="5"/>
        <v>0.23818181818181819</v>
      </c>
      <c r="Q66" s="158" t="str">
        <f t="shared" si="2"/>
        <v>BAJO</v>
      </c>
      <c r="R66" s="143"/>
      <c r="S66" s="31">
        <f t="shared" si="3"/>
        <v>0.23818181818181819</v>
      </c>
      <c r="T66" s="158" t="str">
        <f t="shared" si="4"/>
        <v>BAJO</v>
      </c>
    </row>
    <row r="67" spans="1:20" ht="38.25" hidden="1" x14ac:dyDescent="0.25">
      <c r="A67" s="207"/>
      <c r="B67" s="9" t="s">
        <v>40</v>
      </c>
      <c r="C67" s="3" t="s">
        <v>31</v>
      </c>
      <c r="D67" s="1" t="s">
        <v>44</v>
      </c>
      <c r="E67" s="48">
        <v>26</v>
      </c>
      <c r="F67" s="53">
        <v>4</v>
      </c>
      <c r="G67" s="48" t="s">
        <v>289</v>
      </c>
      <c r="H67" s="124">
        <v>12</v>
      </c>
      <c r="I67" s="127">
        <v>1</v>
      </c>
      <c r="J67" s="158" t="str">
        <f t="shared" si="6"/>
        <v>MUY ALTO</v>
      </c>
      <c r="K67" s="136">
        <v>6000000</v>
      </c>
      <c r="L67" s="136">
        <v>6000000</v>
      </c>
      <c r="M67" s="153">
        <v>1</v>
      </c>
      <c r="N67" s="136">
        <v>1500000</v>
      </c>
      <c r="O67" s="136">
        <v>1500000</v>
      </c>
      <c r="P67" s="104">
        <f t="shared" si="5"/>
        <v>0.25</v>
      </c>
      <c r="Q67" s="158" t="str">
        <f t="shared" si="2"/>
        <v>BAJO</v>
      </c>
      <c r="R67" s="143"/>
      <c r="S67" s="31">
        <f t="shared" si="3"/>
        <v>0.25</v>
      </c>
      <c r="T67" s="158" t="str">
        <f t="shared" si="4"/>
        <v>BAJO</v>
      </c>
    </row>
    <row r="68" spans="1:20" ht="38.25" hidden="1" x14ac:dyDescent="0.25">
      <c r="A68" s="207"/>
      <c r="B68" s="9" t="s">
        <v>40</v>
      </c>
      <c r="C68" s="3" t="s">
        <v>27</v>
      </c>
      <c r="D68" s="1" t="s">
        <v>45</v>
      </c>
      <c r="E68" s="48">
        <v>0</v>
      </c>
      <c r="F68" s="53">
        <v>8</v>
      </c>
      <c r="G68" s="48" t="s">
        <v>289</v>
      </c>
      <c r="H68" s="124">
        <v>0</v>
      </c>
      <c r="I68" s="54">
        <f t="shared" si="1"/>
        <v>0</v>
      </c>
      <c r="J68" s="158" t="str">
        <f t="shared" si="6"/>
        <v>MUY BAJO</v>
      </c>
      <c r="K68" s="136">
        <v>100000000</v>
      </c>
      <c r="L68" s="136">
        <v>10000000</v>
      </c>
      <c r="M68" s="153">
        <v>0.1</v>
      </c>
      <c r="N68" s="136">
        <v>4292736</v>
      </c>
      <c r="O68" s="136">
        <v>4292736</v>
      </c>
      <c r="P68" s="104">
        <f t="shared" si="5"/>
        <v>0.42927359999999998</v>
      </c>
      <c r="Q68" s="158" t="str">
        <f t="shared" si="2"/>
        <v>MEDIO</v>
      </c>
      <c r="R68" s="143"/>
      <c r="S68" s="31">
        <f t="shared" si="3"/>
        <v>0</v>
      </c>
      <c r="T68" s="158" t="str">
        <f t="shared" si="4"/>
        <v>MUY BAJO</v>
      </c>
    </row>
    <row r="69" spans="1:20" ht="38.25" hidden="1" x14ac:dyDescent="0.25">
      <c r="A69" s="207"/>
      <c r="B69" s="9" t="s">
        <v>40</v>
      </c>
      <c r="C69" s="3" t="s">
        <v>29</v>
      </c>
      <c r="D69" s="1" t="s">
        <v>45</v>
      </c>
      <c r="E69" s="48">
        <v>0</v>
      </c>
      <c r="F69" s="53">
        <v>1</v>
      </c>
      <c r="G69" s="48" t="s">
        <v>289</v>
      </c>
      <c r="H69" s="124">
        <v>0</v>
      </c>
      <c r="I69" s="54">
        <f t="shared" si="1"/>
        <v>0</v>
      </c>
      <c r="J69" s="158" t="str">
        <f t="shared" si="6"/>
        <v>MUY BAJO</v>
      </c>
      <c r="K69" s="136">
        <v>7000000</v>
      </c>
      <c r="L69" s="136">
        <v>2000000</v>
      </c>
      <c r="M69" s="153">
        <v>0.2857142857142857</v>
      </c>
      <c r="N69" s="136"/>
      <c r="O69" s="136"/>
      <c r="P69" s="104">
        <f t="shared" si="5"/>
        <v>0</v>
      </c>
      <c r="Q69" s="158" t="str">
        <f t="shared" si="2"/>
        <v>MUY BAJO</v>
      </c>
      <c r="R69" s="143"/>
      <c r="S69" s="31">
        <f t="shared" si="3"/>
        <v>0</v>
      </c>
      <c r="T69" s="158" t="str">
        <f t="shared" si="4"/>
        <v>MUY BAJO</v>
      </c>
    </row>
    <row r="70" spans="1:20" ht="38.25" hidden="1" x14ac:dyDescent="0.25">
      <c r="A70" s="207"/>
      <c r="B70" s="9" t="s">
        <v>40</v>
      </c>
      <c r="C70" s="3" t="s">
        <v>30</v>
      </c>
      <c r="D70" s="1" t="s">
        <v>45</v>
      </c>
      <c r="E70" s="48">
        <v>0</v>
      </c>
      <c r="F70" s="53">
        <v>1</v>
      </c>
      <c r="G70" s="48" t="s">
        <v>289</v>
      </c>
      <c r="H70" s="124">
        <v>0</v>
      </c>
      <c r="I70" s="54">
        <f t="shared" si="1"/>
        <v>0</v>
      </c>
      <c r="J70" s="158" t="str">
        <f t="shared" si="6"/>
        <v>MUY BAJO</v>
      </c>
      <c r="K70" s="136">
        <v>7000000</v>
      </c>
      <c r="L70" s="136">
        <v>2000000</v>
      </c>
      <c r="M70" s="153">
        <v>0.2857142857142857</v>
      </c>
      <c r="N70" s="136"/>
      <c r="O70" s="136"/>
      <c r="P70" s="104">
        <f t="shared" si="5"/>
        <v>0</v>
      </c>
      <c r="Q70" s="158" t="str">
        <f t="shared" si="2"/>
        <v>MUY BAJO</v>
      </c>
      <c r="R70" s="143"/>
      <c r="S70" s="31">
        <f t="shared" si="3"/>
        <v>0</v>
      </c>
      <c r="T70" s="158" t="str">
        <f t="shared" si="4"/>
        <v>MUY BAJO</v>
      </c>
    </row>
    <row r="71" spans="1:20" ht="38.25" hidden="1" x14ac:dyDescent="0.25">
      <c r="A71" s="207"/>
      <c r="B71" s="9" t="s">
        <v>40</v>
      </c>
      <c r="C71" s="3" t="s">
        <v>31</v>
      </c>
      <c r="D71" s="1" t="s">
        <v>45</v>
      </c>
      <c r="E71" s="48">
        <v>0</v>
      </c>
      <c r="F71" s="53">
        <v>1</v>
      </c>
      <c r="G71" s="48" t="s">
        <v>289</v>
      </c>
      <c r="H71" s="124">
        <v>0</v>
      </c>
      <c r="I71" s="54">
        <f t="shared" si="1"/>
        <v>0</v>
      </c>
      <c r="J71" s="158" t="str">
        <f t="shared" si="6"/>
        <v>MUY BAJO</v>
      </c>
      <c r="K71" s="136">
        <v>7000000</v>
      </c>
      <c r="L71" s="136">
        <v>2000000</v>
      </c>
      <c r="M71" s="153">
        <v>0.2857142857142857</v>
      </c>
      <c r="N71" s="136"/>
      <c r="O71" s="136"/>
      <c r="P71" s="104">
        <f t="shared" si="5"/>
        <v>0</v>
      </c>
      <c r="Q71" s="158" t="str">
        <f t="shared" si="2"/>
        <v>MUY BAJO</v>
      </c>
      <c r="R71" s="143"/>
      <c r="S71" s="31">
        <f t="shared" si="3"/>
        <v>0</v>
      </c>
      <c r="T71" s="158" t="str">
        <f t="shared" si="4"/>
        <v>MUY BAJO</v>
      </c>
    </row>
    <row r="72" spans="1:20" ht="25.5" hidden="1" x14ac:dyDescent="0.25">
      <c r="A72" s="207"/>
      <c r="B72" s="9" t="s">
        <v>46</v>
      </c>
      <c r="C72" s="3" t="s">
        <v>1</v>
      </c>
      <c r="D72" s="1" t="s">
        <v>47</v>
      </c>
      <c r="E72" s="64">
        <v>1</v>
      </c>
      <c r="F72" s="68">
        <v>0.3</v>
      </c>
      <c r="G72" s="48" t="s">
        <v>290</v>
      </c>
      <c r="H72" s="124">
        <v>0</v>
      </c>
      <c r="I72" s="54">
        <f t="shared" ref="I72:I131" si="7">+H72/F72</f>
        <v>0</v>
      </c>
      <c r="J72" s="158" t="str">
        <f t="shared" si="6"/>
        <v>MUY BAJO</v>
      </c>
      <c r="K72" s="136">
        <v>0</v>
      </c>
      <c r="L72" s="136">
        <v>0</v>
      </c>
      <c r="M72" s="153"/>
      <c r="N72" s="136"/>
      <c r="O72" s="136"/>
      <c r="P72" s="104"/>
      <c r="Q72" s="158" t="s">
        <v>293</v>
      </c>
      <c r="R72" s="143"/>
      <c r="S72" s="31"/>
      <c r="T72" s="158" t="s">
        <v>293</v>
      </c>
    </row>
    <row r="73" spans="1:20" ht="38.25" hidden="1" x14ac:dyDescent="0.25">
      <c r="A73" s="207"/>
      <c r="B73" s="9" t="s">
        <v>46</v>
      </c>
      <c r="C73" s="3" t="s">
        <v>1</v>
      </c>
      <c r="D73" s="1" t="s">
        <v>48</v>
      </c>
      <c r="E73" s="64">
        <v>0</v>
      </c>
      <c r="F73" s="53"/>
      <c r="G73" s="48" t="s">
        <v>290</v>
      </c>
      <c r="H73" s="124">
        <v>0</v>
      </c>
      <c r="I73" s="54"/>
      <c r="J73" s="158" t="s">
        <v>293</v>
      </c>
      <c r="K73" s="136">
        <v>0</v>
      </c>
      <c r="L73" s="136">
        <v>0</v>
      </c>
      <c r="M73" s="153"/>
      <c r="N73" s="136"/>
      <c r="O73" s="136"/>
      <c r="P73" s="104"/>
      <c r="Q73" s="158" t="s">
        <v>293</v>
      </c>
      <c r="R73" s="143"/>
      <c r="S73" s="31"/>
      <c r="T73" s="158" t="s">
        <v>293</v>
      </c>
    </row>
    <row r="74" spans="1:20" ht="25.5" hidden="1" x14ac:dyDescent="0.25">
      <c r="A74" s="207"/>
      <c r="B74" s="9" t="s">
        <v>49</v>
      </c>
      <c r="C74" s="3" t="s">
        <v>1</v>
      </c>
      <c r="D74" s="1" t="s">
        <v>50</v>
      </c>
      <c r="E74" s="64">
        <v>0</v>
      </c>
      <c r="F74" s="68"/>
      <c r="G74" s="48" t="s">
        <v>290</v>
      </c>
      <c r="H74" s="124">
        <v>0</v>
      </c>
      <c r="I74" s="54"/>
      <c r="J74" s="158" t="s">
        <v>293</v>
      </c>
      <c r="K74" s="136">
        <v>0</v>
      </c>
      <c r="L74" s="136">
        <v>0</v>
      </c>
      <c r="M74" s="153"/>
      <c r="N74" s="136"/>
      <c r="O74" s="136"/>
      <c r="P74" s="104"/>
      <c r="Q74" s="158" t="s">
        <v>293</v>
      </c>
      <c r="R74" s="143"/>
      <c r="S74" s="31"/>
      <c r="T74" s="158" t="s">
        <v>293</v>
      </c>
    </row>
    <row r="75" spans="1:20" hidden="1" x14ac:dyDescent="0.25">
      <c r="A75" s="207"/>
      <c r="B75" s="9" t="s">
        <v>49</v>
      </c>
      <c r="C75" s="3" t="s">
        <v>27</v>
      </c>
      <c r="D75" s="1" t="s">
        <v>51</v>
      </c>
      <c r="E75" s="64">
        <v>0</v>
      </c>
      <c r="F75" s="53"/>
      <c r="G75" s="48" t="s">
        <v>290</v>
      </c>
      <c r="H75" s="124">
        <v>0</v>
      </c>
      <c r="I75" s="54"/>
      <c r="J75" s="158" t="s">
        <v>293</v>
      </c>
      <c r="K75" s="136">
        <v>0</v>
      </c>
      <c r="L75" s="136">
        <v>0</v>
      </c>
      <c r="M75" s="153"/>
      <c r="N75" s="136"/>
      <c r="O75" s="136"/>
      <c r="P75" s="104"/>
      <c r="Q75" s="158" t="s">
        <v>293</v>
      </c>
      <c r="R75" s="143"/>
      <c r="S75" s="31"/>
      <c r="T75" s="158" t="s">
        <v>293</v>
      </c>
    </row>
    <row r="76" spans="1:20" hidden="1" x14ac:dyDescent="0.25">
      <c r="A76" s="207"/>
      <c r="B76" s="9" t="s">
        <v>49</v>
      </c>
      <c r="C76" s="3" t="s">
        <v>29</v>
      </c>
      <c r="D76" s="1" t="s">
        <v>51</v>
      </c>
      <c r="E76" s="64">
        <v>0</v>
      </c>
      <c r="F76" s="53"/>
      <c r="G76" s="48" t="s">
        <v>290</v>
      </c>
      <c r="H76" s="124">
        <v>0</v>
      </c>
      <c r="I76" s="54"/>
      <c r="J76" s="158" t="s">
        <v>293</v>
      </c>
      <c r="K76" s="136">
        <v>0</v>
      </c>
      <c r="L76" s="136">
        <v>0</v>
      </c>
      <c r="M76" s="153"/>
      <c r="N76" s="136"/>
      <c r="O76" s="136"/>
      <c r="P76" s="104"/>
      <c r="Q76" s="158" t="s">
        <v>293</v>
      </c>
      <c r="R76" s="143"/>
      <c r="S76" s="31"/>
      <c r="T76" s="158" t="s">
        <v>293</v>
      </c>
    </row>
    <row r="77" spans="1:20" hidden="1" x14ac:dyDescent="0.25">
      <c r="A77" s="207"/>
      <c r="B77" s="9" t="s">
        <v>49</v>
      </c>
      <c r="C77" s="3" t="s">
        <v>30</v>
      </c>
      <c r="D77" s="1" t="s">
        <v>51</v>
      </c>
      <c r="E77" s="64">
        <v>0</v>
      </c>
      <c r="F77" s="53"/>
      <c r="G77" s="48" t="s">
        <v>290</v>
      </c>
      <c r="H77" s="124">
        <v>0</v>
      </c>
      <c r="I77" s="54"/>
      <c r="J77" s="158" t="s">
        <v>293</v>
      </c>
      <c r="K77" s="136">
        <v>0</v>
      </c>
      <c r="L77" s="136">
        <v>0</v>
      </c>
      <c r="M77" s="153"/>
      <c r="N77" s="136"/>
      <c r="O77" s="136"/>
      <c r="P77" s="104"/>
      <c r="Q77" s="158" t="s">
        <v>293</v>
      </c>
      <c r="R77" s="143"/>
      <c r="S77" s="31"/>
      <c r="T77" s="158" t="s">
        <v>293</v>
      </c>
    </row>
    <row r="78" spans="1:20" hidden="1" x14ac:dyDescent="0.25">
      <c r="A78" s="207"/>
      <c r="B78" s="13" t="s">
        <v>49</v>
      </c>
      <c r="C78" s="14" t="s">
        <v>31</v>
      </c>
      <c r="D78" s="15" t="s">
        <v>51</v>
      </c>
      <c r="E78" s="69">
        <v>0</v>
      </c>
      <c r="F78" s="70"/>
      <c r="G78" s="71" t="s">
        <v>290</v>
      </c>
      <c r="H78" s="124">
        <v>0</v>
      </c>
      <c r="I78" s="72"/>
      <c r="J78" s="158" t="s">
        <v>293</v>
      </c>
      <c r="K78" s="136">
        <v>0</v>
      </c>
      <c r="L78" s="136">
        <v>0</v>
      </c>
      <c r="M78" s="153"/>
      <c r="N78" s="136"/>
      <c r="O78" s="136"/>
      <c r="P78" s="104"/>
      <c r="Q78" s="158" t="s">
        <v>293</v>
      </c>
      <c r="R78" s="143"/>
      <c r="S78" s="31"/>
      <c r="T78" s="39" t="s">
        <v>293</v>
      </c>
    </row>
    <row r="79" spans="1:20" x14ac:dyDescent="0.25">
      <c r="A79" s="207"/>
      <c r="B79" s="5" t="s">
        <v>302</v>
      </c>
      <c r="C79" s="6"/>
      <c r="D79" s="6"/>
      <c r="E79" s="73"/>
      <c r="F79" s="73"/>
      <c r="G79" s="19"/>
      <c r="H79" s="19"/>
      <c r="I79" s="133">
        <f>+AVERAGE(I29:I78)</f>
        <v>0.68469033559793646</v>
      </c>
      <c r="J79" s="158" t="str">
        <f>IF(I79&lt;=20%,"MUY BAJO",IF(AND(I79&gt;20%,I79&lt;=40%),"BAJO",IF(AND(I79&gt;40%,I79&lt;=60%),"MEDIO",IF(AND(I79&gt;60%,I79&lt;=80%),"ALTO","MUY ALTO"))))</f>
        <v>ALTO</v>
      </c>
      <c r="K79" s="137">
        <f>SUM(K29:K78)</f>
        <v>5346500000</v>
      </c>
      <c r="L79" s="137">
        <v>1615848999</v>
      </c>
      <c r="M79" s="140">
        <v>0.30222556794164407</v>
      </c>
      <c r="N79" s="137">
        <v>299985635</v>
      </c>
      <c r="O79" s="137">
        <v>1360555501</v>
      </c>
      <c r="P79" s="182">
        <f t="shared" ref="P79:P96" si="8">+O79/L79</f>
        <v>0.84200658715140253</v>
      </c>
      <c r="Q79" s="158" t="str">
        <f t="shared" ref="Q79:Q142" si="9">IF(P79&lt;=20%,"MUY BAJO",IF(AND(P79&gt;20%,P79&lt;=40%),"BAJO",IF(AND(P79&gt;40%,P79&lt;=60%),"MEDIO",IF(AND(P79&gt;60%,P79&lt;=80%),"ALTO","MUY ALTO"))))</f>
        <v>MUY ALTO</v>
      </c>
      <c r="R79" s="143"/>
      <c r="S79" s="178">
        <f t="shared" ref="S79:S121" si="10">+I79*P79</f>
        <v>0.57651377273236692</v>
      </c>
      <c r="T79" s="158" t="str">
        <f t="shared" ref="T79:T142" si="11">IF(S79&lt;=20%,"MUY BAJO",IF(AND(S79&gt;20%,S79&lt;=40%),"BAJO",IF(AND(S79&gt;40%,S79&lt;=60%),"MEDIO",IF(AND(S79&gt;60%,S79&lt;=80%),"ALTO","MUY ALTO"))))</f>
        <v>MEDIO</v>
      </c>
    </row>
    <row r="80" spans="1:20" ht="63.75" hidden="1" x14ac:dyDescent="0.25">
      <c r="A80" s="207"/>
      <c r="B80" s="16" t="s">
        <v>52</v>
      </c>
      <c r="C80" s="17" t="s">
        <v>1</v>
      </c>
      <c r="D80" s="18" t="s">
        <v>53</v>
      </c>
      <c r="E80" s="65">
        <v>0</v>
      </c>
      <c r="F80" s="66">
        <v>9</v>
      </c>
      <c r="G80" s="65" t="s">
        <v>289</v>
      </c>
      <c r="H80" s="124">
        <v>13</v>
      </c>
      <c r="I80" s="129">
        <f t="shared" si="7"/>
        <v>1.4444444444444444</v>
      </c>
      <c r="J80" s="40" t="str">
        <f t="shared" si="6"/>
        <v>MUY ALTO</v>
      </c>
      <c r="K80" s="136">
        <v>50000000</v>
      </c>
      <c r="L80" s="136">
        <v>68194093</v>
      </c>
      <c r="M80" s="153">
        <v>1.36388186</v>
      </c>
      <c r="N80" s="136">
        <v>626734</v>
      </c>
      <c r="O80" s="136">
        <v>54999800</v>
      </c>
      <c r="P80" s="109">
        <f t="shared" si="8"/>
        <v>0.80651853526375072</v>
      </c>
      <c r="Q80" s="158" t="str">
        <f t="shared" si="9"/>
        <v>MUY ALTO</v>
      </c>
      <c r="R80" s="143"/>
      <c r="S80" s="31">
        <f t="shared" si="10"/>
        <v>1.1649712176031954</v>
      </c>
      <c r="T80" s="40" t="str">
        <f t="shared" si="11"/>
        <v>MUY ALTO</v>
      </c>
    </row>
    <row r="81" spans="1:20" ht="38.25" hidden="1" x14ac:dyDescent="0.25">
      <c r="A81" s="207"/>
      <c r="B81" s="9" t="s">
        <v>54</v>
      </c>
      <c r="C81" s="3" t="s">
        <v>27</v>
      </c>
      <c r="D81" s="1" t="s">
        <v>55</v>
      </c>
      <c r="E81" s="48">
        <v>1362</v>
      </c>
      <c r="F81" s="53">
        <v>150</v>
      </c>
      <c r="G81" s="48" t="s">
        <v>289</v>
      </c>
      <c r="H81" s="124">
        <v>43</v>
      </c>
      <c r="I81" s="54">
        <f t="shared" si="7"/>
        <v>0.28666666666666668</v>
      </c>
      <c r="J81" s="158" t="str">
        <f t="shared" si="6"/>
        <v>BAJO</v>
      </c>
      <c r="K81" s="136">
        <v>250000000</v>
      </c>
      <c r="L81" s="136">
        <v>36500000</v>
      </c>
      <c r="M81" s="153">
        <v>0.14599999999999999</v>
      </c>
      <c r="N81" s="136">
        <v>2699000</v>
      </c>
      <c r="O81" s="136">
        <v>25324214</v>
      </c>
      <c r="P81" s="109">
        <f t="shared" si="8"/>
        <v>0.69381408219178087</v>
      </c>
      <c r="Q81" s="158" t="str">
        <f t="shared" si="9"/>
        <v>ALTO</v>
      </c>
      <c r="R81" s="143"/>
      <c r="S81" s="31">
        <f t="shared" si="10"/>
        <v>0.19889337022831052</v>
      </c>
      <c r="T81" s="158" t="str">
        <f t="shared" si="11"/>
        <v>MUY BAJO</v>
      </c>
    </row>
    <row r="82" spans="1:20" ht="38.25" hidden="1" x14ac:dyDescent="0.25">
      <c r="A82" s="207"/>
      <c r="B82" s="9" t="s">
        <v>54</v>
      </c>
      <c r="C82" s="3" t="s">
        <v>29</v>
      </c>
      <c r="D82" s="1" t="s">
        <v>55</v>
      </c>
      <c r="E82" s="48">
        <v>46</v>
      </c>
      <c r="F82" s="53">
        <v>5</v>
      </c>
      <c r="G82" s="48" t="s">
        <v>289</v>
      </c>
      <c r="H82" s="124">
        <v>0</v>
      </c>
      <c r="I82" s="54">
        <f t="shared" si="7"/>
        <v>0</v>
      </c>
      <c r="J82" s="158" t="str">
        <f t="shared" si="6"/>
        <v>MUY BAJO</v>
      </c>
      <c r="K82" s="136">
        <v>10000000</v>
      </c>
      <c r="L82" s="136">
        <v>5000000</v>
      </c>
      <c r="M82" s="153">
        <v>0.5</v>
      </c>
      <c r="N82" s="136"/>
      <c r="O82" s="136"/>
      <c r="P82" s="109">
        <f t="shared" si="8"/>
        <v>0</v>
      </c>
      <c r="Q82" s="158" t="str">
        <f t="shared" si="9"/>
        <v>MUY BAJO</v>
      </c>
      <c r="R82" s="143"/>
      <c r="S82" s="31">
        <f t="shared" si="10"/>
        <v>0</v>
      </c>
      <c r="T82" s="158" t="str">
        <f t="shared" si="11"/>
        <v>MUY BAJO</v>
      </c>
    </row>
    <row r="83" spans="1:20" ht="38.25" hidden="1" x14ac:dyDescent="0.25">
      <c r="A83" s="207"/>
      <c r="B83" s="9" t="s">
        <v>54</v>
      </c>
      <c r="C83" s="3" t="s">
        <v>30</v>
      </c>
      <c r="D83" s="1" t="s">
        <v>55</v>
      </c>
      <c r="E83" s="48">
        <v>14</v>
      </c>
      <c r="F83" s="53">
        <v>3</v>
      </c>
      <c r="G83" s="48" t="s">
        <v>289</v>
      </c>
      <c r="H83" s="124">
        <v>0</v>
      </c>
      <c r="I83" s="54">
        <f t="shared" si="7"/>
        <v>0</v>
      </c>
      <c r="J83" s="158" t="str">
        <f t="shared" si="6"/>
        <v>MUY BAJO</v>
      </c>
      <c r="K83" s="136">
        <v>5000000</v>
      </c>
      <c r="L83" s="136">
        <v>5000000</v>
      </c>
      <c r="M83" s="153">
        <v>1</v>
      </c>
      <c r="N83" s="136"/>
      <c r="O83" s="136"/>
      <c r="P83" s="109">
        <f t="shared" si="8"/>
        <v>0</v>
      </c>
      <c r="Q83" s="158" t="str">
        <f t="shared" si="9"/>
        <v>MUY BAJO</v>
      </c>
      <c r="R83" s="143"/>
      <c r="S83" s="31">
        <f t="shared" si="10"/>
        <v>0</v>
      </c>
      <c r="T83" s="158" t="str">
        <f t="shared" si="11"/>
        <v>MUY BAJO</v>
      </c>
    </row>
    <row r="84" spans="1:20" ht="38.25" hidden="1" x14ac:dyDescent="0.25">
      <c r="A84" s="207"/>
      <c r="B84" s="9" t="s">
        <v>54</v>
      </c>
      <c r="C84" s="3" t="s">
        <v>31</v>
      </c>
      <c r="D84" s="1" t="s">
        <v>55</v>
      </c>
      <c r="E84" s="48">
        <v>54</v>
      </c>
      <c r="F84" s="53">
        <v>8</v>
      </c>
      <c r="G84" s="48" t="s">
        <v>289</v>
      </c>
      <c r="H84" s="124">
        <v>0</v>
      </c>
      <c r="I84" s="54">
        <f t="shared" si="7"/>
        <v>0</v>
      </c>
      <c r="J84" s="158" t="str">
        <f t="shared" si="6"/>
        <v>MUY BAJO</v>
      </c>
      <c r="K84" s="136">
        <v>13000000</v>
      </c>
      <c r="L84" s="136">
        <v>5000000</v>
      </c>
      <c r="M84" s="153">
        <v>0.38461538461538464</v>
      </c>
      <c r="N84" s="136"/>
      <c r="O84" s="136"/>
      <c r="P84" s="109">
        <f t="shared" si="8"/>
        <v>0</v>
      </c>
      <c r="Q84" s="158" t="str">
        <f t="shared" si="9"/>
        <v>MUY BAJO</v>
      </c>
      <c r="R84" s="143"/>
      <c r="S84" s="31">
        <f t="shared" si="10"/>
        <v>0</v>
      </c>
      <c r="T84" s="158" t="str">
        <f t="shared" si="11"/>
        <v>MUY BAJO</v>
      </c>
    </row>
    <row r="85" spans="1:20" ht="38.25" hidden="1" x14ac:dyDescent="0.25">
      <c r="A85" s="207"/>
      <c r="B85" s="9" t="s">
        <v>54</v>
      </c>
      <c r="C85" s="3" t="s">
        <v>27</v>
      </c>
      <c r="D85" s="1" t="s">
        <v>56</v>
      </c>
      <c r="E85" s="65">
        <v>1942</v>
      </c>
      <c r="F85" s="66">
        <v>20</v>
      </c>
      <c r="G85" s="65" t="s">
        <v>289</v>
      </c>
      <c r="H85" s="124">
        <v>404</v>
      </c>
      <c r="I85" s="129">
        <v>1</v>
      </c>
      <c r="J85" s="158" t="str">
        <f t="shared" si="6"/>
        <v>MUY ALTO</v>
      </c>
      <c r="K85" s="136">
        <v>20000000</v>
      </c>
      <c r="L85" s="136">
        <v>24500000</v>
      </c>
      <c r="M85" s="153">
        <v>1.2250000000000001</v>
      </c>
      <c r="N85" s="136">
        <v>13119096</v>
      </c>
      <c r="O85" s="136">
        <v>16556046</v>
      </c>
      <c r="P85" s="109">
        <f t="shared" si="8"/>
        <v>0.67575697959183678</v>
      </c>
      <c r="Q85" s="158" t="str">
        <f t="shared" si="9"/>
        <v>ALTO</v>
      </c>
      <c r="R85" s="143"/>
      <c r="S85" s="31">
        <f t="shared" si="10"/>
        <v>0.67575697959183678</v>
      </c>
      <c r="T85" s="158" t="str">
        <f t="shared" si="11"/>
        <v>ALTO</v>
      </c>
    </row>
    <row r="86" spans="1:20" ht="38.25" hidden="1" x14ac:dyDescent="0.25">
      <c r="A86" s="207"/>
      <c r="B86" s="9" t="s">
        <v>54</v>
      </c>
      <c r="C86" s="3" t="s">
        <v>29</v>
      </c>
      <c r="D86" s="1" t="s">
        <v>56</v>
      </c>
      <c r="E86" s="48">
        <v>46</v>
      </c>
      <c r="F86" s="53">
        <v>6</v>
      </c>
      <c r="G86" s="48" t="s">
        <v>289</v>
      </c>
      <c r="H86" s="124">
        <v>9</v>
      </c>
      <c r="I86" s="54">
        <f t="shared" si="7"/>
        <v>1.5</v>
      </c>
      <c r="J86" s="158" t="str">
        <f t="shared" si="6"/>
        <v>MUY ALTO</v>
      </c>
      <c r="K86" s="136">
        <v>6000000</v>
      </c>
      <c r="L86" s="136">
        <v>4000000</v>
      </c>
      <c r="M86" s="153">
        <v>0.66666666666666663</v>
      </c>
      <c r="N86" s="136"/>
      <c r="O86" s="136"/>
      <c r="P86" s="109">
        <f t="shared" si="8"/>
        <v>0</v>
      </c>
      <c r="Q86" s="158" t="str">
        <f t="shared" si="9"/>
        <v>MUY BAJO</v>
      </c>
      <c r="R86" s="143"/>
      <c r="S86" s="31">
        <f t="shared" si="10"/>
        <v>0</v>
      </c>
      <c r="T86" s="158" t="str">
        <f t="shared" si="11"/>
        <v>MUY BAJO</v>
      </c>
    </row>
    <row r="87" spans="1:20" ht="38.25" hidden="1" x14ac:dyDescent="0.25">
      <c r="A87" s="207"/>
      <c r="B87" s="9" t="s">
        <v>54</v>
      </c>
      <c r="C87" s="3" t="s">
        <v>30</v>
      </c>
      <c r="D87" s="1" t="s">
        <v>56</v>
      </c>
      <c r="E87" s="48">
        <v>14</v>
      </c>
      <c r="F87" s="53">
        <v>3</v>
      </c>
      <c r="G87" s="48" t="s">
        <v>289</v>
      </c>
      <c r="H87" s="124">
        <v>6</v>
      </c>
      <c r="I87" s="127">
        <v>1</v>
      </c>
      <c r="J87" s="158" t="str">
        <f t="shared" si="6"/>
        <v>MUY ALTO</v>
      </c>
      <c r="K87" s="136">
        <v>3000000</v>
      </c>
      <c r="L87" s="136">
        <v>2000000</v>
      </c>
      <c r="M87" s="153">
        <v>0.66666666666666663</v>
      </c>
      <c r="N87" s="136">
        <v>2000000</v>
      </c>
      <c r="O87" s="136">
        <v>2000000</v>
      </c>
      <c r="P87" s="109">
        <f t="shared" si="8"/>
        <v>1</v>
      </c>
      <c r="Q87" s="158" t="str">
        <f t="shared" si="9"/>
        <v>MUY ALTO</v>
      </c>
      <c r="R87" s="143"/>
      <c r="S87" s="31">
        <f t="shared" si="10"/>
        <v>1</v>
      </c>
      <c r="T87" s="158" t="str">
        <f t="shared" si="11"/>
        <v>MUY ALTO</v>
      </c>
    </row>
    <row r="88" spans="1:20" ht="38.25" hidden="1" x14ac:dyDescent="0.25">
      <c r="A88" s="207"/>
      <c r="B88" s="9" t="s">
        <v>54</v>
      </c>
      <c r="C88" s="3" t="s">
        <v>31</v>
      </c>
      <c r="D88" s="1" t="s">
        <v>56</v>
      </c>
      <c r="E88" s="48">
        <v>54</v>
      </c>
      <c r="F88" s="53">
        <v>6</v>
      </c>
      <c r="G88" s="48" t="s">
        <v>289</v>
      </c>
      <c r="H88" s="124">
        <v>49</v>
      </c>
      <c r="I88" s="127">
        <v>1</v>
      </c>
      <c r="J88" s="158" t="str">
        <f t="shared" si="6"/>
        <v>MUY ALTO</v>
      </c>
      <c r="K88" s="136">
        <v>6000000</v>
      </c>
      <c r="L88" s="136">
        <v>4000000</v>
      </c>
      <c r="M88" s="153">
        <v>0.66666666666666663</v>
      </c>
      <c r="N88" s="136">
        <v>480000</v>
      </c>
      <c r="O88" s="136">
        <v>1980000</v>
      </c>
      <c r="P88" s="109">
        <f t="shared" si="8"/>
        <v>0.495</v>
      </c>
      <c r="Q88" s="158" t="str">
        <f t="shared" si="9"/>
        <v>MEDIO</v>
      </c>
      <c r="R88" s="143"/>
      <c r="S88" s="31">
        <f t="shared" si="10"/>
        <v>0.495</v>
      </c>
      <c r="T88" s="158" t="str">
        <f t="shared" si="11"/>
        <v>MEDIO</v>
      </c>
    </row>
    <row r="89" spans="1:20" ht="38.25" hidden="1" x14ac:dyDescent="0.25">
      <c r="A89" s="207"/>
      <c r="B89" s="9" t="s">
        <v>54</v>
      </c>
      <c r="C89" s="3" t="s">
        <v>27</v>
      </c>
      <c r="D89" s="1" t="s">
        <v>57</v>
      </c>
      <c r="E89" s="48">
        <v>157</v>
      </c>
      <c r="F89" s="53">
        <v>20</v>
      </c>
      <c r="G89" s="48" t="s">
        <v>289</v>
      </c>
      <c r="H89" s="124">
        <v>35</v>
      </c>
      <c r="I89" s="54">
        <f t="shared" si="7"/>
        <v>1.75</v>
      </c>
      <c r="J89" s="158" t="str">
        <f t="shared" si="6"/>
        <v>MUY ALTO</v>
      </c>
      <c r="K89" s="136">
        <v>30000000</v>
      </c>
      <c r="L89" s="136">
        <v>24500000</v>
      </c>
      <c r="M89" s="153">
        <v>0.81666666666666665</v>
      </c>
      <c r="N89" s="136">
        <v>8647500</v>
      </c>
      <c r="O89" s="136">
        <v>21000000</v>
      </c>
      <c r="P89" s="109">
        <f t="shared" si="8"/>
        <v>0.8571428571428571</v>
      </c>
      <c r="Q89" s="158" t="str">
        <f t="shared" si="9"/>
        <v>MUY ALTO</v>
      </c>
      <c r="R89" s="143"/>
      <c r="S89" s="31">
        <f t="shared" si="10"/>
        <v>1.5</v>
      </c>
      <c r="T89" s="158" t="str">
        <f t="shared" si="11"/>
        <v>MUY ALTO</v>
      </c>
    </row>
    <row r="90" spans="1:20" ht="38.25" hidden="1" x14ac:dyDescent="0.25">
      <c r="A90" s="207"/>
      <c r="B90" s="9" t="s">
        <v>54</v>
      </c>
      <c r="C90" s="3" t="s">
        <v>29</v>
      </c>
      <c r="D90" s="1" t="s">
        <v>57</v>
      </c>
      <c r="E90" s="48">
        <v>46</v>
      </c>
      <c r="F90" s="53">
        <v>5</v>
      </c>
      <c r="G90" s="48" t="s">
        <v>289</v>
      </c>
      <c r="H90" s="124">
        <v>0</v>
      </c>
      <c r="I90" s="54">
        <f t="shared" si="7"/>
        <v>0</v>
      </c>
      <c r="J90" s="158" t="str">
        <f t="shared" si="6"/>
        <v>MUY BAJO</v>
      </c>
      <c r="K90" s="136">
        <v>7500000</v>
      </c>
      <c r="L90" s="136">
        <v>4000000</v>
      </c>
      <c r="M90" s="153">
        <v>0.53333333333333333</v>
      </c>
      <c r="N90" s="136"/>
      <c r="O90" s="136"/>
      <c r="P90" s="109">
        <f t="shared" si="8"/>
        <v>0</v>
      </c>
      <c r="Q90" s="158" t="str">
        <f t="shared" si="9"/>
        <v>MUY BAJO</v>
      </c>
      <c r="R90" s="143"/>
      <c r="S90" s="31">
        <f t="shared" si="10"/>
        <v>0</v>
      </c>
      <c r="T90" s="158" t="str">
        <f t="shared" si="11"/>
        <v>MUY BAJO</v>
      </c>
    </row>
    <row r="91" spans="1:20" ht="38.25" hidden="1" x14ac:dyDescent="0.25">
      <c r="A91" s="207"/>
      <c r="B91" s="9" t="s">
        <v>54</v>
      </c>
      <c r="C91" s="3" t="s">
        <v>30</v>
      </c>
      <c r="D91" s="1" t="s">
        <v>57</v>
      </c>
      <c r="E91" s="48">
        <v>14</v>
      </c>
      <c r="F91" s="53">
        <v>2</v>
      </c>
      <c r="G91" s="48" t="s">
        <v>289</v>
      </c>
      <c r="H91" s="124">
        <v>0</v>
      </c>
      <c r="I91" s="54">
        <f t="shared" si="7"/>
        <v>0</v>
      </c>
      <c r="J91" s="158" t="str">
        <f t="shared" si="6"/>
        <v>MUY BAJO</v>
      </c>
      <c r="K91" s="136">
        <v>3000000</v>
      </c>
      <c r="L91" s="136">
        <v>2000000</v>
      </c>
      <c r="M91" s="153">
        <v>0.66666666666666663</v>
      </c>
      <c r="N91" s="136"/>
      <c r="O91" s="136"/>
      <c r="P91" s="109">
        <f t="shared" si="8"/>
        <v>0</v>
      </c>
      <c r="Q91" s="158" t="str">
        <f t="shared" si="9"/>
        <v>MUY BAJO</v>
      </c>
      <c r="R91" s="143"/>
      <c r="S91" s="31">
        <f t="shared" si="10"/>
        <v>0</v>
      </c>
      <c r="T91" s="158" t="str">
        <f t="shared" si="11"/>
        <v>MUY BAJO</v>
      </c>
    </row>
    <row r="92" spans="1:20" ht="38.25" hidden="1" x14ac:dyDescent="0.25">
      <c r="A92" s="207"/>
      <c r="B92" s="9" t="s">
        <v>54</v>
      </c>
      <c r="C92" s="3" t="s">
        <v>31</v>
      </c>
      <c r="D92" s="1" t="s">
        <v>57</v>
      </c>
      <c r="E92" s="48">
        <v>54</v>
      </c>
      <c r="F92" s="53">
        <v>7</v>
      </c>
      <c r="G92" s="48" t="s">
        <v>289</v>
      </c>
      <c r="H92" s="124">
        <v>1</v>
      </c>
      <c r="I92" s="54">
        <f t="shared" si="7"/>
        <v>0.14285714285714285</v>
      </c>
      <c r="J92" s="158" t="str">
        <f t="shared" si="6"/>
        <v>MUY BAJO</v>
      </c>
      <c r="K92" s="136">
        <v>10500000</v>
      </c>
      <c r="L92" s="136">
        <v>5000000</v>
      </c>
      <c r="M92" s="153">
        <v>0.47619047619047616</v>
      </c>
      <c r="N92" s="136"/>
      <c r="O92" s="136"/>
      <c r="P92" s="109">
        <f t="shared" si="8"/>
        <v>0</v>
      </c>
      <c r="Q92" s="158" t="str">
        <f t="shared" si="9"/>
        <v>MUY BAJO</v>
      </c>
      <c r="R92" s="143"/>
      <c r="S92" s="31">
        <f t="shared" si="10"/>
        <v>0</v>
      </c>
      <c r="T92" s="158" t="str">
        <f t="shared" si="11"/>
        <v>MUY BAJO</v>
      </c>
    </row>
    <row r="93" spans="1:20" ht="38.25" hidden="1" x14ac:dyDescent="0.25">
      <c r="A93" s="207"/>
      <c r="B93" s="9" t="s">
        <v>54</v>
      </c>
      <c r="C93" s="3" t="s">
        <v>27</v>
      </c>
      <c r="D93" s="1" t="s">
        <v>58</v>
      </c>
      <c r="E93" s="48">
        <v>134</v>
      </c>
      <c r="F93" s="53">
        <v>20</v>
      </c>
      <c r="G93" s="48" t="s">
        <v>289</v>
      </c>
      <c r="H93" s="124">
        <v>99</v>
      </c>
      <c r="I93" s="127">
        <v>1</v>
      </c>
      <c r="J93" s="158" t="str">
        <f t="shared" si="6"/>
        <v>MUY ALTO</v>
      </c>
      <c r="K93" s="136">
        <v>20000000</v>
      </c>
      <c r="L93" s="136">
        <v>14500000</v>
      </c>
      <c r="M93" s="153">
        <v>0.72499999999999998</v>
      </c>
      <c r="N93" s="136"/>
      <c r="O93" s="136"/>
      <c r="P93" s="109">
        <f t="shared" si="8"/>
        <v>0</v>
      </c>
      <c r="Q93" s="158" t="str">
        <f t="shared" si="9"/>
        <v>MUY BAJO</v>
      </c>
      <c r="R93" s="143"/>
      <c r="S93" s="31">
        <f t="shared" si="10"/>
        <v>0</v>
      </c>
      <c r="T93" s="158" t="str">
        <f t="shared" si="11"/>
        <v>MUY BAJO</v>
      </c>
    </row>
    <row r="94" spans="1:20" ht="38.25" hidden="1" x14ac:dyDescent="0.25">
      <c r="A94" s="207"/>
      <c r="B94" s="9" t="s">
        <v>54</v>
      </c>
      <c r="C94" s="3" t="s">
        <v>29</v>
      </c>
      <c r="D94" s="1" t="s">
        <v>58</v>
      </c>
      <c r="E94" s="48">
        <v>0</v>
      </c>
      <c r="F94" s="53">
        <v>2</v>
      </c>
      <c r="G94" s="48" t="s">
        <v>289</v>
      </c>
      <c r="H94" s="124">
        <v>0</v>
      </c>
      <c r="I94" s="54">
        <f t="shared" si="7"/>
        <v>0</v>
      </c>
      <c r="J94" s="158" t="str">
        <f t="shared" si="6"/>
        <v>MUY BAJO</v>
      </c>
      <c r="K94" s="136">
        <v>2000000</v>
      </c>
      <c r="L94" s="136">
        <v>1000000</v>
      </c>
      <c r="M94" s="153">
        <v>0.5</v>
      </c>
      <c r="N94" s="136"/>
      <c r="O94" s="136"/>
      <c r="P94" s="109">
        <f t="shared" si="8"/>
        <v>0</v>
      </c>
      <c r="Q94" s="158" t="str">
        <f t="shared" si="9"/>
        <v>MUY BAJO</v>
      </c>
      <c r="R94" s="143"/>
      <c r="S94" s="31">
        <f t="shared" si="10"/>
        <v>0</v>
      </c>
      <c r="T94" s="158" t="str">
        <f t="shared" si="11"/>
        <v>MUY BAJO</v>
      </c>
    </row>
    <row r="95" spans="1:20" ht="38.25" hidden="1" x14ac:dyDescent="0.25">
      <c r="A95" s="207"/>
      <c r="B95" s="9" t="s">
        <v>54</v>
      </c>
      <c r="C95" s="3" t="s">
        <v>30</v>
      </c>
      <c r="D95" s="1" t="s">
        <v>58</v>
      </c>
      <c r="E95" s="48">
        <v>0</v>
      </c>
      <c r="F95" s="53">
        <v>2</v>
      </c>
      <c r="G95" s="48" t="s">
        <v>289</v>
      </c>
      <c r="H95" s="124">
        <v>0</v>
      </c>
      <c r="I95" s="54">
        <f t="shared" si="7"/>
        <v>0</v>
      </c>
      <c r="J95" s="158" t="str">
        <f t="shared" si="6"/>
        <v>MUY BAJO</v>
      </c>
      <c r="K95" s="136">
        <v>2000000</v>
      </c>
      <c r="L95" s="136">
        <v>1000000</v>
      </c>
      <c r="M95" s="153">
        <v>0.5</v>
      </c>
      <c r="N95" s="136"/>
      <c r="O95" s="136"/>
      <c r="P95" s="109">
        <f t="shared" si="8"/>
        <v>0</v>
      </c>
      <c r="Q95" s="158" t="str">
        <f t="shared" si="9"/>
        <v>MUY BAJO</v>
      </c>
      <c r="R95" s="143"/>
      <c r="S95" s="31">
        <f t="shared" si="10"/>
        <v>0</v>
      </c>
      <c r="T95" s="158" t="str">
        <f t="shared" si="11"/>
        <v>MUY BAJO</v>
      </c>
    </row>
    <row r="96" spans="1:20" ht="38.25" hidden="1" x14ac:dyDescent="0.25">
      <c r="A96" s="207"/>
      <c r="B96" s="9" t="s">
        <v>54</v>
      </c>
      <c r="C96" s="3" t="s">
        <v>31</v>
      </c>
      <c r="D96" s="1" t="s">
        <v>58</v>
      </c>
      <c r="E96" s="48">
        <v>0</v>
      </c>
      <c r="F96" s="53">
        <v>4</v>
      </c>
      <c r="G96" s="48" t="s">
        <v>289</v>
      </c>
      <c r="H96" s="124">
        <v>0</v>
      </c>
      <c r="I96" s="54">
        <f t="shared" si="7"/>
        <v>0</v>
      </c>
      <c r="J96" s="158" t="str">
        <f t="shared" si="6"/>
        <v>MUY BAJO</v>
      </c>
      <c r="K96" s="136">
        <v>4000000</v>
      </c>
      <c r="L96" s="136">
        <v>2000000</v>
      </c>
      <c r="M96" s="153">
        <v>0.5</v>
      </c>
      <c r="N96" s="136"/>
      <c r="O96" s="136"/>
      <c r="P96" s="109">
        <f t="shared" si="8"/>
        <v>0</v>
      </c>
      <c r="Q96" s="158" t="str">
        <f t="shared" si="9"/>
        <v>MUY BAJO</v>
      </c>
      <c r="R96" s="143"/>
      <c r="S96" s="31">
        <f t="shared" si="10"/>
        <v>0</v>
      </c>
      <c r="T96" s="158" t="str">
        <f t="shared" si="11"/>
        <v>MUY BAJO</v>
      </c>
    </row>
    <row r="97" spans="1:20" ht="38.25" hidden="1" x14ac:dyDescent="0.25">
      <c r="A97" s="207"/>
      <c r="B97" s="9" t="s">
        <v>54</v>
      </c>
      <c r="C97" s="3" t="s">
        <v>27</v>
      </c>
      <c r="D97" s="1" t="s">
        <v>59</v>
      </c>
      <c r="E97" s="48">
        <v>0</v>
      </c>
      <c r="F97" s="53">
        <v>8</v>
      </c>
      <c r="G97" s="48" t="s">
        <v>289</v>
      </c>
      <c r="H97" s="124">
        <v>3</v>
      </c>
      <c r="I97" s="54">
        <f t="shared" si="7"/>
        <v>0.375</v>
      </c>
      <c r="J97" s="158" t="str">
        <f t="shared" si="6"/>
        <v>BAJO</v>
      </c>
      <c r="K97" s="136">
        <v>0</v>
      </c>
      <c r="L97" s="136">
        <v>0</v>
      </c>
      <c r="M97" s="153"/>
      <c r="N97" s="136"/>
      <c r="O97" s="136"/>
      <c r="P97" s="109"/>
      <c r="Q97" s="158" t="s">
        <v>293</v>
      </c>
      <c r="R97" s="143"/>
      <c r="S97" s="31"/>
      <c r="T97" s="158" t="s">
        <v>293</v>
      </c>
    </row>
    <row r="98" spans="1:20" ht="38.25" hidden="1" x14ac:dyDescent="0.25">
      <c r="A98" s="207"/>
      <c r="B98" s="9" t="s">
        <v>54</v>
      </c>
      <c r="C98" s="3" t="s">
        <v>29</v>
      </c>
      <c r="D98" s="1" t="s">
        <v>59</v>
      </c>
      <c r="E98" s="48">
        <v>0</v>
      </c>
      <c r="F98" s="53"/>
      <c r="G98" s="48" t="s">
        <v>289</v>
      </c>
      <c r="H98" s="124">
        <v>0</v>
      </c>
      <c r="I98" s="54"/>
      <c r="J98" s="158" t="s">
        <v>293</v>
      </c>
      <c r="K98" s="136">
        <v>0</v>
      </c>
      <c r="L98" s="136">
        <v>0</v>
      </c>
      <c r="M98" s="153"/>
      <c r="N98" s="136"/>
      <c r="O98" s="136"/>
      <c r="P98" s="109"/>
      <c r="Q98" s="158" t="s">
        <v>293</v>
      </c>
      <c r="R98" s="143"/>
      <c r="S98" s="31"/>
      <c r="T98" s="158" t="s">
        <v>293</v>
      </c>
    </row>
    <row r="99" spans="1:20" ht="38.25" hidden="1" x14ac:dyDescent="0.25">
      <c r="A99" s="207"/>
      <c r="B99" s="9" t="s">
        <v>54</v>
      </c>
      <c r="C99" s="3" t="s">
        <v>30</v>
      </c>
      <c r="D99" s="1" t="s">
        <v>59</v>
      </c>
      <c r="E99" s="48">
        <v>0</v>
      </c>
      <c r="F99" s="53"/>
      <c r="G99" s="48" t="s">
        <v>289</v>
      </c>
      <c r="H99" s="124">
        <v>0</v>
      </c>
      <c r="I99" s="54"/>
      <c r="J99" s="158" t="s">
        <v>293</v>
      </c>
      <c r="K99" s="136">
        <v>0</v>
      </c>
      <c r="L99" s="136">
        <v>0</v>
      </c>
      <c r="M99" s="153"/>
      <c r="N99" s="136"/>
      <c r="O99" s="136"/>
      <c r="P99" s="109"/>
      <c r="Q99" s="158" t="s">
        <v>293</v>
      </c>
      <c r="R99" s="143"/>
      <c r="S99" s="31"/>
      <c r="T99" s="158" t="s">
        <v>293</v>
      </c>
    </row>
    <row r="100" spans="1:20" ht="38.25" hidden="1" x14ac:dyDescent="0.25">
      <c r="A100" s="207"/>
      <c r="B100" s="9" t="s">
        <v>54</v>
      </c>
      <c r="C100" s="3" t="s">
        <v>31</v>
      </c>
      <c r="D100" s="1" t="s">
        <v>59</v>
      </c>
      <c r="E100" s="48">
        <v>0</v>
      </c>
      <c r="F100" s="53">
        <v>1</v>
      </c>
      <c r="G100" s="48" t="s">
        <v>289</v>
      </c>
      <c r="H100" s="124">
        <v>0</v>
      </c>
      <c r="I100" s="54">
        <f t="shared" si="7"/>
        <v>0</v>
      </c>
      <c r="J100" s="158" t="str">
        <f t="shared" si="6"/>
        <v>MUY BAJO</v>
      </c>
      <c r="K100" s="136">
        <v>0</v>
      </c>
      <c r="L100" s="136">
        <v>0</v>
      </c>
      <c r="M100" s="153"/>
      <c r="N100" s="136"/>
      <c r="O100" s="136"/>
      <c r="P100" s="109"/>
      <c r="Q100" s="158" t="s">
        <v>293</v>
      </c>
      <c r="R100" s="143"/>
      <c r="S100" s="31"/>
      <c r="T100" s="158" t="s">
        <v>293</v>
      </c>
    </row>
    <row r="101" spans="1:20" ht="38.25" hidden="1" x14ac:dyDescent="0.25">
      <c r="A101" s="207"/>
      <c r="B101" s="9" t="s">
        <v>60</v>
      </c>
      <c r="C101" s="3" t="s">
        <v>1</v>
      </c>
      <c r="D101" s="1" t="s">
        <v>61</v>
      </c>
      <c r="E101" s="48">
        <v>1</v>
      </c>
      <c r="F101" s="53">
        <v>2</v>
      </c>
      <c r="G101" s="48" t="s">
        <v>289</v>
      </c>
      <c r="H101" s="124">
        <v>1</v>
      </c>
      <c r="I101" s="54">
        <f t="shared" si="7"/>
        <v>0.5</v>
      </c>
      <c r="J101" s="158" t="str">
        <f t="shared" si="6"/>
        <v>MEDIO</v>
      </c>
      <c r="K101" s="136">
        <v>0</v>
      </c>
      <c r="L101" s="136">
        <v>0</v>
      </c>
      <c r="M101" s="153"/>
      <c r="N101" s="136"/>
      <c r="O101" s="136"/>
      <c r="P101" s="109"/>
      <c r="Q101" s="158" t="s">
        <v>293</v>
      </c>
      <c r="R101" s="143"/>
      <c r="S101" s="31"/>
      <c r="T101" s="158" t="s">
        <v>293</v>
      </c>
    </row>
    <row r="102" spans="1:20" ht="63.75" hidden="1" x14ac:dyDescent="0.25">
      <c r="A102" s="207"/>
      <c r="B102" s="9" t="s">
        <v>60</v>
      </c>
      <c r="C102" s="3" t="s">
        <v>1</v>
      </c>
      <c r="D102" s="1" t="s">
        <v>62</v>
      </c>
      <c r="E102" s="47">
        <v>0.16</v>
      </c>
      <c r="F102" s="47">
        <v>0.1</v>
      </c>
      <c r="G102" s="48" t="s">
        <v>289</v>
      </c>
      <c r="H102" s="124">
        <v>0</v>
      </c>
      <c r="I102" s="49">
        <f t="shared" si="7"/>
        <v>0</v>
      </c>
      <c r="J102" s="158" t="str">
        <f t="shared" si="6"/>
        <v>MUY BAJO</v>
      </c>
      <c r="K102" s="136">
        <v>0</v>
      </c>
      <c r="L102" s="136">
        <v>0</v>
      </c>
      <c r="M102" s="153"/>
      <c r="N102" s="136"/>
      <c r="O102" s="136"/>
      <c r="P102" s="109"/>
      <c r="Q102" s="158" t="s">
        <v>293</v>
      </c>
      <c r="R102" s="143"/>
      <c r="S102" s="31"/>
      <c r="T102" s="158" t="s">
        <v>293</v>
      </c>
    </row>
    <row r="103" spans="1:20" x14ac:dyDescent="0.25">
      <c r="A103" s="207"/>
      <c r="B103" s="5" t="s">
        <v>305</v>
      </c>
      <c r="C103" s="6"/>
      <c r="D103" s="6"/>
      <c r="E103" s="73"/>
      <c r="F103" s="73"/>
      <c r="G103" s="19"/>
      <c r="H103" s="19"/>
      <c r="I103" s="133">
        <f>+AVERAGE(I80:I102)</f>
        <v>0.47614134542705971</v>
      </c>
      <c r="J103" s="158" t="str">
        <f t="shared" si="6"/>
        <v>MEDIO</v>
      </c>
      <c r="K103" s="137">
        <f>SUM(K80:K102)</f>
        <v>442000000</v>
      </c>
      <c r="L103" s="137">
        <v>208194093</v>
      </c>
      <c r="M103" s="140">
        <v>0.47102735972850679</v>
      </c>
      <c r="N103" s="137">
        <v>27572330</v>
      </c>
      <c r="O103" s="137">
        <v>121860060</v>
      </c>
      <c r="P103" s="182">
        <f>+O103/L103</f>
        <v>0.5853194883872137</v>
      </c>
      <c r="Q103" s="158" t="str">
        <f t="shared" si="9"/>
        <v>MEDIO</v>
      </c>
      <c r="R103" s="143"/>
      <c r="S103" s="178">
        <f t="shared" si="10"/>
        <v>0.27869480870536617</v>
      </c>
      <c r="T103" s="158" t="str">
        <f t="shared" si="11"/>
        <v>BAJO</v>
      </c>
    </row>
    <row r="104" spans="1:20" ht="25.5" hidden="1" x14ac:dyDescent="0.25">
      <c r="A104" s="207"/>
      <c r="B104" s="9" t="s">
        <v>63</v>
      </c>
      <c r="C104" s="3" t="s">
        <v>27</v>
      </c>
      <c r="D104" s="1" t="s">
        <v>64</v>
      </c>
      <c r="E104" s="48">
        <v>0</v>
      </c>
      <c r="F104" s="53">
        <v>5</v>
      </c>
      <c r="G104" s="48" t="s">
        <v>289</v>
      </c>
      <c r="H104" s="124">
        <v>8</v>
      </c>
      <c r="I104" s="54">
        <f t="shared" si="7"/>
        <v>1.6</v>
      </c>
      <c r="J104" s="158" t="str">
        <f t="shared" si="6"/>
        <v>MUY ALTO</v>
      </c>
      <c r="K104" s="136">
        <v>0</v>
      </c>
      <c r="L104" s="136">
        <v>0</v>
      </c>
      <c r="M104" s="153"/>
      <c r="N104" s="136"/>
      <c r="O104" s="136"/>
      <c r="P104" s="103"/>
      <c r="Q104" s="158" t="s">
        <v>293</v>
      </c>
      <c r="R104" s="143"/>
      <c r="S104" s="31"/>
      <c r="T104" s="158" t="s">
        <v>293</v>
      </c>
    </row>
    <row r="105" spans="1:20" ht="25.5" hidden="1" x14ac:dyDescent="0.25">
      <c r="A105" s="207"/>
      <c r="B105" s="9" t="s">
        <v>63</v>
      </c>
      <c r="C105" s="3" t="s">
        <v>29</v>
      </c>
      <c r="D105" s="1" t="s">
        <v>64</v>
      </c>
      <c r="E105" s="48">
        <v>0</v>
      </c>
      <c r="F105" s="53">
        <v>1</v>
      </c>
      <c r="G105" s="48" t="s">
        <v>289</v>
      </c>
      <c r="H105" s="124">
        <v>3</v>
      </c>
      <c r="I105" s="127">
        <v>1</v>
      </c>
      <c r="J105" s="158" t="str">
        <f t="shared" si="6"/>
        <v>MUY ALTO</v>
      </c>
      <c r="K105" s="136">
        <v>0</v>
      </c>
      <c r="L105" s="136">
        <v>0</v>
      </c>
      <c r="M105" s="153"/>
      <c r="N105" s="136"/>
      <c r="O105" s="136"/>
      <c r="P105" s="103"/>
      <c r="Q105" s="158" t="s">
        <v>293</v>
      </c>
      <c r="R105" s="143"/>
      <c r="S105" s="31"/>
      <c r="T105" s="158" t="s">
        <v>293</v>
      </c>
    </row>
    <row r="106" spans="1:20" ht="25.5" hidden="1" x14ac:dyDescent="0.25">
      <c r="A106" s="207"/>
      <c r="B106" s="9" t="s">
        <v>63</v>
      </c>
      <c r="C106" s="3" t="s">
        <v>30</v>
      </c>
      <c r="D106" s="1" t="s">
        <v>64</v>
      </c>
      <c r="E106" s="48">
        <v>0</v>
      </c>
      <c r="F106" s="53">
        <v>1</v>
      </c>
      <c r="G106" s="48" t="s">
        <v>289</v>
      </c>
      <c r="H106" s="124">
        <v>3</v>
      </c>
      <c r="I106" s="127">
        <v>1</v>
      </c>
      <c r="J106" s="158" t="str">
        <f t="shared" si="6"/>
        <v>MUY ALTO</v>
      </c>
      <c r="K106" s="136">
        <v>0</v>
      </c>
      <c r="L106" s="136">
        <v>0</v>
      </c>
      <c r="M106" s="153"/>
      <c r="N106" s="136"/>
      <c r="O106" s="136"/>
      <c r="P106" s="103"/>
      <c r="Q106" s="158" t="s">
        <v>293</v>
      </c>
      <c r="R106" s="143"/>
      <c r="S106" s="31"/>
      <c r="T106" s="158" t="s">
        <v>293</v>
      </c>
    </row>
    <row r="107" spans="1:20" ht="25.5" hidden="1" x14ac:dyDescent="0.25">
      <c r="A107" s="207"/>
      <c r="B107" s="9" t="s">
        <v>63</v>
      </c>
      <c r="C107" s="3" t="s">
        <v>31</v>
      </c>
      <c r="D107" s="1" t="s">
        <v>64</v>
      </c>
      <c r="E107" s="48">
        <v>0</v>
      </c>
      <c r="F107" s="53">
        <v>1</v>
      </c>
      <c r="G107" s="48" t="s">
        <v>289</v>
      </c>
      <c r="H107" s="124">
        <v>5</v>
      </c>
      <c r="I107" s="127">
        <v>1</v>
      </c>
      <c r="J107" s="158" t="str">
        <f t="shared" si="6"/>
        <v>MUY ALTO</v>
      </c>
      <c r="K107" s="136">
        <v>0</v>
      </c>
      <c r="L107" s="136">
        <v>0</v>
      </c>
      <c r="M107" s="153"/>
      <c r="N107" s="136"/>
      <c r="O107" s="136"/>
      <c r="P107" s="103"/>
      <c r="Q107" s="158" t="s">
        <v>293</v>
      </c>
      <c r="R107" s="143"/>
      <c r="S107" s="31"/>
      <c r="T107" s="158" t="s">
        <v>293</v>
      </c>
    </row>
    <row r="108" spans="1:20" ht="51" hidden="1" x14ac:dyDescent="0.25">
      <c r="A108" s="207"/>
      <c r="B108" s="9" t="s">
        <v>63</v>
      </c>
      <c r="C108" s="3" t="s">
        <v>27</v>
      </c>
      <c r="D108" s="1" t="s">
        <v>65</v>
      </c>
      <c r="E108" s="48">
        <v>0</v>
      </c>
      <c r="F108" s="53">
        <v>50</v>
      </c>
      <c r="G108" s="48" t="s">
        <v>289</v>
      </c>
      <c r="H108" s="124">
        <v>151</v>
      </c>
      <c r="I108" s="127">
        <v>1</v>
      </c>
      <c r="J108" s="158" t="str">
        <f t="shared" si="6"/>
        <v>MUY ALTO</v>
      </c>
      <c r="K108" s="136">
        <v>320000000</v>
      </c>
      <c r="L108" s="136">
        <v>95000000</v>
      </c>
      <c r="M108" s="153">
        <v>0.296875</v>
      </c>
      <c r="N108" s="136">
        <v>37680730</v>
      </c>
      <c r="O108" s="136">
        <v>72610924</v>
      </c>
      <c r="P108" s="122">
        <f>+O108/L108</f>
        <v>0.76432551578947372</v>
      </c>
      <c r="Q108" s="158" t="str">
        <f t="shared" si="9"/>
        <v>ALTO</v>
      </c>
      <c r="R108" s="143"/>
      <c r="S108" s="31">
        <f t="shared" si="10"/>
        <v>0.76432551578947372</v>
      </c>
      <c r="T108" s="158" t="str">
        <f t="shared" si="11"/>
        <v>ALTO</v>
      </c>
    </row>
    <row r="109" spans="1:20" ht="51" hidden="1" x14ac:dyDescent="0.25">
      <c r="A109" s="207"/>
      <c r="B109" s="9" t="s">
        <v>63</v>
      </c>
      <c r="C109" s="3" t="s">
        <v>29</v>
      </c>
      <c r="D109" s="1" t="s">
        <v>65</v>
      </c>
      <c r="E109" s="48">
        <v>0</v>
      </c>
      <c r="F109" s="53">
        <v>5</v>
      </c>
      <c r="G109" s="48" t="s">
        <v>289</v>
      </c>
      <c r="H109" s="124">
        <v>1</v>
      </c>
      <c r="I109" s="54">
        <f t="shared" si="7"/>
        <v>0.2</v>
      </c>
      <c r="J109" s="158" t="str">
        <f t="shared" si="6"/>
        <v>MUY BAJO</v>
      </c>
      <c r="K109" s="136">
        <v>20000000</v>
      </c>
      <c r="L109" s="136">
        <v>22000000</v>
      </c>
      <c r="M109" s="153">
        <v>1.1000000000000001</v>
      </c>
      <c r="N109" s="136">
        <v>15843063</v>
      </c>
      <c r="O109" s="136">
        <v>23843063</v>
      </c>
      <c r="P109" s="122">
        <f>+O109/L109</f>
        <v>1.0837755909090909</v>
      </c>
      <c r="Q109" s="158" t="str">
        <f t="shared" si="9"/>
        <v>MUY ALTO</v>
      </c>
      <c r="R109" s="143"/>
      <c r="S109" s="31">
        <f t="shared" si="10"/>
        <v>0.2167551181818182</v>
      </c>
      <c r="T109" s="158" t="str">
        <f t="shared" si="11"/>
        <v>BAJO</v>
      </c>
    </row>
    <row r="110" spans="1:20" ht="51" hidden="1" x14ac:dyDescent="0.25">
      <c r="A110" s="207"/>
      <c r="B110" s="9" t="s">
        <v>63</v>
      </c>
      <c r="C110" s="3" t="s">
        <v>30</v>
      </c>
      <c r="D110" s="1" t="s">
        <v>65</v>
      </c>
      <c r="E110" s="48">
        <v>0</v>
      </c>
      <c r="F110" s="53">
        <v>5</v>
      </c>
      <c r="G110" s="48" t="s">
        <v>289</v>
      </c>
      <c r="H110" s="124">
        <v>4</v>
      </c>
      <c r="I110" s="54">
        <f t="shared" si="7"/>
        <v>0.8</v>
      </c>
      <c r="J110" s="158" t="str">
        <f t="shared" ref="J110:J175" si="12">IF(I110&lt;=20%,"MUY BAJO",IF(AND(I110&gt;20%,I110&lt;=40%),"BAJO",IF(AND(I110&gt;40%,I110&lt;=60%),"MEDIO",IF(AND(I110&gt;60%,I110&lt;=80%),"ALTO","MUY ALTO"))))</f>
        <v>ALTO</v>
      </c>
      <c r="K110" s="136">
        <v>20000000</v>
      </c>
      <c r="L110" s="136">
        <v>22000000</v>
      </c>
      <c r="M110" s="153">
        <v>1.1000000000000001</v>
      </c>
      <c r="N110" s="136">
        <v>12000000</v>
      </c>
      <c r="O110" s="136">
        <v>20000000</v>
      </c>
      <c r="P110" s="122">
        <f>+O110/L110</f>
        <v>0.90909090909090906</v>
      </c>
      <c r="Q110" s="158" t="str">
        <f t="shared" si="9"/>
        <v>MUY ALTO</v>
      </c>
      <c r="R110" s="143"/>
      <c r="S110" s="31">
        <f t="shared" si="10"/>
        <v>0.72727272727272729</v>
      </c>
      <c r="T110" s="158" t="str">
        <f t="shared" si="11"/>
        <v>ALTO</v>
      </c>
    </row>
    <row r="111" spans="1:20" ht="51" hidden="1" x14ac:dyDescent="0.25">
      <c r="A111" s="207"/>
      <c r="B111" s="9" t="s">
        <v>63</v>
      </c>
      <c r="C111" s="3" t="s">
        <v>31</v>
      </c>
      <c r="D111" s="1" t="s">
        <v>65</v>
      </c>
      <c r="E111" s="48">
        <v>0</v>
      </c>
      <c r="F111" s="53">
        <v>10</v>
      </c>
      <c r="G111" s="48" t="s">
        <v>289</v>
      </c>
      <c r="H111" s="124">
        <v>0</v>
      </c>
      <c r="I111" s="54">
        <f t="shared" si="7"/>
        <v>0</v>
      </c>
      <c r="J111" s="158" t="str">
        <f t="shared" si="12"/>
        <v>MUY BAJO</v>
      </c>
      <c r="K111" s="136">
        <v>30000000</v>
      </c>
      <c r="L111" s="136">
        <v>32000000</v>
      </c>
      <c r="M111" s="153">
        <v>1.0666666666666667</v>
      </c>
      <c r="N111" s="136">
        <v>23213396</v>
      </c>
      <c r="O111" s="136">
        <v>29801550</v>
      </c>
      <c r="P111" s="122">
        <f>+O111/L111</f>
        <v>0.93129843749999996</v>
      </c>
      <c r="Q111" s="158" t="str">
        <f t="shared" si="9"/>
        <v>MUY ALTO</v>
      </c>
      <c r="R111" s="143"/>
      <c r="S111" s="31">
        <f t="shared" si="10"/>
        <v>0</v>
      </c>
      <c r="T111" s="158" t="str">
        <f t="shared" si="11"/>
        <v>MUY BAJO</v>
      </c>
    </row>
    <row r="112" spans="1:20" ht="63.75" hidden="1" x14ac:dyDescent="0.25">
      <c r="A112" s="207"/>
      <c r="B112" s="9" t="s">
        <v>66</v>
      </c>
      <c r="C112" s="3" t="s">
        <v>27</v>
      </c>
      <c r="D112" s="1" t="s">
        <v>67</v>
      </c>
      <c r="E112" s="48">
        <v>10</v>
      </c>
      <c r="F112" s="53">
        <v>8</v>
      </c>
      <c r="G112" s="48" t="s">
        <v>289</v>
      </c>
      <c r="H112" s="124">
        <v>0</v>
      </c>
      <c r="I112" s="54">
        <f t="shared" si="7"/>
        <v>0</v>
      </c>
      <c r="J112" s="158" t="str">
        <f t="shared" si="12"/>
        <v>MUY BAJO</v>
      </c>
      <c r="K112" s="136">
        <v>0</v>
      </c>
      <c r="L112" s="136">
        <v>0</v>
      </c>
      <c r="M112" s="153"/>
      <c r="N112" s="136"/>
      <c r="O112" s="136"/>
      <c r="P112" s="103"/>
      <c r="Q112" s="158" t="s">
        <v>293</v>
      </c>
      <c r="R112" s="143"/>
      <c r="S112" s="31"/>
      <c r="T112" s="158" t="s">
        <v>293</v>
      </c>
    </row>
    <row r="113" spans="1:20" ht="38.25" hidden="1" x14ac:dyDescent="0.25">
      <c r="A113" s="207"/>
      <c r="B113" s="9" t="s">
        <v>68</v>
      </c>
      <c r="C113" s="3" t="s">
        <v>27</v>
      </c>
      <c r="D113" s="1" t="s">
        <v>69</v>
      </c>
      <c r="E113" s="64">
        <v>234</v>
      </c>
      <c r="F113" s="53">
        <v>245</v>
      </c>
      <c r="G113" s="48" t="s">
        <v>291</v>
      </c>
      <c r="H113" s="124">
        <v>59</v>
      </c>
      <c r="I113" s="54">
        <f t="shared" si="7"/>
        <v>0.24081632653061225</v>
      </c>
      <c r="J113" s="158" t="str">
        <f t="shared" si="12"/>
        <v>BAJO</v>
      </c>
      <c r="K113" s="136">
        <v>0</v>
      </c>
      <c r="L113" s="136">
        <v>0</v>
      </c>
      <c r="M113" s="153"/>
      <c r="N113" s="136"/>
      <c r="O113" s="136"/>
      <c r="P113" s="103"/>
      <c r="Q113" s="158" t="s">
        <v>293</v>
      </c>
      <c r="R113" s="143"/>
      <c r="S113" s="31"/>
      <c r="T113" s="158" t="s">
        <v>293</v>
      </c>
    </row>
    <row r="114" spans="1:20" ht="38.25" hidden="1" x14ac:dyDescent="0.25">
      <c r="A114" s="207"/>
      <c r="B114" s="9" t="s">
        <v>68</v>
      </c>
      <c r="C114" s="3" t="s">
        <v>29</v>
      </c>
      <c r="D114" s="1" t="s">
        <v>69</v>
      </c>
      <c r="E114" s="64">
        <v>0</v>
      </c>
      <c r="F114" s="53">
        <v>2</v>
      </c>
      <c r="G114" s="48" t="s">
        <v>289</v>
      </c>
      <c r="H114" s="124">
        <v>6</v>
      </c>
      <c r="I114" s="127">
        <v>1</v>
      </c>
      <c r="J114" s="158" t="str">
        <f t="shared" si="12"/>
        <v>MUY ALTO</v>
      </c>
      <c r="K114" s="136">
        <v>0</v>
      </c>
      <c r="L114" s="136">
        <v>0</v>
      </c>
      <c r="M114" s="153"/>
      <c r="N114" s="136"/>
      <c r="O114" s="136"/>
      <c r="P114" s="103"/>
      <c r="Q114" s="158" t="s">
        <v>293</v>
      </c>
      <c r="R114" s="143"/>
      <c r="S114" s="31"/>
      <c r="T114" s="158" t="s">
        <v>293</v>
      </c>
    </row>
    <row r="115" spans="1:20" ht="38.25" hidden="1" x14ac:dyDescent="0.25">
      <c r="A115" s="207"/>
      <c r="B115" s="9" t="s">
        <v>68</v>
      </c>
      <c r="C115" s="3" t="s">
        <v>30</v>
      </c>
      <c r="D115" s="1" t="s">
        <v>69</v>
      </c>
      <c r="E115" s="64">
        <v>0</v>
      </c>
      <c r="F115" s="53">
        <v>2</v>
      </c>
      <c r="G115" s="48" t="s">
        <v>289</v>
      </c>
      <c r="H115" s="124">
        <v>5</v>
      </c>
      <c r="I115" s="127">
        <v>1</v>
      </c>
      <c r="J115" s="158" t="str">
        <f t="shared" si="12"/>
        <v>MUY ALTO</v>
      </c>
      <c r="K115" s="136">
        <v>0</v>
      </c>
      <c r="L115" s="136">
        <v>0</v>
      </c>
      <c r="M115" s="153"/>
      <c r="N115" s="136"/>
      <c r="O115" s="136"/>
      <c r="P115" s="103"/>
      <c r="Q115" s="158" t="s">
        <v>293</v>
      </c>
      <c r="R115" s="143"/>
      <c r="S115" s="31"/>
      <c r="T115" s="158" t="s">
        <v>293</v>
      </c>
    </row>
    <row r="116" spans="1:20" ht="38.25" hidden="1" x14ac:dyDescent="0.25">
      <c r="A116" s="207"/>
      <c r="B116" s="9" t="s">
        <v>68</v>
      </c>
      <c r="C116" s="3" t="s">
        <v>31</v>
      </c>
      <c r="D116" s="1" t="s">
        <v>69</v>
      </c>
      <c r="E116" s="64">
        <v>0</v>
      </c>
      <c r="F116" s="53">
        <v>3</v>
      </c>
      <c r="G116" s="48" t="s">
        <v>289</v>
      </c>
      <c r="H116" s="124">
        <v>7</v>
      </c>
      <c r="I116" s="127">
        <v>1</v>
      </c>
      <c r="J116" s="158" t="str">
        <f t="shared" si="12"/>
        <v>MUY ALTO</v>
      </c>
      <c r="K116" s="136">
        <v>0</v>
      </c>
      <c r="L116" s="136">
        <v>0</v>
      </c>
      <c r="M116" s="153"/>
      <c r="N116" s="136"/>
      <c r="O116" s="136"/>
      <c r="P116" s="103"/>
      <c r="Q116" s="158" t="s">
        <v>293</v>
      </c>
      <c r="R116" s="143"/>
      <c r="S116" s="31"/>
      <c r="T116" s="158" t="s">
        <v>293</v>
      </c>
    </row>
    <row r="117" spans="1:20" ht="38.25" hidden="1" x14ac:dyDescent="0.25">
      <c r="A117" s="207"/>
      <c r="B117" s="9" t="s">
        <v>68</v>
      </c>
      <c r="C117" s="3" t="s">
        <v>27</v>
      </c>
      <c r="D117" s="1" t="s">
        <v>70</v>
      </c>
      <c r="E117" s="64">
        <v>3200</v>
      </c>
      <c r="F117" s="53">
        <v>350</v>
      </c>
      <c r="G117" s="48" t="s">
        <v>289</v>
      </c>
      <c r="H117" s="124">
        <v>485</v>
      </c>
      <c r="I117" s="54">
        <f t="shared" si="7"/>
        <v>1.3857142857142857</v>
      </c>
      <c r="J117" s="158" t="str">
        <f t="shared" si="12"/>
        <v>MUY ALTO</v>
      </c>
      <c r="K117" s="136">
        <v>0</v>
      </c>
      <c r="L117" s="136">
        <v>0</v>
      </c>
      <c r="M117" s="153"/>
      <c r="N117" s="136"/>
      <c r="O117" s="136"/>
      <c r="P117" s="103"/>
      <c r="Q117" s="158" t="s">
        <v>293</v>
      </c>
      <c r="R117" s="143"/>
      <c r="S117" s="31"/>
      <c r="T117" s="158" t="s">
        <v>293</v>
      </c>
    </row>
    <row r="118" spans="1:20" ht="38.25" hidden="1" x14ac:dyDescent="0.25">
      <c r="A118" s="207"/>
      <c r="B118" s="9" t="s">
        <v>68</v>
      </c>
      <c r="C118" s="3" t="s">
        <v>29</v>
      </c>
      <c r="D118" s="1" t="s">
        <v>70</v>
      </c>
      <c r="E118" s="64">
        <v>93</v>
      </c>
      <c r="F118" s="53">
        <v>10</v>
      </c>
      <c r="G118" s="48" t="s">
        <v>289</v>
      </c>
      <c r="H118" s="124">
        <v>42</v>
      </c>
      <c r="I118" s="127">
        <v>1</v>
      </c>
      <c r="J118" s="158" t="str">
        <f t="shared" si="12"/>
        <v>MUY ALTO</v>
      </c>
      <c r="K118" s="136">
        <v>0</v>
      </c>
      <c r="L118" s="136">
        <v>0</v>
      </c>
      <c r="M118" s="153"/>
      <c r="N118" s="136"/>
      <c r="O118" s="136"/>
      <c r="P118" s="103"/>
      <c r="Q118" s="158" t="s">
        <v>293</v>
      </c>
      <c r="R118" s="143"/>
      <c r="S118" s="31"/>
      <c r="T118" s="158" t="s">
        <v>293</v>
      </c>
    </row>
    <row r="119" spans="1:20" ht="38.25" hidden="1" x14ac:dyDescent="0.25">
      <c r="A119" s="207"/>
      <c r="B119" s="9" t="s">
        <v>68</v>
      </c>
      <c r="C119" s="3" t="s">
        <v>30</v>
      </c>
      <c r="D119" s="1" t="s">
        <v>70</v>
      </c>
      <c r="E119" s="64">
        <v>218</v>
      </c>
      <c r="F119" s="53">
        <v>10</v>
      </c>
      <c r="G119" s="48" t="s">
        <v>289</v>
      </c>
      <c r="H119" s="124">
        <v>69</v>
      </c>
      <c r="I119" s="127">
        <v>1</v>
      </c>
      <c r="J119" s="158" t="str">
        <f t="shared" si="12"/>
        <v>MUY ALTO</v>
      </c>
      <c r="K119" s="136">
        <v>0</v>
      </c>
      <c r="L119" s="136">
        <v>0</v>
      </c>
      <c r="M119" s="153"/>
      <c r="N119" s="136"/>
      <c r="O119" s="136"/>
      <c r="P119" s="103"/>
      <c r="Q119" s="158" t="s">
        <v>293</v>
      </c>
      <c r="R119" s="143"/>
      <c r="S119" s="31"/>
      <c r="T119" s="158" t="s">
        <v>293</v>
      </c>
    </row>
    <row r="120" spans="1:20" ht="38.25" hidden="1" x14ac:dyDescent="0.25">
      <c r="A120" s="207"/>
      <c r="B120" s="9" t="s">
        <v>68</v>
      </c>
      <c r="C120" s="3" t="s">
        <v>31</v>
      </c>
      <c r="D120" s="1" t="s">
        <v>70</v>
      </c>
      <c r="E120" s="64">
        <v>505</v>
      </c>
      <c r="F120" s="53">
        <v>15</v>
      </c>
      <c r="G120" s="48" t="s">
        <v>289</v>
      </c>
      <c r="H120" s="124">
        <v>55</v>
      </c>
      <c r="I120" s="127">
        <v>1</v>
      </c>
      <c r="J120" s="158" t="str">
        <f t="shared" si="12"/>
        <v>MUY ALTO</v>
      </c>
      <c r="K120" s="136">
        <v>0</v>
      </c>
      <c r="L120" s="136">
        <v>0</v>
      </c>
      <c r="M120" s="153"/>
      <c r="N120" s="136"/>
      <c r="O120" s="136"/>
      <c r="P120" s="103"/>
      <c r="Q120" s="158" t="s">
        <v>293</v>
      </c>
      <c r="R120" s="143"/>
      <c r="S120" s="31"/>
      <c r="T120" s="158" t="s">
        <v>293</v>
      </c>
    </row>
    <row r="121" spans="1:20" x14ac:dyDescent="0.25">
      <c r="A121" s="207"/>
      <c r="B121" s="10" t="s">
        <v>306</v>
      </c>
      <c r="C121" s="19"/>
      <c r="D121" s="6"/>
      <c r="E121" s="75"/>
      <c r="F121" s="76"/>
      <c r="G121" s="51"/>
      <c r="H121" s="76"/>
      <c r="I121" s="174">
        <f>+AVERAGE(I104:I120)</f>
        <v>0.83685474189675868</v>
      </c>
      <c r="J121" s="159" t="str">
        <f t="shared" si="12"/>
        <v>MUY ALTO</v>
      </c>
      <c r="K121" s="137">
        <f>SUM(K104:K120)</f>
        <v>390000000</v>
      </c>
      <c r="L121" s="137">
        <v>171000000</v>
      </c>
      <c r="M121" s="140">
        <v>0.43846153846153846</v>
      </c>
      <c r="N121" s="137">
        <v>88737189</v>
      </c>
      <c r="O121" s="137">
        <v>146255537</v>
      </c>
      <c r="P121" s="176">
        <f>+O121/L121</f>
        <v>0.85529553801169589</v>
      </c>
      <c r="Q121" s="159" t="str">
        <f t="shared" ref="Q121" si="13">IF(P121&lt;=20%,"MUY BAJO",IF(AND(P121&gt;20%,P121&lt;=40%),"BAJO",IF(AND(P121&gt;40%,P121&lt;=60%),"MEDIO",IF(AND(P121&gt;60%,P121&lt;=80%),"ALTO","MUY ALTO"))))</f>
        <v>MUY ALTO</v>
      </c>
      <c r="R121" s="143"/>
      <c r="S121" s="178">
        <f t="shared" si="10"/>
        <v>0.71575812670822714</v>
      </c>
      <c r="T121" s="159" t="str">
        <f t="shared" ref="T121" si="14">IF(S121&lt;=20%,"MUY BAJO",IF(AND(S121&gt;20%,S121&lt;=40%),"BAJO",IF(AND(S121&gt;40%,S121&lt;=60%),"MEDIO",IF(AND(S121&gt;60%,S121&lt;=80%),"ALTO","MUY ALTO"))))</f>
        <v>ALTO</v>
      </c>
    </row>
    <row r="122" spans="1:20" ht="51" hidden="1" x14ac:dyDescent="0.25">
      <c r="A122" s="207"/>
      <c r="B122" s="9" t="s">
        <v>71</v>
      </c>
      <c r="C122" s="3" t="s">
        <v>1</v>
      </c>
      <c r="D122" s="1" t="s">
        <v>72</v>
      </c>
      <c r="E122" s="48">
        <v>22</v>
      </c>
      <c r="F122" s="53">
        <v>4</v>
      </c>
      <c r="G122" s="48" t="s">
        <v>289</v>
      </c>
      <c r="H122" s="124">
        <v>0</v>
      </c>
      <c r="I122" s="54">
        <f t="shared" si="7"/>
        <v>0</v>
      </c>
      <c r="J122" s="158" t="str">
        <f t="shared" si="12"/>
        <v>MUY BAJO</v>
      </c>
      <c r="K122" s="136">
        <v>0</v>
      </c>
      <c r="L122" s="136">
        <v>0</v>
      </c>
      <c r="M122" s="153"/>
      <c r="N122" s="136"/>
      <c r="O122" s="136"/>
      <c r="P122" s="122"/>
      <c r="Q122" s="158" t="s">
        <v>293</v>
      </c>
      <c r="R122" s="143"/>
      <c r="S122" s="31"/>
      <c r="T122" s="158" t="s">
        <v>293</v>
      </c>
    </row>
    <row r="123" spans="1:20" ht="38.25" hidden="1" x14ac:dyDescent="0.25">
      <c r="A123" s="207"/>
      <c r="B123" s="9" t="s">
        <v>73</v>
      </c>
      <c r="C123" s="3" t="s">
        <v>27</v>
      </c>
      <c r="D123" s="1" t="s">
        <v>74</v>
      </c>
      <c r="E123" s="48">
        <v>0</v>
      </c>
      <c r="F123" s="53">
        <v>2</v>
      </c>
      <c r="G123" s="48" t="s">
        <v>289</v>
      </c>
      <c r="H123" s="124">
        <v>1</v>
      </c>
      <c r="I123" s="54">
        <f t="shared" si="7"/>
        <v>0.5</v>
      </c>
      <c r="J123" s="158" t="str">
        <f t="shared" si="12"/>
        <v>MEDIO</v>
      </c>
      <c r="K123" s="136">
        <v>0</v>
      </c>
      <c r="L123" s="136">
        <v>27000000</v>
      </c>
      <c r="M123" s="153" t="e">
        <v>#DIV/0!</v>
      </c>
      <c r="N123" s="136">
        <v>655000</v>
      </c>
      <c r="O123" s="136">
        <v>24059500</v>
      </c>
      <c r="P123" s="122">
        <f>+O123/L123</f>
        <v>0.89109259259259255</v>
      </c>
      <c r="Q123" s="158" t="str">
        <f t="shared" si="9"/>
        <v>MUY ALTO</v>
      </c>
      <c r="R123" s="143"/>
      <c r="S123" s="31">
        <f t="shared" ref="S123" si="15">+I123*P123</f>
        <v>0.44554629629629627</v>
      </c>
      <c r="T123" s="158" t="str">
        <f t="shared" ref="T123" si="16">IF(S123&lt;=20%,"MUY BAJO",IF(AND(S123&gt;20%,S123&lt;=40%),"BAJO",IF(AND(S123&gt;40%,S123&lt;=60%),"MEDIO",IF(AND(S123&gt;60%,S123&lt;=80%),"ALTO","MUY ALTO"))))</f>
        <v>MEDIO</v>
      </c>
    </row>
    <row r="124" spans="1:20" ht="38.25" hidden="1" x14ac:dyDescent="0.25">
      <c r="A124" s="207"/>
      <c r="B124" s="9" t="s">
        <v>73</v>
      </c>
      <c r="C124" s="3" t="s">
        <v>29</v>
      </c>
      <c r="D124" s="1" t="s">
        <v>74</v>
      </c>
      <c r="E124" s="48">
        <v>0</v>
      </c>
      <c r="F124" s="53">
        <v>2</v>
      </c>
      <c r="G124" s="48" t="s">
        <v>289</v>
      </c>
      <c r="H124" s="124">
        <v>0</v>
      </c>
      <c r="I124" s="54">
        <f t="shared" si="7"/>
        <v>0</v>
      </c>
      <c r="J124" s="158" t="str">
        <f t="shared" si="12"/>
        <v>MUY BAJO</v>
      </c>
      <c r="K124" s="136">
        <v>0</v>
      </c>
      <c r="L124" s="136">
        <v>0</v>
      </c>
      <c r="M124" s="153"/>
      <c r="N124" s="136"/>
      <c r="O124" s="136"/>
      <c r="P124" s="122"/>
      <c r="Q124" s="158" t="s">
        <v>293</v>
      </c>
      <c r="R124" s="143"/>
      <c r="S124" s="31"/>
      <c r="T124" s="158" t="s">
        <v>293</v>
      </c>
    </row>
    <row r="125" spans="1:20" ht="38.25" hidden="1" x14ac:dyDescent="0.25">
      <c r="A125" s="207"/>
      <c r="B125" s="9" t="s">
        <v>73</v>
      </c>
      <c r="C125" s="3" t="s">
        <v>30</v>
      </c>
      <c r="D125" s="1" t="s">
        <v>74</v>
      </c>
      <c r="E125" s="48">
        <v>0</v>
      </c>
      <c r="F125" s="53">
        <v>2</v>
      </c>
      <c r="G125" s="48" t="s">
        <v>289</v>
      </c>
      <c r="H125" s="124">
        <v>0</v>
      </c>
      <c r="I125" s="54">
        <f t="shared" si="7"/>
        <v>0</v>
      </c>
      <c r="J125" s="158" t="str">
        <f t="shared" si="12"/>
        <v>MUY BAJO</v>
      </c>
      <c r="K125" s="136">
        <v>0</v>
      </c>
      <c r="L125" s="136">
        <v>0</v>
      </c>
      <c r="M125" s="153"/>
      <c r="N125" s="136"/>
      <c r="O125" s="136"/>
      <c r="P125" s="122"/>
      <c r="Q125" s="158" t="s">
        <v>293</v>
      </c>
      <c r="R125" s="143"/>
      <c r="S125" s="31"/>
      <c r="T125" s="158" t="s">
        <v>293</v>
      </c>
    </row>
    <row r="126" spans="1:20" ht="38.25" hidden="1" x14ac:dyDescent="0.25">
      <c r="A126" s="207"/>
      <c r="B126" s="9" t="s">
        <v>73</v>
      </c>
      <c r="C126" s="3" t="s">
        <v>31</v>
      </c>
      <c r="D126" s="1" t="s">
        <v>74</v>
      </c>
      <c r="E126" s="48">
        <v>0</v>
      </c>
      <c r="F126" s="53">
        <v>2</v>
      </c>
      <c r="G126" s="48" t="s">
        <v>289</v>
      </c>
      <c r="H126" s="124">
        <v>0</v>
      </c>
      <c r="I126" s="54">
        <f t="shared" si="7"/>
        <v>0</v>
      </c>
      <c r="J126" s="158" t="str">
        <f t="shared" si="12"/>
        <v>MUY BAJO</v>
      </c>
      <c r="K126" s="136">
        <v>0</v>
      </c>
      <c r="L126" s="136">
        <v>0</v>
      </c>
      <c r="M126" s="153"/>
      <c r="N126" s="136"/>
      <c r="O126" s="136"/>
      <c r="P126" s="122"/>
      <c r="Q126" s="158" t="s">
        <v>293</v>
      </c>
      <c r="R126" s="143"/>
      <c r="S126" s="31"/>
      <c r="T126" s="158" t="s">
        <v>293</v>
      </c>
    </row>
    <row r="127" spans="1:20" ht="38.25" hidden="1" x14ac:dyDescent="0.25">
      <c r="A127" s="207"/>
      <c r="B127" s="9" t="s">
        <v>75</v>
      </c>
      <c r="C127" s="3" t="s">
        <v>1</v>
      </c>
      <c r="D127" s="1" t="s">
        <v>76</v>
      </c>
      <c r="E127" s="48">
        <v>0</v>
      </c>
      <c r="F127" s="53">
        <v>1</v>
      </c>
      <c r="G127" s="48" t="s">
        <v>290</v>
      </c>
      <c r="H127" s="49">
        <v>0.5</v>
      </c>
      <c r="I127" s="54">
        <f t="shared" si="7"/>
        <v>0.5</v>
      </c>
      <c r="J127" s="158" t="str">
        <f t="shared" si="12"/>
        <v>MEDIO</v>
      </c>
      <c r="K127" s="136">
        <v>0</v>
      </c>
      <c r="L127" s="136">
        <v>0</v>
      </c>
      <c r="M127" s="153"/>
      <c r="N127" s="136"/>
      <c r="O127" s="136"/>
      <c r="P127" s="122"/>
      <c r="Q127" s="158" t="s">
        <v>293</v>
      </c>
      <c r="R127" s="143"/>
      <c r="S127" s="31"/>
      <c r="T127" s="158" t="s">
        <v>293</v>
      </c>
    </row>
    <row r="128" spans="1:20" ht="38.25" hidden="1" x14ac:dyDescent="0.25">
      <c r="A128" s="207"/>
      <c r="B128" s="9" t="s">
        <v>75</v>
      </c>
      <c r="C128" s="3" t="s">
        <v>1</v>
      </c>
      <c r="D128" s="1" t="s">
        <v>77</v>
      </c>
      <c r="E128" s="48">
        <v>0</v>
      </c>
      <c r="F128" s="53">
        <v>1</v>
      </c>
      <c r="G128" s="48" t="s">
        <v>290</v>
      </c>
      <c r="H128" s="124">
        <v>0</v>
      </c>
      <c r="I128" s="54">
        <f t="shared" si="7"/>
        <v>0</v>
      </c>
      <c r="J128" s="158" t="str">
        <f t="shared" si="12"/>
        <v>MUY BAJO</v>
      </c>
      <c r="K128" s="136">
        <v>0</v>
      </c>
      <c r="L128" s="136">
        <v>0</v>
      </c>
      <c r="M128" s="153"/>
      <c r="N128" s="136"/>
      <c r="O128" s="136"/>
      <c r="P128" s="122"/>
      <c r="Q128" s="158" t="s">
        <v>293</v>
      </c>
      <c r="R128" s="143"/>
      <c r="S128" s="31"/>
      <c r="T128" s="158" t="s">
        <v>293</v>
      </c>
    </row>
    <row r="129" spans="1:20" ht="25.5" hidden="1" x14ac:dyDescent="0.25">
      <c r="A129" s="207"/>
      <c r="B129" s="9" t="s">
        <v>78</v>
      </c>
      <c r="C129" s="3" t="s">
        <v>1</v>
      </c>
      <c r="D129" s="1" t="s">
        <v>79</v>
      </c>
      <c r="E129" s="48">
        <v>0</v>
      </c>
      <c r="F129" s="53">
        <v>1</v>
      </c>
      <c r="G129" s="48" t="s">
        <v>290</v>
      </c>
      <c r="H129" s="124">
        <v>0</v>
      </c>
      <c r="I129" s="54">
        <f t="shared" si="7"/>
        <v>0</v>
      </c>
      <c r="J129" s="158" t="str">
        <f t="shared" si="12"/>
        <v>MUY BAJO</v>
      </c>
      <c r="K129" s="136">
        <v>0</v>
      </c>
      <c r="L129" s="136">
        <v>0</v>
      </c>
      <c r="M129" s="153"/>
      <c r="N129" s="136"/>
      <c r="O129" s="136"/>
      <c r="P129" s="122"/>
      <c r="Q129" s="158" t="s">
        <v>293</v>
      </c>
      <c r="R129" s="143"/>
      <c r="S129" s="31"/>
      <c r="T129" s="158" t="s">
        <v>293</v>
      </c>
    </row>
    <row r="130" spans="1:20" ht="25.5" hidden="1" x14ac:dyDescent="0.25">
      <c r="A130" s="207"/>
      <c r="B130" s="9" t="s">
        <v>78</v>
      </c>
      <c r="C130" s="3" t="s">
        <v>1</v>
      </c>
      <c r="D130" s="1" t="s">
        <v>80</v>
      </c>
      <c r="E130" s="48">
        <v>0</v>
      </c>
      <c r="F130" s="53"/>
      <c r="G130" s="48" t="s">
        <v>290</v>
      </c>
      <c r="H130" s="124">
        <v>0</v>
      </c>
      <c r="I130" s="54"/>
      <c r="J130" s="158" t="s">
        <v>293</v>
      </c>
      <c r="K130" s="136">
        <v>0</v>
      </c>
      <c r="L130" s="136">
        <v>0</v>
      </c>
      <c r="M130" s="153"/>
      <c r="N130" s="136"/>
      <c r="O130" s="136"/>
      <c r="P130" s="122"/>
      <c r="Q130" s="158" t="s">
        <v>293</v>
      </c>
      <c r="R130" s="143"/>
      <c r="S130" s="31"/>
      <c r="T130" s="158" t="s">
        <v>293</v>
      </c>
    </row>
    <row r="131" spans="1:20" ht="25.5" hidden="1" x14ac:dyDescent="0.25">
      <c r="A131" s="207"/>
      <c r="B131" s="9" t="s">
        <v>81</v>
      </c>
      <c r="C131" s="3" t="s">
        <v>1</v>
      </c>
      <c r="D131" s="1" t="s">
        <v>82</v>
      </c>
      <c r="E131" s="48">
        <v>43</v>
      </c>
      <c r="F131" s="53">
        <v>43</v>
      </c>
      <c r="G131" s="48" t="s">
        <v>290</v>
      </c>
      <c r="H131" s="124">
        <v>32</v>
      </c>
      <c r="I131" s="54">
        <f t="shared" si="7"/>
        <v>0.7441860465116279</v>
      </c>
      <c r="J131" s="158" t="str">
        <f t="shared" si="12"/>
        <v>ALTO</v>
      </c>
      <c r="K131" s="136">
        <v>0</v>
      </c>
      <c r="L131" s="136">
        <v>0</v>
      </c>
      <c r="M131" s="153"/>
      <c r="N131" s="136"/>
      <c r="O131" s="136"/>
      <c r="P131" s="122"/>
      <c r="Q131" s="158" t="s">
        <v>293</v>
      </c>
      <c r="R131" s="143"/>
      <c r="S131" s="31"/>
      <c r="T131" s="158" t="s">
        <v>293</v>
      </c>
    </row>
    <row r="132" spans="1:20" ht="25.5" hidden="1" x14ac:dyDescent="0.25">
      <c r="A132" s="207"/>
      <c r="B132" s="9" t="s">
        <v>83</v>
      </c>
      <c r="C132" s="3" t="s">
        <v>27</v>
      </c>
      <c r="D132" s="1" t="s">
        <v>84</v>
      </c>
      <c r="E132" s="64">
        <v>43</v>
      </c>
      <c r="F132" s="53"/>
      <c r="G132" s="48" t="s">
        <v>289</v>
      </c>
      <c r="H132" s="124">
        <v>0</v>
      </c>
      <c r="I132" s="54"/>
      <c r="J132" s="158" t="s">
        <v>293</v>
      </c>
      <c r="K132" s="136">
        <v>0</v>
      </c>
      <c r="L132" s="136">
        <v>19000000</v>
      </c>
      <c r="M132" s="153"/>
      <c r="N132" s="136"/>
      <c r="O132" s="136">
        <v>10816666</v>
      </c>
      <c r="P132" s="122">
        <f>+O132/L132</f>
        <v>0.5692982105263158</v>
      </c>
      <c r="Q132" s="158" t="str">
        <f t="shared" si="9"/>
        <v>MEDIO</v>
      </c>
      <c r="R132" s="143"/>
      <c r="S132" s="31">
        <f t="shared" ref="S132" si="17">+I132*P132</f>
        <v>0</v>
      </c>
      <c r="T132" s="158" t="str">
        <f t="shared" ref="T132" si="18">IF(S132&lt;=20%,"MUY BAJO",IF(AND(S132&gt;20%,S132&lt;=40%),"BAJO",IF(AND(S132&gt;40%,S132&lt;=60%),"MEDIO",IF(AND(S132&gt;60%,S132&lt;=80%),"ALTO","MUY ALTO"))))</f>
        <v>MUY BAJO</v>
      </c>
    </row>
    <row r="133" spans="1:20" ht="25.5" hidden="1" x14ac:dyDescent="0.25">
      <c r="A133" s="207"/>
      <c r="B133" s="9" t="s">
        <v>83</v>
      </c>
      <c r="C133" s="3" t="s">
        <v>29</v>
      </c>
      <c r="D133" s="1" t="s">
        <v>84</v>
      </c>
      <c r="E133" s="64">
        <v>3</v>
      </c>
      <c r="F133" s="53"/>
      <c r="G133" s="48" t="s">
        <v>289</v>
      </c>
      <c r="H133" s="124">
        <v>0</v>
      </c>
      <c r="I133" s="54"/>
      <c r="J133" s="158" t="s">
        <v>293</v>
      </c>
      <c r="K133" s="136">
        <v>0</v>
      </c>
      <c r="L133" s="136">
        <v>0</v>
      </c>
      <c r="M133" s="153"/>
      <c r="N133" s="136"/>
      <c r="O133" s="136"/>
      <c r="P133" s="122"/>
      <c r="Q133" s="158" t="s">
        <v>293</v>
      </c>
      <c r="R133" s="143"/>
      <c r="S133" s="31"/>
      <c r="T133" s="158" t="s">
        <v>293</v>
      </c>
    </row>
    <row r="134" spans="1:20" ht="25.5" hidden="1" x14ac:dyDescent="0.25">
      <c r="A134" s="207"/>
      <c r="B134" s="9" t="s">
        <v>83</v>
      </c>
      <c r="C134" s="3" t="s">
        <v>30</v>
      </c>
      <c r="D134" s="1" t="s">
        <v>84</v>
      </c>
      <c r="E134" s="64">
        <v>3</v>
      </c>
      <c r="F134" s="53"/>
      <c r="G134" s="48" t="s">
        <v>289</v>
      </c>
      <c r="H134" s="124">
        <v>0</v>
      </c>
      <c r="I134" s="54"/>
      <c r="J134" s="158" t="s">
        <v>293</v>
      </c>
      <c r="K134" s="136">
        <v>0</v>
      </c>
      <c r="L134" s="136">
        <v>0</v>
      </c>
      <c r="M134" s="153"/>
      <c r="N134" s="136"/>
      <c r="O134" s="136"/>
      <c r="P134" s="122"/>
      <c r="Q134" s="158" t="s">
        <v>293</v>
      </c>
      <c r="R134" s="143"/>
      <c r="S134" s="31"/>
      <c r="T134" s="158" t="s">
        <v>293</v>
      </c>
    </row>
    <row r="135" spans="1:20" ht="25.5" hidden="1" x14ac:dyDescent="0.25">
      <c r="A135" s="207"/>
      <c r="B135" s="9" t="s">
        <v>83</v>
      </c>
      <c r="C135" s="3" t="s">
        <v>31</v>
      </c>
      <c r="D135" s="1" t="s">
        <v>84</v>
      </c>
      <c r="E135" s="64">
        <v>7</v>
      </c>
      <c r="F135" s="53"/>
      <c r="G135" s="48" t="s">
        <v>289</v>
      </c>
      <c r="H135" s="124">
        <v>0</v>
      </c>
      <c r="I135" s="54"/>
      <c r="J135" s="158" t="s">
        <v>293</v>
      </c>
      <c r="K135" s="136">
        <v>0</v>
      </c>
      <c r="L135" s="136">
        <v>0</v>
      </c>
      <c r="M135" s="153"/>
      <c r="N135" s="136"/>
      <c r="O135" s="136"/>
      <c r="P135" s="122"/>
      <c r="Q135" s="158" t="s">
        <v>293</v>
      </c>
      <c r="R135" s="143"/>
      <c r="S135" s="31"/>
      <c r="T135" s="158" t="s">
        <v>293</v>
      </c>
    </row>
    <row r="136" spans="1:20" ht="25.5" hidden="1" x14ac:dyDescent="0.25">
      <c r="A136" s="207"/>
      <c r="B136" s="9" t="s">
        <v>83</v>
      </c>
      <c r="C136" s="3" t="s">
        <v>27</v>
      </c>
      <c r="D136" s="1" t="s">
        <v>85</v>
      </c>
      <c r="E136" s="64">
        <v>38</v>
      </c>
      <c r="F136" s="53">
        <v>2</v>
      </c>
      <c r="G136" s="48" t="s">
        <v>289</v>
      </c>
      <c r="H136" s="124">
        <v>2</v>
      </c>
      <c r="I136" s="54">
        <f t="shared" ref="I136:I199" si="19">+H136/F136</f>
        <v>1</v>
      </c>
      <c r="J136" s="158" t="str">
        <f t="shared" si="12"/>
        <v>MUY ALTO</v>
      </c>
      <c r="K136" s="136">
        <v>0</v>
      </c>
      <c r="L136" s="136">
        <v>17000000</v>
      </c>
      <c r="M136" s="153"/>
      <c r="N136" s="136"/>
      <c r="O136" s="136">
        <v>7166666</v>
      </c>
      <c r="P136" s="122">
        <f>+O136/L136</f>
        <v>0.42156858823529414</v>
      </c>
      <c r="Q136" s="158" t="str">
        <f t="shared" si="9"/>
        <v>MEDIO</v>
      </c>
      <c r="R136" s="143"/>
      <c r="S136" s="31">
        <f t="shared" ref="S136" si="20">+I136*P136</f>
        <v>0.42156858823529414</v>
      </c>
      <c r="T136" s="158" t="str">
        <f t="shared" ref="T136" si="21">IF(S136&lt;=20%,"MUY BAJO",IF(AND(S136&gt;20%,S136&lt;=40%),"BAJO",IF(AND(S136&gt;40%,S136&lt;=60%),"MEDIO",IF(AND(S136&gt;60%,S136&lt;=80%),"ALTO","MUY ALTO"))))</f>
        <v>MEDIO</v>
      </c>
    </row>
    <row r="137" spans="1:20" ht="25.5" hidden="1" x14ac:dyDescent="0.25">
      <c r="A137" s="207"/>
      <c r="B137" s="9" t="s">
        <v>83</v>
      </c>
      <c r="C137" s="3" t="s">
        <v>29</v>
      </c>
      <c r="D137" s="1" t="s">
        <v>85</v>
      </c>
      <c r="E137" s="64">
        <v>0</v>
      </c>
      <c r="F137" s="53"/>
      <c r="G137" s="48" t="s">
        <v>289</v>
      </c>
      <c r="H137" s="124">
        <v>0</v>
      </c>
      <c r="I137" s="54"/>
      <c r="J137" s="158" t="s">
        <v>293</v>
      </c>
      <c r="K137" s="136">
        <v>0</v>
      </c>
      <c r="L137" s="136">
        <v>0</v>
      </c>
      <c r="M137" s="153"/>
      <c r="N137" s="136"/>
      <c r="O137" s="136"/>
      <c r="P137" s="122"/>
      <c r="Q137" s="158" t="s">
        <v>293</v>
      </c>
      <c r="R137" s="143"/>
      <c r="S137" s="31"/>
      <c r="T137" s="158" t="s">
        <v>293</v>
      </c>
    </row>
    <row r="138" spans="1:20" ht="25.5" hidden="1" x14ac:dyDescent="0.25">
      <c r="A138" s="207"/>
      <c r="B138" s="9" t="s">
        <v>83</v>
      </c>
      <c r="C138" s="3" t="s">
        <v>30</v>
      </c>
      <c r="D138" s="1" t="s">
        <v>85</v>
      </c>
      <c r="E138" s="64">
        <v>0</v>
      </c>
      <c r="F138" s="53"/>
      <c r="G138" s="48" t="s">
        <v>289</v>
      </c>
      <c r="H138" s="124">
        <v>0</v>
      </c>
      <c r="I138" s="54"/>
      <c r="J138" s="158" t="s">
        <v>293</v>
      </c>
      <c r="K138" s="136">
        <v>0</v>
      </c>
      <c r="L138" s="136">
        <v>0</v>
      </c>
      <c r="M138" s="153"/>
      <c r="N138" s="136"/>
      <c r="O138" s="136"/>
      <c r="P138" s="122"/>
      <c r="Q138" s="158" t="s">
        <v>293</v>
      </c>
      <c r="R138" s="143"/>
      <c r="S138" s="31"/>
      <c r="T138" s="158" t="s">
        <v>293</v>
      </c>
    </row>
    <row r="139" spans="1:20" ht="25.5" hidden="1" x14ac:dyDescent="0.25">
      <c r="A139" s="207"/>
      <c r="B139" s="9" t="s">
        <v>83</v>
      </c>
      <c r="C139" s="3" t="s">
        <v>31</v>
      </c>
      <c r="D139" s="1" t="s">
        <v>85</v>
      </c>
      <c r="E139" s="64">
        <v>1</v>
      </c>
      <c r="F139" s="53"/>
      <c r="G139" s="48" t="s">
        <v>289</v>
      </c>
      <c r="H139" s="124">
        <v>0</v>
      </c>
      <c r="I139" s="54"/>
      <c r="J139" s="158" t="s">
        <v>293</v>
      </c>
      <c r="K139" s="136">
        <v>0</v>
      </c>
      <c r="L139" s="136">
        <v>0</v>
      </c>
      <c r="M139" s="153"/>
      <c r="N139" s="136"/>
      <c r="O139" s="136"/>
      <c r="P139" s="122"/>
      <c r="Q139" s="158" t="s">
        <v>293</v>
      </c>
      <c r="R139" s="143"/>
      <c r="S139" s="31"/>
      <c r="T139" s="158" t="s">
        <v>293</v>
      </c>
    </row>
    <row r="140" spans="1:20" ht="38.25" hidden="1" x14ac:dyDescent="0.25">
      <c r="A140" s="207"/>
      <c r="B140" s="9" t="s">
        <v>83</v>
      </c>
      <c r="C140" s="3" t="s">
        <v>1</v>
      </c>
      <c r="D140" s="1" t="s">
        <v>86</v>
      </c>
      <c r="E140" s="64">
        <v>0</v>
      </c>
      <c r="F140" s="53"/>
      <c r="G140" s="48" t="s">
        <v>289</v>
      </c>
      <c r="H140" s="124">
        <v>0</v>
      </c>
      <c r="I140" s="54"/>
      <c r="J140" s="158" t="s">
        <v>293</v>
      </c>
      <c r="K140" s="136">
        <v>0</v>
      </c>
      <c r="L140" s="136">
        <v>10000000</v>
      </c>
      <c r="M140" s="153" t="e">
        <v>#DIV/0!</v>
      </c>
      <c r="N140" s="136"/>
      <c r="O140" s="136"/>
      <c r="P140" s="122">
        <f t="shared" ref="P140:P145" si="22">+O140/L140</f>
        <v>0</v>
      </c>
      <c r="Q140" s="158" t="str">
        <f t="shared" si="9"/>
        <v>MUY BAJO</v>
      </c>
      <c r="R140" s="143"/>
      <c r="S140" s="31"/>
      <c r="T140" s="158" t="s">
        <v>293</v>
      </c>
    </row>
    <row r="141" spans="1:20" ht="38.25" hidden="1" x14ac:dyDescent="0.25">
      <c r="A141" s="207"/>
      <c r="B141" s="9" t="s">
        <v>83</v>
      </c>
      <c r="C141" s="3" t="s">
        <v>27</v>
      </c>
      <c r="D141" s="1" t="s">
        <v>87</v>
      </c>
      <c r="E141" s="64">
        <v>2000</v>
      </c>
      <c r="F141" s="53">
        <v>1000</v>
      </c>
      <c r="G141" s="48" t="s">
        <v>289</v>
      </c>
      <c r="H141" s="124">
        <v>4715</v>
      </c>
      <c r="I141" s="127">
        <v>1</v>
      </c>
      <c r="J141" s="158" t="str">
        <f t="shared" si="12"/>
        <v>MUY ALTO</v>
      </c>
      <c r="K141" s="136">
        <v>40000000</v>
      </c>
      <c r="L141" s="136">
        <v>68752830</v>
      </c>
      <c r="M141" s="153">
        <v>1.7188207499999999</v>
      </c>
      <c r="N141" s="136">
        <v>32713091</v>
      </c>
      <c r="O141" s="136">
        <v>70647851</v>
      </c>
      <c r="P141" s="122">
        <f t="shared" si="22"/>
        <v>1.0275628072328078</v>
      </c>
      <c r="Q141" s="158" t="str">
        <f t="shared" si="9"/>
        <v>MUY ALTO</v>
      </c>
      <c r="R141" s="143"/>
      <c r="S141" s="31">
        <f t="shared" ref="S141:S201" si="23">+I141*P141</f>
        <v>1.0275628072328078</v>
      </c>
      <c r="T141" s="158" t="str">
        <f t="shared" si="11"/>
        <v>MUY ALTO</v>
      </c>
    </row>
    <row r="142" spans="1:20" ht="38.25" hidden="1" x14ac:dyDescent="0.25">
      <c r="A142" s="207"/>
      <c r="B142" s="9" t="s">
        <v>83</v>
      </c>
      <c r="C142" s="3" t="s">
        <v>29</v>
      </c>
      <c r="D142" s="1" t="s">
        <v>87</v>
      </c>
      <c r="E142" s="48">
        <v>1922</v>
      </c>
      <c r="F142" s="53">
        <v>300</v>
      </c>
      <c r="G142" s="48" t="s">
        <v>289</v>
      </c>
      <c r="H142" s="124">
        <v>1554</v>
      </c>
      <c r="I142" s="127">
        <v>1</v>
      </c>
      <c r="J142" s="158" t="str">
        <f t="shared" si="12"/>
        <v>MUY ALTO</v>
      </c>
      <c r="K142" s="136">
        <v>15000000</v>
      </c>
      <c r="L142" s="136">
        <v>19500000</v>
      </c>
      <c r="M142" s="153">
        <v>1.3</v>
      </c>
      <c r="N142" s="136">
        <v>6548500</v>
      </c>
      <c r="O142" s="136">
        <v>14508500</v>
      </c>
      <c r="P142" s="122">
        <f t="shared" si="22"/>
        <v>0.74402564102564106</v>
      </c>
      <c r="Q142" s="158" t="str">
        <f t="shared" si="9"/>
        <v>ALTO</v>
      </c>
      <c r="R142" s="143"/>
      <c r="S142" s="31">
        <f t="shared" si="23"/>
        <v>0.74402564102564106</v>
      </c>
      <c r="T142" s="158" t="str">
        <f t="shared" si="11"/>
        <v>ALTO</v>
      </c>
    </row>
    <row r="143" spans="1:20" ht="38.25" hidden="1" x14ac:dyDescent="0.25">
      <c r="A143" s="207"/>
      <c r="B143" s="9" t="s">
        <v>83</v>
      </c>
      <c r="C143" s="3" t="s">
        <v>30</v>
      </c>
      <c r="D143" s="1" t="s">
        <v>87</v>
      </c>
      <c r="E143" s="48">
        <v>1612</v>
      </c>
      <c r="F143" s="53">
        <v>300</v>
      </c>
      <c r="G143" s="48" t="s">
        <v>289</v>
      </c>
      <c r="H143" s="124">
        <v>3618</v>
      </c>
      <c r="I143" s="127">
        <v>1</v>
      </c>
      <c r="J143" s="158" t="str">
        <f t="shared" si="12"/>
        <v>MUY ALTO</v>
      </c>
      <c r="K143" s="136">
        <v>15000000</v>
      </c>
      <c r="L143" s="136">
        <v>19500000</v>
      </c>
      <c r="M143" s="153">
        <v>1.3</v>
      </c>
      <c r="N143" s="136">
        <v>5494500</v>
      </c>
      <c r="O143" s="136">
        <v>16994500</v>
      </c>
      <c r="P143" s="122">
        <f t="shared" si="22"/>
        <v>0.87151282051282053</v>
      </c>
      <c r="Q143" s="158" t="str">
        <f t="shared" ref="Q143:Q209" si="24">IF(P143&lt;=20%,"MUY BAJO",IF(AND(P143&gt;20%,P143&lt;=40%),"BAJO",IF(AND(P143&gt;40%,P143&lt;=60%),"MEDIO",IF(AND(P143&gt;60%,P143&lt;=80%),"ALTO","MUY ALTO"))))</f>
        <v>MUY ALTO</v>
      </c>
      <c r="R143" s="143"/>
      <c r="S143" s="31">
        <f t="shared" si="23"/>
        <v>0.87151282051282053</v>
      </c>
      <c r="T143" s="158" t="str">
        <f t="shared" ref="T143:T209" si="25">IF(S143&lt;=20%,"MUY BAJO",IF(AND(S143&gt;20%,S143&lt;=40%),"BAJO",IF(AND(S143&gt;40%,S143&lt;=60%),"MEDIO",IF(AND(S143&gt;60%,S143&lt;=80%),"ALTO","MUY ALTO"))))</f>
        <v>MUY ALTO</v>
      </c>
    </row>
    <row r="144" spans="1:20" ht="38.25" hidden="1" x14ac:dyDescent="0.25">
      <c r="A144" s="207"/>
      <c r="B144" s="9" t="s">
        <v>83</v>
      </c>
      <c r="C144" s="3" t="s">
        <v>31</v>
      </c>
      <c r="D144" s="1" t="s">
        <v>87</v>
      </c>
      <c r="E144" s="53">
        <v>1052</v>
      </c>
      <c r="F144" s="53">
        <v>500</v>
      </c>
      <c r="G144" s="48" t="s">
        <v>289</v>
      </c>
      <c r="H144" s="124">
        <v>1418</v>
      </c>
      <c r="I144" s="127">
        <v>1</v>
      </c>
      <c r="J144" s="158" t="str">
        <f t="shared" si="12"/>
        <v>MUY ALTO</v>
      </c>
      <c r="K144" s="136">
        <v>25000000</v>
      </c>
      <c r="L144" s="136">
        <v>30500000</v>
      </c>
      <c r="M144" s="153">
        <v>1.22</v>
      </c>
      <c r="N144" s="136">
        <v>8844500</v>
      </c>
      <c r="O144" s="136">
        <v>23344500</v>
      </c>
      <c r="P144" s="122">
        <f t="shared" si="22"/>
        <v>0.76539344262295084</v>
      </c>
      <c r="Q144" s="158" t="str">
        <f t="shared" si="24"/>
        <v>ALTO</v>
      </c>
      <c r="R144" s="143"/>
      <c r="S144" s="31">
        <f t="shared" si="23"/>
        <v>0.76539344262295084</v>
      </c>
      <c r="T144" s="158" t="str">
        <f t="shared" si="25"/>
        <v>ALTO</v>
      </c>
    </row>
    <row r="145" spans="1:20" ht="25.5" hidden="1" x14ac:dyDescent="0.25">
      <c r="A145" s="207"/>
      <c r="B145" s="9" t="s">
        <v>83</v>
      </c>
      <c r="C145" s="3" t="s">
        <v>27</v>
      </c>
      <c r="D145" s="1" t="s">
        <v>88</v>
      </c>
      <c r="E145" s="53">
        <v>0</v>
      </c>
      <c r="F145" s="53">
        <v>6</v>
      </c>
      <c r="G145" s="48" t="s">
        <v>289</v>
      </c>
      <c r="H145" s="124">
        <v>0</v>
      </c>
      <c r="I145" s="54">
        <f t="shared" si="19"/>
        <v>0</v>
      </c>
      <c r="J145" s="158" t="str">
        <f t="shared" si="12"/>
        <v>MUY BAJO</v>
      </c>
      <c r="K145" s="136">
        <v>0</v>
      </c>
      <c r="L145" s="136">
        <v>114108752</v>
      </c>
      <c r="M145" s="153"/>
      <c r="N145" s="136">
        <v>-116666</v>
      </c>
      <c r="O145" s="136">
        <v>67249999</v>
      </c>
      <c r="P145" s="122">
        <f t="shared" si="22"/>
        <v>0.58935005265853757</v>
      </c>
      <c r="Q145" s="158" t="s">
        <v>293</v>
      </c>
      <c r="R145" s="143"/>
      <c r="S145" s="31">
        <f t="shared" si="23"/>
        <v>0</v>
      </c>
      <c r="T145" s="158" t="str">
        <f t="shared" si="25"/>
        <v>MUY BAJO</v>
      </c>
    </row>
    <row r="146" spans="1:20" ht="25.5" hidden="1" x14ac:dyDescent="0.25">
      <c r="A146" s="207"/>
      <c r="B146" s="9" t="s">
        <v>83</v>
      </c>
      <c r="C146" s="3" t="s">
        <v>29</v>
      </c>
      <c r="D146" s="1" t="s">
        <v>88</v>
      </c>
      <c r="E146" s="53">
        <v>0</v>
      </c>
      <c r="F146" s="53"/>
      <c r="G146" s="48" t="s">
        <v>289</v>
      </c>
      <c r="H146" s="124">
        <v>0</v>
      </c>
      <c r="I146" s="54"/>
      <c r="J146" s="158" t="s">
        <v>293</v>
      </c>
      <c r="K146" s="136">
        <v>0</v>
      </c>
      <c r="L146" s="136">
        <v>0</v>
      </c>
      <c r="M146" s="153"/>
      <c r="N146" s="136"/>
      <c r="O146" s="136"/>
      <c r="P146" s="122"/>
      <c r="Q146" s="158" t="s">
        <v>293</v>
      </c>
      <c r="R146" s="143"/>
      <c r="S146" s="31"/>
      <c r="T146" s="158" t="s">
        <v>293</v>
      </c>
    </row>
    <row r="147" spans="1:20" ht="25.5" hidden="1" x14ac:dyDescent="0.25">
      <c r="A147" s="207"/>
      <c r="B147" s="9" t="s">
        <v>83</v>
      </c>
      <c r="C147" s="3" t="s">
        <v>30</v>
      </c>
      <c r="D147" s="1" t="s">
        <v>88</v>
      </c>
      <c r="E147" s="53">
        <v>0</v>
      </c>
      <c r="F147" s="53"/>
      <c r="G147" s="48" t="s">
        <v>289</v>
      </c>
      <c r="H147" s="124">
        <v>0</v>
      </c>
      <c r="I147" s="54"/>
      <c r="J147" s="158" t="s">
        <v>293</v>
      </c>
      <c r="K147" s="136">
        <v>0</v>
      </c>
      <c r="L147" s="136">
        <v>0</v>
      </c>
      <c r="M147" s="153"/>
      <c r="N147" s="136"/>
      <c r="O147" s="136"/>
      <c r="P147" s="122"/>
      <c r="Q147" s="158" t="s">
        <v>293</v>
      </c>
      <c r="R147" s="143"/>
      <c r="S147" s="31"/>
      <c r="T147" s="158" t="s">
        <v>293</v>
      </c>
    </row>
    <row r="148" spans="1:20" ht="25.5" hidden="1" x14ac:dyDescent="0.25">
      <c r="A148" s="207"/>
      <c r="B148" s="9" t="s">
        <v>83</v>
      </c>
      <c r="C148" s="3" t="s">
        <v>31</v>
      </c>
      <c r="D148" s="1" t="s">
        <v>88</v>
      </c>
      <c r="E148" s="53">
        <v>0</v>
      </c>
      <c r="F148" s="53"/>
      <c r="G148" s="48" t="s">
        <v>289</v>
      </c>
      <c r="H148" s="124">
        <v>0</v>
      </c>
      <c r="I148" s="54"/>
      <c r="J148" s="158" t="s">
        <v>293</v>
      </c>
      <c r="K148" s="136">
        <v>0</v>
      </c>
      <c r="L148" s="136">
        <v>0</v>
      </c>
      <c r="M148" s="153"/>
      <c r="N148" s="136"/>
      <c r="O148" s="136"/>
      <c r="P148" s="122"/>
      <c r="Q148" s="158" t="s">
        <v>293</v>
      </c>
      <c r="R148" s="143"/>
      <c r="S148" s="31"/>
      <c r="T148" s="158" t="s">
        <v>293</v>
      </c>
    </row>
    <row r="149" spans="1:20" ht="25.5" x14ac:dyDescent="0.25">
      <c r="A149" s="207"/>
      <c r="B149" s="10" t="s">
        <v>329</v>
      </c>
      <c r="C149" s="19"/>
      <c r="D149" s="6"/>
      <c r="E149" s="75"/>
      <c r="F149" s="76"/>
      <c r="G149" s="51"/>
      <c r="H149" s="76"/>
      <c r="I149" s="174">
        <f>+AVERAGE(I122:I148)</f>
        <v>0.44961240310077516</v>
      </c>
      <c r="J149" s="158" t="str">
        <f t="shared" si="12"/>
        <v>MEDIO</v>
      </c>
      <c r="K149" s="137">
        <f>SUM(K122:K148)</f>
        <v>95000000</v>
      </c>
      <c r="L149" s="137">
        <v>325361582</v>
      </c>
      <c r="M149" s="140">
        <v>3.4248587578947367</v>
      </c>
      <c r="N149" s="137">
        <v>54138925</v>
      </c>
      <c r="O149" s="137">
        <v>234788182</v>
      </c>
      <c r="P149" s="179">
        <f>+O149/L149</f>
        <v>0.72162232724821207</v>
      </c>
      <c r="Q149" s="158" t="str">
        <f t="shared" ref="Q149" si="26">IF(P149&lt;=20%,"MUY BAJO",IF(AND(P149&gt;20%,P149&lt;=40%),"BAJO",IF(AND(P149&gt;40%,P149&lt;=60%),"MEDIO",IF(AND(P149&gt;60%,P149&lt;=80%),"ALTO","MUY ALTO"))))</f>
        <v>ALTO</v>
      </c>
      <c r="R149" s="143"/>
      <c r="S149" s="178">
        <f t="shared" si="23"/>
        <v>0.32445034868524258</v>
      </c>
      <c r="T149" s="158" t="str">
        <f t="shared" ref="T149" si="27">IF(S149&lt;=20%,"MUY BAJO",IF(AND(S149&gt;20%,S149&lt;=40%),"BAJO",IF(AND(S149&gt;40%,S149&lt;=60%),"MEDIO",IF(AND(S149&gt;60%,S149&lt;=80%),"ALTO","MUY ALTO"))))</f>
        <v>BAJO</v>
      </c>
    </row>
    <row r="150" spans="1:20" ht="38.25" hidden="1" x14ac:dyDescent="0.25">
      <c r="A150" s="207"/>
      <c r="B150" s="9" t="s">
        <v>89</v>
      </c>
      <c r="C150" s="3" t="s">
        <v>1</v>
      </c>
      <c r="D150" s="1" t="s">
        <v>90</v>
      </c>
      <c r="E150" s="53">
        <v>0</v>
      </c>
      <c r="F150" s="53">
        <v>1</v>
      </c>
      <c r="G150" s="48" t="s">
        <v>290</v>
      </c>
      <c r="H150" s="124">
        <v>1</v>
      </c>
      <c r="I150" s="54">
        <f t="shared" si="19"/>
        <v>1</v>
      </c>
      <c r="J150" s="158" t="str">
        <f t="shared" si="12"/>
        <v>MUY ALTO</v>
      </c>
      <c r="K150" s="136">
        <v>0</v>
      </c>
      <c r="L150" s="136">
        <v>0</v>
      </c>
      <c r="M150" s="136"/>
      <c r="N150" s="136">
        <v>0</v>
      </c>
      <c r="O150" s="136">
        <v>0</v>
      </c>
      <c r="P150" s="122"/>
      <c r="Q150" s="158" t="s">
        <v>293</v>
      </c>
      <c r="R150" s="143"/>
      <c r="S150" s="31"/>
      <c r="T150" s="158" t="s">
        <v>293</v>
      </c>
    </row>
    <row r="151" spans="1:20" ht="25.5" hidden="1" x14ac:dyDescent="0.25">
      <c r="A151" s="207"/>
      <c r="B151" s="9" t="s">
        <v>91</v>
      </c>
      <c r="C151" s="3" t="s">
        <v>1</v>
      </c>
      <c r="D151" s="1" t="s">
        <v>92</v>
      </c>
      <c r="E151" s="53">
        <v>0</v>
      </c>
      <c r="F151" s="53">
        <v>2</v>
      </c>
      <c r="G151" s="48" t="s">
        <v>289</v>
      </c>
      <c r="H151" s="124">
        <v>1</v>
      </c>
      <c r="I151" s="127">
        <f t="shared" si="19"/>
        <v>0.5</v>
      </c>
      <c r="J151" s="158" t="str">
        <f t="shared" si="12"/>
        <v>MEDIO</v>
      </c>
      <c r="K151" s="136">
        <v>0</v>
      </c>
      <c r="L151" s="136">
        <v>0</v>
      </c>
      <c r="M151" s="136"/>
      <c r="N151" s="136">
        <v>0</v>
      </c>
      <c r="O151" s="136">
        <v>0</v>
      </c>
      <c r="P151" s="122"/>
      <c r="Q151" s="158" t="s">
        <v>293</v>
      </c>
      <c r="R151" s="143"/>
      <c r="S151" s="31"/>
      <c r="T151" s="158" t="s">
        <v>293</v>
      </c>
    </row>
    <row r="152" spans="1:20" ht="25.5" x14ac:dyDescent="0.25">
      <c r="A152" s="207"/>
      <c r="B152" s="10" t="s">
        <v>328</v>
      </c>
      <c r="C152" s="19"/>
      <c r="D152" s="6"/>
      <c r="E152" s="75"/>
      <c r="F152" s="76"/>
      <c r="G152" s="51"/>
      <c r="H152" s="76"/>
      <c r="I152" s="174">
        <f>+AVERAGE(I150:I151)</f>
        <v>0.75</v>
      </c>
      <c r="J152" s="158" t="str">
        <f t="shared" si="12"/>
        <v>ALTO</v>
      </c>
      <c r="K152" s="137"/>
      <c r="L152" s="137">
        <v>0</v>
      </c>
      <c r="M152" s="140"/>
      <c r="N152" s="137">
        <v>0</v>
      </c>
      <c r="O152" s="137">
        <v>0</v>
      </c>
      <c r="P152" s="179"/>
      <c r="Q152" s="112"/>
      <c r="R152" s="143"/>
      <c r="S152" s="178"/>
      <c r="T152" s="112"/>
    </row>
    <row r="153" spans="1:20" ht="25.5" hidden="1" x14ac:dyDescent="0.25">
      <c r="A153" s="207"/>
      <c r="B153" s="9" t="s">
        <v>93</v>
      </c>
      <c r="C153" s="3" t="s">
        <v>1</v>
      </c>
      <c r="D153" s="1" t="s">
        <v>94</v>
      </c>
      <c r="E153" s="68">
        <v>0.7</v>
      </c>
      <c r="F153" s="68">
        <v>0.3</v>
      </c>
      <c r="G153" s="48" t="s">
        <v>290</v>
      </c>
      <c r="H153" s="124">
        <v>0</v>
      </c>
      <c r="I153" s="54">
        <f t="shared" si="19"/>
        <v>0</v>
      </c>
      <c r="J153" s="158" t="str">
        <f t="shared" si="12"/>
        <v>MUY BAJO</v>
      </c>
      <c r="K153" s="136">
        <v>0</v>
      </c>
      <c r="L153" s="136">
        <v>0</v>
      </c>
      <c r="M153" s="149"/>
      <c r="N153" s="136"/>
      <c r="O153" s="136"/>
      <c r="P153" s="122"/>
      <c r="Q153" s="158" t="s">
        <v>293</v>
      </c>
      <c r="R153" s="143"/>
      <c r="S153" s="31"/>
      <c r="T153" s="158" t="s">
        <v>293</v>
      </c>
    </row>
    <row r="154" spans="1:20" ht="51" hidden="1" x14ac:dyDescent="0.25">
      <c r="A154" s="207"/>
      <c r="B154" s="9" t="s">
        <v>93</v>
      </c>
      <c r="C154" s="3" t="s">
        <v>1</v>
      </c>
      <c r="D154" s="1" t="s">
        <v>95</v>
      </c>
      <c r="E154" s="53">
        <v>43</v>
      </c>
      <c r="F154" s="53"/>
      <c r="G154" s="48" t="s">
        <v>290</v>
      </c>
      <c r="H154" s="124">
        <v>1</v>
      </c>
      <c r="I154" s="54"/>
      <c r="J154" s="158" t="s">
        <v>293</v>
      </c>
      <c r="K154" s="136">
        <v>0</v>
      </c>
      <c r="L154" s="136">
        <v>0</v>
      </c>
      <c r="M154" s="149"/>
      <c r="N154" s="136"/>
      <c r="O154" s="136"/>
      <c r="P154" s="122"/>
      <c r="Q154" s="158" t="s">
        <v>293</v>
      </c>
      <c r="R154" s="143"/>
      <c r="S154" s="31"/>
      <c r="T154" s="158" t="s">
        <v>293</v>
      </c>
    </row>
    <row r="155" spans="1:20" ht="51" hidden="1" x14ac:dyDescent="0.25">
      <c r="A155" s="207"/>
      <c r="B155" s="9" t="s">
        <v>93</v>
      </c>
      <c r="C155" s="3" t="s">
        <v>1</v>
      </c>
      <c r="D155" s="1" t="s">
        <v>96</v>
      </c>
      <c r="E155" s="53">
        <v>19</v>
      </c>
      <c r="F155" s="53">
        <v>2</v>
      </c>
      <c r="G155" s="48" t="s">
        <v>289</v>
      </c>
      <c r="H155" s="124">
        <v>0</v>
      </c>
      <c r="I155" s="54">
        <f t="shared" si="19"/>
        <v>0</v>
      </c>
      <c r="J155" s="158" t="str">
        <f t="shared" si="12"/>
        <v>MUY BAJO</v>
      </c>
      <c r="K155" s="136">
        <v>0</v>
      </c>
      <c r="L155" s="136">
        <v>0</v>
      </c>
      <c r="M155" s="149"/>
      <c r="N155" s="136"/>
      <c r="O155" s="136"/>
      <c r="P155" s="122"/>
      <c r="Q155" s="158" t="s">
        <v>293</v>
      </c>
      <c r="R155" s="143"/>
      <c r="S155" s="31"/>
      <c r="T155" s="158" t="s">
        <v>293</v>
      </c>
    </row>
    <row r="156" spans="1:20" ht="76.5" hidden="1" x14ac:dyDescent="0.25">
      <c r="A156" s="207"/>
      <c r="B156" s="9" t="s">
        <v>93</v>
      </c>
      <c r="C156" s="3" t="s">
        <v>1</v>
      </c>
      <c r="D156" s="1" t="s">
        <v>97</v>
      </c>
      <c r="E156" s="53">
        <v>1</v>
      </c>
      <c r="F156" s="53">
        <v>1</v>
      </c>
      <c r="G156" s="48" t="s">
        <v>290</v>
      </c>
      <c r="H156" s="124">
        <v>0</v>
      </c>
      <c r="I156" s="54">
        <f t="shared" si="19"/>
        <v>0</v>
      </c>
      <c r="J156" s="158" t="str">
        <f t="shared" si="12"/>
        <v>MUY BAJO</v>
      </c>
      <c r="K156" s="136">
        <v>0</v>
      </c>
      <c r="L156" s="136">
        <v>0</v>
      </c>
      <c r="M156" s="149"/>
      <c r="N156" s="136"/>
      <c r="O156" s="136"/>
      <c r="P156" s="122"/>
      <c r="Q156" s="158" t="s">
        <v>293</v>
      </c>
      <c r="R156" s="143"/>
      <c r="S156" s="31"/>
      <c r="T156" s="158" t="s">
        <v>293</v>
      </c>
    </row>
    <row r="157" spans="1:20" ht="38.25" hidden="1" x14ac:dyDescent="0.25">
      <c r="A157" s="207"/>
      <c r="B157" s="9" t="s">
        <v>98</v>
      </c>
      <c r="C157" s="3" t="s">
        <v>1</v>
      </c>
      <c r="D157" s="1" t="s">
        <v>99</v>
      </c>
      <c r="E157" s="53">
        <v>19</v>
      </c>
      <c r="F157" s="53">
        <v>2</v>
      </c>
      <c r="G157" s="48" t="s">
        <v>291</v>
      </c>
      <c r="H157" s="124">
        <v>2</v>
      </c>
      <c r="I157" s="127">
        <f t="shared" si="19"/>
        <v>1</v>
      </c>
      <c r="J157" s="158" t="str">
        <f t="shared" si="12"/>
        <v>MUY ALTO</v>
      </c>
      <c r="K157" s="136">
        <v>380000000</v>
      </c>
      <c r="L157" s="136">
        <v>434896500</v>
      </c>
      <c r="M157" s="149">
        <v>1.1444644736842104</v>
      </c>
      <c r="N157" s="136">
        <v>64552532</v>
      </c>
      <c r="O157" s="136">
        <v>439327052</v>
      </c>
      <c r="P157" s="122">
        <f>+O157/L157</f>
        <v>1.0101876009579291</v>
      </c>
      <c r="Q157" s="158" t="str">
        <f t="shared" si="24"/>
        <v>MUY ALTO</v>
      </c>
      <c r="R157" s="143"/>
      <c r="S157" s="31">
        <f t="shared" si="23"/>
        <v>1.0101876009579291</v>
      </c>
      <c r="T157" s="158" t="str">
        <f t="shared" si="25"/>
        <v>MUY ALTO</v>
      </c>
    </row>
    <row r="158" spans="1:20" ht="51" hidden="1" x14ac:dyDescent="0.25">
      <c r="A158" s="207"/>
      <c r="B158" s="9" t="s">
        <v>100</v>
      </c>
      <c r="C158" s="3" t="s">
        <v>1</v>
      </c>
      <c r="D158" s="1" t="s">
        <v>101</v>
      </c>
      <c r="E158" s="53">
        <v>1</v>
      </c>
      <c r="F158" s="53">
        <v>1</v>
      </c>
      <c r="G158" s="48" t="s">
        <v>289</v>
      </c>
      <c r="H158" s="124">
        <v>0</v>
      </c>
      <c r="I158" s="54">
        <f t="shared" si="19"/>
        <v>0</v>
      </c>
      <c r="J158" s="158" t="str">
        <f t="shared" si="12"/>
        <v>MUY BAJO</v>
      </c>
      <c r="K158" s="136">
        <v>0</v>
      </c>
      <c r="L158" s="136">
        <v>86000000</v>
      </c>
      <c r="M158" s="149" t="e">
        <v>#DIV/0!</v>
      </c>
      <c r="N158" s="136">
        <v>49839649</v>
      </c>
      <c r="O158" s="136">
        <v>51439649</v>
      </c>
      <c r="P158" s="122">
        <f>+O158/L158</f>
        <v>0.59813545348837205</v>
      </c>
      <c r="Q158" s="158" t="str">
        <f t="shared" si="24"/>
        <v>MEDIO</v>
      </c>
      <c r="R158" s="143"/>
      <c r="S158" s="31">
        <f t="shared" si="23"/>
        <v>0</v>
      </c>
      <c r="T158" s="158" t="str">
        <f t="shared" si="25"/>
        <v>MUY BAJO</v>
      </c>
    </row>
    <row r="159" spans="1:20" ht="38.25" hidden="1" x14ac:dyDescent="0.25">
      <c r="A159" s="207"/>
      <c r="B159" s="9" t="s">
        <v>102</v>
      </c>
      <c r="C159" s="3" t="s">
        <v>1</v>
      </c>
      <c r="D159" s="1" t="s">
        <v>103</v>
      </c>
      <c r="E159" s="53">
        <v>21</v>
      </c>
      <c r="F159" s="53">
        <v>3</v>
      </c>
      <c r="G159" s="48" t="s">
        <v>289</v>
      </c>
      <c r="H159" s="124">
        <v>5</v>
      </c>
      <c r="I159" s="54">
        <f t="shared" si="19"/>
        <v>1.6666666666666667</v>
      </c>
      <c r="J159" s="158" t="str">
        <f t="shared" si="12"/>
        <v>MUY ALTO</v>
      </c>
      <c r="K159" s="136">
        <v>0</v>
      </c>
      <c r="L159" s="136">
        <v>0</v>
      </c>
      <c r="M159" s="149"/>
      <c r="N159" s="136"/>
      <c r="O159" s="136"/>
      <c r="P159" s="103"/>
      <c r="Q159" s="158" t="s">
        <v>293</v>
      </c>
      <c r="R159" s="143"/>
      <c r="S159" s="31"/>
      <c r="T159" s="158" t="s">
        <v>293</v>
      </c>
    </row>
    <row r="160" spans="1:20" x14ac:dyDescent="0.25">
      <c r="A160" s="207"/>
      <c r="B160" s="10" t="s">
        <v>327</v>
      </c>
      <c r="C160" s="19"/>
      <c r="D160" s="6"/>
      <c r="E160" s="75"/>
      <c r="F160" s="76"/>
      <c r="G160" s="51"/>
      <c r="H160" s="76"/>
      <c r="I160" s="174">
        <f>+AVERAGE(I153:I159)</f>
        <v>0.44444444444444448</v>
      </c>
      <c r="J160" s="159" t="str">
        <f t="shared" si="12"/>
        <v>MEDIO</v>
      </c>
      <c r="K160" s="137">
        <f>SUM(K153:K159)</f>
        <v>380000000</v>
      </c>
      <c r="L160" s="137">
        <v>520896500</v>
      </c>
      <c r="M160" s="140">
        <v>1.3707802631578947</v>
      </c>
      <c r="N160" s="137">
        <v>114392181</v>
      </c>
      <c r="O160" s="137">
        <v>490766701</v>
      </c>
      <c r="P160" s="176">
        <f>+O160/L160</f>
        <v>0.94215780102189206</v>
      </c>
      <c r="Q160" s="159" t="str">
        <f t="shared" ref="Q160" si="28">IF(P160&lt;=20%,"MUY BAJO",IF(AND(P160&gt;20%,P160&lt;=40%),"BAJO",IF(AND(P160&gt;40%,P160&lt;=60%),"MEDIO",IF(AND(P160&gt;60%,P160&lt;=80%),"ALTO","MUY ALTO"))))</f>
        <v>MUY ALTO</v>
      </c>
      <c r="R160" s="143"/>
      <c r="S160" s="178">
        <f>+I160*P160</f>
        <v>0.41873680045417427</v>
      </c>
      <c r="T160" s="159" t="str">
        <f t="shared" ref="T160:T161" si="29">IF(S160&lt;=20%,"MUY BAJO",IF(AND(S160&gt;20%,S160&lt;=40%),"BAJO",IF(AND(S160&gt;40%,S160&lt;=60%),"MEDIO",IF(AND(S160&gt;60%,S160&lt;=80%),"ALTO","MUY ALTO"))))</f>
        <v>MEDIO</v>
      </c>
    </row>
    <row r="161" spans="1:20" x14ac:dyDescent="0.25">
      <c r="A161" s="208"/>
      <c r="B161" s="157" t="s">
        <v>326</v>
      </c>
      <c r="C161" s="20"/>
      <c r="D161" s="8"/>
      <c r="E161" s="78"/>
      <c r="F161" s="78"/>
      <c r="G161" s="57"/>
      <c r="H161" s="78"/>
      <c r="I161" s="165">
        <f>+AVERAGE(I79,I103,I121,I149,I152,I160)</f>
        <v>0.60695721174449579</v>
      </c>
      <c r="J161" s="161" t="str">
        <f t="shared" si="12"/>
        <v>ALTO</v>
      </c>
      <c r="K161" s="138">
        <f>+K160+K152+K149+K121+K103+K79</f>
        <v>6653500000</v>
      </c>
      <c r="L161" s="138">
        <v>2841301174</v>
      </c>
      <c r="M161" s="170">
        <v>0.42703857729014805</v>
      </c>
      <c r="N161" s="138">
        <v>584826260</v>
      </c>
      <c r="O161" s="138">
        <v>2354225981</v>
      </c>
      <c r="P161" s="168">
        <f>+O161/L161</f>
        <v>0.82857319123467199</v>
      </c>
      <c r="Q161" s="158" t="str">
        <f>IF(P161&lt;=20%,"MUY BAJO",IF(AND(P161&gt;20%,P161&lt;=40%),"BAJO",IF(AND(P161&gt;40%,P161&lt;=60%),"MEDIO",IF(AND(P161&gt;60%,P161&lt;=80%),"ALTO","MUY ALTO"))))</f>
        <v>MUY ALTO</v>
      </c>
      <c r="R161" s="141"/>
      <c r="S161" s="163">
        <f t="shared" si="23"/>
        <v>0.50290847387803539</v>
      </c>
      <c r="T161" s="158" t="str">
        <f t="shared" si="29"/>
        <v>MEDIO</v>
      </c>
    </row>
    <row r="162" spans="1:20" ht="25.5" hidden="1" x14ac:dyDescent="0.25">
      <c r="A162" s="206" t="s">
        <v>318</v>
      </c>
      <c r="B162" s="9" t="s">
        <v>104</v>
      </c>
      <c r="C162" s="3" t="s">
        <v>1</v>
      </c>
      <c r="D162" s="1" t="s">
        <v>105</v>
      </c>
      <c r="E162" s="48">
        <v>0</v>
      </c>
      <c r="F162" s="53">
        <v>2</v>
      </c>
      <c r="G162" s="48" t="s">
        <v>289</v>
      </c>
      <c r="H162" s="124">
        <v>0</v>
      </c>
      <c r="I162" s="54">
        <f t="shared" si="19"/>
        <v>0</v>
      </c>
      <c r="J162" s="158" t="str">
        <f t="shared" si="12"/>
        <v>MUY BAJO</v>
      </c>
      <c r="K162" s="136">
        <v>20000000</v>
      </c>
      <c r="L162" s="136">
        <v>0</v>
      </c>
      <c r="M162" s="153">
        <v>0</v>
      </c>
      <c r="N162" s="136"/>
      <c r="O162" s="136"/>
      <c r="P162" s="122">
        <v>0</v>
      </c>
      <c r="Q162" s="158" t="str">
        <f t="shared" si="24"/>
        <v>MUY BAJO</v>
      </c>
      <c r="R162" s="143"/>
      <c r="S162" s="31">
        <f t="shared" si="23"/>
        <v>0</v>
      </c>
      <c r="T162" s="158" t="str">
        <f t="shared" si="25"/>
        <v>MUY BAJO</v>
      </c>
    </row>
    <row r="163" spans="1:20" ht="38.25" hidden="1" x14ac:dyDescent="0.25">
      <c r="A163" s="207"/>
      <c r="B163" s="9" t="s">
        <v>106</v>
      </c>
      <c r="C163" s="3" t="s">
        <v>1</v>
      </c>
      <c r="D163" s="1" t="s">
        <v>107</v>
      </c>
      <c r="E163" s="48">
        <v>0</v>
      </c>
      <c r="F163" s="53">
        <v>110</v>
      </c>
      <c r="G163" s="48" t="s">
        <v>289</v>
      </c>
      <c r="H163" s="124">
        <v>187</v>
      </c>
      <c r="I163" s="54">
        <f t="shared" si="19"/>
        <v>1.7</v>
      </c>
      <c r="J163" s="158" t="str">
        <f t="shared" si="12"/>
        <v>MUY ALTO</v>
      </c>
      <c r="K163" s="136">
        <v>20000000</v>
      </c>
      <c r="L163" s="136">
        <v>0</v>
      </c>
      <c r="M163" s="153">
        <v>0</v>
      </c>
      <c r="N163" s="136"/>
      <c r="O163" s="136"/>
      <c r="P163" s="122">
        <v>0</v>
      </c>
      <c r="Q163" s="158" t="str">
        <f t="shared" si="24"/>
        <v>MUY BAJO</v>
      </c>
      <c r="R163" s="143"/>
      <c r="S163" s="31">
        <f t="shared" si="23"/>
        <v>0</v>
      </c>
      <c r="T163" s="158" t="str">
        <f t="shared" si="25"/>
        <v>MUY BAJO</v>
      </c>
    </row>
    <row r="164" spans="1:20" ht="25.5" hidden="1" x14ac:dyDescent="0.25">
      <c r="A164" s="207"/>
      <c r="B164" s="9" t="s">
        <v>108</v>
      </c>
      <c r="C164" s="3" t="s">
        <v>1</v>
      </c>
      <c r="D164" s="1" t="s">
        <v>109</v>
      </c>
      <c r="E164" s="48">
        <v>0</v>
      </c>
      <c r="F164" s="53">
        <v>210</v>
      </c>
      <c r="G164" s="48" t="s">
        <v>289</v>
      </c>
      <c r="H164" s="126">
        <v>45</v>
      </c>
      <c r="I164" s="127">
        <f t="shared" si="19"/>
        <v>0.21428571428571427</v>
      </c>
      <c r="J164" s="158" t="str">
        <f t="shared" si="12"/>
        <v>BAJO</v>
      </c>
      <c r="K164" s="136">
        <v>630000000</v>
      </c>
      <c r="L164" s="136">
        <v>1277432003</v>
      </c>
      <c r="M164" s="153">
        <v>2.0276698460317459</v>
      </c>
      <c r="N164" s="136">
        <v>50272932</v>
      </c>
      <c r="O164" s="136">
        <v>421880104</v>
      </c>
      <c r="P164" s="122">
        <f>+O164/L164</f>
        <v>0.33025640739329432</v>
      </c>
      <c r="Q164" s="158" t="str">
        <f t="shared" si="24"/>
        <v>BAJO</v>
      </c>
      <c r="R164" s="143"/>
      <c r="S164" s="31">
        <f t="shared" si="23"/>
        <v>7.0769230155705923E-2</v>
      </c>
      <c r="T164" s="158" t="str">
        <f t="shared" si="25"/>
        <v>MUY BAJO</v>
      </c>
    </row>
    <row r="165" spans="1:20" ht="25.5" hidden="1" x14ac:dyDescent="0.25">
      <c r="A165" s="207"/>
      <c r="B165" s="9" t="s">
        <v>110</v>
      </c>
      <c r="C165" s="3" t="s">
        <v>1</v>
      </c>
      <c r="D165" s="1" t="s">
        <v>111</v>
      </c>
      <c r="E165" s="48">
        <v>1</v>
      </c>
      <c r="F165" s="53">
        <v>1</v>
      </c>
      <c r="G165" s="48" t="s">
        <v>289</v>
      </c>
      <c r="H165" s="124">
        <v>1</v>
      </c>
      <c r="I165" s="54">
        <f t="shared" si="19"/>
        <v>1</v>
      </c>
      <c r="J165" s="158" t="str">
        <f t="shared" si="12"/>
        <v>MUY ALTO</v>
      </c>
      <c r="K165" s="136">
        <v>1000000000</v>
      </c>
      <c r="L165" s="136">
        <v>200000000</v>
      </c>
      <c r="M165" s="153">
        <v>0.2</v>
      </c>
      <c r="N165" s="136">
        <v>-32000000</v>
      </c>
      <c r="O165" s="136">
        <v>19200000</v>
      </c>
      <c r="P165" s="122">
        <f>+O165/L165</f>
        <v>9.6000000000000002E-2</v>
      </c>
      <c r="Q165" s="158" t="str">
        <f t="shared" si="24"/>
        <v>MUY BAJO</v>
      </c>
      <c r="R165" s="143"/>
      <c r="S165" s="31">
        <f t="shared" si="23"/>
        <v>9.6000000000000002E-2</v>
      </c>
      <c r="T165" s="158" t="str">
        <f t="shared" si="25"/>
        <v>MUY BAJO</v>
      </c>
    </row>
    <row r="166" spans="1:20" ht="25.5" x14ac:dyDescent="0.25">
      <c r="A166" s="207"/>
      <c r="B166" s="10" t="s">
        <v>324</v>
      </c>
      <c r="C166" s="19"/>
      <c r="D166" s="6"/>
      <c r="E166" s="75"/>
      <c r="F166" s="76"/>
      <c r="G166" s="51"/>
      <c r="H166" s="76"/>
      <c r="I166" s="174">
        <f>+AVERAGE(I162:I165)</f>
        <v>0.72857142857142854</v>
      </c>
      <c r="J166" s="159" t="str">
        <f t="shared" si="12"/>
        <v>ALTO</v>
      </c>
      <c r="K166" s="137">
        <f>SUM(K162:K165)</f>
        <v>1670000000</v>
      </c>
      <c r="L166" s="137">
        <v>1477432003</v>
      </c>
      <c r="M166" s="140">
        <v>0.88468982215568859</v>
      </c>
      <c r="N166" s="137">
        <v>18272932</v>
      </c>
      <c r="O166" s="137">
        <v>441080104</v>
      </c>
      <c r="P166" s="176">
        <f>+O166/L166</f>
        <v>0.29854511280679225</v>
      </c>
      <c r="Q166" s="159" t="str">
        <f t="shared" si="24"/>
        <v>BAJO</v>
      </c>
      <c r="R166" s="143"/>
      <c r="S166" s="178">
        <f t="shared" si="23"/>
        <v>0.21751143933066291</v>
      </c>
      <c r="T166" s="159" t="str">
        <f t="shared" si="25"/>
        <v>BAJO</v>
      </c>
    </row>
    <row r="167" spans="1:20" ht="25.5" hidden="1" x14ac:dyDescent="0.25">
      <c r="A167" s="207"/>
      <c r="B167" s="9" t="s">
        <v>112</v>
      </c>
      <c r="C167" s="3" t="s">
        <v>27</v>
      </c>
      <c r="D167" s="1" t="s">
        <v>113</v>
      </c>
      <c r="E167" s="48">
        <v>0</v>
      </c>
      <c r="F167" s="53">
        <v>1</v>
      </c>
      <c r="G167" s="48" t="s">
        <v>289</v>
      </c>
      <c r="H167" s="124">
        <v>1</v>
      </c>
      <c r="I167" s="54">
        <f t="shared" si="19"/>
        <v>1</v>
      </c>
      <c r="J167" s="158" t="str">
        <f t="shared" si="12"/>
        <v>MUY ALTO</v>
      </c>
      <c r="K167" s="136">
        <v>600000000</v>
      </c>
      <c r="L167" s="136">
        <v>358219832</v>
      </c>
      <c r="M167" s="153">
        <v>0.59703305333333334</v>
      </c>
      <c r="N167" s="136">
        <v>140000000</v>
      </c>
      <c r="O167" s="136">
        <v>398219832</v>
      </c>
      <c r="P167" s="122">
        <f>+O167/L167</f>
        <v>1.1116632760857306</v>
      </c>
      <c r="Q167" s="158" t="str">
        <f t="shared" si="24"/>
        <v>MUY ALTO</v>
      </c>
      <c r="R167" s="143"/>
      <c r="S167" s="31">
        <f t="shared" si="23"/>
        <v>1.1116632760857306</v>
      </c>
      <c r="T167" s="158" t="str">
        <f t="shared" si="25"/>
        <v>MUY ALTO</v>
      </c>
    </row>
    <row r="168" spans="1:20" ht="25.5" hidden="1" x14ac:dyDescent="0.25">
      <c r="A168" s="207"/>
      <c r="B168" s="9" t="s">
        <v>112</v>
      </c>
      <c r="C168" s="3" t="s">
        <v>29</v>
      </c>
      <c r="D168" s="1" t="s">
        <v>113</v>
      </c>
      <c r="E168" s="48">
        <v>0</v>
      </c>
      <c r="F168" s="53">
        <v>1</v>
      </c>
      <c r="G168" s="48" t="s">
        <v>289</v>
      </c>
      <c r="H168" s="124">
        <v>1</v>
      </c>
      <c r="I168" s="54">
        <f t="shared" si="19"/>
        <v>1</v>
      </c>
      <c r="J168" s="158" t="str">
        <f t="shared" si="12"/>
        <v>MUY ALTO</v>
      </c>
      <c r="K168" s="136">
        <v>50000000</v>
      </c>
      <c r="L168" s="136">
        <v>20905524</v>
      </c>
      <c r="M168" s="153">
        <v>0.41811048000000001</v>
      </c>
      <c r="N168" s="136"/>
      <c r="O168" s="136">
        <v>20905524</v>
      </c>
      <c r="P168" s="122">
        <f>+O168/L168</f>
        <v>1</v>
      </c>
      <c r="Q168" s="158" t="str">
        <f t="shared" si="24"/>
        <v>MUY ALTO</v>
      </c>
      <c r="R168" s="143"/>
      <c r="S168" s="31">
        <f t="shared" si="23"/>
        <v>1</v>
      </c>
      <c r="T168" s="158" t="str">
        <f t="shared" si="25"/>
        <v>MUY ALTO</v>
      </c>
    </row>
    <row r="169" spans="1:20" ht="25.5" hidden="1" x14ac:dyDescent="0.25">
      <c r="A169" s="207"/>
      <c r="B169" s="9" t="s">
        <v>112</v>
      </c>
      <c r="C169" s="3" t="s">
        <v>30</v>
      </c>
      <c r="D169" s="1" t="s">
        <v>113</v>
      </c>
      <c r="E169" s="48">
        <v>0</v>
      </c>
      <c r="F169" s="53">
        <v>1</v>
      </c>
      <c r="G169" s="48" t="s">
        <v>289</v>
      </c>
      <c r="H169" s="124">
        <v>0</v>
      </c>
      <c r="I169" s="54">
        <f t="shared" si="19"/>
        <v>0</v>
      </c>
      <c r="J169" s="158" t="str">
        <f t="shared" si="12"/>
        <v>MUY BAJO</v>
      </c>
      <c r="K169" s="136">
        <v>50000000</v>
      </c>
      <c r="L169" s="136">
        <v>0</v>
      </c>
      <c r="M169" s="153">
        <v>0</v>
      </c>
      <c r="N169" s="136"/>
      <c r="O169" s="136"/>
      <c r="P169" s="122">
        <v>0</v>
      </c>
      <c r="Q169" s="158" t="str">
        <f t="shared" si="24"/>
        <v>MUY BAJO</v>
      </c>
      <c r="R169" s="143"/>
      <c r="S169" s="31">
        <f t="shared" si="23"/>
        <v>0</v>
      </c>
      <c r="T169" s="158" t="str">
        <f t="shared" si="25"/>
        <v>MUY BAJO</v>
      </c>
    </row>
    <row r="170" spans="1:20" ht="25.5" hidden="1" x14ac:dyDescent="0.25">
      <c r="A170" s="207"/>
      <c r="B170" s="9" t="s">
        <v>112</v>
      </c>
      <c r="C170" s="3" t="s">
        <v>31</v>
      </c>
      <c r="D170" s="1" t="s">
        <v>113</v>
      </c>
      <c r="E170" s="48">
        <v>0</v>
      </c>
      <c r="F170" s="53">
        <v>1</v>
      </c>
      <c r="G170" s="48" t="s">
        <v>289</v>
      </c>
      <c r="H170" s="124">
        <v>0</v>
      </c>
      <c r="I170" s="54">
        <f t="shared" si="19"/>
        <v>0</v>
      </c>
      <c r="J170" s="158" t="str">
        <f t="shared" si="12"/>
        <v>MUY BAJO</v>
      </c>
      <c r="K170" s="136">
        <v>100000000</v>
      </c>
      <c r="L170" s="136">
        <v>106981308</v>
      </c>
      <c r="M170" s="153">
        <v>1.0698130800000001</v>
      </c>
      <c r="N170" s="136"/>
      <c r="O170" s="136"/>
      <c r="P170" s="122">
        <f>+O170/L170</f>
        <v>0</v>
      </c>
      <c r="Q170" s="158" t="str">
        <f t="shared" si="24"/>
        <v>MUY BAJO</v>
      </c>
      <c r="R170" s="143"/>
      <c r="S170" s="31">
        <f t="shared" si="23"/>
        <v>0</v>
      </c>
      <c r="T170" s="158" t="str">
        <f t="shared" si="25"/>
        <v>MUY BAJO</v>
      </c>
    </row>
    <row r="171" spans="1:20" hidden="1" x14ac:dyDescent="0.25">
      <c r="A171" s="207"/>
      <c r="B171" s="9" t="s">
        <v>114</v>
      </c>
      <c r="C171" s="3" t="s">
        <v>27</v>
      </c>
      <c r="D171" s="1" t="s">
        <v>115</v>
      </c>
      <c r="E171" s="53">
        <v>48789</v>
      </c>
      <c r="F171" s="53"/>
      <c r="G171" s="48" t="s">
        <v>289</v>
      </c>
      <c r="H171" s="124">
        <v>110</v>
      </c>
      <c r="I171" s="54"/>
      <c r="J171" s="158" t="s">
        <v>293</v>
      </c>
      <c r="K171" s="136">
        <v>8626000000</v>
      </c>
      <c r="L171" s="136">
        <v>107000000</v>
      </c>
      <c r="M171" s="153">
        <v>1.2404358914908417E-2</v>
      </c>
      <c r="N171" s="136"/>
      <c r="O171" s="136">
        <v>106500000</v>
      </c>
      <c r="P171" s="122">
        <f>+O171/L171</f>
        <v>0.99532710280373837</v>
      </c>
      <c r="Q171" s="158" t="str">
        <f t="shared" si="24"/>
        <v>MUY ALTO</v>
      </c>
      <c r="R171" s="143"/>
      <c r="S171" s="31">
        <f t="shared" si="23"/>
        <v>0</v>
      </c>
      <c r="T171" s="158" t="str">
        <f t="shared" si="25"/>
        <v>MUY BAJO</v>
      </c>
    </row>
    <row r="172" spans="1:20" hidden="1" x14ac:dyDescent="0.25">
      <c r="A172" s="207"/>
      <c r="B172" s="9" t="s">
        <v>114</v>
      </c>
      <c r="C172" s="3" t="s">
        <v>29</v>
      </c>
      <c r="D172" s="1" t="s">
        <v>115</v>
      </c>
      <c r="E172" s="53">
        <v>2455</v>
      </c>
      <c r="F172" s="53">
        <v>600</v>
      </c>
      <c r="G172" s="48" t="s">
        <v>289</v>
      </c>
      <c r="H172" s="124">
        <v>0</v>
      </c>
      <c r="I172" s="54">
        <f t="shared" si="19"/>
        <v>0</v>
      </c>
      <c r="J172" s="158" t="str">
        <f t="shared" si="12"/>
        <v>MUY BAJO</v>
      </c>
      <c r="K172" s="136">
        <v>3630000000</v>
      </c>
      <c r="L172" s="136">
        <v>1025185428</v>
      </c>
      <c r="M172" s="153">
        <v>0.28242022809917355</v>
      </c>
      <c r="N172" s="136">
        <v>-609985</v>
      </c>
      <c r="O172" s="136">
        <v>933668556</v>
      </c>
      <c r="P172" s="122">
        <f>+O172/L172</f>
        <v>0.91073139599873443</v>
      </c>
      <c r="Q172" s="158" t="str">
        <f t="shared" si="24"/>
        <v>MUY ALTO</v>
      </c>
      <c r="R172" s="143"/>
      <c r="S172" s="31">
        <f t="shared" si="23"/>
        <v>0</v>
      </c>
      <c r="T172" s="158" t="str">
        <f t="shared" si="25"/>
        <v>MUY BAJO</v>
      </c>
    </row>
    <row r="173" spans="1:20" hidden="1" x14ac:dyDescent="0.25">
      <c r="A173" s="207"/>
      <c r="B173" s="9" t="s">
        <v>114</v>
      </c>
      <c r="C173" s="3" t="s">
        <v>30</v>
      </c>
      <c r="D173" s="1" t="s">
        <v>115</v>
      </c>
      <c r="E173" s="53">
        <v>3938</v>
      </c>
      <c r="F173" s="53"/>
      <c r="G173" s="48" t="s">
        <v>289</v>
      </c>
      <c r="H173" s="124">
        <v>0</v>
      </c>
      <c r="I173" s="54"/>
      <c r="J173" s="158" t="s">
        <v>293</v>
      </c>
      <c r="K173" s="136">
        <v>0</v>
      </c>
      <c r="L173" s="136">
        <v>0</v>
      </c>
      <c r="M173" s="153"/>
      <c r="N173" s="136"/>
      <c r="O173" s="136"/>
      <c r="P173" s="122"/>
      <c r="Q173" s="158" t="s">
        <v>293</v>
      </c>
      <c r="R173" s="143"/>
      <c r="S173" s="31"/>
      <c r="T173" s="158" t="s">
        <v>293</v>
      </c>
    </row>
    <row r="174" spans="1:20" hidden="1" x14ac:dyDescent="0.25">
      <c r="A174" s="207"/>
      <c r="B174" s="9" t="s">
        <v>114</v>
      </c>
      <c r="C174" s="3" t="s">
        <v>31</v>
      </c>
      <c r="D174" s="1" t="s">
        <v>115</v>
      </c>
      <c r="E174" s="53">
        <v>4197</v>
      </c>
      <c r="F174" s="53"/>
      <c r="G174" s="48" t="s">
        <v>289</v>
      </c>
      <c r="H174" s="124">
        <v>1200</v>
      </c>
      <c r="I174" s="54"/>
      <c r="J174" s="158" t="s">
        <v>293</v>
      </c>
      <c r="K174" s="136">
        <v>6500000000</v>
      </c>
      <c r="L174" s="136">
        <v>6459747740</v>
      </c>
      <c r="M174" s="153">
        <v>0.99380734461538467</v>
      </c>
      <c r="N174" s="136"/>
      <c r="O174" s="136">
        <v>6458980295</v>
      </c>
      <c r="P174" s="122">
        <f>+O174/L174</f>
        <v>0.99988119582514845</v>
      </c>
      <c r="Q174" s="158" t="str">
        <f t="shared" si="24"/>
        <v>MUY ALTO</v>
      </c>
      <c r="R174" s="143"/>
      <c r="S174" s="31">
        <f t="shared" si="23"/>
        <v>0</v>
      </c>
      <c r="T174" s="158" t="str">
        <f t="shared" si="25"/>
        <v>MUY BAJO</v>
      </c>
    </row>
    <row r="175" spans="1:20" ht="25.5" hidden="1" x14ac:dyDescent="0.25">
      <c r="A175" s="207"/>
      <c r="B175" s="9" t="s">
        <v>116</v>
      </c>
      <c r="C175" s="3" t="s">
        <v>27</v>
      </c>
      <c r="D175" s="1" t="s">
        <v>117</v>
      </c>
      <c r="E175" s="48">
        <v>0</v>
      </c>
      <c r="F175" s="53">
        <v>1</v>
      </c>
      <c r="G175" s="48" t="s">
        <v>290</v>
      </c>
      <c r="H175" s="124">
        <v>0</v>
      </c>
      <c r="I175" s="54">
        <f t="shared" si="19"/>
        <v>0</v>
      </c>
      <c r="J175" s="158" t="str">
        <f t="shared" si="12"/>
        <v>MUY BAJO</v>
      </c>
      <c r="K175" s="136">
        <v>300000000</v>
      </c>
      <c r="L175" s="136">
        <v>0</v>
      </c>
      <c r="M175" s="153">
        <v>0</v>
      </c>
      <c r="N175" s="136"/>
      <c r="O175" s="136"/>
      <c r="P175" s="122">
        <v>0</v>
      </c>
      <c r="Q175" s="158" t="str">
        <f t="shared" si="24"/>
        <v>MUY BAJO</v>
      </c>
      <c r="R175" s="143"/>
      <c r="S175" s="31">
        <f t="shared" si="23"/>
        <v>0</v>
      </c>
      <c r="T175" s="158" t="str">
        <f t="shared" si="25"/>
        <v>MUY BAJO</v>
      </c>
    </row>
    <row r="176" spans="1:20" ht="25.5" hidden="1" x14ac:dyDescent="0.25">
      <c r="A176" s="207"/>
      <c r="B176" s="9" t="s">
        <v>116</v>
      </c>
      <c r="C176" s="3" t="s">
        <v>29</v>
      </c>
      <c r="D176" s="1" t="s">
        <v>117</v>
      </c>
      <c r="E176" s="48">
        <v>0</v>
      </c>
      <c r="F176" s="53"/>
      <c r="G176" s="48" t="s">
        <v>290</v>
      </c>
      <c r="H176" s="124">
        <v>0</v>
      </c>
      <c r="I176" s="54"/>
      <c r="J176" s="158" t="s">
        <v>293</v>
      </c>
      <c r="K176" s="136">
        <v>0</v>
      </c>
      <c r="L176" s="136">
        <v>0</v>
      </c>
      <c r="M176" s="153"/>
      <c r="N176" s="136"/>
      <c r="O176" s="136"/>
      <c r="P176" s="122"/>
      <c r="Q176" s="158" t="s">
        <v>293</v>
      </c>
      <c r="R176" s="143"/>
      <c r="S176" s="31"/>
      <c r="T176" s="158" t="s">
        <v>293</v>
      </c>
    </row>
    <row r="177" spans="1:20" ht="25.5" hidden="1" x14ac:dyDescent="0.25">
      <c r="A177" s="207"/>
      <c r="B177" s="9" t="s">
        <v>116</v>
      </c>
      <c r="C177" s="3" t="s">
        <v>30</v>
      </c>
      <c r="D177" s="1" t="s">
        <v>117</v>
      </c>
      <c r="E177" s="48">
        <v>0</v>
      </c>
      <c r="F177" s="53"/>
      <c r="G177" s="48" t="s">
        <v>290</v>
      </c>
      <c r="H177" s="124">
        <v>0</v>
      </c>
      <c r="I177" s="54"/>
      <c r="J177" s="158" t="s">
        <v>293</v>
      </c>
      <c r="K177" s="136">
        <v>0</v>
      </c>
      <c r="L177" s="136">
        <v>0</v>
      </c>
      <c r="M177" s="153"/>
      <c r="N177" s="136"/>
      <c r="O177" s="136"/>
      <c r="P177" s="122"/>
      <c r="Q177" s="158" t="s">
        <v>293</v>
      </c>
      <c r="R177" s="143"/>
      <c r="S177" s="31"/>
      <c r="T177" s="158" t="s">
        <v>293</v>
      </c>
    </row>
    <row r="178" spans="1:20" ht="25.5" hidden="1" x14ac:dyDescent="0.25">
      <c r="A178" s="207"/>
      <c r="B178" s="9" t="s">
        <v>116</v>
      </c>
      <c r="C178" s="3" t="s">
        <v>31</v>
      </c>
      <c r="D178" s="1" t="s">
        <v>117</v>
      </c>
      <c r="E178" s="48">
        <v>0</v>
      </c>
      <c r="F178" s="53"/>
      <c r="G178" s="48" t="s">
        <v>290</v>
      </c>
      <c r="H178" s="124">
        <v>0</v>
      </c>
      <c r="I178" s="54"/>
      <c r="J178" s="158" t="s">
        <v>293</v>
      </c>
      <c r="K178" s="136">
        <v>0</v>
      </c>
      <c r="L178" s="136">
        <v>0</v>
      </c>
      <c r="M178" s="153"/>
      <c r="N178" s="136"/>
      <c r="O178" s="136"/>
      <c r="P178" s="122"/>
      <c r="Q178" s="158" t="s">
        <v>293</v>
      </c>
      <c r="R178" s="143"/>
      <c r="S178" s="31"/>
      <c r="T178" s="158" t="s">
        <v>293</v>
      </c>
    </row>
    <row r="179" spans="1:20" ht="25.5" hidden="1" x14ac:dyDescent="0.25">
      <c r="A179" s="207"/>
      <c r="B179" s="9" t="s">
        <v>116</v>
      </c>
      <c r="C179" s="3" t="s">
        <v>27</v>
      </c>
      <c r="D179" s="1" t="s">
        <v>118</v>
      </c>
      <c r="E179" s="48">
        <v>0</v>
      </c>
      <c r="F179" s="53"/>
      <c r="G179" s="48" t="s">
        <v>289</v>
      </c>
      <c r="H179" s="124">
        <v>0</v>
      </c>
      <c r="I179" s="54"/>
      <c r="J179" s="158" t="s">
        <v>293</v>
      </c>
      <c r="K179" s="136">
        <v>0</v>
      </c>
      <c r="L179" s="136">
        <v>0</v>
      </c>
      <c r="M179" s="153"/>
      <c r="N179" s="136"/>
      <c r="O179" s="136"/>
      <c r="P179" s="122"/>
      <c r="Q179" s="158" t="s">
        <v>293</v>
      </c>
      <c r="R179" s="143"/>
      <c r="S179" s="31"/>
      <c r="T179" s="158" t="s">
        <v>293</v>
      </c>
    </row>
    <row r="180" spans="1:20" ht="25.5" hidden="1" x14ac:dyDescent="0.25">
      <c r="A180" s="207"/>
      <c r="B180" s="9" t="s">
        <v>116</v>
      </c>
      <c r="C180" s="3" t="s">
        <v>29</v>
      </c>
      <c r="D180" s="1" t="s">
        <v>118</v>
      </c>
      <c r="E180" s="48">
        <v>0</v>
      </c>
      <c r="F180" s="53"/>
      <c r="G180" s="48" t="s">
        <v>289</v>
      </c>
      <c r="H180" s="124">
        <v>0</v>
      </c>
      <c r="I180" s="54"/>
      <c r="J180" s="158" t="s">
        <v>293</v>
      </c>
      <c r="K180" s="136">
        <v>0</v>
      </c>
      <c r="L180" s="136">
        <v>0</v>
      </c>
      <c r="M180" s="153"/>
      <c r="N180" s="136"/>
      <c r="O180" s="136"/>
      <c r="P180" s="122"/>
      <c r="Q180" s="158" t="s">
        <v>293</v>
      </c>
      <c r="R180" s="143"/>
      <c r="S180" s="31"/>
      <c r="T180" s="158" t="s">
        <v>293</v>
      </c>
    </row>
    <row r="181" spans="1:20" ht="25.5" hidden="1" x14ac:dyDescent="0.25">
      <c r="A181" s="207"/>
      <c r="B181" s="9" t="s">
        <v>116</v>
      </c>
      <c r="C181" s="3" t="s">
        <v>30</v>
      </c>
      <c r="D181" s="1" t="s">
        <v>118</v>
      </c>
      <c r="E181" s="48">
        <v>0</v>
      </c>
      <c r="F181" s="53"/>
      <c r="G181" s="48" t="s">
        <v>289</v>
      </c>
      <c r="H181" s="124">
        <v>0</v>
      </c>
      <c r="I181" s="54"/>
      <c r="J181" s="158" t="s">
        <v>293</v>
      </c>
      <c r="K181" s="136">
        <v>0</v>
      </c>
      <c r="L181" s="136">
        <v>0</v>
      </c>
      <c r="M181" s="153"/>
      <c r="N181" s="136"/>
      <c r="O181" s="136"/>
      <c r="P181" s="122"/>
      <c r="Q181" s="158" t="s">
        <v>293</v>
      </c>
      <c r="R181" s="143"/>
      <c r="S181" s="31"/>
      <c r="T181" s="158" t="s">
        <v>293</v>
      </c>
    </row>
    <row r="182" spans="1:20" ht="25.5" hidden="1" x14ac:dyDescent="0.25">
      <c r="A182" s="207"/>
      <c r="B182" s="9" t="s">
        <v>116</v>
      </c>
      <c r="C182" s="3" t="s">
        <v>31</v>
      </c>
      <c r="D182" s="1" t="s">
        <v>118</v>
      </c>
      <c r="E182" s="48">
        <v>0</v>
      </c>
      <c r="F182" s="53"/>
      <c r="G182" s="48" t="s">
        <v>289</v>
      </c>
      <c r="H182" s="124">
        <v>0</v>
      </c>
      <c r="I182" s="54"/>
      <c r="J182" s="158" t="s">
        <v>293</v>
      </c>
      <c r="K182" s="136">
        <v>0</v>
      </c>
      <c r="L182" s="136">
        <v>0</v>
      </c>
      <c r="M182" s="153"/>
      <c r="N182" s="136"/>
      <c r="O182" s="136"/>
      <c r="P182" s="122"/>
      <c r="Q182" s="158" t="s">
        <v>293</v>
      </c>
      <c r="R182" s="143"/>
      <c r="S182" s="31"/>
      <c r="T182" s="158" t="s">
        <v>293</v>
      </c>
    </row>
    <row r="183" spans="1:20" hidden="1" x14ac:dyDescent="0.25">
      <c r="A183" s="207"/>
      <c r="B183" s="9" t="s">
        <v>119</v>
      </c>
      <c r="C183" s="3" t="s">
        <v>27</v>
      </c>
      <c r="D183" s="1" t="s">
        <v>120</v>
      </c>
      <c r="E183" s="64">
        <v>48789</v>
      </c>
      <c r="F183" s="53">
        <v>4800</v>
      </c>
      <c r="G183" s="48" t="s">
        <v>290</v>
      </c>
      <c r="H183" s="124">
        <v>8846</v>
      </c>
      <c r="I183" s="54">
        <f t="shared" si="19"/>
        <v>1.8429166666666668</v>
      </c>
      <c r="J183" s="158" t="str">
        <f t="shared" ref="J183:J246" si="30">IF(I183&lt;=20%,"MUY BAJO",IF(AND(I183&gt;20%,I183&lt;=40%),"BAJO",IF(AND(I183&gt;40%,I183&lt;=60%),"MEDIO",IF(AND(I183&gt;60%,I183&lt;=80%),"ALTO","MUY ALTO"))))</f>
        <v>MUY ALTO</v>
      </c>
      <c r="K183" s="136">
        <v>244000000</v>
      </c>
      <c r="L183" s="136">
        <v>1312750892</v>
      </c>
      <c r="M183" s="153">
        <v>5.3801266065573774</v>
      </c>
      <c r="N183" s="136">
        <v>80398112</v>
      </c>
      <c r="O183" s="136">
        <v>1033851101</v>
      </c>
      <c r="P183" s="122">
        <f>+O183/L183</f>
        <v>0.78754553304847419</v>
      </c>
      <c r="Q183" s="158" t="str">
        <f t="shared" si="24"/>
        <v>ALTO</v>
      </c>
      <c r="R183" s="143"/>
      <c r="S183" s="31">
        <f t="shared" si="23"/>
        <v>1.4513807886139174</v>
      </c>
      <c r="T183" s="158" t="str">
        <f t="shared" si="25"/>
        <v>MUY ALTO</v>
      </c>
    </row>
    <row r="184" spans="1:20" hidden="1" x14ac:dyDescent="0.25">
      <c r="A184" s="207"/>
      <c r="B184" s="9" t="s">
        <v>119</v>
      </c>
      <c r="C184" s="3" t="s">
        <v>29</v>
      </c>
      <c r="D184" s="1" t="s">
        <v>120</v>
      </c>
      <c r="E184" s="64">
        <v>2455</v>
      </c>
      <c r="F184" s="53">
        <v>245</v>
      </c>
      <c r="G184" s="48" t="s">
        <v>289</v>
      </c>
      <c r="H184" s="124">
        <v>0</v>
      </c>
      <c r="I184" s="54">
        <f t="shared" si="19"/>
        <v>0</v>
      </c>
      <c r="J184" s="158" t="str">
        <f t="shared" si="30"/>
        <v>MUY BAJO</v>
      </c>
      <c r="K184" s="136">
        <v>12250000</v>
      </c>
      <c r="L184" s="136">
        <v>0</v>
      </c>
      <c r="M184" s="153">
        <v>0</v>
      </c>
      <c r="N184" s="136"/>
      <c r="O184" s="136"/>
      <c r="P184" s="122">
        <v>0</v>
      </c>
      <c r="Q184" s="158" t="str">
        <f t="shared" si="24"/>
        <v>MUY BAJO</v>
      </c>
      <c r="R184" s="143"/>
      <c r="S184" s="31">
        <f t="shared" si="23"/>
        <v>0</v>
      </c>
      <c r="T184" s="158" t="str">
        <f t="shared" si="25"/>
        <v>MUY BAJO</v>
      </c>
    </row>
    <row r="185" spans="1:20" hidden="1" x14ac:dyDescent="0.25">
      <c r="A185" s="207"/>
      <c r="B185" s="9" t="s">
        <v>119</v>
      </c>
      <c r="C185" s="3" t="s">
        <v>30</v>
      </c>
      <c r="D185" s="1" t="s">
        <v>120</v>
      </c>
      <c r="E185" s="64">
        <v>3938</v>
      </c>
      <c r="F185" s="53">
        <v>393</v>
      </c>
      <c r="G185" s="48" t="s">
        <v>289</v>
      </c>
      <c r="H185" s="124">
        <v>638</v>
      </c>
      <c r="I185" s="54">
        <f t="shared" si="19"/>
        <v>1.6234096692111959</v>
      </c>
      <c r="J185" s="158" t="str">
        <f t="shared" si="30"/>
        <v>MUY ALTO</v>
      </c>
      <c r="K185" s="136">
        <v>19650000</v>
      </c>
      <c r="L185" s="136">
        <v>352586590</v>
      </c>
      <c r="M185" s="153">
        <v>17.943337913486005</v>
      </c>
      <c r="N185" s="136"/>
      <c r="O185" s="136">
        <v>338770232</v>
      </c>
      <c r="P185" s="122">
        <f>+O185/L185</f>
        <v>0.96081428394653356</v>
      </c>
      <c r="Q185" s="158" t="str">
        <f t="shared" si="24"/>
        <v>MUY ALTO</v>
      </c>
      <c r="R185" s="143"/>
      <c r="S185" s="31">
        <f t="shared" si="23"/>
        <v>1.559795198875034</v>
      </c>
      <c r="T185" s="158" t="str">
        <f t="shared" si="25"/>
        <v>MUY ALTO</v>
      </c>
    </row>
    <row r="186" spans="1:20" hidden="1" x14ac:dyDescent="0.25">
      <c r="A186" s="207"/>
      <c r="B186" s="9" t="s">
        <v>119</v>
      </c>
      <c r="C186" s="3" t="s">
        <v>31</v>
      </c>
      <c r="D186" s="1" t="s">
        <v>120</v>
      </c>
      <c r="E186" s="64">
        <v>4197</v>
      </c>
      <c r="F186" s="53">
        <v>419</v>
      </c>
      <c r="G186" s="48" t="s">
        <v>289</v>
      </c>
      <c r="H186" s="124">
        <v>0</v>
      </c>
      <c r="I186" s="54">
        <f t="shared" si="19"/>
        <v>0</v>
      </c>
      <c r="J186" s="158" t="str">
        <f t="shared" si="30"/>
        <v>MUY BAJO</v>
      </c>
      <c r="K186" s="136">
        <v>20950000</v>
      </c>
      <c r="L186" s="136">
        <v>0</v>
      </c>
      <c r="M186" s="153">
        <v>0</v>
      </c>
      <c r="N186" s="136"/>
      <c r="O186" s="136"/>
      <c r="P186" s="122">
        <v>0</v>
      </c>
      <c r="Q186" s="158" t="str">
        <f t="shared" si="24"/>
        <v>MUY BAJO</v>
      </c>
      <c r="R186" s="143"/>
      <c r="S186" s="31">
        <f t="shared" si="23"/>
        <v>0</v>
      </c>
      <c r="T186" s="158" t="str">
        <f t="shared" si="25"/>
        <v>MUY BAJO</v>
      </c>
    </row>
    <row r="187" spans="1:20" x14ac:dyDescent="0.25">
      <c r="A187" s="207"/>
      <c r="B187" s="10" t="s">
        <v>323</v>
      </c>
      <c r="C187" s="19"/>
      <c r="D187" s="6"/>
      <c r="E187" s="75"/>
      <c r="F187" s="76"/>
      <c r="G187" s="51"/>
      <c r="H187" s="76"/>
      <c r="I187" s="174">
        <f>+AVERAGE(I167:I186)</f>
        <v>0.54663263358778624</v>
      </c>
      <c r="J187" s="159" t="str">
        <f t="shared" si="30"/>
        <v>MEDIO</v>
      </c>
      <c r="K187" s="137">
        <f>SUM(K167:K186)</f>
        <v>20152850000</v>
      </c>
      <c r="L187" s="137">
        <v>9743377314</v>
      </c>
      <c r="M187" s="140">
        <v>0.48347391629471764</v>
      </c>
      <c r="N187" s="137">
        <v>219788127</v>
      </c>
      <c r="O187" s="137">
        <v>9290895540</v>
      </c>
      <c r="P187" s="176">
        <f>+O187/L187</f>
        <v>0.95356006860682274</v>
      </c>
      <c r="Q187" s="159" t="str">
        <f t="shared" si="24"/>
        <v>MUY ALTO</v>
      </c>
      <c r="R187" s="143"/>
      <c r="S187" s="178">
        <f t="shared" si="23"/>
        <v>0.5212470515866976</v>
      </c>
      <c r="T187" s="159" t="str">
        <f t="shared" si="25"/>
        <v>MEDIO</v>
      </c>
    </row>
    <row r="188" spans="1:20" hidden="1" x14ac:dyDescent="0.25">
      <c r="A188" s="207"/>
      <c r="B188" s="9" t="s">
        <v>121</v>
      </c>
      <c r="C188" s="3" t="s">
        <v>27</v>
      </c>
      <c r="D188" s="1" t="s">
        <v>122</v>
      </c>
      <c r="E188" s="48">
        <v>1450</v>
      </c>
      <c r="F188" s="48">
        <v>1850</v>
      </c>
      <c r="G188" s="48" t="s">
        <v>291</v>
      </c>
      <c r="H188" s="124">
        <v>1450</v>
      </c>
      <c r="I188" s="49">
        <f t="shared" si="19"/>
        <v>0.78378378378378377</v>
      </c>
      <c r="J188" s="158" t="str">
        <f t="shared" si="30"/>
        <v>ALTO</v>
      </c>
      <c r="K188" s="136">
        <v>558197324</v>
      </c>
      <c r="L188" s="136">
        <v>0</v>
      </c>
      <c r="M188" s="153">
        <v>0</v>
      </c>
      <c r="N188" s="136">
        <v>0</v>
      </c>
      <c r="O188" s="136">
        <v>0</v>
      </c>
      <c r="P188" s="122">
        <v>0</v>
      </c>
      <c r="Q188" s="158" t="str">
        <f t="shared" si="24"/>
        <v>MUY BAJO</v>
      </c>
      <c r="R188" s="143"/>
      <c r="S188" s="31">
        <f t="shared" si="23"/>
        <v>0</v>
      </c>
      <c r="T188" s="158" t="str">
        <f t="shared" si="25"/>
        <v>MUY BAJO</v>
      </c>
    </row>
    <row r="189" spans="1:20" hidden="1" x14ac:dyDescent="0.25">
      <c r="A189" s="207"/>
      <c r="B189" s="9" t="s">
        <v>121</v>
      </c>
      <c r="C189" s="3" t="s">
        <v>29</v>
      </c>
      <c r="D189" s="1" t="s">
        <v>122</v>
      </c>
      <c r="E189" s="48">
        <v>150</v>
      </c>
      <c r="F189" s="48">
        <v>410</v>
      </c>
      <c r="G189" s="48" t="s">
        <v>291</v>
      </c>
      <c r="H189" s="124">
        <v>250</v>
      </c>
      <c r="I189" s="131">
        <f t="shared" si="19"/>
        <v>0.6097560975609756</v>
      </c>
      <c r="J189" s="158" t="str">
        <f t="shared" si="30"/>
        <v>ALTO</v>
      </c>
      <c r="K189" s="136">
        <v>123708596</v>
      </c>
      <c r="L189" s="136">
        <v>0</v>
      </c>
      <c r="M189" s="153">
        <v>0</v>
      </c>
      <c r="N189" s="136">
        <v>0</v>
      </c>
      <c r="O189" s="136">
        <v>0</v>
      </c>
      <c r="P189" s="122">
        <v>0</v>
      </c>
      <c r="Q189" s="158" t="str">
        <f t="shared" si="24"/>
        <v>MUY BAJO</v>
      </c>
      <c r="R189" s="143"/>
      <c r="S189" s="31">
        <f t="shared" si="23"/>
        <v>0</v>
      </c>
      <c r="T189" s="158" t="str">
        <f t="shared" si="25"/>
        <v>MUY BAJO</v>
      </c>
    </row>
    <row r="190" spans="1:20" hidden="1" x14ac:dyDescent="0.25">
      <c r="A190" s="207"/>
      <c r="B190" s="9" t="s">
        <v>121</v>
      </c>
      <c r="C190" s="3" t="s">
        <v>30</v>
      </c>
      <c r="D190" s="1" t="s">
        <v>122</v>
      </c>
      <c r="E190" s="48">
        <v>150</v>
      </c>
      <c r="F190" s="48">
        <v>220</v>
      </c>
      <c r="G190" s="48" t="s">
        <v>291</v>
      </c>
      <c r="H190" s="124">
        <v>250</v>
      </c>
      <c r="I190" s="131">
        <f t="shared" si="19"/>
        <v>1.1363636363636365</v>
      </c>
      <c r="J190" s="158" t="str">
        <f t="shared" si="30"/>
        <v>MUY ALTO</v>
      </c>
      <c r="K190" s="136">
        <v>66380222</v>
      </c>
      <c r="L190" s="136">
        <v>0</v>
      </c>
      <c r="M190" s="153">
        <v>0</v>
      </c>
      <c r="N190" s="136">
        <v>0</v>
      </c>
      <c r="O190" s="136">
        <v>0</v>
      </c>
      <c r="P190" s="122">
        <v>0</v>
      </c>
      <c r="Q190" s="158" t="str">
        <f t="shared" si="24"/>
        <v>MUY BAJO</v>
      </c>
      <c r="R190" s="143"/>
      <c r="S190" s="31">
        <f t="shared" si="23"/>
        <v>0</v>
      </c>
      <c r="T190" s="158" t="str">
        <f t="shared" si="25"/>
        <v>MUY BAJO</v>
      </c>
    </row>
    <row r="191" spans="1:20" hidden="1" x14ac:dyDescent="0.25">
      <c r="A191" s="207"/>
      <c r="B191" s="9" t="s">
        <v>121</v>
      </c>
      <c r="C191" s="3" t="s">
        <v>31</v>
      </c>
      <c r="D191" s="1" t="s">
        <v>122</v>
      </c>
      <c r="E191" s="48">
        <v>330</v>
      </c>
      <c r="F191" s="48">
        <v>220</v>
      </c>
      <c r="G191" s="48" t="s">
        <v>291</v>
      </c>
      <c r="H191" s="124">
        <v>430</v>
      </c>
      <c r="I191" s="131">
        <f t="shared" si="19"/>
        <v>1.9545454545454546</v>
      </c>
      <c r="J191" s="158" t="str">
        <f t="shared" si="30"/>
        <v>MUY ALTO</v>
      </c>
      <c r="K191" s="136">
        <v>66380222</v>
      </c>
      <c r="L191" s="136">
        <v>0</v>
      </c>
      <c r="M191" s="153">
        <v>0</v>
      </c>
      <c r="N191" s="136">
        <v>0</v>
      </c>
      <c r="O191" s="136">
        <v>0</v>
      </c>
      <c r="P191" s="122">
        <v>0</v>
      </c>
      <c r="Q191" s="158" t="str">
        <f t="shared" si="24"/>
        <v>MUY BAJO</v>
      </c>
      <c r="R191" s="143"/>
      <c r="S191" s="31">
        <f t="shared" si="23"/>
        <v>0</v>
      </c>
      <c r="T191" s="158" t="str">
        <f t="shared" si="25"/>
        <v>MUY BAJO</v>
      </c>
    </row>
    <row r="192" spans="1:20" x14ac:dyDescent="0.25">
      <c r="A192" s="207"/>
      <c r="B192" s="10" t="s">
        <v>322</v>
      </c>
      <c r="C192" s="19"/>
      <c r="D192" s="6"/>
      <c r="E192" s="75"/>
      <c r="F192" s="76"/>
      <c r="G192" s="51"/>
      <c r="H192" s="76"/>
      <c r="I192" s="174">
        <f>+AVERAGE(I188:I191)</f>
        <v>1.1211122430634628</v>
      </c>
      <c r="J192" s="159" t="str">
        <f t="shared" si="30"/>
        <v>MUY ALTO</v>
      </c>
      <c r="K192" s="137">
        <f>SUM(K188:K191)</f>
        <v>814666364</v>
      </c>
      <c r="L192" s="137">
        <v>0</v>
      </c>
      <c r="M192" s="140">
        <v>0</v>
      </c>
      <c r="N192" s="137">
        <v>0</v>
      </c>
      <c r="O192" s="137">
        <v>0</v>
      </c>
      <c r="P192" s="176">
        <v>0</v>
      </c>
      <c r="Q192" s="159" t="str">
        <f t="shared" si="24"/>
        <v>MUY BAJO</v>
      </c>
      <c r="R192" s="143"/>
      <c r="S192" s="178">
        <f t="shared" si="23"/>
        <v>0</v>
      </c>
      <c r="T192" s="159" t="str">
        <f t="shared" si="25"/>
        <v>MUY BAJO</v>
      </c>
    </row>
    <row r="193" spans="1:20" hidden="1" x14ac:dyDescent="0.25">
      <c r="A193" s="207"/>
      <c r="B193" s="9" t="s">
        <v>123</v>
      </c>
      <c r="C193" s="3" t="s">
        <v>27</v>
      </c>
      <c r="D193" s="1" t="s">
        <v>124</v>
      </c>
      <c r="E193" s="48">
        <v>113</v>
      </c>
      <c r="F193" s="53"/>
      <c r="G193" s="48" t="s">
        <v>291</v>
      </c>
      <c r="H193" s="124">
        <v>43</v>
      </c>
      <c r="I193" s="54"/>
      <c r="J193" s="158" t="s">
        <v>293</v>
      </c>
      <c r="K193" s="136">
        <v>940000000</v>
      </c>
      <c r="L193" s="136">
        <v>2348435209</v>
      </c>
      <c r="M193" s="153">
        <v>2.4983353287234045</v>
      </c>
      <c r="N193" s="136">
        <v>1214613543</v>
      </c>
      <c r="O193" s="136">
        <v>1840685524</v>
      </c>
      <c r="P193" s="122">
        <f t="shared" ref="P193:P203" si="31">+O193/L193</f>
        <v>0.78379233838168882</v>
      </c>
      <c r="Q193" s="158" t="str">
        <f t="shared" si="24"/>
        <v>ALTO</v>
      </c>
      <c r="R193" s="143"/>
      <c r="S193" s="31">
        <f t="shared" si="23"/>
        <v>0</v>
      </c>
      <c r="T193" s="158" t="str">
        <f t="shared" si="25"/>
        <v>MUY BAJO</v>
      </c>
    </row>
    <row r="194" spans="1:20" hidden="1" x14ac:dyDescent="0.25">
      <c r="A194" s="207"/>
      <c r="B194" s="9" t="s">
        <v>123</v>
      </c>
      <c r="C194" s="3" t="s">
        <v>29</v>
      </c>
      <c r="D194" s="1" t="s">
        <v>124</v>
      </c>
      <c r="E194" s="48">
        <v>3</v>
      </c>
      <c r="F194" s="53"/>
      <c r="G194" s="48" t="s">
        <v>291</v>
      </c>
      <c r="H194" s="124">
        <v>1</v>
      </c>
      <c r="I194" s="54"/>
      <c r="J194" s="158" t="s">
        <v>293</v>
      </c>
      <c r="K194" s="136">
        <v>417000000</v>
      </c>
      <c r="L194" s="136">
        <v>200000695</v>
      </c>
      <c r="M194" s="153">
        <v>0.47961797362110314</v>
      </c>
      <c r="N194" s="136">
        <v>199979726</v>
      </c>
      <c r="O194" s="136">
        <v>199979726</v>
      </c>
      <c r="P194" s="122">
        <f t="shared" si="31"/>
        <v>0.99989515536433515</v>
      </c>
      <c r="Q194" s="158" t="str">
        <f t="shared" si="24"/>
        <v>MUY ALTO</v>
      </c>
      <c r="R194" s="143"/>
      <c r="S194" s="31">
        <f t="shared" si="23"/>
        <v>0</v>
      </c>
      <c r="T194" s="158" t="str">
        <f t="shared" si="25"/>
        <v>MUY BAJO</v>
      </c>
    </row>
    <row r="195" spans="1:20" hidden="1" x14ac:dyDescent="0.25">
      <c r="A195" s="207"/>
      <c r="B195" s="9" t="s">
        <v>123</v>
      </c>
      <c r="C195" s="3" t="s">
        <v>30</v>
      </c>
      <c r="D195" s="1" t="s">
        <v>124</v>
      </c>
      <c r="E195" s="48">
        <v>4</v>
      </c>
      <c r="F195" s="53"/>
      <c r="G195" s="48" t="s">
        <v>291</v>
      </c>
      <c r="H195" s="124">
        <v>1</v>
      </c>
      <c r="I195" s="54"/>
      <c r="J195" s="158" t="s">
        <v>293</v>
      </c>
      <c r="K195" s="136">
        <v>200000000</v>
      </c>
      <c r="L195" s="136">
        <v>281094705</v>
      </c>
      <c r="M195" s="153">
        <v>1.4054735249999999</v>
      </c>
      <c r="N195" s="136">
        <v>199917550</v>
      </c>
      <c r="O195" s="136">
        <v>199917550</v>
      </c>
      <c r="P195" s="122">
        <f t="shared" si="31"/>
        <v>0.71121065763227376</v>
      </c>
      <c r="Q195" s="158" t="str">
        <f t="shared" si="24"/>
        <v>ALTO</v>
      </c>
      <c r="R195" s="143"/>
      <c r="S195" s="31">
        <f t="shared" si="23"/>
        <v>0</v>
      </c>
      <c r="T195" s="158" t="str">
        <f t="shared" si="25"/>
        <v>MUY BAJO</v>
      </c>
    </row>
    <row r="196" spans="1:20" hidden="1" x14ac:dyDescent="0.25">
      <c r="A196" s="207"/>
      <c r="B196" s="9" t="s">
        <v>123</v>
      </c>
      <c r="C196" s="3" t="s">
        <v>31</v>
      </c>
      <c r="D196" s="1" t="s">
        <v>124</v>
      </c>
      <c r="E196" s="48">
        <v>6</v>
      </c>
      <c r="F196" s="53"/>
      <c r="G196" s="48" t="s">
        <v>291</v>
      </c>
      <c r="H196" s="124">
        <v>2</v>
      </c>
      <c r="I196" s="54"/>
      <c r="J196" s="158" t="s">
        <v>293</v>
      </c>
      <c r="K196" s="136">
        <v>392000000</v>
      </c>
      <c r="L196" s="136">
        <v>897037240</v>
      </c>
      <c r="M196" s="153">
        <v>2.2883603061224491</v>
      </c>
      <c r="N196" s="136">
        <v>199268856</v>
      </c>
      <c r="O196" s="136">
        <v>400071955</v>
      </c>
      <c r="P196" s="122">
        <f t="shared" si="31"/>
        <v>0.44599258220316473</v>
      </c>
      <c r="Q196" s="158" t="str">
        <f t="shared" si="24"/>
        <v>MEDIO</v>
      </c>
      <c r="R196" s="143"/>
      <c r="S196" s="31">
        <f t="shared" si="23"/>
        <v>0</v>
      </c>
      <c r="T196" s="158" t="str">
        <f t="shared" si="25"/>
        <v>MUY BAJO</v>
      </c>
    </row>
    <row r="197" spans="1:20" ht="25.5" hidden="1" x14ac:dyDescent="0.25">
      <c r="A197" s="207"/>
      <c r="B197" s="9" t="s">
        <v>123</v>
      </c>
      <c r="C197" s="3" t="s">
        <v>27</v>
      </c>
      <c r="D197" s="1" t="s">
        <v>125</v>
      </c>
      <c r="E197" s="48">
        <v>110</v>
      </c>
      <c r="F197" s="48">
        <v>11</v>
      </c>
      <c r="G197" s="48" t="s">
        <v>291</v>
      </c>
      <c r="H197" s="124">
        <v>12</v>
      </c>
      <c r="I197" s="49">
        <f t="shared" si="19"/>
        <v>1.0909090909090908</v>
      </c>
      <c r="J197" s="158" t="str">
        <f t="shared" si="30"/>
        <v>MUY ALTO</v>
      </c>
      <c r="K197" s="136">
        <v>104500000</v>
      </c>
      <c r="L197" s="136">
        <v>468100924</v>
      </c>
      <c r="M197" s="153">
        <v>4.4794346794258377</v>
      </c>
      <c r="N197" s="136">
        <v>61085105</v>
      </c>
      <c r="O197" s="136">
        <v>455051146</v>
      </c>
      <c r="P197" s="122">
        <f t="shared" si="31"/>
        <v>0.97212187088098978</v>
      </c>
      <c r="Q197" s="158" t="str">
        <f t="shared" si="24"/>
        <v>MUY ALTO</v>
      </c>
      <c r="R197" s="143"/>
      <c r="S197" s="31">
        <f t="shared" si="23"/>
        <v>1.0604965864156251</v>
      </c>
      <c r="T197" s="158" t="str">
        <f t="shared" si="25"/>
        <v>MUY ALTO</v>
      </c>
    </row>
    <row r="198" spans="1:20" ht="25.5" hidden="1" x14ac:dyDescent="0.25">
      <c r="A198" s="207"/>
      <c r="B198" s="9" t="s">
        <v>123</v>
      </c>
      <c r="C198" s="3" t="s">
        <v>29</v>
      </c>
      <c r="D198" s="1" t="s">
        <v>125</v>
      </c>
      <c r="E198" s="48">
        <v>15</v>
      </c>
      <c r="F198" s="53">
        <v>8</v>
      </c>
      <c r="G198" s="48" t="s">
        <v>291</v>
      </c>
      <c r="H198" s="124">
        <v>2</v>
      </c>
      <c r="I198" s="54">
        <f t="shared" si="19"/>
        <v>0.25</v>
      </c>
      <c r="J198" s="158" t="str">
        <f t="shared" si="30"/>
        <v>BAJO</v>
      </c>
      <c r="K198" s="136">
        <v>76000000</v>
      </c>
      <c r="L198" s="136">
        <v>0</v>
      </c>
      <c r="M198" s="153">
        <v>0</v>
      </c>
      <c r="N198" s="136"/>
      <c r="O198" s="136"/>
      <c r="P198" s="122" t="e">
        <f t="shared" si="31"/>
        <v>#DIV/0!</v>
      </c>
      <c r="Q198" s="158" t="e">
        <f t="shared" si="24"/>
        <v>#DIV/0!</v>
      </c>
      <c r="R198" s="143"/>
      <c r="S198" s="31" t="e">
        <f t="shared" si="23"/>
        <v>#DIV/0!</v>
      </c>
      <c r="T198" s="158" t="e">
        <f t="shared" si="25"/>
        <v>#DIV/0!</v>
      </c>
    </row>
    <row r="199" spans="1:20" ht="25.5" hidden="1" x14ac:dyDescent="0.25">
      <c r="A199" s="207"/>
      <c r="B199" s="9" t="s">
        <v>123</v>
      </c>
      <c r="C199" s="3" t="s">
        <v>30</v>
      </c>
      <c r="D199" s="1" t="s">
        <v>125</v>
      </c>
      <c r="E199" s="48">
        <v>15</v>
      </c>
      <c r="F199" s="53">
        <v>4</v>
      </c>
      <c r="G199" s="48" t="s">
        <v>291</v>
      </c>
      <c r="H199" s="124">
        <v>5</v>
      </c>
      <c r="I199" s="54">
        <f t="shared" si="19"/>
        <v>1.25</v>
      </c>
      <c r="J199" s="158" t="str">
        <f t="shared" si="30"/>
        <v>MUY ALTO</v>
      </c>
      <c r="K199" s="136">
        <v>38000000</v>
      </c>
      <c r="L199" s="136">
        <v>225400426</v>
      </c>
      <c r="M199" s="153">
        <v>5.9315901578947372</v>
      </c>
      <c r="N199" s="136"/>
      <c r="O199" s="136">
        <v>225400423</v>
      </c>
      <c r="P199" s="122">
        <f t="shared" si="31"/>
        <v>0.9999999866903535</v>
      </c>
      <c r="Q199" s="158" t="str">
        <f t="shared" si="24"/>
        <v>MUY ALTO</v>
      </c>
      <c r="R199" s="143"/>
      <c r="S199" s="31">
        <f t="shared" si="23"/>
        <v>1.2499999833629418</v>
      </c>
      <c r="T199" s="158" t="str">
        <f t="shared" si="25"/>
        <v>MUY ALTO</v>
      </c>
    </row>
    <row r="200" spans="1:20" ht="25.5" hidden="1" x14ac:dyDescent="0.25">
      <c r="A200" s="207"/>
      <c r="B200" s="9" t="s">
        <v>123</v>
      </c>
      <c r="C200" s="3" t="s">
        <v>31</v>
      </c>
      <c r="D200" s="1" t="s">
        <v>125</v>
      </c>
      <c r="E200" s="48">
        <v>20</v>
      </c>
      <c r="F200" s="53">
        <v>16</v>
      </c>
      <c r="G200" s="48" t="s">
        <v>291</v>
      </c>
      <c r="H200" s="124">
        <v>1</v>
      </c>
      <c r="I200" s="54">
        <f t="shared" ref="I200:I263" si="32">+H200/F200</f>
        <v>6.25E-2</v>
      </c>
      <c r="J200" s="158" t="str">
        <f t="shared" si="30"/>
        <v>MUY BAJO</v>
      </c>
      <c r="K200" s="136">
        <v>152000000</v>
      </c>
      <c r="L200" s="136">
        <v>0</v>
      </c>
      <c r="M200" s="153">
        <v>0</v>
      </c>
      <c r="N200" s="136"/>
      <c r="O200" s="136"/>
      <c r="P200" s="122" t="e">
        <f t="shared" si="31"/>
        <v>#DIV/0!</v>
      </c>
      <c r="Q200" s="158" t="e">
        <f t="shared" si="24"/>
        <v>#DIV/0!</v>
      </c>
      <c r="R200" s="143"/>
      <c r="S200" s="31" t="e">
        <f t="shared" si="23"/>
        <v>#DIV/0!</v>
      </c>
      <c r="T200" s="158" t="e">
        <f t="shared" si="25"/>
        <v>#DIV/0!</v>
      </c>
    </row>
    <row r="201" spans="1:20" ht="25.5" hidden="1" x14ac:dyDescent="0.25">
      <c r="A201" s="207"/>
      <c r="B201" s="9" t="s">
        <v>123</v>
      </c>
      <c r="C201" s="3" t="s">
        <v>27</v>
      </c>
      <c r="D201" s="1" t="s">
        <v>126</v>
      </c>
      <c r="E201" s="48">
        <v>1</v>
      </c>
      <c r="F201" s="53">
        <v>2</v>
      </c>
      <c r="G201" s="48" t="s">
        <v>289</v>
      </c>
      <c r="H201" s="124">
        <v>1</v>
      </c>
      <c r="I201" s="54">
        <f t="shared" si="32"/>
        <v>0.5</v>
      </c>
      <c r="J201" s="158" t="str">
        <f t="shared" si="30"/>
        <v>MEDIO</v>
      </c>
      <c r="K201" s="136">
        <v>1000000000</v>
      </c>
      <c r="L201" s="136">
        <v>466000000</v>
      </c>
      <c r="M201" s="153">
        <v>0.46600000000000003</v>
      </c>
      <c r="N201" s="136">
        <v>465897513</v>
      </c>
      <c r="O201" s="136">
        <v>465897513</v>
      </c>
      <c r="P201" s="122">
        <f t="shared" si="31"/>
        <v>0.99978007081545062</v>
      </c>
      <c r="Q201" s="158" t="str">
        <f t="shared" si="24"/>
        <v>MUY ALTO</v>
      </c>
      <c r="R201" s="143"/>
      <c r="S201" s="31">
        <f t="shared" si="23"/>
        <v>0.49989003540772531</v>
      </c>
      <c r="T201" s="158" t="str">
        <f t="shared" si="25"/>
        <v>MEDIO</v>
      </c>
    </row>
    <row r="202" spans="1:20" ht="25.5" hidden="1" x14ac:dyDescent="0.25">
      <c r="A202" s="207"/>
      <c r="B202" s="9" t="s">
        <v>123</v>
      </c>
      <c r="C202" s="3" t="s">
        <v>29</v>
      </c>
      <c r="D202" s="1" t="s">
        <v>126</v>
      </c>
      <c r="E202" s="48">
        <v>0</v>
      </c>
      <c r="F202" s="53"/>
      <c r="G202" s="48" t="s">
        <v>289</v>
      </c>
      <c r="H202" s="124">
        <v>1</v>
      </c>
      <c r="I202" s="54"/>
      <c r="J202" s="158" t="s">
        <v>293</v>
      </c>
      <c r="K202" s="136">
        <v>0</v>
      </c>
      <c r="L202" s="136">
        <v>466000000</v>
      </c>
      <c r="M202" s="153" t="e">
        <v>#DIV/0!</v>
      </c>
      <c r="N202" s="136">
        <v>465230642</v>
      </c>
      <c r="O202" s="136">
        <v>465230642</v>
      </c>
      <c r="P202" s="122">
        <f t="shared" si="31"/>
        <v>0.998349017167382</v>
      </c>
      <c r="Q202" s="158" t="str">
        <f t="shared" si="24"/>
        <v>MUY ALTO</v>
      </c>
      <c r="R202" s="143"/>
      <c r="S202" s="31"/>
      <c r="T202" s="158" t="s">
        <v>293</v>
      </c>
    </row>
    <row r="203" spans="1:20" ht="25.5" hidden="1" x14ac:dyDescent="0.25">
      <c r="A203" s="207"/>
      <c r="B203" s="9" t="s">
        <v>123</v>
      </c>
      <c r="C203" s="3" t="s">
        <v>30</v>
      </c>
      <c r="D203" s="1" t="s">
        <v>126</v>
      </c>
      <c r="E203" s="48">
        <v>0</v>
      </c>
      <c r="F203" s="53"/>
      <c r="G203" s="48" t="s">
        <v>289</v>
      </c>
      <c r="H203" s="124">
        <v>1</v>
      </c>
      <c r="I203" s="54"/>
      <c r="J203" s="158" t="s">
        <v>293</v>
      </c>
      <c r="K203" s="136">
        <v>0</v>
      </c>
      <c r="L203" s="136">
        <v>466000000</v>
      </c>
      <c r="M203" s="153" t="e">
        <v>#DIV/0!</v>
      </c>
      <c r="N203" s="136">
        <v>465636350</v>
      </c>
      <c r="O203" s="136">
        <v>465636350</v>
      </c>
      <c r="P203" s="122">
        <f t="shared" si="31"/>
        <v>0.99921963519313306</v>
      </c>
      <c r="Q203" s="158" t="str">
        <f t="shared" si="24"/>
        <v>MUY ALTO</v>
      </c>
      <c r="R203" s="143"/>
      <c r="S203" s="31"/>
      <c r="T203" s="158" t="s">
        <v>293</v>
      </c>
    </row>
    <row r="204" spans="1:20" ht="25.5" hidden="1" x14ac:dyDescent="0.25">
      <c r="A204" s="207"/>
      <c r="B204" s="9" t="s">
        <v>123</v>
      </c>
      <c r="C204" s="3" t="s">
        <v>31</v>
      </c>
      <c r="D204" s="1" t="s">
        <v>126</v>
      </c>
      <c r="E204" s="48">
        <v>0</v>
      </c>
      <c r="F204" s="53"/>
      <c r="G204" s="48" t="s">
        <v>289</v>
      </c>
      <c r="H204" s="124">
        <v>0</v>
      </c>
      <c r="I204" s="54"/>
      <c r="J204" s="158" t="s">
        <v>293</v>
      </c>
      <c r="K204" s="136">
        <v>0</v>
      </c>
      <c r="L204" s="136">
        <v>0</v>
      </c>
      <c r="M204" s="153"/>
      <c r="N204" s="136"/>
      <c r="O204" s="136"/>
      <c r="P204" s="122"/>
      <c r="Q204" s="158" t="s">
        <v>293</v>
      </c>
      <c r="R204" s="143"/>
      <c r="S204" s="31"/>
      <c r="T204" s="158" t="s">
        <v>293</v>
      </c>
    </row>
    <row r="205" spans="1:20" ht="38.25" hidden="1" x14ac:dyDescent="0.25">
      <c r="A205" s="207"/>
      <c r="B205" s="9" t="s">
        <v>123</v>
      </c>
      <c r="C205" s="3" t="s">
        <v>27</v>
      </c>
      <c r="D205" s="1" t="s">
        <v>127</v>
      </c>
      <c r="E205" s="48">
        <v>1</v>
      </c>
      <c r="F205" s="53">
        <v>1</v>
      </c>
      <c r="G205" s="48" t="s">
        <v>289</v>
      </c>
      <c r="H205" s="124">
        <v>1</v>
      </c>
      <c r="I205" s="54">
        <f t="shared" si="32"/>
        <v>1</v>
      </c>
      <c r="J205" s="158" t="str">
        <f t="shared" si="30"/>
        <v>MUY ALTO</v>
      </c>
      <c r="K205" s="136">
        <v>750000000</v>
      </c>
      <c r="L205" s="136">
        <v>0</v>
      </c>
      <c r="M205" s="153">
        <v>0</v>
      </c>
      <c r="N205" s="136"/>
      <c r="O205" s="136"/>
      <c r="P205" s="122" t="e">
        <f>+O205/L205</f>
        <v>#DIV/0!</v>
      </c>
      <c r="Q205" s="158" t="e">
        <f t="shared" si="24"/>
        <v>#DIV/0!</v>
      </c>
      <c r="R205" s="143"/>
      <c r="S205" s="31" t="e">
        <f t="shared" ref="S205:S268" si="33">+I205*P205</f>
        <v>#DIV/0!</v>
      </c>
      <c r="T205" s="158" t="e">
        <f t="shared" si="25"/>
        <v>#DIV/0!</v>
      </c>
    </row>
    <row r="206" spans="1:20" ht="38.25" hidden="1" x14ac:dyDescent="0.25">
      <c r="A206" s="207"/>
      <c r="B206" s="9" t="s">
        <v>123</v>
      </c>
      <c r="C206" s="3" t="s">
        <v>29</v>
      </c>
      <c r="D206" s="4" t="s">
        <v>127</v>
      </c>
      <c r="E206" s="48">
        <v>1</v>
      </c>
      <c r="F206" s="53">
        <v>1</v>
      </c>
      <c r="G206" s="48" t="s">
        <v>289</v>
      </c>
      <c r="H206" s="124">
        <v>0</v>
      </c>
      <c r="I206" s="54">
        <f t="shared" si="32"/>
        <v>0</v>
      </c>
      <c r="J206" s="158" t="str">
        <f t="shared" si="30"/>
        <v>MUY BAJO</v>
      </c>
      <c r="K206" s="136">
        <v>750000000</v>
      </c>
      <c r="L206" s="136">
        <v>0</v>
      </c>
      <c r="M206" s="153">
        <v>0</v>
      </c>
      <c r="N206" s="136"/>
      <c r="O206" s="136"/>
      <c r="P206" s="122" t="e">
        <f>+O206/L206</f>
        <v>#DIV/0!</v>
      </c>
      <c r="Q206" s="158" t="e">
        <f t="shared" si="24"/>
        <v>#DIV/0!</v>
      </c>
      <c r="R206" s="143"/>
      <c r="S206" s="31" t="e">
        <f t="shared" si="33"/>
        <v>#DIV/0!</v>
      </c>
      <c r="T206" s="158" t="e">
        <f t="shared" si="25"/>
        <v>#DIV/0!</v>
      </c>
    </row>
    <row r="207" spans="1:20" ht="38.25" hidden="1" x14ac:dyDescent="0.25">
      <c r="A207" s="207"/>
      <c r="B207" s="9" t="s">
        <v>123</v>
      </c>
      <c r="C207" s="3" t="s">
        <v>30</v>
      </c>
      <c r="D207" s="1" t="s">
        <v>127</v>
      </c>
      <c r="E207" s="48">
        <v>1</v>
      </c>
      <c r="F207" s="53">
        <v>1</v>
      </c>
      <c r="G207" s="48" t="s">
        <v>289</v>
      </c>
      <c r="H207" s="124">
        <v>0</v>
      </c>
      <c r="I207" s="54">
        <f t="shared" si="32"/>
        <v>0</v>
      </c>
      <c r="J207" s="158" t="str">
        <f t="shared" si="30"/>
        <v>MUY BAJO</v>
      </c>
      <c r="K207" s="136">
        <v>750000000</v>
      </c>
      <c r="L207" s="136">
        <v>0</v>
      </c>
      <c r="M207" s="153">
        <v>0</v>
      </c>
      <c r="N207" s="136"/>
      <c r="O207" s="136"/>
      <c r="P207" s="122" t="e">
        <f>+O207/L207</f>
        <v>#DIV/0!</v>
      </c>
      <c r="Q207" s="158" t="e">
        <f t="shared" si="24"/>
        <v>#DIV/0!</v>
      </c>
      <c r="R207" s="143"/>
      <c r="S207" s="31" t="e">
        <f t="shared" si="33"/>
        <v>#DIV/0!</v>
      </c>
      <c r="T207" s="158" t="e">
        <f t="shared" si="25"/>
        <v>#DIV/0!</v>
      </c>
    </row>
    <row r="208" spans="1:20" ht="38.25" hidden="1" x14ac:dyDescent="0.25">
      <c r="A208" s="207"/>
      <c r="B208" s="9" t="s">
        <v>123</v>
      </c>
      <c r="C208" s="3" t="s">
        <v>31</v>
      </c>
      <c r="D208" s="1" t="s">
        <v>127</v>
      </c>
      <c r="E208" s="48">
        <v>1</v>
      </c>
      <c r="F208" s="53">
        <v>1</v>
      </c>
      <c r="G208" s="48" t="s">
        <v>289</v>
      </c>
      <c r="H208" s="124">
        <v>0</v>
      </c>
      <c r="I208" s="54">
        <f t="shared" si="32"/>
        <v>0</v>
      </c>
      <c r="J208" s="158" t="str">
        <f t="shared" si="30"/>
        <v>MUY BAJO</v>
      </c>
      <c r="K208" s="136">
        <v>750000000</v>
      </c>
      <c r="L208" s="136">
        <v>0</v>
      </c>
      <c r="M208" s="153">
        <v>0</v>
      </c>
      <c r="N208" s="136"/>
      <c r="O208" s="136"/>
      <c r="P208" s="122" t="e">
        <f>+O208/L208</f>
        <v>#DIV/0!</v>
      </c>
      <c r="Q208" s="158" t="e">
        <f t="shared" si="24"/>
        <v>#DIV/0!</v>
      </c>
      <c r="R208" s="143"/>
      <c r="S208" s="31" t="e">
        <f t="shared" si="33"/>
        <v>#DIV/0!</v>
      </c>
      <c r="T208" s="158" t="e">
        <f t="shared" si="25"/>
        <v>#DIV/0!</v>
      </c>
    </row>
    <row r="209" spans="1:20" hidden="1" x14ac:dyDescent="0.25">
      <c r="A209" s="207"/>
      <c r="B209" s="9" t="s">
        <v>123</v>
      </c>
      <c r="C209" s="3" t="s">
        <v>27</v>
      </c>
      <c r="D209" s="1" t="s">
        <v>128</v>
      </c>
      <c r="E209" s="48">
        <v>5</v>
      </c>
      <c r="F209" s="53">
        <v>1</v>
      </c>
      <c r="G209" s="48" t="s">
        <v>289</v>
      </c>
      <c r="H209" s="124">
        <v>1</v>
      </c>
      <c r="I209" s="54">
        <f t="shared" si="32"/>
        <v>1</v>
      </c>
      <c r="J209" s="158" t="str">
        <f t="shared" si="30"/>
        <v>MUY ALTO</v>
      </c>
      <c r="K209" s="136">
        <v>300000000</v>
      </c>
      <c r="L209" s="136">
        <v>893000</v>
      </c>
      <c r="M209" s="153">
        <v>2.9766666666666665E-3</v>
      </c>
      <c r="N209" s="136"/>
      <c r="O209" s="136"/>
      <c r="P209" s="122">
        <f>+O209/L209</f>
        <v>0</v>
      </c>
      <c r="Q209" s="158" t="str">
        <f t="shared" si="24"/>
        <v>MUY BAJO</v>
      </c>
      <c r="R209" s="143"/>
      <c r="S209" s="31">
        <f t="shared" si="33"/>
        <v>0</v>
      </c>
      <c r="T209" s="158" t="str">
        <f t="shared" si="25"/>
        <v>MUY BAJO</v>
      </c>
    </row>
    <row r="210" spans="1:20" hidden="1" x14ac:dyDescent="0.25">
      <c r="A210" s="207"/>
      <c r="B210" s="9" t="s">
        <v>123</v>
      </c>
      <c r="C210" s="3" t="s">
        <v>29</v>
      </c>
      <c r="D210" s="1" t="s">
        <v>128</v>
      </c>
      <c r="E210" s="48">
        <v>1</v>
      </c>
      <c r="F210" s="53"/>
      <c r="G210" s="48" t="s">
        <v>290</v>
      </c>
      <c r="H210" s="124">
        <v>0</v>
      </c>
      <c r="I210" s="54"/>
      <c r="J210" s="158" t="s">
        <v>293</v>
      </c>
      <c r="K210" s="136">
        <v>0</v>
      </c>
      <c r="L210" s="136">
        <v>0</v>
      </c>
      <c r="M210" s="153"/>
      <c r="N210" s="136"/>
      <c r="O210" s="136"/>
      <c r="P210" s="122"/>
      <c r="Q210" s="158" t="s">
        <v>293</v>
      </c>
      <c r="R210" s="143"/>
      <c r="S210" s="31"/>
      <c r="T210" s="158" t="s">
        <v>293</v>
      </c>
    </row>
    <row r="211" spans="1:20" hidden="1" x14ac:dyDescent="0.25">
      <c r="A211" s="207"/>
      <c r="B211" s="9" t="s">
        <v>123</v>
      </c>
      <c r="C211" s="3" t="s">
        <v>30</v>
      </c>
      <c r="D211" s="1" t="s">
        <v>128</v>
      </c>
      <c r="E211" s="48">
        <v>1</v>
      </c>
      <c r="F211" s="53"/>
      <c r="G211" s="48" t="s">
        <v>290</v>
      </c>
      <c r="H211" s="124">
        <v>0</v>
      </c>
      <c r="I211" s="54"/>
      <c r="J211" s="158" t="s">
        <v>293</v>
      </c>
      <c r="K211" s="136">
        <v>0</v>
      </c>
      <c r="L211" s="136">
        <v>0</v>
      </c>
      <c r="M211" s="153"/>
      <c r="N211" s="136"/>
      <c r="O211" s="136"/>
      <c r="P211" s="122"/>
      <c r="Q211" s="158" t="s">
        <v>293</v>
      </c>
      <c r="R211" s="143"/>
      <c r="S211" s="31"/>
      <c r="T211" s="158" t="s">
        <v>293</v>
      </c>
    </row>
    <row r="212" spans="1:20" hidden="1" x14ac:dyDescent="0.25">
      <c r="A212" s="207"/>
      <c r="B212" s="9" t="s">
        <v>123</v>
      </c>
      <c r="C212" s="3" t="s">
        <v>31</v>
      </c>
      <c r="D212" s="1" t="s">
        <v>128</v>
      </c>
      <c r="E212" s="48">
        <v>1</v>
      </c>
      <c r="F212" s="53"/>
      <c r="G212" s="48" t="s">
        <v>290</v>
      </c>
      <c r="H212" s="124">
        <v>0</v>
      </c>
      <c r="I212" s="54"/>
      <c r="J212" s="158" t="s">
        <v>293</v>
      </c>
      <c r="K212" s="136">
        <v>0</v>
      </c>
      <c r="L212" s="136">
        <v>0</v>
      </c>
      <c r="M212" s="153"/>
      <c r="N212" s="136"/>
      <c r="O212" s="136"/>
      <c r="P212" s="122"/>
      <c r="Q212" s="158" t="s">
        <v>293</v>
      </c>
      <c r="R212" s="143"/>
      <c r="S212" s="31"/>
      <c r="T212" s="158" t="s">
        <v>293</v>
      </c>
    </row>
    <row r="213" spans="1:20" ht="25.5" hidden="1" x14ac:dyDescent="0.25">
      <c r="A213" s="207"/>
      <c r="B213" s="9" t="s">
        <v>123</v>
      </c>
      <c r="C213" s="3" t="s">
        <v>27</v>
      </c>
      <c r="D213" s="1" t="s">
        <v>129</v>
      </c>
      <c r="E213" s="48">
        <v>3</v>
      </c>
      <c r="F213" s="53"/>
      <c r="G213" s="48" t="s">
        <v>289</v>
      </c>
      <c r="H213" s="124">
        <v>0</v>
      </c>
      <c r="I213" s="54"/>
      <c r="J213" s="158" t="s">
        <v>293</v>
      </c>
      <c r="K213" s="136">
        <v>0</v>
      </c>
      <c r="L213" s="136">
        <v>0</v>
      </c>
      <c r="M213" s="153"/>
      <c r="N213" s="136"/>
      <c r="O213" s="136"/>
      <c r="P213" s="122"/>
      <c r="Q213" s="158" t="s">
        <v>293</v>
      </c>
      <c r="R213" s="143"/>
      <c r="S213" s="31"/>
      <c r="T213" s="158" t="s">
        <v>293</v>
      </c>
    </row>
    <row r="214" spans="1:20" ht="25.5" hidden="1" x14ac:dyDescent="0.25">
      <c r="A214" s="207"/>
      <c r="B214" s="9" t="s">
        <v>123</v>
      </c>
      <c r="C214" s="3" t="s">
        <v>29</v>
      </c>
      <c r="D214" s="1" t="s">
        <v>129</v>
      </c>
      <c r="E214" s="48">
        <v>0</v>
      </c>
      <c r="F214" s="53"/>
      <c r="G214" s="48" t="s">
        <v>289</v>
      </c>
      <c r="H214" s="124">
        <v>0</v>
      </c>
      <c r="I214" s="54"/>
      <c r="J214" s="158" t="s">
        <v>293</v>
      </c>
      <c r="K214" s="136">
        <v>0</v>
      </c>
      <c r="L214" s="136">
        <v>0</v>
      </c>
      <c r="M214" s="153"/>
      <c r="N214" s="136"/>
      <c r="O214" s="136"/>
      <c r="P214" s="122"/>
      <c r="Q214" s="158" t="s">
        <v>293</v>
      </c>
      <c r="R214" s="143"/>
      <c r="S214" s="31"/>
      <c r="T214" s="158" t="s">
        <v>293</v>
      </c>
    </row>
    <row r="215" spans="1:20" ht="25.5" hidden="1" x14ac:dyDescent="0.25">
      <c r="A215" s="207"/>
      <c r="B215" s="9" t="s">
        <v>123</v>
      </c>
      <c r="C215" s="3" t="s">
        <v>30</v>
      </c>
      <c r="D215" s="1" t="s">
        <v>129</v>
      </c>
      <c r="E215" s="48">
        <v>0</v>
      </c>
      <c r="F215" s="53"/>
      <c r="G215" s="48" t="s">
        <v>289</v>
      </c>
      <c r="H215" s="124">
        <v>0</v>
      </c>
      <c r="I215" s="54"/>
      <c r="J215" s="158" t="s">
        <v>293</v>
      </c>
      <c r="K215" s="136">
        <v>0</v>
      </c>
      <c r="L215" s="136">
        <v>0</v>
      </c>
      <c r="M215" s="153"/>
      <c r="N215" s="136"/>
      <c r="O215" s="136"/>
      <c r="P215" s="122"/>
      <c r="Q215" s="158" t="s">
        <v>293</v>
      </c>
      <c r="R215" s="143"/>
      <c r="S215" s="31"/>
      <c r="T215" s="158" t="s">
        <v>293</v>
      </c>
    </row>
    <row r="216" spans="1:20" ht="25.5" hidden="1" x14ac:dyDescent="0.25">
      <c r="A216" s="207"/>
      <c r="B216" s="9" t="s">
        <v>123</v>
      </c>
      <c r="C216" s="3" t="s">
        <v>31</v>
      </c>
      <c r="D216" s="1" t="s">
        <v>129</v>
      </c>
      <c r="E216" s="48">
        <v>1</v>
      </c>
      <c r="F216" s="53">
        <v>1</v>
      </c>
      <c r="G216" s="48" t="s">
        <v>291</v>
      </c>
      <c r="H216" s="124">
        <v>1</v>
      </c>
      <c r="I216" s="54">
        <f t="shared" si="32"/>
        <v>1</v>
      </c>
      <c r="J216" s="158" t="str">
        <f t="shared" si="30"/>
        <v>MUY ALTO</v>
      </c>
      <c r="K216" s="136">
        <v>400000000</v>
      </c>
      <c r="L216" s="136">
        <v>383749928</v>
      </c>
      <c r="M216" s="153">
        <v>0.95937481999999996</v>
      </c>
      <c r="N216" s="136"/>
      <c r="O216" s="136">
        <v>379999679</v>
      </c>
      <c r="P216" s="122">
        <f t="shared" ref="P216:P272" si="34">+O216/L216</f>
        <v>0.99022736233581787</v>
      </c>
      <c r="Q216" s="158" t="str">
        <f t="shared" ref="Q216:Q280" si="35">IF(P216&lt;=20%,"MUY BAJO",IF(AND(P216&gt;20%,P216&lt;=40%),"BAJO",IF(AND(P216&gt;40%,P216&lt;=60%),"MEDIO",IF(AND(P216&gt;60%,P216&lt;=80%),"ALTO","MUY ALTO"))))</f>
        <v>MUY ALTO</v>
      </c>
      <c r="R216" s="143"/>
      <c r="S216" s="31">
        <f t="shared" si="33"/>
        <v>0.99022736233581787</v>
      </c>
      <c r="T216" s="158" t="str">
        <f t="shared" ref="T216:T280" si="36">IF(S216&lt;=20%,"MUY BAJO",IF(AND(S216&gt;20%,S216&lt;=40%),"BAJO",IF(AND(S216&gt;40%,S216&lt;=60%),"MEDIO",IF(AND(S216&gt;60%,S216&lt;=80%),"ALTO","MUY ALTO"))))</f>
        <v>MUY ALTO</v>
      </c>
    </row>
    <row r="217" spans="1:20" hidden="1" x14ac:dyDescent="0.25">
      <c r="A217" s="207"/>
      <c r="B217" s="9" t="s">
        <v>123</v>
      </c>
      <c r="C217" s="3" t="s">
        <v>27</v>
      </c>
      <c r="D217" s="1" t="s">
        <v>130</v>
      </c>
      <c r="E217" s="48">
        <v>184</v>
      </c>
      <c r="F217" s="53">
        <v>6</v>
      </c>
      <c r="G217" s="48" t="s">
        <v>291</v>
      </c>
      <c r="H217" s="124">
        <v>85</v>
      </c>
      <c r="I217" s="54">
        <f t="shared" si="32"/>
        <v>14.166666666666666</v>
      </c>
      <c r="J217" s="158" t="str">
        <f t="shared" si="30"/>
        <v>MUY ALTO</v>
      </c>
      <c r="K217" s="136">
        <v>500000000</v>
      </c>
      <c r="L217" s="136">
        <v>734809572</v>
      </c>
      <c r="M217" s="153">
        <v>1.4696191439999999</v>
      </c>
      <c r="N217" s="136">
        <v>395235991</v>
      </c>
      <c r="O217" s="136">
        <v>720383318</v>
      </c>
      <c r="P217" s="122">
        <f t="shared" si="34"/>
        <v>0.98036735700008004</v>
      </c>
      <c r="Q217" s="158" t="str">
        <f t="shared" si="35"/>
        <v>MUY ALTO</v>
      </c>
      <c r="R217" s="143"/>
      <c r="S217" s="31">
        <f t="shared" si="33"/>
        <v>13.888537557501133</v>
      </c>
      <c r="T217" s="158" t="str">
        <f t="shared" si="36"/>
        <v>MUY ALTO</v>
      </c>
    </row>
    <row r="218" spans="1:20" hidden="1" x14ac:dyDescent="0.25">
      <c r="A218" s="207"/>
      <c r="B218" s="9" t="s">
        <v>123</v>
      </c>
      <c r="C218" s="3" t="s">
        <v>29</v>
      </c>
      <c r="D218" s="1" t="s">
        <v>130</v>
      </c>
      <c r="E218" s="48">
        <v>7</v>
      </c>
      <c r="F218" s="53">
        <v>3</v>
      </c>
      <c r="G218" s="48" t="s">
        <v>291</v>
      </c>
      <c r="H218" s="124">
        <v>0</v>
      </c>
      <c r="I218" s="54">
        <f t="shared" si="32"/>
        <v>0</v>
      </c>
      <c r="J218" s="158" t="str">
        <f t="shared" si="30"/>
        <v>MUY BAJO</v>
      </c>
      <c r="K218" s="136">
        <v>80000000</v>
      </c>
      <c r="L218" s="136">
        <v>0</v>
      </c>
      <c r="M218" s="153">
        <v>0</v>
      </c>
      <c r="N218" s="136"/>
      <c r="O218" s="136"/>
      <c r="P218" s="122" t="e">
        <f t="shared" si="34"/>
        <v>#DIV/0!</v>
      </c>
      <c r="Q218" s="158" t="e">
        <f t="shared" si="35"/>
        <v>#DIV/0!</v>
      </c>
      <c r="R218" s="143"/>
      <c r="S218" s="31" t="e">
        <f t="shared" si="33"/>
        <v>#DIV/0!</v>
      </c>
      <c r="T218" s="158" t="e">
        <f t="shared" si="36"/>
        <v>#DIV/0!</v>
      </c>
    </row>
    <row r="219" spans="1:20" hidden="1" x14ac:dyDescent="0.25">
      <c r="A219" s="207"/>
      <c r="B219" s="9" t="s">
        <v>123</v>
      </c>
      <c r="C219" s="3" t="s">
        <v>30</v>
      </c>
      <c r="D219" s="1" t="s">
        <v>130</v>
      </c>
      <c r="E219" s="48">
        <v>13</v>
      </c>
      <c r="F219" s="53">
        <v>3</v>
      </c>
      <c r="G219" s="48" t="s">
        <v>291</v>
      </c>
      <c r="H219" s="124">
        <v>1</v>
      </c>
      <c r="I219" s="54">
        <f t="shared" si="32"/>
        <v>0.33333333333333331</v>
      </c>
      <c r="J219" s="158" t="str">
        <f t="shared" si="30"/>
        <v>BAJO</v>
      </c>
      <c r="K219" s="136">
        <v>80000000</v>
      </c>
      <c r="L219" s="136">
        <v>0</v>
      </c>
      <c r="M219" s="153">
        <v>0</v>
      </c>
      <c r="N219" s="136"/>
      <c r="O219" s="136"/>
      <c r="P219" s="122" t="e">
        <f t="shared" si="34"/>
        <v>#DIV/0!</v>
      </c>
      <c r="Q219" s="158" t="e">
        <f t="shared" si="35"/>
        <v>#DIV/0!</v>
      </c>
      <c r="R219" s="143"/>
      <c r="S219" s="31" t="e">
        <f t="shared" si="33"/>
        <v>#DIV/0!</v>
      </c>
      <c r="T219" s="158" t="e">
        <f t="shared" si="36"/>
        <v>#DIV/0!</v>
      </c>
    </row>
    <row r="220" spans="1:20" hidden="1" x14ac:dyDescent="0.25">
      <c r="A220" s="207"/>
      <c r="B220" s="9" t="s">
        <v>123</v>
      </c>
      <c r="C220" s="3" t="s">
        <v>31</v>
      </c>
      <c r="D220" s="1" t="s">
        <v>130</v>
      </c>
      <c r="E220" s="48">
        <v>8</v>
      </c>
      <c r="F220" s="53">
        <v>3</v>
      </c>
      <c r="G220" s="48" t="s">
        <v>291</v>
      </c>
      <c r="H220" s="124">
        <v>0</v>
      </c>
      <c r="I220" s="54">
        <f t="shared" si="32"/>
        <v>0</v>
      </c>
      <c r="J220" s="158" t="str">
        <f t="shared" si="30"/>
        <v>MUY BAJO</v>
      </c>
      <c r="K220" s="136">
        <v>80000000</v>
      </c>
      <c r="L220" s="136">
        <v>0</v>
      </c>
      <c r="M220" s="153">
        <v>0</v>
      </c>
      <c r="N220" s="136"/>
      <c r="O220" s="136"/>
      <c r="P220" s="122" t="e">
        <f t="shared" si="34"/>
        <v>#DIV/0!</v>
      </c>
      <c r="Q220" s="158" t="e">
        <f t="shared" si="35"/>
        <v>#DIV/0!</v>
      </c>
      <c r="R220" s="143"/>
      <c r="S220" s="31" t="e">
        <f t="shared" si="33"/>
        <v>#DIV/0!</v>
      </c>
      <c r="T220" s="158" t="e">
        <f t="shared" si="36"/>
        <v>#DIV/0!</v>
      </c>
    </row>
    <row r="221" spans="1:20" ht="25.5" hidden="1" x14ac:dyDescent="0.25">
      <c r="A221" s="207"/>
      <c r="B221" s="9" t="s">
        <v>123</v>
      </c>
      <c r="C221" s="3" t="s">
        <v>1</v>
      </c>
      <c r="D221" s="1" t="s">
        <v>131</v>
      </c>
      <c r="E221" s="48">
        <v>1</v>
      </c>
      <c r="F221" s="53">
        <v>1</v>
      </c>
      <c r="G221" s="48" t="s">
        <v>290</v>
      </c>
      <c r="H221" s="124">
        <v>0</v>
      </c>
      <c r="I221" s="54">
        <f t="shared" si="32"/>
        <v>0</v>
      </c>
      <c r="J221" s="158" t="str">
        <f t="shared" si="30"/>
        <v>MUY BAJO</v>
      </c>
      <c r="K221" s="136">
        <v>145000000</v>
      </c>
      <c r="L221" s="136">
        <v>0</v>
      </c>
      <c r="M221" s="153">
        <v>0</v>
      </c>
      <c r="N221" s="136"/>
      <c r="O221" s="136"/>
      <c r="P221" s="122" t="e">
        <f t="shared" si="34"/>
        <v>#DIV/0!</v>
      </c>
      <c r="Q221" s="158" t="e">
        <f t="shared" si="35"/>
        <v>#DIV/0!</v>
      </c>
      <c r="R221" s="143"/>
      <c r="S221" s="31" t="e">
        <f t="shared" si="33"/>
        <v>#DIV/0!</v>
      </c>
      <c r="T221" s="158" t="e">
        <f t="shared" si="36"/>
        <v>#DIV/0!</v>
      </c>
    </row>
    <row r="222" spans="1:20" ht="38.25" hidden="1" x14ac:dyDescent="0.25">
      <c r="A222" s="207"/>
      <c r="B222" s="9" t="s">
        <v>123</v>
      </c>
      <c r="C222" s="3" t="s">
        <v>27</v>
      </c>
      <c r="D222" s="1" t="s">
        <v>132</v>
      </c>
      <c r="E222" s="48">
        <v>113</v>
      </c>
      <c r="F222" s="53">
        <v>113</v>
      </c>
      <c r="G222" s="48" t="s">
        <v>291</v>
      </c>
      <c r="H222" s="124">
        <v>10</v>
      </c>
      <c r="I222" s="54">
        <f t="shared" si="32"/>
        <v>8.8495575221238937E-2</v>
      </c>
      <c r="J222" s="158" t="str">
        <f t="shared" si="30"/>
        <v>MUY BAJO</v>
      </c>
      <c r="K222" s="136">
        <v>430000000</v>
      </c>
      <c r="L222" s="136">
        <v>177721597</v>
      </c>
      <c r="M222" s="153">
        <v>0.41330603953488371</v>
      </c>
      <c r="N222" s="136"/>
      <c r="O222" s="136">
        <v>175692675</v>
      </c>
      <c r="P222" s="122">
        <f t="shared" si="34"/>
        <v>0.98858370600844869</v>
      </c>
      <c r="Q222" s="158" t="str">
        <f t="shared" si="35"/>
        <v>MUY ALTO</v>
      </c>
      <c r="R222" s="143"/>
      <c r="S222" s="31">
        <f t="shared" si="33"/>
        <v>8.7485283717561826E-2</v>
      </c>
      <c r="T222" s="158" t="str">
        <f t="shared" si="36"/>
        <v>MUY BAJO</v>
      </c>
    </row>
    <row r="223" spans="1:20" ht="38.25" hidden="1" x14ac:dyDescent="0.25">
      <c r="A223" s="207"/>
      <c r="B223" s="9" t="s">
        <v>123</v>
      </c>
      <c r="C223" s="3" t="s">
        <v>29</v>
      </c>
      <c r="D223" s="1" t="s">
        <v>132</v>
      </c>
      <c r="E223" s="48">
        <v>3</v>
      </c>
      <c r="F223" s="53">
        <v>3</v>
      </c>
      <c r="G223" s="48" t="s">
        <v>290</v>
      </c>
      <c r="H223" s="124">
        <v>0</v>
      </c>
      <c r="I223" s="54">
        <f t="shared" si="32"/>
        <v>0</v>
      </c>
      <c r="J223" s="158" t="str">
        <f t="shared" si="30"/>
        <v>MUY BAJO</v>
      </c>
      <c r="K223" s="136">
        <v>80000000</v>
      </c>
      <c r="L223" s="136">
        <v>0</v>
      </c>
      <c r="M223" s="153">
        <v>0</v>
      </c>
      <c r="N223" s="136"/>
      <c r="O223" s="136"/>
      <c r="P223" s="122" t="e">
        <f t="shared" si="34"/>
        <v>#DIV/0!</v>
      </c>
      <c r="Q223" s="158" t="e">
        <f t="shared" si="35"/>
        <v>#DIV/0!</v>
      </c>
      <c r="R223" s="143"/>
      <c r="S223" s="31" t="e">
        <f t="shared" si="33"/>
        <v>#DIV/0!</v>
      </c>
      <c r="T223" s="158" t="e">
        <f t="shared" si="36"/>
        <v>#DIV/0!</v>
      </c>
    </row>
    <row r="224" spans="1:20" ht="38.25" hidden="1" x14ac:dyDescent="0.25">
      <c r="A224" s="207"/>
      <c r="B224" s="9" t="s">
        <v>123</v>
      </c>
      <c r="C224" s="3" t="s">
        <v>30</v>
      </c>
      <c r="D224" s="1" t="s">
        <v>132</v>
      </c>
      <c r="E224" s="48">
        <v>4</v>
      </c>
      <c r="F224" s="53">
        <v>4</v>
      </c>
      <c r="G224" s="48" t="s">
        <v>291</v>
      </c>
      <c r="H224" s="124">
        <v>0</v>
      </c>
      <c r="I224" s="54">
        <f t="shared" si="32"/>
        <v>0</v>
      </c>
      <c r="J224" s="158" t="str">
        <f t="shared" si="30"/>
        <v>MUY BAJO</v>
      </c>
      <c r="K224" s="136">
        <v>90000000</v>
      </c>
      <c r="L224" s="136">
        <v>0</v>
      </c>
      <c r="M224" s="153">
        <v>0</v>
      </c>
      <c r="N224" s="136"/>
      <c r="O224" s="136"/>
      <c r="P224" s="122" t="e">
        <f t="shared" si="34"/>
        <v>#DIV/0!</v>
      </c>
      <c r="Q224" s="158" t="e">
        <f t="shared" si="35"/>
        <v>#DIV/0!</v>
      </c>
      <c r="R224" s="143"/>
      <c r="S224" s="31" t="e">
        <f t="shared" si="33"/>
        <v>#DIV/0!</v>
      </c>
      <c r="T224" s="158" t="e">
        <f t="shared" si="36"/>
        <v>#DIV/0!</v>
      </c>
    </row>
    <row r="225" spans="1:20" ht="38.25" hidden="1" x14ac:dyDescent="0.25">
      <c r="A225" s="207"/>
      <c r="B225" s="9" t="s">
        <v>123</v>
      </c>
      <c r="C225" s="3" t="s">
        <v>31</v>
      </c>
      <c r="D225" s="1" t="s">
        <v>132</v>
      </c>
      <c r="E225" s="48">
        <v>6</v>
      </c>
      <c r="F225" s="53">
        <v>6</v>
      </c>
      <c r="G225" s="48" t="s">
        <v>291</v>
      </c>
      <c r="H225" s="124">
        <v>0</v>
      </c>
      <c r="I225" s="54">
        <f t="shared" si="32"/>
        <v>0</v>
      </c>
      <c r="J225" s="158" t="str">
        <f t="shared" si="30"/>
        <v>MUY BAJO</v>
      </c>
      <c r="K225" s="136">
        <v>70000000</v>
      </c>
      <c r="L225" s="136">
        <v>0</v>
      </c>
      <c r="M225" s="153">
        <v>0</v>
      </c>
      <c r="N225" s="136"/>
      <c r="O225" s="136"/>
      <c r="P225" s="122" t="e">
        <f t="shared" si="34"/>
        <v>#DIV/0!</v>
      </c>
      <c r="Q225" s="158" t="e">
        <f t="shared" si="35"/>
        <v>#DIV/0!</v>
      </c>
      <c r="R225" s="143"/>
      <c r="S225" s="31" t="e">
        <f t="shared" si="33"/>
        <v>#DIV/0!</v>
      </c>
      <c r="T225" s="158" t="e">
        <f t="shared" si="36"/>
        <v>#DIV/0!</v>
      </c>
    </row>
    <row r="226" spans="1:20" ht="25.5" hidden="1" x14ac:dyDescent="0.25">
      <c r="A226" s="207"/>
      <c r="B226" s="9" t="s">
        <v>123</v>
      </c>
      <c r="C226" s="3" t="s">
        <v>27</v>
      </c>
      <c r="D226" s="1" t="s">
        <v>133</v>
      </c>
      <c r="E226" s="48">
        <v>111</v>
      </c>
      <c r="F226" s="53">
        <v>121</v>
      </c>
      <c r="G226" s="48" t="s">
        <v>291</v>
      </c>
      <c r="H226" s="124">
        <v>4</v>
      </c>
      <c r="I226" s="54">
        <f t="shared" si="32"/>
        <v>3.3057851239669422E-2</v>
      </c>
      <c r="J226" s="158" t="str">
        <f t="shared" si="30"/>
        <v>MUY BAJO</v>
      </c>
      <c r="K226" s="136">
        <v>605000000</v>
      </c>
      <c r="L226" s="136">
        <v>30000000</v>
      </c>
      <c r="M226" s="153">
        <v>4.9586776859504134E-2</v>
      </c>
      <c r="N226" s="136">
        <v>11848830</v>
      </c>
      <c r="O226" s="136">
        <v>26825614</v>
      </c>
      <c r="P226" s="122">
        <f t="shared" si="34"/>
        <v>0.89418713333333333</v>
      </c>
      <c r="Q226" s="158" t="str">
        <f t="shared" si="35"/>
        <v>MUY ALTO</v>
      </c>
      <c r="R226" s="143"/>
      <c r="S226" s="31">
        <f t="shared" si="33"/>
        <v>2.9559905234159779E-2</v>
      </c>
      <c r="T226" s="158" t="str">
        <f t="shared" si="36"/>
        <v>MUY BAJO</v>
      </c>
    </row>
    <row r="227" spans="1:20" ht="25.5" hidden="1" x14ac:dyDescent="0.25">
      <c r="A227" s="207"/>
      <c r="B227" s="9" t="s">
        <v>123</v>
      </c>
      <c r="C227" s="3" t="s">
        <v>29</v>
      </c>
      <c r="D227" s="1" t="s">
        <v>133</v>
      </c>
      <c r="E227" s="48">
        <v>15</v>
      </c>
      <c r="F227" s="53">
        <v>23</v>
      </c>
      <c r="G227" s="48" t="s">
        <v>291</v>
      </c>
      <c r="H227" s="124">
        <v>0</v>
      </c>
      <c r="I227" s="54">
        <f t="shared" si="32"/>
        <v>0</v>
      </c>
      <c r="J227" s="158" t="str">
        <f t="shared" si="30"/>
        <v>MUY BAJO</v>
      </c>
      <c r="K227" s="136">
        <v>115000000</v>
      </c>
      <c r="L227" s="136">
        <v>0</v>
      </c>
      <c r="M227" s="153">
        <v>0</v>
      </c>
      <c r="N227" s="136"/>
      <c r="O227" s="136"/>
      <c r="P227" s="122" t="e">
        <f t="shared" si="34"/>
        <v>#DIV/0!</v>
      </c>
      <c r="Q227" s="158" t="e">
        <f t="shared" si="35"/>
        <v>#DIV/0!</v>
      </c>
      <c r="R227" s="143"/>
      <c r="S227" s="31" t="e">
        <f t="shared" si="33"/>
        <v>#DIV/0!</v>
      </c>
      <c r="T227" s="158" t="e">
        <f t="shared" si="36"/>
        <v>#DIV/0!</v>
      </c>
    </row>
    <row r="228" spans="1:20" ht="25.5" hidden="1" x14ac:dyDescent="0.25">
      <c r="A228" s="207"/>
      <c r="B228" s="9" t="s">
        <v>123</v>
      </c>
      <c r="C228" s="3" t="s">
        <v>30</v>
      </c>
      <c r="D228" s="1" t="s">
        <v>133</v>
      </c>
      <c r="E228" s="48">
        <v>15</v>
      </c>
      <c r="F228" s="53">
        <v>19</v>
      </c>
      <c r="G228" s="48" t="s">
        <v>291</v>
      </c>
      <c r="H228" s="124">
        <v>0</v>
      </c>
      <c r="I228" s="54">
        <f t="shared" si="32"/>
        <v>0</v>
      </c>
      <c r="J228" s="158" t="str">
        <f t="shared" si="30"/>
        <v>MUY BAJO</v>
      </c>
      <c r="K228" s="136">
        <v>95000000</v>
      </c>
      <c r="L228" s="136">
        <v>0</v>
      </c>
      <c r="M228" s="153">
        <v>0</v>
      </c>
      <c r="N228" s="136"/>
      <c r="O228" s="136"/>
      <c r="P228" s="122" t="e">
        <f t="shared" si="34"/>
        <v>#DIV/0!</v>
      </c>
      <c r="Q228" s="158" t="e">
        <f t="shared" si="35"/>
        <v>#DIV/0!</v>
      </c>
      <c r="R228" s="143"/>
      <c r="S228" s="31" t="e">
        <f t="shared" si="33"/>
        <v>#DIV/0!</v>
      </c>
      <c r="T228" s="158" t="e">
        <f t="shared" si="36"/>
        <v>#DIV/0!</v>
      </c>
    </row>
    <row r="229" spans="1:20" ht="25.5" hidden="1" x14ac:dyDescent="0.25">
      <c r="A229" s="207"/>
      <c r="B229" s="9" t="s">
        <v>123</v>
      </c>
      <c r="C229" s="3" t="s">
        <v>31</v>
      </c>
      <c r="D229" s="1" t="s">
        <v>133</v>
      </c>
      <c r="E229" s="48">
        <v>20</v>
      </c>
      <c r="F229" s="53">
        <v>36</v>
      </c>
      <c r="G229" s="48" t="s">
        <v>291</v>
      </c>
      <c r="H229" s="124">
        <v>0</v>
      </c>
      <c r="I229" s="54">
        <f t="shared" si="32"/>
        <v>0</v>
      </c>
      <c r="J229" s="158" t="str">
        <f t="shared" si="30"/>
        <v>MUY BAJO</v>
      </c>
      <c r="K229" s="136">
        <v>180000000</v>
      </c>
      <c r="L229" s="136">
        <v>0</v>
      </c>
      <c r="M229" s="153">
        <v>0</v>
      </c>
      <c r="N229" s="136"/>
      <c r="O229" s="136"/>
      <c r="P229" s="122" t="e">
        <f t="shared" si="34"/>
        <v>#DIV/0!</v>
      </c>
      <c r="Q229" s="158" t="e">
        <f t="shared" si="35"/>
        <v>#DIV/0!</v>
      </c>
      <c r="R229" s="143"/>
      <c r="S229" s="31" t="e">
        <f t="shared" si="33"/>
        <v>#DIV/0!</v>
      </c>
      <c r="T229" s="158" t="e">
        <f t="shared" si="36"/>
        <v>#DIV/0!</v>
      </c>
    </row>
    <row r="230" spans="1:20" ht="38.25" hidden="1" x14ac:dyDescent="0.25">
      <c r="A230" s="207"/>
      <c r="B230" s="9" t="s">
        <v>123</v>
      </c>
      <c r="C230" s="3" t="s">
        <v>27</v>
      </c>
      <c r="D230" s="1" t="s">
        <v>134</v>
      </c>
      <c r="E230" s="48">
        <v>5</v>
      </c>
      <c r="F230" s="48">
        <v>7</v>
      </c>
      <c r="G230" s="48" t="s">
        <v>291</v>
      </c>
      <c r="H230" s="124">
        <v>0</v>
      </c>
      <c r="I230" s="49">
        <f t="shared" si="32"/>
        <v>0</v>
      </c>
      <c r="J230" s="158" t="str">
        <f t="shared" si="30"/>
        <v>MUY BAJO</v>
      </c>
      <c r="K230" s="136">
        <v>70000000</v>
      </c>
      <c r="L230" s="136">
        <v>0</v>
      </c>
      <c r="M230" s="153">
        <v>0</v>
      </c>
      <c r="N230" s="136"/>
      <c r="O230" s="136"/>
      <c r="P230" s="122" t="e">
        <f t="shared" si="34"/>
        <v>#DIV/0!</v>
      </c>
      <c r="Q230" s="158" t="e">
        <f t="shared" si="35"/>
        <v>#DIV/0!</v>
      </c>
      <c r="R230" s="143"/>
      <c r="S230" s="31" t="e">
        <f t="shared" si="33"/>
        <v>#DIV/0!</v>
      </c>
      <c r="T230" s="158" t="e">
        <f t="shared" si="36"/>
        <v>#DIV/0!</v>
      </c>
    </row>
    <row r="231" spans="1:20" ht="38.25" hidden="1" x14ac:dyDescent="0.25">
      <c r="A231" s="207"/>
      <c r="B231" s="9" t="s">
        <v>123</v>
      </c>
      <c r="C231" s="3" t="s">
        <v>29</v>
      </c>
      <c r="D231" s="1" t="s">
        <v>134</v>
      </c>
      <c r="E231" s="48">
        <v>1</v>
      </c>
      <c r="F231" s="48">
        <v>1</v>
      </c>
      <c r="G231" s="48" t="s">
        <v>290</v>
      </c>
      <c r="H231" s="124">
        <v>0</v>
      </c>
      <c r="I231" s="49">
        <f t="shared" si="32"/>
        <v>0</v>
      </c>
      <c r="J231" s="158" t="str">
        <f t="shared" si="30"/>
        <v>MUY BAJO</v>
      </c>
      <c r="K231" s="136">
        <v>10000000</v>
      </c>
      <c r="L231" s="136">
        <v>0</v>
      </c>
      <c r="M231" s="153">
        <v>0</v>
      </c>
      <c r="N231" s="136"/>
      <c r="O231" s="136"/>
      <c r="P231" s="122" t="e">
        <f t="shared" si="34"/>
        <v>#DIV/0!</v>
      </c>
      <c r="Q231" s="158" t="e">
        <f t="shared" si="35"/>
        <v>#DIV/0!</v>
      </c>
      <c r="R231" s="143"/>
      <c r="S231" s="31" t="e">
        <f t="shared" si="33"/>
        <v>#DIV/0!</v>
      </c>
      <c r="T231" s="158" t="e">
        <f t="shared" si="36"/>
        <v>#DIV/0!</v>
      </c>
    </row>
    <row r="232" spans="1:20" ht="38.25" hidden="1" x14ac:dyDescent="0.25">
      <c r="A232" s="207"/>
      <c r="B232" s="9" t="s">
        <v>123</v>
      </c>
      <c r="C232" s="3" t="s">
        <v>30</v>
      </c>
      <c r="D232" s="1" t="s">
        <v>134</v>
      </c>
      <c r="E232" s="48">
        <v>1</v>
      </c>
      <c r="F232" s="48">
        <v>1</v>
      </c>
      <c r="G232" s="48" t="s">
        <v>290</v>
      </c>
      <c r="H232" s="124">
        <v>0</v>
      </c>
      <c r="I232" s="49">
        <f t="shared" si="32"/>
        <v>0</v>
      </c>
      <c r="J232" s="158" t="str">
        <f t="shared" si="30"/>
        <v>MUY BAJO</v>
      </c>
      <c r="K232" s="136">
        <v>10000000</v>
      </c>
      <c r="L232" s="136">
        <v>0</v>
      </c>
      <c r="M232" s="153">
        <v>0</v>
      </c>
      <c r="N232" s="136"/>
      <c r="O232" s="136"/>
      <c r="P232" s="122" t="e">
        <f t="shared" si="34"/>
        <v>#DIV/0!</v>
      </c>
      <c r="Q232" s="158" t="e">
        <f t="shared" si="35"/>
        <v>#DIV/0!</v>
      </c>
      <c r="R232" s="143"/>
      <c r="S232" s="31" t="e">
        <f t="shared" si="33"/>
        <v>#DIV/0!</v>
      </c>
      <c r="T232" s="158" t="e">
        <f t="shared" si="36"/>
        <v>#DIV/0!</v>
      </c>
    </row>
    <row r="233" spans="1:20" ht="38.25" hidden="1" x14ac:dyDescent="0.25">
      <c r="A233" s="207"/>
      <c r="B233" s="9" t="s">
        <v>123</v>
      </c>
      <c r="C233" s="3" t="s">
        <v>31</v>
      </c>
      <c r="D233" s="1" t="s">
        <v>134</v>
      </c>
      <c r="E233" s="48">
        <v>1</v>
      </c>
      <c r="F233" s="48">
        <v>1</v>
      </c>
      <c r="G233" s="48" t="s">
        <v>290</v>
      </c>
      <c r="H233" s="124">
        <v>0</v>
      </c>
      <c r="I233" s="49">
        <f t="shared" si="32"/>
        <v>0</v>
      </c>
      <c r="J233" s="158" t="str">
        <f t="shared" si="30"/>
        <v>MUY BAJO</v>
      </c>
      <c r="K233" s="136">
        <v>10000000</v>
      </c>
      <c r="L233" s="136">
        <v>0</v>
      </c>
      <c r="M233" s="153">
        <v>0</v>
      </c>
      <c r="N233" s="136"/>
      <c r="O233" s="136"/>
      <c r="P233" s="122" t="e">
        <f t="shared" si="34"/>
        <v>#DIV/0!</v>
      </c>
      <c r="Q233" s="158" t="e">
        <f t="shared" si="35"/>
        <v>#DIV/0!</v>
      </c>
      <c r="R233" s="143"/>
      <c r="S233" s="31" t="e">
        <f t="shared" si="33"/>
        <v>#DIV/0!</v>
      </c>
      <c r="T233" s="158" t="e">
        <f t="shared" si="36"/>
        <v>#DIV/0!</v>
      </c>
    </row>
    <row r="234" spans="1:20" ht="38.25" hidden="1" x14ac:dyDescent="0.25">
      <c r="A234" s="207"/>
      <c r="B234" s="9" t="s">
        <v>123</v>
      </c>
      <c r="C234" s="3" t="s">
        <v>27</v>
      </c>
      <c r="D234" s="1" t="s">
        <v>135</v>
      </c>
      <c r="E234" s="48">
        <v>3</v>
      </c>
      <c r="F234" s="53">
        <v>3</v>
      </c>
      <c r="G234" s="48" t="s">
        <v>291</v>
      </c>
      <c r="H234" s="124">
        <v>0</v>
      </c>
      <c r="I234" s="54">
        <f t="shared" si="32"/>
        <v>0</v>
      </c>
      <c r="J234" s="158" t="str">
        <f t="shared" si="30"/>
        <v>MUY BAJO</v>
      </c>
      <c r="K234" s="136">
        <v>30000000</v>
      </c>
      <c r="L234" s="136">
        <v>0</v>
      </c>
      <c r="M234" s="153">
        <v>0</v>
      </c>
      <c r="N234" s="136"/>
      <c r="O234" s="136"/>
      <c r="P234" s="122" t="e">
        <f t="shared" si="34"/>
        <v>#DIV/0!</v>
      </c>
      <c r="Q234" s="158" t="e">
        <f t="shared" si="35"/>
        <v>#DIV/0!</v>
      </c>
      <c r="R234" s="143"/>
      <c r="S234" s="31" t="e">
        <f t="shared" si="33"/>
        <v>#DIV/0!</v>
      </c>
      <c r="T234" s="158" t="e">
        <f t="shared" si="36"/>
        <v>#DIV/0!</v>
      </c>
    </row>
    <row r="235" spans="1:20" ht="38.25" hidden="1" x14ac:dyDescent="0.25">
      <c r="A235" s="207"/>
      <c r="B235" s="9" t="s">
        <v>123</v>
      </c>
      <c r="C235" s="3" t="s">
        <v>29</v>
      </c>
      <c r="D235" s="1" t="s">
        <v>135</v>
      </c>
      <c r="E235" s="48">
        <v>0</v>
      </c>
      <c r="F235" s="53">
        <v>1</v>
      </c>
      <c r="G235" s="48" t="s">
        <v>291</v>
      </c>
      <c r="H235" s="124">
        <v>0</v>
      </c>
      <c r="I235" s="54">
        <f t="shared" si="32"/>
        <v>0</v>
      </c>
      <c r="J235" s="158" t="str">
        <f t="shared" si="30"/>
        <v>MUY BAJO</v>
      </c>
      <c r="K235" s="136">
        <v>10000000</v>
      </c>
      <c r="L235" s="136">
        <v>0</v>
      </c>
      <c r="M235" s="153">
        <v>0</v>
      </c>
      <c r="N235" s="136"/>
      <c r="O235" s="136"/>
      <c r="P235" s="122" t="e">
        <f t="shared" si="34"/>
        <v>#DIV/0!</v>
      </c>
      <c r="Q235" s="158" t="e">
        <f t="shared" si="35"/>
        <v>#DIV/0!</v>
      </c>
      <c r="R235" s="143"/>
      <c r="S235" s="31" t="e">
        <f t="shared" si="33"/>
        <v>#DIV/0!</v>
      </c>
      <c r="T235" s="158" t="e">
        <f t="shared" si="36"/>
        <v>#DIV/0!</v>
      </c>
    </row>
    <row r="236" spans="1:20" ht="38.25" hidden="1" x14ac:dyDescent="0.25">
      <c r="A236" s="207"/>
      <c r="B236" s="9" t="s">
        <v>123</v>
      </c>
      <c r="C236" s="3" t="s">
        <v>30</v>
      </c>
      <c r="D236" s="1" t="s">
        <v>135</v>
      </c>
      <c r="E236" s="48">
        <v>0</v>
      </c>
      <c r="F236" s="53">
        <v>1</v>
      </c>
      <c r="G236" s="48" t="s">
        <v>291</v>
      </c>
      <c r="H236" s="124">
        <v>0</v>
      </c>
      <c r="I236" s="54">
        <f t="shared" si="32"/>
        <v>0</v>
      </c>
      <c r="J236" s="158" t="str">
        <f t="shared" si="30"/>
        <v>MUY BAJO</v>
      </c>
      <c r="K236" s="136">
        <v>10000000</v>
      </c>
      <c r="L236" s="136">
        <v>0</v>
      </c>
      <c r="M236" s="153">
        <v>0</v>
      </c>
      <c r="N236" s="136"/>
      <c r="O236" s="136"/>
      <c r="P236" s="122" t="e">
        <f t="shared" si="34"/>
        <v>#DIV/0!</v>
      </c>
      <c r="Q236" s="158" t="e">
        <f t="shared" si="35"/>
        <v>#DIV/0!</v>
      </c>
      <c r="R236" s="143"/>
      <c r="S236" s="31" t="e">
        <f t="shared" si="33"/>
        <v>#DIV/0!</v>
      </c>
      <c r="T236" s="158" t="e">
        <f t="shared" si="36"/>
        <v>#DIV/0!</v>
      </c>
    </row>
    <row r="237" spans="1:20" ht="38.25" hidden="1" x14ac:dyDescent="0.25">
      <c r="A237" s="207"/>
      <c r="B237" s="9" t="s">
        <v>123</v>
      </c>
      <c r="C237" s="3" t="s">
        <v>31</v>
      </c>
      <c r="D237" s="1" t="s">
        <v>135</v>
      </c>
      <c r="E237" s="48">
        <v>1</v>
      </c>
      <c r="F237" s="53">
        <v>1</v>
      </c>
      <c r="G237" s="48" t="s">
        <v>291</v>
      </c>
      <c r="H237" s="124">
        <v>0</v>
      </c>
      <c r="I237" s="54">
        <f t="shared" si="32"/>
        <v>0</v>
      </c>
      <c r="J237" s="158" t="str">
        <f t="shared" si="30"/>
        <v>MUY BAJO</v>
      </c>
      <c r="K237" s="136">
        <v>10000000</v>
      </c>
      <c r="L237" s="136">
        <v>0</v>
      </c>
      <c r="M237" s="153">
        <v>0</v>
      </c>
      <c r="N237" s="136"/>
      <c r="O237" s="136"/>
      <c r="P237" s="122" t="e">
        <f t="shared" si="34"/>
        <v>#DIV/0!</v>
      </c>
      <c r="Q237" s="158" t="e">
        <f t="shared" si="35"/>
        <v>#DIV/0!</v>
      </c>
      <c r="R237" s="143"/>
      <c r="S237" s="31" t="e">
        <f t="shared" si="33"/>
        <v>#DIV/0!</v>
      </c>
      <c r="T237" s="158" t="e">
        <f t="shared" si="36"/>
        <v>#DIV/0!</v>
      </c>
    </row>
    <row r="238" spans="1:20" ht="25.5" hidden="1" x14ac:dyDescent="0.25">
      <c r="A238" s="207"/>
      <c r="B238" s="9" t="s">
        <v>123</v>
      </c>
      <c r="C238" s="3" t="s">
        <v>27</v>
      </c>
      <c r="D238" s="1" t="s">
        <v>136</v>
      </c>
      <c r="E238" s="48">
        <v>184</v>
      </c>
      <c r="F238" s="53">
        <v>184</v>
      </c>
      <c r="G238" s="48" t="s">
        <v>291</v>
      </c>
      <c r="H238" s="124">
        <v>0</v>
      </c>
      <c r="I238" s="54">
        <f t="shared" si="32"/>
        <v>0</v>
      </c>
      <c r="J238" s="158" t="str">
        <f t="shared" si="30"/>
        <v>MUY BAJO</v>
      </c>
      <c r="K238" s="136">
        <v>92000000</v>
      </c>
      <c r="L238" s="136">
        <v>0</v>
      </c>
      <c r="M238" s="153">
        <v>0</v>
      </c>
      <c r="N238" s="136"/>
      <c r="O238" s="136"/>
      <c r="P238" s="122" t="e">
        <f t="shared" si="34"/>
        <v>#DIV/0!</v>
      </c>
      <c r="Q238" s="158" t="e">
        <f t="shared" si="35"/>
        <v>#DIV/0!</v>
      </c>
      <c r="R238" s="143"/>
      <c r="S238" s="31" t="e">
        <f t="shared" si="33"/>
        <v>#DIV/0!</v>
      </c>
      <c r="T238" s="158" t="e">
        <f t="shared" si="36"/>
        <v>#DIV/0!</v>
      </c>
    </row>
    <row r="239" spans="1:20" ht="25.5" hidden="1" x14ac:dyDescent="0.25">
      <c r="A239" s="207"/>
      <c r="B239" s="9" t="s">
        <v>123</v>
      </c>
      <c r="C239" s="3" t="s">
        <v>29</v>
      </c>
      <c r="D239" s="1" t="s">
        <v>136</v>
      </c>
      <c r="E239" s="48">
        <v>7</v>
      </c>
      <c r="F239" s="53">
        <v>7</v>
      </c>
      <c r="G239" s="48" t="s">
        <v>291</v>
      </c>
      <c r="H239" s="124">
        <v>0</v>
      </c>
      <c r="I239" s="54">
        <f t="shared" si="32"/>
        <v>0</v>
      </c>
      <c r="J239" s="158" t="str">
        <f t="shared" si="30"/>
        <v>MUY BAJO</v>
      </c>
      <c r="K239" s="136">
        <v>3500000</v>
      </c>
      <c r="L239" s="136">
        <v>0</v>
      </c>
      <c r="M239" s="153">
        <v>0</v>
      </c>
      <c r="N239" s="136"/>
      <c r="O239" s="136"/>
      <c r="P239" s="122" t="e">
        <f t="shared" si="34"/>
        <v>#DIV/0!</v>
      </c>
      <c r="Q239" s="158" t="e">
        <f t="shared" si="35"/>
        <v>#DIV/0!</v>
      </c>
      <c r="R239" s="143"/>
      <c r="S239" s="31" t="e">
        <f t="shared" si="33"/>
        <v>#DIV/0!</v>
      </c>
      <c r="T239" s="158" t="e">
        <f t="shared" si="36"/>
        <v>#DIV/0!</v>
      </c>
    </row>
    <row r="240" spans="1:20" ht="25.5" hidden="1" x14ac:dyDescent="0.25">
      <c r="A240" s="207"/>
      <c r="B240" s="9" t="s">
        <v>123</v>
      </c>
      <c r="C240" s="3" t="s">
        <v>30</v>
      </c>
      <c r="D240" s="1" t="s">
        <v>136</v>
      </c>
      <c r="E240" s="48">
        <v>13</v>
      </c>
      <c r="F240" s="53">
        <v>13</v>
      </c>
      <c r="G240" s="48" t="s">
        <v>291</v>
      </c>
      <c r="H240" s="124">
        <v>0</v>
      </c>
      <c r="I240" s="54">
        <f t="shared" si="32"/>
        <v>0</v>
      </c>
      <c r="J240" s="158" t="str">
        <f t="shared" si="30"/>
        <v>MUY BAJO</v>
      </c>
      <c r="K240" s="136">
        <v>6500000</v>
      </c>
      <c r="L240" s="136">
        <v>0</v>
      </c>
      <c r="M240" s="153">
        <v>0</v>
      </c>
      <c r="N240" s="136"/>
      <c r="O240" s="136"/>
      <c r="P240" s="122" t="e">
        <f t="shared" si="34"/>
        <v>#DIV/0!</v>
      </c>
      <c r="Q240" s="158" t="e">
        <f t="shared" si="35"/>
        <v>#DIV/0!</v>
      </c>
      <c r="R240" s="143"/>
      <c r="S240" s="31" t="e">
        <f t="shared" si="33"/>
        <v>#DIV/0!</v>
      </c>
      <c r="T240" s="158" t="e">
        <f t="shared" si="36"/>
        <v>#DIV/0!</v>
      </c>
    </row>
    <row r="241" spans="1:20" ht="25.5" hidden="1" x14ac:dyDescent="0.25">
      <c r="A241" s="207"/>
      <c r="B241" s="9" t="s">
        <v>123</v>
      </c>
      <c r="C241" s="3" t="s">
        <v>31</v>
      </c>
      <c r="D241" s="1" t="s">
        <v>136</v>
      </c>
      <c r="E241" s="48">
        <v>8</v>
      </c>
      <c r="F241" s="53">
        <v>8</v>
      </c>
      <c r="G241" s="48" t="s">
        <v>291</v>
      </c>
      <c r="H241" s="124">
        <v>0</v>
      </c>
      <c r="I241" s="54">
        <f t="shared" si="32"/>
        <v>0</v>
      </c>
      <c r="J241" s="158" t="str">
        <f t="shared" si="30"/>
        <v>MUY BAJO</v>
      </c>
      <c r="K241" s="136">
        <v>4000000</v>
      </c>
      <c r="L241" s="136">
        <v>0</v>
      </c>
      <c r="M241" s="153">
        <v>0</v>
      </c>
      <c r="N241" s="136"/>
      <c r="O241" s="136"/>
      <c r="P241" s="122" t="e">
        <f t="shared" si="34"/>
        <v>#DIV/0!</v>
      </c>
      <c r="Q241" s="158" t="e">
        <f t="shared" si="35"/>
        <v>#DIV/0!</v>
      </c>
      <c r="R241" s="143"/>
      <c r="S241" s="31" t="e">
        <f t="shared" si="33"/>
        <v>#DIV/0!</v>
      </c>
      <c r="T241" s="158" t="e">
        <f t="shared" si="36"/>
        <v>#DIV/0!</v>
      </c>
    </row>
    <row r="242" spans="1:20" ht="38.25" hidden="1" x14ac:dyDescent="0.25">
      <c r="A242" s="207"/>
      <c r="B242" s="9" t="s">
        <v>123</v>
      </c>
      <c r="C242" s="3" t="s">
        <v>1</v>
      </c>
      <c r="D242" s="1" t="s">
        <v>137</v>
      </c>
      <c r="E242" s="48">
        <v>1</v>
      </c>
      <c r="F242" s="53">
        <v>1</v>
      </c>
      <c r="G242" s="48" t="s">
        <v>290</v>
      </c>
      <c r="H242" s="124">
        <v>0</v>
      </c>
      <c r="I242" s="54">
        <f t="shared" si="32"/>
        <v>0</v>
      </c>
      <c r="J242" s="158" t="str">
        <f t="shared" si="30"/>
        <v>MUY BAJO</v>
      </c>
      <c r="K242" s="136">
        <v>55000000</v>
      </c>
      <c r="L242" s="136">
        <v>0</v>
      </c>
      <c r="M242" s="153">
        <v>0</v>
      </c>
      <c r="N242" s="136"/>
      <c r="O242" s="136"/>
      <c r="P242" s="122" t="e">
        <f t="shared" si="34"/>
        <v>#DIV/0!</v>
      </c>
      <c r="Q242" s="158" t="e">
        <f t="shared" si="35"/>
        <v>#DIV/0!</v>
      </c>
      <c r="R242" s="143"/>
      <c r="S242" s="31" t="e">
        <f t="shared" si="33"/>
        <v>#DIV/0!</v>
      </c>
      <c r="T242" s="158" t="e">
        <f t="shared" si="36"/>
        <v>#DIV/0!</v>
      </c>
    </row>
    <row r="243" spans="1:20" ht="25.5" hidden="1" x14ac:dyDescent="0.25">
      <c r="A243" s="207"/>
      <c r="B243" s="9" t="s">
        <v>123</v>
      </c>
      <c r="C243" s="3" t="s">
        <v>27</v>
      </c>
      <c r="D243" s="1" t="s">
        <v>138</v>
      </c>
      <c r="E243" s="48">
        <v>113</v>
      </c>
      <c r="F243" s="53">
        <v>113</v>
      </c>
      <c r="G243" s="48" t="s">
        <v>291</v>
      </c>
      <c r="H243" s="124">
        <v>19</v>
      </c>
      <c r="I243" s="54">
        <f t="shared" si="32"/>
        <v>0.16814159292035399</v>
      </c>
      <c r="J243" s="158" t="str">
        <f t="shared" si="30"/>
        <v>MUY BAJO</v>
      </c>
      <c r="K243" s="136">
        <v>1130000000</v>
      </c>
      <c r="L243" s="136">
        <v>181912680</v>
      </c>
      <c r="M243" s="153">
        <v>0.16098467256637169</v>
      </c>
      <c r="N243" s="136">
        <v>6189296</v>
      </c>
      <c r="O243" s="136">
        <v>177486791</v>
      </c>
      <c r="P243" s="122">
        <f t="shared" si="34"/>
        <v>0.97567025564133303</v>
      </c>
      <c r="Q243" s="158" t="str">
        <f t="shared" si="35"/>
        <v>MUY ALTO</v>
      </c>
      <c r="R243" s="143"/>
      <c r="S243" s="31">
        <f t="shared" si="33"/>
        <v>0.16405075094854274</v>
      </c>
      <c r="T243" s="158" t="str">
        <f t="shared" si="36"/>
        <v>MUY BAJO</v>
      </c>
    </row>
    <row r="244" spans="1:20" ht="25.5" hidden="1" x14ac:dyDescent="0.25">
      <c r="A244" s="207"/>
      <c r="B244" s="9" t="s">
        <v>123</v>
      </c>
      <c r="C244" s="3" t="s">
        <v>29</v>
      </c>
      <c r="D244" s="1" t="s">
        <v>138</v>
      </c>
      <c r="E244" s="48">
        <v>3</v>
      </c>
      <c r="F244" s="53">
        <v>3</v>
      </c>
      <c r="G244" s="48" t="s">
        <v>291</v>
      </c>
      <c r="H244" s="124">
        <v>0</v>
      </c>
      <c r="I244" s="54">
        <f t="shared" si="32"/>
        <v>0</v>
      </c>
      <c r="J244" s="158" t="str">
        <f t="shared" si="30"/>
        <v>MUY BAJO</v>
      </c>
      <c r="K244" s="136">
        <v>30000000</v>
      </c>
      <c r="L244" s="136">
        <v>0</v>
      </c>
      <c r="M244" s="153">
        <v>0</v>
      </c>
      <c r="N244" s="136"/>
      <c r="O244" s="136"/>
      <c r="P244" s="122" t="e">
        <f t="shared" si="34"/>
        <v>#DIV/0!</v>
      </c>
      <c r="Q244" s="158" t="e">
        <f t="shared" si="35"/>
        <v>#DIV/0!</v>
      </c>
      <c r="R244" s="143"/>
      <c r="S244" s="31" t="e">
        <f t="shared" si="33"/>
        <v>#DIV/0!</v>
      </c>
      <c r="T244" s="158" t="e">
        <f t="shared" si="36"/>
        <v>#DIV/0!</v>
      </c>
    </row>
    <row r="245" spans="1:20" ht="25.5" hidden="1" x14ac:dyDescent="0.25">
      <c r="A245" s="207"/>
      <c r="B245" s="9" t="s">
        <v>123</v>
      </c>
      <c r="C245" s="3" t="s">
        <v>30</v>
      </c>
      <c r="D245" s="1" t="s">
        <v>138</v>
      </c>
      <c r="E245" s="48">
        <v>4</v>
      </c>
      <c r="F245" s="53">
        <v>4</v>
      </c>
      <c r="G245" s="48" t="s">
        <v>291</v>
      </c>
      <c r="H245" s="124">
        <v>0</v>
      </c>
      <c r="I245" s="54">
        <f t="shared" si="32"/>
        <v>0</v>
      </c>
      <c r="J245" s="158" t="str">
        <f t="shared" si="30"/>
        <v>MUY BAJO</v>
      </c>
      <c r="K245" s="136">
        <v>40000000</v>
      </c>
      <c r="L245" s="136">
        <v>1500000</v>
      </c>
      <c r="M245" s="153">
        <v>3.7499999999999999E-2</v>
      </c>
      <c r="N245" s="136"/>
      <c r="O245" s="136"/>
      <c r="P245" s="122">
        <f t="shared" si="34"/>
        <v>0</v>
      </c>
      <c r="Q245" s="158" t="str">
        <f t="shared" si="35"/>
        <v>MUY BAJO</v>
      </c>
      <c r="R245" s="143"/>
      <c r="S245" s="31">
        <f t="shared" si="33"/>
        <v>0</v>
      </c>
      <c r="T245" s="158" t="str">
        <f t="shared" si="36"/>
        <v>MUY BAJO</v>
      </c>
    </row>
    <row r="246" spans="1:20" ht="25.5" hidden="1" x14ac:dyDescent="0.25">
      <c r="A246" s="207"/>
      <c r="B246" s="9" t="s">
        <v>123</v>
      </c>
      <c r="C246" s="3" t="s">
        <v>31</v>
      </c>
      <c r="D246" s="1" t="s">
        <v>138</v>
      </c>
      <c r="E246" s="48">
        <v>6</v>
      </c>
      <c r="F246" s="53">
        <v>6</v>
      </c>
      <c r="G246" s="48" t="s">
        <v>291</v>
      </c>
      <c r="H246" s="124">
        <v>0</v>
      </c>
      <c r="I246" s="54">
        <f t="shared" si="32"/>
        <v>0</v>
      </c>
      <c r="J246" s="158" t="str">
        <f t="shared" si="30"/>
        <v>MUY BAJO</v>
      </c>
      <c r="K246" s="136">
        <v>60000000</v>
      </c>
      <c r="L246" s="136">
        <v>0</v>
      </c>
      <c r="M246" s="153">
        <v>0</v>
      </c>
      <c r="N246" s="136"/>
      <c r="O246" s="136"/>
      <c r="P246" s="122" t="e">
        <f t="shared" si="34"/>
        <v>#DIV/0!</v>
      </c>
      <c r="Q246" s="158" t="e">
        <f t="shared" si="35"/>
        <v>#DIV/0!</v>
      </c>
      <c r="R246" s="143"/>
      <c r="S246" s="31" t="e">
        <f t="shared" si="33"/>
        <v>#DIV/0!</v>
      </c>
      <c r="T246" s="158" t="e">
        <f t="shared" si="36"/>
        <v>#DIV/0!</v>
      </c>
    </row>
    <row r="247" spans="1:20" ht="25.5" hidden="1" x14ac:dyDescent="0.25">
      <c r="A247" s="207"/>
      <c r="B247" s="9" t="s">
        <v>123</v>
      </c>
      <c r="C247" s="3" t="s">
        <v>27</v>
      </c>
      <c r="D247" s="1" t="s">
        <v>139</v>
      </c>
      <c r="E247" s="80">
        <v>30381</v>
      </c>
      <c r="F247" s="53">
        <v>3038</v>
      </c>
      <c r="G247" s="48" t="s">
        <v>289</v>
      </c>
      <c r="H247" s="124">
        <v>51</v>
      </c>
      <c r="I247" s="54">
        <f t="shared" si="32"/>
        <v>1.6787360105332456E-2</v>
      </c>
      <c r="J247" s="158" t="str">
        <f t="shared" ref="J247:J315" si="37">IF(I247&lt;=20%,"MUY BAJO",IF(AND(I247&gt;20%,I247&lt;=40%),"BAJO",IF(AND(I247&gt;40%,I247&lt;=60%),"MEDIO",IF(AND(I247&gt;60%,I247&lt;=80%),"ALTO","MUY ALTO"))))</f>
        <v>MUY BAJO</v>
      </c>
      <c r="K247" s="136">
        <v>50000000</v>
      </c>
      <c r="L247" s="136">
        <v>88410498</v>
      </c>
      <c r="M247" s="153">
        <v>1.7682099600000001</v>
      </c>
      <c r="N247" s="136">
        <v>25275400</v>
      </c>
      <c r="O247" s="136">
        <v>25275400</v>
      </c>
      <c r="P247" s="122">
        <f t="shared" si="34"/>
        <v>0.2858868637975549</v>
      </c>
      <c r="Q247" s="158" t="str">
        <f t="shared" si="35"/>
        <v>BAJO</v>
      </c>
      <c r="R247" s="143"/>
      <c r="S247" s="31">
        <f t="shared" si="33"/>
        <v>4.7992857319536864E-3</v>
      </c>
      <c r="T247" s="158" t="str">
        <f t="shared" si="36"/>
        <v>MUY BAJO</v>
      </c>
    </row>
    <row r="248" spans="1:20" ht="25.5" hidden="1" x14ac:dyDescent="0.25">
      <c r="A248" s="207"/>
      <c r="B248" s="9" t="s">
        <v>123</v>
      </c>
      <c r="C248" s="3" t="s">
        <v>29</v>
      </c>
      <c r="D248" s="1" t="s">
        <v>139</v>
      </c>
      <c r="E248" s="80">
        <v>2082</v>
      </c>
      <c r="F248" s="53">
        <v>208</v>
      </c>
      <c r="G248" s="48" t="s">
        <v>289</v>
      </c>
      <c r="H248" s="124">
        <v>0</v>
      </c>
      <c r="I248" s="54">
        <f t="shared" si="32"/>
        <v>0</v>
      </c>
      <c r="J248" s="158" t="str">
        <f t="shared" si="37"/>
        <v>MUY BAJO</v>
      </c>
      <c r="K248" s="136">
        <v>8000000</v>
      </c>
      <c r="L248" s="136">
        <v>0</v>
      </c>
      <c r="M248" s="153">
        <v>0</v>
      </c>
      <c r="N248" s="136"/>
      <c r="O248" s="136"/>
      <c r="P248" s="122" t="e">
        <f t="shared" si="34"/>
        <v>#DIV/0!</v>
      </c>
      <c r="Q248" s="158" t="e">
        <f t="shared" si="35"/>
        <v>#DIV/0!</v>
      </c>
      <c r="R248" s="143"/>
      <c r="S248" s="31" t="e">
        <f t="shared" si="33"/>
        <v>#DIV/0!</v>
      </c>
      <c r="T248" s="158" t="e">
        <f t="shared" si="36"/>
        <v>#DIV/0!</v>
      </c>
    </row>
    <row r="249" spans="1:20" ht="25.5" hidden="1" x14ac:dyDescent="0.25">
      <c r="A249" s="207"/>
      <c r="B249" s="9" t="s">
        <v>123</v>
      </c>
      <c r="C249" s="3" t="s">
        <v>30</v>
      </c>
      <c r="D249" s="1" t="s">
        <v>139</v>
      </c>
      <c r="E249" s="80">
        <v>1809</v>
      </c>
      <c r="F249" s="53">
        <v>181</v>
      </c>
      <c r="G249" s="48" t="s">
        <v>289</v>
      </c>
      <c r="H249" s="124">
        <v>0</v>
      </c>
      <c r="I249" s="54">
        <f t="shared" si="32"/>
        <v>0</v>
      </c>
      <c r="J249" s="158" t="str">
        <f t="shared" si="37"/>
        <v>MUY BAJO</v>
      </c>
      <c r="K249" s="136">
        <v>8000000</v>
      </c>
      <c r="L249" s="136">
        <v>0</v>
      </c>
      <c r="M249" s="153">
        <v>0</v>
      </c>
      <c r="N249" s="136"/>
      <c r="O249" s="136"/>
      <c r="P249" s="122" t="e">
        <f t="shared" si="34"/>
        <v>#DIV/0!</v>
      </c>
      <c r="Q249" s="158" t="e">
        <f t="shared" si="35"/>
        <v>#DIV/0!</v>
      </c>
      <c r="R249" s="143"/>
      <c r="S249" s="31" t="e">
        <f t="shared" si="33"/>
        <v>#DIV/0!</v>
      </c>
      <c r="T249" s="158" t="e">
        <f t="shared" si="36"/>
        <v>#DIV/0!</v>
      </c>
    </row>
    <row r="250" spans="1:20" ht="25.5" hidden="1" x14ac:dyDescent="0.25">
      <c r="A250" s="207"/>
      <c r="B250" s="9" t="s">
        <v>123</v>
      </c>
      <c r="C250" s="3" t="s">
        <v>31</v>
      </c>
      <c r="D250" s="1" t="s">
        <v>139</v>
      </c>
      <c r="E250" s="80">
        <v>2309</v>
      </c>
      <c r="F250" s="53">
        <v>231</v>
      </c>
      <c r="G250" s="48" t="s">
        <v>289</v>
      </c>
      <c r="H250" s="124">
        <v>0</v>
      </c>
      <c r="I250" s="54">
        <f t="shared" si="32"/>
        <v>0</v>
      </c>
      <c r="J250" s="158" t="str">
        <f t="shared" si="37"/>
        <v>MUY BAJO</v>
      </c>
      <c r="K250" s="136">
        <v>8000000</v>
      </c>
      <c r="L250" s="136">
        <v>0</v>
      </c>
      <c r="M250" s="153">
        <v>0</v>
      </c>
      <c r="N250" s="136"/>
      <c r="O250" s="136"/>
      <c r="P250" s="122" t="e">
        <f t="shared" si="34"/>
        <v>#DIV/0!</v>
      </c>
      <c r="Q250" s="158" t="e">
        <f t="shared" si="35"/>
        <v>#DIV/0!</v>
      </c>
      <c r="R250" s="143"/>
      <c r="S250" s="31" t="e">
        <f t="shared" si="33"/>
        <v>#DIV/0!</v>
      </c>
      <c r="T250" s="158" t="e">
        <f t="shared" si="36"/>
        <v>#DIV/0!</v>
      </c>
    </row>
    <row r="251" spans="1:20" ht="25.5" hidden="1" x14ac:dyDescent="0.25">
      <c r="A251" s="207"/>
      <c r="B251" s="9" t="s">
        <v>123</v>
      </c>
      <c r="C251" s="3" t="s">
        <v>1</v>
      </c>
      <c r="D251" s="1" t="s">
        <v>140</v>
      </c>
      <c r="E251" s="48">
        <v>25</v>
      </c>
      <c r="F251" s="53">
        <v>25</v>
      </c>
      <c r="G251" s="48" t="s">
        <v>291</v>
      </c>
      <c r="H251" s="124">
        <v>16</v>
      </c>
      <c r="I251" s="54">
        <f t="shared" si="32"/>
        <v>0.64</v>
      </c>
      <c r="J251" s="158" t="str">
        <f t="shared" si="37"/>
        <v>ALTO</v>
      </c>
      <c r="K251" s="136">
        <v>1200000000</v>
      </c>
      <c r="L251" s="136">
        <v>1078687387</v>
      </c>
      <c r="M251" s="153">
        <v>0.89890615583333333</v>
      </c>
      <c r="N251" s="136">
        <v>78068679</v>
      </c>
      <c r="O251" s="136">
        <v>933118481</v>
      </c>
      <c r="P251" s="122">
        <f t="shared" si="34"/>
        <v>0.86504996002145707</v>
      </c>
      <c r="Q251" s="158" t="str">
        <f t="shared" si="35"/>
        <v>MUY ALTO</v>
      </c>
      <c r="R251" s="143"/>
      <c r="S251" s="31">
        <f t="shared" si="33"/>
        <v>0.55363197441373257</v>
      </c>
      <c r="T251" s="158" t="str">
        <f t="shared" si="36"/>
        <v>MEDIO</v>
      </c>
    </row>
    <row r="252" spans="1:20" x14ac:dyDescent="0.25">
      <c r="A252" s="207"/>
      <c r="B252" s="10" t="s">
        <v>321</v>
      </c>
      <c r="C252" s="19"/>
      <c r="D252" s="6"/>
      <c r="E252" s="51"/>
      <c r="F252" s="76"/>
      <c r="G252" s="51"/>
      <c r="H252" s="76"/>
      <c r="I252" s="174">
        <f>+AVERAGE(I193:I251)</f>
        <v>0.46956285805208003</v>
      </c>
      <c r="J252" s="159" t="str">
        <f t="shared" si="37"/>
        <v>MEDIO</v>
      </c>
      <c r="K252" s="137">
        <f>SUM(K193:K251)</f>
        <v>12424500000</v>
      </c>
      <c r="L252" s="137">
        <v>8495753861</v>
      </c>
      <c r="M252" s="140">
        <v>0.68379040291359816</v>
      </c>
      <c r="N252" s="137">
        <v>3788247481</v>
      </c>
      <c r="O252" s="137">
        <v>7156652787</v>
      </c>
      <c r="P252" s="176">
        <f t="shared" si="34"/>
        <v>0.84237995875243254</v>
      </c>
      <c r="Q252" s="158" t="str">
        <f t="shared" si="35"/>
        <v>MUY ALTO</v>
      </c>
      <c r="R252" s="143"/>
      <c r="S252" s="178">
        <f t="shared" si="33"/>
        <v>0.39555034099758551</v>
      </c>
      <c r="T252" s="158" t="str">
        <f t="shared" si="36"/>
        <v>BAJO</v>
      </c>
    </row>
    <row r="253" spans="1:20" hidden="1" x14ac:dyDescent="0.25">
      <c r="A253" s="207"/>
      <c r="B253" s="9" t="s">
        <v>141</v>
      </c>
      <c r="C253" s="3" t="s">
        <v>1</v>
      </c>
      <c r="D253" s="1" t="s">
        <v>142</v>
      </c>
      <c r="E253" s="48">
        <v>87</v>
      </c>
      <c r="F253" s="53">
        <v>2</v>
      </c>
      <c r="G253" s="48" t="s">
        <v>289</v>
      </c>
      <c r="H253" s="124">
        <v>2</v>
      </c>
      <c r="I253" s="54">
        <f>+H253/F253</f>
        <v>1</v>
      </c>
      <c r="J253" s="158" t="str">
        <f t="shared" si="37"/>
        <v>MUY ALTO</v>
      </c>
      <c r="K253" s="136">
        <v>818000000</v>
      </c>
      <c r="L253" s="136">
        <v>658000000</v>
      </c>
      <c r="M253" s="153">
        <v>0.80440097799511001</v>
      </c>
      <c r="N253" s="136">
        <v>59590201</v>
      </c>
      <c r="O253" s="136">
        <v>646779997</v>
      </c>
      <c r="P253" s="122">
        <f t="shared" si="34"/>
        <v>0.98294832370820673</v>
      </c>
      <c r="Q253" s="158" t="str">
        <f t="shared" si="35"/>
        <v>MUY ALTO</v>
      </c>
      <c r="R253" s="143"/>
      <c r="S253" s="31">
        <f t="shared" si="33"/>
        <v>0.98294832370820673</v>
      </c>
      <c r="T253" s="158" t="str">
        <f t="shared" si="36"/>
        <v>MUY ALTO</v>
      </c>
    </row>
    <row r="254" spans="1:20" ht="25.5" hidden="1" x14ac:dyDescent="0.25">
      <c r="A254" s="207"/>
      <c r="B254" s="9" t="s">
        <v>143</v>
      </c>
      <c r="C254" s="3" t="s">
        <v>1</v>
      </c>
      <c r="D254" s="1" t="s">
        <v>144</v>
      </c>
      <c r="E254" s="48">
        <v>87</v>
      </c>
      <c r="F254" s="53">
        <v>87</v>
      </c>
      <c r="G254" s="48" t="s">
        <v>291</v>
      </c>
      <c r="H254" s="124">
        <v>0</v>
      </c>
      <c r="I254" s="54">
        <f t="shared" si="32"/>
        <v>0</v>
      </c>
      <c r="J254" s="158" t="str">
        <f t="shared" si="37"/>
        <v>MUY BAJO</v>
      </c>
      <c r="K254" s="136">
        <v>910000000</v>
      </c>
      <c r="L254" s="136">
        <v>680000000</v>
      </c>
      <c r="M254" s="153">
        <v>0.74725274725274726</v>
      </c>
      <c r="N254" s="136">
        <v>64136303</v>
      </c>
      <c r="O254" s="136">
        <v>677841195</v>
      </c>
      <c r="P254" s="122">
        <f t="shared" si="34"/>
        <v>0.99682528676470583</v>
      </c>
      <c r="Q254" s="158" t="str">
        <f t="shared" si="35"/>
        <v>MUY ALTO</v>
      </c>
      <c r="R254" s="143"/>
      <c r="S254" s="31">
        <f t="shared" si="33"/>
        <v>0</v>
      </c>
      <c r="T254" s="158" t="str">
        <f t="shared" si="36"/>
        <v>MUY BAJO</v>
      </c>
    </row>
    <row r="255" spans="1:20" ht="25.5" hidden="1" x14ac:dyDescent="0.25">
      <c r="A255" s="207"/>
      <c r="B255" s="9" t="s">
        <v>145</v>
      </c>
      <c r="C255" s="3" t="s">
        <v>1</v>
      </c>
      <c r="D255" s="1" t="s">
        <v>146</v>
      </c>
      <c r="E255" s="48">
        <v>3632</v>
      </c>
      <c r="F255" s="53">
        <v>4460</v>
      </c>
      <c r="G255" s="48" t="s">
        <v>290</v>
      </c>
      <c r="H255" s="124">
        <v>3900</v>
      </c>
      <c r="I255" s="54">
        <f t="shared" si="32"/>
        <v>0.87443946188340804</v>
      </c>
      <c r="J255" s="158" t="str">
        <f t="shared" si="37"/>
        <v>MUY ALTO</v>
      </c>
      <c r="K255" s="136">
        <v>1200000000</v>
      </c>
      <c r="L255" s="136">
        <v>907463400</v>
      </c>
      <c r="M255" s="153">
        <v>0.75621950000000004</v>
      </c>
      <c r="N255" s="136">
        <v>120673769</v>
      </c>
      <c r="O255" s="136">
        <v>898297045</v>
      </c>
      <c r="P255" s="122">
        <f t="shared" si="34"/>
        <v>0.98989892595117335</v>
      </c>
      <c r="Q255" s="158" t="str">
        <f t="shared" si="35"/>
        <v>MUY ALTO</v>
      </c>
      <c r="R255" s="143"/>
      <c r="S255" s="31">
        <f t="shared" si="33"/>
        <v>0.86560668412770758</v>
      </c>
      <c r="T255" s="158" t="str">
        <f t="shared" si="36"/>
        <v>MUY ALTO</v>
      </c>
    </row>
    <row r="256" spans="1:20" ht="25.5" hidden="1" x14ac:dyDescent="0.25">
      <c r="A256" s="207"/>
      <c r="B256" s="9" t="s">
        <v>147</v>
      </c>
      <c r="C256" s="3" t="s">
        <v>1</v>
      </c>
      <c r="D256" s="1" t="s">
        <v>148</v>
      </c>
      <c r="E256" s="48">
        <v>2666</v>
      </c>
      <c r="F256" s="53">
        <v>2666</v>
      </c>
      <c r="G256" s="48" t="s">
        <v>291</v>
      </c>
      <c r="H256" s="124">
        <v>0</v>
      </c>
      <c r="I256" s="54">
        <f t="shared" si="32"/>
        <v>0</v>
      </c>
      <c r="J256" s="158" t="str">
        <f t="shared" si="37"/>
        <v>MUY BAJO</v>
      </c>
      <c r="K256" s="136">
        <v>340000000</v>
      </c>
      <c r="L256" s="136">
        <v>376338002</v>
      </c>
      <c r="M256" s="153">
        <v>1.1068764764705883</v>
      </c>
      <c r="N256" s="136">
        <v>49390260</v>
      </c>
      <c r="O256" s="136">
        <v>355271719</v>
      </c>
      <c r="P256" s="122">
        <f t="shared" si="34"/>
        <v>0.94402297166896265</v>
      </c>
      <c r="Q256" s="158" t="str">
        <f t="shared" si="35"/>
        <v>MUY ALTO</v>
      </c>
      <c r="R256" s="143"/>
      <c r="S256" s="31">
        <f t="shared" si="33"/>
        <v>0</v>
      </c>
      <c r="T256" s="158" t="str">
        <f t="shared" si="36"/>
        <v>MUY BAJO</v>
      </c>
    </row>
    <row r="257" spans="1:20" ht="25.5" hidden="1" x14ac:dyDescent="0.25">
      <c r="A257" s="207"/>
      <c r="B257" s="9" t="s">
        <v>149</v>
      </c>
      <c r="C257" s="3" t="s">
        <v>1</v>
      </c>
      <c r="D257" s="1" t="s">
        <v>150</v>
      </c>
      <c r="E257" s="48">
        <v>100</v>
      </c>
      <c r="F257" s="53">
        <v>20</v>
      </c>
      <c r="G257" s="48" t="s">
        <v>289</v>
      </c>
      <c r="H257" s="126">
        <v>1</v>
      </c>
      <c r="I257" s="127">
        <f t="shared" si="32"/>
        <v>0.05</v>
      </c>
      <c r="J257" s="158" t="str">
        <f t="shared" si="37"/>
        <v>MUY BAJO</v>
      </c>
      <c r="K257" s="136">
        <v>1500000000</v>
      </c>
      <c r="L257" s="136">
        <v>947349884</v>
      </c>
      <c r="M257" s="153">
        <v>0.63156658933333332</v>
      </c>
      <c r="N257" s="136">
        <v>666892558</v>
      </c>
      <c r="O257" s="136">
        <v>814242439</v>
      </c>
      <c r="P257" s="122">
        <f t="shared" si="34"/>
        <v>0.85949494769769774</v>
      </c>
      <c r="Q257" s="158" t="str">
        <f t="shared" si="35"/>
        <v>MUY ALTO</v>
      </c>
      <c r="R257" s="143"/>
      <c r="S257" s="31">
        <f t="shared" si="33"/>
        <v>4.2974747384884888E-2</v>
      </c>
      <c r="T257" s="158" t="str">
        <f t="shared" si="36"/>
        <v>MUY BAJO</v>
      </c>
    </row>
    <row r="258" spans="1:20" ht="38.25" hidden="1" x14ac:dyDescent="0.25">
      <c r="A258" s="207"/>
      <c r="B258" s="9" t="s">
        <v>151</v>
      </c>
      <c r="C258" s="3" t="s">
        <v>1</v>
      </c>
      <c r="D258" s="1" t="s">
        <v>152</v>
      </c>
      <c r="E258" s="64">
        <v>1</v>
      </c>
      <c r="F258" s="53">
        <v>1</v>
      </c>
      <c r="G258" s="48" t="s">
        <v>290</v>
      </c>
      <c r="H258" s="124">
        <v>1</v>
      </c>
      <c r="I258" s="54">
        <f t="shared" si="32"/>
        <v>1</v>
      </c>
      <c r="J258" s="158" t="str">
        <f t="shared" si="37"/>
        <v>MUY ALTO</v>
      </c>
      <c r="K258" s="136">
        <v>300000000</v>
      </c>
      <c r="L258" s="136">
        <v>242000000</v>
      </c>
      <c r="M258" s="153">
        <v>0.80666666666666664</v>
      </c>
      <c r="N258" s="136">
        <v>10653636</v>
      </c>
      <c r="O258" s="136">
        <v>241214997</v>
      </c>
      <c r="P258" s="122">
        <f t="shared" si="34"/>
        <v>0.99675618595041326</v>
      </c>
      <c r="Q258" s="158" t="str">
        <f t="shared" si="35"/>
        <v>MUY ALTO</v>
      </c>
      <c r="R258" s="143"/>
      <c r="S258" s="31">
        <f t="shared" si="33"/>
        <v>0.99675618595041326</v>
      </c>
      <c r="T258" s="158" t="str">
        <f t="shared" si="36"/>
        <v>MUY ALTO</v>
      </c>
    </row>
    <row r="259" spans="1:20" ht="25.5" hidden="1" x14ac:dyDescent="0.25">
      <c r="A259" s="207"/>
      <c r="B259" s="9" t="s">
        <v>151</v>
      </c>
      <c r="C259" s="3" t="s">
        <v>1</v>
      </c>
      <c r="D259" s="1" t="s">
        <v>153</v>
      </c>
      <c r="E259" s="64">
        <v>1</v>
      </c>
      <c r="F259" s="53">
        <v>1</v>
      </c>
      <c r="G259" s="48" t="s">
        <v>290</v>
      </c>
      <c r="H259" s="124">
        <v>1</v>
      </c>
      <c r="I259" s="54">
        <f t="shared" si="32"/>
        <v>1</v>
      </c>
      <c r="J259" s="158" t="str">
        <f t="shared" si="37"/>
        <v>MUY ALTO</v>
      </c>
      <c r="K259" s="136">
        <v>350000000</v>
      </c>
      <c r="L259" s="136">
        <v>350000000</v>
      </c>
      <c r="M259" s="153">
        <v>1</v>
      </c>
      <c r="N259" s="136">
        <v>32587083</v>
      </c>
      <c r="O259" s="136">
        <v>343762457</v>
      </c>
      <c r="P259" s="122">
        <f t="shared" si="34"/>
        <v>0.98217844857142855</v>
      </c>
      <c r="Q259" s="158" t="str">
        <f t="shared" si="35"/>
        <v>MUY ALTO</v>
      </c>
      <c r="R259" s="143"/>
      <c r="S259" s="31">
        <f t="shared" si="33"/>
        <v>0.98217844857142855</v>
      </c>
      <c r="T259" s="158" t="str">
        <f t="shared" si="36"/>
        <v>MUY ALTO</v>
      </c>
    </row>
    <row r="260" spans="1:20" ht="25.5" hidden="1" x14ac:dyDescent="0.25">
      <c r="A260" s="207"/>
      <c r="B260" s="9" t="s">
        <v>151</v>
      </c>
      <c r="C260" s="3" t="s">
        <v>1</v>
      </c>
      <c r="D260" s="1" t="s">
        <v>154</v>
      </c>
      <c r="E260" s="64">
        <v>1</v>
      </c>
      <c r="F260" s="53">
        <v>1</v>
      </c>
      <c r="G260" s="48" t="s">
        <v>290</v>
      </c>
      <c r="H260" s="124">
        <v>1</v>
      </c>
      <c r="I260" s="54">
        <f t="shared" si="32"/>
        <v>1</v>
      </c>
      <c r="J260" s="158" t="str">
        <f t="shared" si="37"/>
        <v>MUY ALTO</v>
      </c>
      <c r="K260" s="136">
        <v>300000000</v>
      </c>
      <c r="L260" s="136">
        <v>412000000</v>
      </c>
      <c r="M260" s="153">
        <v>1.3733333333333333</v>
      </c>
      <c r="N260" s="136">
        <v>-15369617</v>
      </c>
      <c r="O260" s="136">
        <v>323573090</v>
      </c>
      <c r="P260" s="122">
        <f t="shared" si="34"/>
        <v>0.78537157766990295</v>
      </c>
      <c r="Q260" s="158" t="str">
        <f t="shared" si="35"/>
        <v>ALTO</v>
      </c>
      <c r="R260" s="143"/>
      <c r="S260" s="31">
        <f t="shared" si="33"/>
        <v>0.78537157766990295</v>
      </c>
      <c r="T260" s="158" t="str">
        <f t="shared" si="36"/>
        <v>ALTO</v>
      </c>
    </row>
    <row r="261" spans="1:20" ht="25.5" hidden="1" x14ac:dyDescent="0.25">
      <c r="A261" s="207"/>
      <c r="B261" s="9" t="s">
        <v>151</v>
      </c>
      <c r="C261" s="3" t="s">
        <v>1</v>
      </c>
      <c r="D261" s="1" t="s">
        <v>155</v>
      </c>
      <c r="E261" s="63">
        <v>0.5</v>
      </c>
      <c r="F261" s="47">
        <v>1</v>
      </c>
      <c r="G261" s="48" t="s">
        <v>290</v>
      </c>
      <c r="H261" s="130">
        <v>1</v>
      </c>
      <c r="I261" s="130">
        <f t="shared" si="32"/>
        <v>1</v>
      </c>
      <c r="J261" s="158" t="str">
        <f t="shared" si="37"/>
        <v>MUY ALTO</v>
      </c>
      <c r="K261" s="136">
        <v>150000000</v>
      </c>
      <c r="L261" s="136">
        <v>63000000</v>
      </c>
      <c r="M261" s="153">
        <v>0.42</v>
      </c>
      <c r="N261" s="136">
        <v>2335335</v>
      </c>
      <c r="O261" s="136">
        <v>60200000</v>
      </c>
      <c r="P261" s="122">
        <f t="shared" si="34"/>
        <v>0.9555555555555556</v>
      </c>
      <c r="Q261" s="158" t="str">
        <f t="shared" si="35"/>
        <v>MUY ALTO</v>
      </c>
      <c r="R261" s="143"/>
      <c r="S261" s="31">
        <f t="shared" si="33"/>
        <v>0.9555555555555556</v>
      </c>
      <c r="T261" s="158" t="str">
        <f t="shared" si="36"/>
        <v>MUY ALTO</v>
      </c>
    </row>
    <row r="262" spans="1:20" ht="25.5" hidden="1" x14ac:dyDescent="0.25">
      <c r="A262" s="207"/>
      <c r="B262" s="9" t="s">
        <v>151</v>
      </c>
      <c r="C262" s="3" t="s">
        <v>1</v>
      </c>
      <c r="D262" s="1" t="s">
        <v>156</v>
      </c>
      <c r="E262" s="63">
        <v>0.6</v>
      </c>
      <c r="F262" s="47">
        <v>1</v>
      </c>
      <c r="G262" s="48" t="s">
        <v>290</v>
      </c>
      <c r="H262" s="130">
        <v>1</v>
      </c>
      <c r="I262" s="130">
        <f t="shared" si="32"/>
        <v>1</v>
      </c>
      <c r="J262" s="158" t="str">
        <f t="shared" si="37"/>
        <v>MUY ALTO</v>
      </c>
      <c r="K262" s="136">
        <v>100000000</v>
      </c>
      <c r="L262" s="136">
        <v>0</v>
      </c>
      <c r="M262" s="153">
        <v>0</v>
      </c>
      <c r="N262" s="136"/>
      <c r="O262" s="136"/>
      <c r="P262" s="122" t="e">
        <f t="shared" si="34"/>
        <v>#DIV/0!</v>
      </c>
      <c r="Q262" s="158" t="e">
        <f t="shared" si="35"/>
        <v>#DIV/0!</v>
      </c>
      <c r="R262" s="143"/>
      <c r="S262" s="31" t="e">
        <f t="shared" si="33"/>
        <v>#DIV/0!</v>
      </c>
      <c r="T262" s="158" t="e">
        <f t="shared" si="36"/>
        <v>#DIV/0!</v>
      </c>
    </row>
    <row r="263" spans="1:20" ht="38.25" hidden="1" x14ac:dyDescent="0.25">
      <c r="A263" s="207"/>
      <c r="B263" s="9" t="s">
        <v>151</v>
      </c>
      <c r="C263" s="3" t="s">
        <v>1</v>
      </c>
      <c r="D263" s="1" t="s">
        <v>157</v>
      </c>
      <c r="E263" s="63">
        <v>0.33</v>
      </c>
      <c r="F263" s="47">
        <v>0.17</v>
      </c>
      <c r="G263" s="48" t="s">
        <v>291</v>
      </c>
      <c r="H263" s="124">
        <v>0.3</v>
      </c>
      <c r="I263" s="49">
        <f t="shared" si="32"/>
        <v>1.7647058823529409</v>
      </c>
      <c r="J263" s="158" t="str">
        <f t="shared" si="37"/>
        <v>MUY ALTO</v>
      </c>
      <c r="K263" s="136">
        <v>30000000</v>
      </c>
      <c r="L263" s="136">
        <v>50000000</v>
      </c>
      <c r="M263" s="153">
        <v>1.6666666666666667</v>
      </c>
      <c r="N263" s="136">
        <v>4118687</v>
      </c>
      <c r="O263" s="136">
        <v>46024129</v>
      </c>
      <c r="P263" s="122">
        <f t="shared" si="34"/>
        <v>0.92048258000000005</v>
      </c>
      <c r="Q263" s="158" t="str">
        <f t="shared" si="35"/>
        <v>MUY ALTO</v>
      </c>
      <c r="R263" s="143"/>
      <c r="S263" s="31">
        <f t="shared" si="33"/>
        <v>1.6243810235294116</v>
      </c>
      <c r="T263" s="158" t="str">
        <f t="shared" si="36"/>
        <v>MUY ALTO</v>
      </c>
    </row>
    <row r="264" spans="1:20" ht="25.5" hidden="1" x14ac:dyDescent="0.25">
      <c r="A264" s="207"/>
      <c r="B264" s="9" t="s">
        <v>151</v>
      </c>
      <c r="C264" s="3" t="s">
        <v>1</v>
      </c>
      <c r="D264" s="1" t="s">
        <v>158</v>
      </c>
      <c r="E264" s="64">
        <v>2</v>
      </c>
      <c r="F264" s="53">
        <v>2</v>
      </c>
      <c r="G264" s="48" t="s">
        <v>291</v>
      </c>
      <c r="H264" s="124">
        <v>2</v>
      </c>
      <c r="I264" s="54">
        <f t="shared" ref="I264:I326" si="38">+H264/F264</f>
        <v>1</v>
      </c>
      <c r="J264" s="158" t="str">
        <f t="shared" si="37"/>
        <v>MUY ALTO</v>
      </c>
      <c r="K264" s="136">
        <v>380000000</v>
      </c>
      <c r="L264" s="136">
        <v>362046669</v>
      </c>
      <c r="M264" s="153">
        <v>0.95275439210526314</v>
      </c>
      <c r="N264" s="136">
        <v>45002250</v>
      </c>
      <c r="O264" s="136">
        <v>298762332</v>
      </c>
      <c r="P264" s="122">
        <f t="shared" si="34"/>
        <v>0.82520392419354094</v>
      </c>
      <c r="Q264" s="158" t="str">
        <f t="shared" si="35"/>
        <v>MUY ALTO</v>
      </c>
      <c r="R264" s="143"/>
      <c r="S264" s="31">
        <f t="shared" si="33"/>
        <v>0.82520392419354094</v>
      </c>
      <c r="T264" s="158" t="str">
        <f t="shared" si="36"/>
        <v>MUY ALTO</v>
      </c>
    </row>
    <row r="265" spans="1:20" ht="38.25" hidden="1" x14ac:dyDescent="0.25">
      <c r="A265" s="207"/>
      <c r="B265" s="9" t="s">
        <v>151</v>
      </c>
      <c r="C265" s="3" t="s">
        <v>1</v>
      </c>
      <c r="D265" s="1" t="s">
        <v>159</v>
      </c>
      <c r="E265" s="63">
        <v>0.5</v>
      </c>
      <c r="F265" s="47">
        <v>1</v>
      </c>
      <c r="G265" s="48" t="s">
        <v>290</v>
      </c>
      <c r="H265" s="124">
        <v>0.70000000000000007</v>
      </c>
      <c r="I265" s="49">
        <f>+H265/F265</f>
        <v>0.70000000000000007</v>
      </c>
      <c r="J265" s="158" t="str">
        <f t="shared" si="37"/>
        <v>ALTO</v>
      </c>
      <c r="K265" s="136">
        <v>40000000</v>
      </c>
      <c r="L265" s="136">
        <v>290000000</v>
      </c>
      <c r="M265" s="153">
        <v>7.25</v>
      </c>
      <c r="N265" s="136"/>
      <c r="O265" s="136">
        <v>69524622</v>
      </c>
      <c r="P265" s="122">
        <f t="shared" si="34"/>
        <v>0.23974007586206897</v>
      </c>
      <c r="Q265" s="158" t="str">
        <f t="shared" si="35"/>
        <v>BAJO</v>
      </c>
      <c r="R265" s="143"/>
      <c r="S265" s="31">
        <f t="shared" si="33"/>
        <v>0.1678180531034483</v>
      </c>
      <c r="T265" s="158" t="str">
        <f t="shared" si="36"/>
        <v>MUY BAJO</v>
      </c>
    </row>
    <row r="266" spans="1:20" ht="25.5" x14ac:dyDescent="0.25">
      <c r="A266" s="207"/>
      <c r="B266" s="10" t="s">
        <v>320</v>
      </c>
      <c r="C266" s="19"/>
      <c r="D266" s="6"/>
      <c r="E266" s="81"/>
      <c r="F266" s="50"/>
      <c r="G266" s="51"/>
      <c r="H266" s="51"/>
      <c r="I266" s="132">
        <f>+AVERAGE(I253:I265)</f>
        <v>0.7991650264797191</v>
      </c>
      <c r="J266" s="159" t="str">
        <f t="shared" si="37"/>
        <v>ALTO</v>
      </c>
      <c r="K266" s="137">
        <f>SUM(K253:K265)</f>
        <v>6418000000</v>
      </c>
      <c r="L266" s="137">
        <v>5338197955</v>
      </c>
      <c r="M266" s="140">
        <v>0.83175412200062326</v>
      </c>
      <c r="N266" s="137">
        <v>1040010465</v>
      </c>
      <c r="O266" s="137">
        <v>4775494022</v>
      </c>
      <c r="P266" s="176">
        <f t="shared" si="34"/>
        <v>0.8945891595359543</v>
      </c>
      <c r="Q266" s="158" t="str">
        <f t="shared" si="35"/>
        <v>MUY ALTO</v>
      </c>
      <c r="R266" s="141"/>
      <c r="S266" s="178">
        <f t="shared" si="33"/>
        <v>0.7149243693690206</v>
      </c>
      <c r="T266" s="159" t="str">
        <f t="shared" si="36"/>
        <v>ALTO</v>
      </c>
    </row>
    <row r="267" spans="1:20" x14ac:dyDescent="0.25">
      <c r="A267" s="208"/>
      <c r="B267" s="157" t="s">
        <v>319</v>
      </c>
      <c r="C267" s="20"/>
      <c r="D267" s="8"/>
      <c r="E267" s="56"/>
      <c r="F267" s="60"/>
      <c r="G267" s="57"/>
      <c r="H267" s="57"/>
      <c r="I267" s="166">
        <f>+AVERAGE(I166,I187,I192,I252,I266)</f>
        <v>0.73300883795089533</v>
      </c>
      <c r="J267" s="161" t="str">
        <f t="shared" si="37"/>
        <v>ALTO</v>
      </c>
      <c r="K267" s="138">
        <f>+K266+K252+K192+K187+K166</f>
        <v>41480016364</v>
      </c>
      <c r="L267" s="138">
        <v>25054761133</v>
      </c>
      <c r="M267" s="170">
        <v>2.8837082633646278</v>
      </c>
      <c r="N267" s="138">
        <v>5066319005</v>
      </c>
      <c r="O267" s="138">
        <v>21664122453</v>
      </c>
      <c r="P267" s="168">
        <f t="shared" si="34"/>
        <v>0.86467088382917612</v>
      </c>
      <c r="Q267" s="161" t="str">
        <f>IF(P267&lt;=20%,"MUY BAJO",IF(AND(P267&gt;20%,P267&lt;=40%),"BAJO",IF(AND(P267&gt;40%,P267&lt;=60%),"MEDIO",IF(AND(P267&gt;60%,P267&lt;=80%),"ALTO","MUY ALTO"))))</f>
        <v>MUY ALTO</v>
      </c>
      <c r="R267" s="141"/>
      <c r="S267" s="163">
        <f t="shared" si="33"/>
        <v>0.63381139976559797</v>
      </c>
      <c r="T267" s="161" t="str">
        <f t="shared" si="36"/>
        <v>ALTO</v>
      </c>
    </row>
    <row r="268" spans="1:20" ht="25.5" hidden="1" x14ac:dyDescent="0.25">
      <c r="A268" s="206" t="s">
        <v>311</v>
      </c>
      <c r="B268" s="9" t="s">
        <v>160</v>
      </c>
      <c r="C268" s="3" t="s">
        <v>27</v>
      </c>
      <c r="D268" s="1" t="s">
        <v>161</v>
      </c>
      <c r="E268" s="48">
        <v>178</v>
      </c>
      <c r="F268" s="53">
        <v>7</v>
      </c>
      <c r="G268" s="48" t="s">
        <v>289</v>
      </c>
      <c r="H268" s="124">
        <v>2</v>
      </c>
      <c r="I268" s="54">
        <f t="shared" si="38"/>
        <v>0.2857142857142857</v>
      </c>
      <c r="J268" s="158" t="str">
        <f t="shared" si="37"/>
        <v>BAJO</v>
      </c>
      <c r="K268" s="136">
        <v>323000000</v>
      </c>
      <c r="L268" s="136">
        <v>335614628</v>
      </c>
      <c r="M268" s="153">
        <v>1.0390545758513932</v>
      </c>
      <c r="N268" s="136">
        <v>34702692</v>
      </c>
      <c r="O268" s="136">
        <v>252165909</v>
      </c>
      <c r="P268" s="122">
        <f t="shared" si="34"/>
        <v>0.7513555368629522</v>
      </c>
      <c r="Q268" s="158" t="str">
        <f t="shared" si="35"/>
        <v>ALTO</v>
      </c>
      <c r="R268" s="143"/>
      <c r="S268" s="31">
        <f t="shared" si="33"/>
        <v>0.21467301053227206</v>
      </c>
      <c r="T268" s="158" t="str">
        <f t="shared" si="36"/>
        <v>BAJO</v>
      </c>
    </row>
    <row r="269" spans="1:20" ht="25.5" hidden="1" x14ac:dyDescent="0.25">
      <c r="A269" s="207"/>
      <c r="B269" s="9" t="s">
        <v>160</v>
      </c>
      <c r="C269" s="3" t="s">
        <v>29</v>
      </c>
      <c r="D269" s="1" t="s">
        <v>161</v>
      </c>
      <c r="E269" s="48">
        <v>1</v>
      </c>
      <c r="F269" s="53">
        <v>1</v>
      </c>
      <c r="G269" s="48" t="s">
        <v>289</v>
      </c>
      <c r="H269" s="124">
        <v>1</v>
      </c>
      <c r="I269" s="54">
        <f t="shared" si="38"/>
        <v>1</v>
      </c>
      <c r="J269" s="158" t="str">
        <f t="shared" si="37"/>
        <v>MUY ALTO</v>
      </c>
      <c r="K269" s="136">
        <v>39000000</v>
      </c>
      <c r="L269" s="136">
        <v>39000000</v>
      </c>
      <c r="M269" s="153">
        <v>1</v>
      </c>
      <c r="N269" s="136">
        <v>2520000</v>
      </c>
      <c r="O269" s="136">
        <v>23355029</v>
      </c>
      <c r="P269" s="122">
        <f t="shared" si="34"/>
        <v>0.59884689743589747</v>
      </c>
      <c r="Q269" s="158" t="str">
        <f t="shared" si="35"/>
        <v>MEDIO</v>
      </c>
      <c r="R269" s="143"/>
      <c r="S269" s="31">
        <f t="shared" ref="S269:S326" si="39">+I269*P269</f>
        <v>0.59884689743589747</v>
      </c>
      <c r="T269" s="158" t="str">
        <f t="shared" si="36"/>
        <v>MEDIO</v>
      </c>
    </row>
    <row r="270" spans="1:20" ht="25.5" hidden="1" x14ac:dyDescent="0.25">
      <c r="A270" s="207"/>
      <c r="B270" s="9" t="s">
        <v>160</v>
      </c>
      <c r="C270" s="3" t="s">
        <v>30</v>
      </c>
      <c r="D270" s="1" t="s">
        <v>161</v>
      </c>
      <c r="E270" s="48">
        <v>1</v>
      </c>
      <c r="F270" s="53">
        <v>1</v>
      </c>
      <c r="G270" s="48" t="s">
        <v>289</v>
      </c>
      <c r="H270" s="124">
        <v>0</v>
      </c>
      <c r="I270" s="54">
        <f t="shared" si="38"/>
        <v>0</v>
      </c>
      <c r="J270" s="158" t="str">
        <f t="shared" si="37"/>
        <v>MUY BAJO</v>
      </c>
      <c r="K270" s="136">
        <v>39000000</v>
      </c>
      <c r="L270" s="136">
        <v>39000000</v>
      </c>
      <c r="M270" s="153">
        <v>1</v>
      </c>
      <c r="N270" s="136"/>
      <c r="O270" s="136"/>
      <c r="P270" s="122">
        <f t="shared" si="34"/>
        <v>0</v>
      </c>
      <c r="Q270" s="158" t="str">
        <f t="shared" si="35"/>
        <v>MUY BAJO</v>
      </c>
      <c r="R270" s="143"/>
      <c r="S270" s="31">
        <f t="shared" si="39"/>
        <v>0</v>
      </c>
      <c r="T270" s="158" t="str">
        <f t="shared" si="36"/>
        <v>MUY BAJO</v>
      </c>
    </row>
    <row r="271" spans="1:20" ht="25.5" hidden="1" x14ac:dyDescent="0.25">
      <c r="A271" s="207"/>
      <c r="B271" s="9" t="s">
        <v>160</v>
      </c>
      <c r="C271" s="3" t="s">
        <v>31</v>
      </c>
      <c r="D271" s="1" t="s">
        <v>161</v>
      </c>
      <c r="E271" s="48">
        <v>1</v>
      </c>
      <c r="F271" s="53">
        <v>2</v>
      </c>
      <c r="G271" s="48" t="s">
        <v>289</v>
      </c>
      <c r="H271" s="124">
        <v>0</v>
      </c>
      <c r="I271" s="54">
        <f t="shared" si="38"/>
        <v>0</v>
      </c>
      <c r="J271" s="158" t="str">
        <f t="shared" si="37"/>
        <v>MUY BAJO</v>
      </c>
      <c r="K271" s="136">
        <v>78000000</v>
      </c>
      <c r="L271" s="136">
        <v>39000000</v>
      </c>
      <c r="M271" s="153">
        <v>0.5</v>
      </c>
      <c r="N271" s="136"/>
      <c r="O271" s="136"/>
      <c r="P271" s="122">
        <f t="shared" si="34"/>
        <v>0</v>
      </c>
      <c r="Q271" s="158" t="str">
        <f t="shared" si="35"/>
        <v>MUY BAJO</v>
      </c>
      <c r="R271" s="143"/>
      <c r="S271" s="31">
        <f t="shared" si="39"/>
        <v>0</v>
      </c>
      <c r="T271" s="158" t="str">
        <f t="shared" si="36"/>
        <v>MUY BAJO</v>
      </c>
    </row>
    <row r="272" spans="1:20" ht="25.5" hidden="1" x14ac:dyDescent="0.25">
      <c r="A272" s="207"/>
      <c r="B272" s="9" t="s">
        <v>160</v>
      </c>
      <c r="C272" s="3" t="s">
        <v>27</v>
      </c>
      <c r="D272" s="1" t="s">
        <v>162</v>
      </c>
      <c r="E272" s="48">
        <v>25</v>
      </c>
      <c r="F272" s="53">
        <v>7</v>
      </c>
      <c r="G272" s="48" t="s">
        <v>289</v>
      </c>
      <c r="H272" s="124">
        <v>1</v>
      </c>
      <c r="I272" s="54">
        <f t="shared" si="38"/>
        <v>0.14285714285714285</v>
      </c>
      <c r="J272" s="158" t="str">
        <f t="shared" si="37"/>
        <v>MUY BAJO</v>
      </c>
      <c r="K272" s="136">
        <v>600000000</v>
      </c>
      <c r="L272" s="136">
        <v>612671873</v>
      </c>
      <c r="M272" s="153">
        <v>1.0211197883333334</v>
      </c>
      <c r="N272" s="136">
        <v>46009366</v>
      </c>
      <c r="O272" s="136">
        <v>421258291</v>
      </c>
      <c r="P272" s="122">
        <f t="shared" si="34"/>
        <v>0.68757569845221211</v>
      </c>
      <c r="Q272" s="158" t="str">
        <f t="shared" si="35"/>
        <v>ALTO</v>
      </c>
      <c r="R272" s="143"/>
      <c r="S272" s="31">
        <f t="shared" si="39"/>
        <v>9.8225099778887437E-2</v>
      </c>
      <c r="T272" s="158" t="str">
        <f t="shared" si="36"/>
        <v>MUY BAJO</v>
      </c>
    </row>
    <row r="273" spans="1:20" ht="25.5" hidden="1" x14ac:dyDescent="0.25">
      <c r="A273" s="207"/>
      <c r="B273" s="9" t="s">
        <v>160</v>
      </c>
      <c r="C273" s="3" t="s">
        <v>29</v>
      </c>
      <c r="D273" s="1" t="s">
        <v>162</v>
      </c>
      <c r="E273" s="48">
        <v>0</v>
      </c>
      <c r="F273" s="53"/>
      <c r="G273" s="48" t="s">
        <v>289</v>
      </c>
      <c r="H273" s="124">
        <v>0</v>
      </c>
      <c r="I273" s="54"/>
      <c r="J273" s="158" t="s">
        <v>293</v>
      </c>
      <c r="K273" s="136">
        <v>0</v>
      </c>
      <c r="L273" s="136">
        <v>0</v>
      </c>
      <c r="M273" s="153"/>
      <c r="N273" s="136"/>
      <c r="O273" s="136"/>
      <c r="P273" s="122"/>
      <c r="Q273" s="158" t="s">
        <v>293</v>
      </c>
      <c r="R273" s="143"/>
      <c r="S273" s="31"/>
      <c r="T273" s="158" t="s">
        <v>293</v>
      </c>
    </row>
    <row r="274" spans="1:20" ht="25.5" hidden="1" x14ac:dyDescent="0.25">
      <c r="A274" s="207"/>
      <c r="B274" s="9" t="s">
        <v>160</v>
      </c>
      <c r="C274" s="3" t="s">
        <v>30</v>
      </c>
      <c r="D274" s="1" t="s">
        <v>162</v>
      </c>
      <c r="E274" s="48">
        <v>0</v>
      </c>
      <c r="F274" s="53"/>
      <c r="G274" s="48" t="s">
        <v>289</v>
      </c>
      <c r="H274" s="124">
        <v>0</v>
      </c>
      <c r="I274" s="54"/>
      <c r="J274" s="158" t="s">
        <v>293</v>
      </c>
      <c r="K274" s="136">
        <v>0</v>
      </c>
      <c r="L274" s="136">
        <v>0</v>
      </c>
      <c r="M274" s="153"/>
      <c r="N274" s="136"/>
      <c r="O274" s="136"/>
      <c r="P274" s="122"/>
      <c r="Q274" s="158" t="s">
        <v>293</v>
      </c>
      <c r="R274" s="143"/>
      <c r="S274" s="31"/>
      <c r="T274" s="158" t="s">
        <v>293</v>
      </c>
    </row>
    <row r="275" spans="1:20" ht="25.5" hidden="1" x14ac:dyDescent="0.25">
      <c r="A275" s="207"/>
      <c r="B275" s="9" t="s">
        <v>160</v>
      </c>
      <c r="C275" s="3" t="s">
        <v>31</v>
      </c>
      <c r="D275" s="1" t="s">
        <v>162</v>
      </c>
      <c r="E275" s="48">
        <v>0</v>
      </c>
      <c r="F275" s="53"/>
      <c r="G275" s="48" t="s">
        <v>289</v>
      </c>
      <c r="H275" s="124">
        <v>0</v>
      </c>
      <c r="I275" s="54"/>
      <c r="J275" s="158" t="s">
        <v>293</v>
      </c>
      <c r="K275" s="136">
        <v>0</v>
      </c>
      <c r="L275" s="136">
        <v>0</v>
      </c>
      <c r="M275" s="153"/>
      <c r="N275" s="136"/>
      <c r="O275" s="136"/>
      <c r="P275" s="122"/>
      <c r="Q275" s="158" t="s">
        <v>293</v>
      </c>
      <c r="R275" s="143"/>
      <c r="S275" s="31"/>
      <c r="T275" s="158" t="s">
        <v>293</v>
      </c>
    </row>
    <row r="276" spans="1:20" ht="25.5" hidden="1" x14ac:dyDescent="0.25">
      <c r="A276" s="207"/>
      <c r="B276" s="9" t="s">
        <v>160</v>
      </c>
      <c r="C276" s="3" t="s">
        <v>27</v>
      </c>
      <c r="D276" s="1" t="s">
        <v>163</v>
      </c>
      <c r="E276" s="48">
        <v>5</v>
      </c>
      <c r="F276" s="53">
        <v>9</v>
      </c>
      <c r="G276" s="48" t="s">
        <v>289</v>
      </c>
      <c r="H276" s="124">
        <v>0</v>
      </c>
      <c r="I276" s="54">
        <f t="shared" si="38"/>
        <v>0</v>
      </c>
      <c r="J276" s="158" t="str">
        <f t="shared" si="37"/>
        <v>MUY BAJO</v>
      </c>
      <c r="K276" s="136">
        <v>700000000</v>
      </c>
      <c r="L276" s="136">
        <v>700000000</v>
      </c>
      <c r="M276" s="153">
        <v>1</v>
      </c>
      <c r="N276" s="136">
        <v>99645561</v>
      </c>
      <c r="O276" s="136">
        <v>549607082</v>
      </c>
      <c r="P276" s="122">
        <f t="shared" ref="P276:P284" si="40">+O276/L276</f>
        <v>0.78515297428571429</v>
      </c>
      <c r="Q276" s="158" t="str">
        <f t="shared" si="35"/>
        <v>ALTO</v>
      </c>
      <c r="R276" s="143"/>
      <c r="S276" s="31">
        <f t="shared" si="39"/>
        <v>0</v>
      </c>
      <c r="T276" s="158" t="str">
        <f t="shared" si="36"/>
        <v>MUY BAJO</v>
      </c>
    </row>
    <row r="277" spans="1:20" ht="38.25" hidden="1" x14ac:dyDescent="0.25">
      <c r="A277" s="207"/>
      <c r="B277" s="9" t="s">
        <v>160</v>
      </c>
      <c r="C277" s="3" t="s">
        <v>27</v>
      </c>
      <c r="D277" s="1" t="s">
        <v>164</v>
      </c>
      <c r="E277" s="48">
        <v>3</v>
      </c>
      <c r="F277" s="53"/>
      <c r="G277" s="48" t="s">
        <v>289</v>
      </c>
      <c r="H277" s="124">
        <v>0</v>
      </c>
      <c r="I277" s="54"/>
      <c r="J277" s="158" t="s">
        <v>293</v>
      </c>
      <c r="K277" s="136">
        <v>0</v>
      </c>
      <c r="L277" s="136">
        <v>13939960</v>
      </c>
      <c r="M277" s="153" t="e">
        <v>#DIV/0!</v>
      </c>
      <c r="N277" s="136"/>
      <c r="O277" s="136">
        <v>13939960</v>
      </c>
      <c r="P277" s="122">
        <f t="shared" si="40"/>
        <v>1</v>
      </c>
      <c r="Q277" s="158" t="str">
        <f t="shared" si="35"/>
        <v>MUY ALTO</v>
      </c>
      <c r="R277" s="143"/>
      <c r="S277" s="31">
        <f t="shared" si="39"/>
        <v>0</v>
      </c>
      <c r="T277" s="158" t="str">
        <f t="shared" si="36"/>
        <v>MUY BAJO</v>
      </c>
    </row>
    <row r="278" spans="1:20" ht="51" hidden="1" x14ac:dyDescent="0.25">
      <c r="A278" s="207"/>
      <c r="B278" s="9" t="s">
        <v>165</v>
      </c>
      <c r="C278" s="3" t="s">
        <v>1</v>
      </c>
      <c r="D278" s="1" t="s">
        <v>166</v>
      </c>
      <c r="E278" s="48">
        <v>19</v>
      </c>
      <c r="F278" s="53">
        <v>3</v>
      </c>
      <c r="G278" s="48" t="s">
        <v>289</v>
      </c>
      <c r="H278" s="124">
        <v>12</v>
      </c>
      <c r="I278" s="127">
        <v>1</v>
      </c>
      <c r="J278" s="158" t="str">
        <f t="shared" si="37"/>
        <v>MUY ALTO</v>
      </c>
      <c r="K278" s="136">
        <v>45700000</v>
      </c>
      <c r="L278" s="136">
        <v>45700000</v>
      </c>
      <c r="M278" s="153">
        <v>1</v>
      </c>
      <c r="N278" s="136">
        <v>9995999</v>
      </c>
      <c r="O278" s="136">
        <v>36429864</v>
      </c>
      <c r="P278" s="122">
        <f t="shared" si="40"/>
        <v>0.79715238512035014</v>
      </c>
      <c r="Q278" s="158" t="str">
        <f t="shared" si="35"/>
        <v>ALTO</v>
      </c>
      <c r="R278" s="143"/>
      <c r="S278" s="31">
        <f t="shared" si="39"/>
        <v>0.79715238512035014</v>
      </c>
      <c r="T278" s="158" t="str">
        <f t="shared" si="36"/>
        <v>ALTO</v>
      </c>
    </row>
    <row r="279" spans="1:20" ht="63.75" hidden="1" x14ac:dyDescent="0.25">
      <c r="A279" s="207"/>
      <c r="B279" s="9" t="s">
        <v>165</v>
      </c>
      <c r="C279" s="3" t="s">
        <v>1</v>
      </c>
      <c r="D279" s="1" t="s">
        <v>167</v>
      </c>
      <c r="E279" s="48">
        <v>0</v>
      </c>
      <c r="F279" s="53">
        <v>1</v>
      </c>
      <c r="G279" s="48" t="s">
        <v>289</v>
      </c>
      <c r="H279" s="124">
        <v>0</v>
      </c>
      <c r="I279" s="54">
        <f t="shared" si="38"/>
        <v>0</v>
      </c>
      <c r="J279" s="158" t="str">
        <f t="shared" si="37"/>
        <v>MUY BAJO</v>
      </c>
      <c r="K279" s="136">
        <v>66700000</v>
      </c>
      <c r="L279" s="136">
        <v>60000000</v>
      </c>
      <c r="M279" s="153">
        <v>0.8995502248875562</v>
      </c>
      <c r="N279" s="136">
        <v>1213500</v>
      </c>
      <c r="O279" s="136">
        <v>3794550</v>
      </c>
      <c r="P279" s="122">
        <f t="shared" si="40"/>
        <v>6.3242499999999993E-2</v>
      </c>
      <c r="Q279" s="158" t="str">
        <f t="shared" si="35"/>
        <v>MUY BAJO</v>
      </c>
      <c r="R279" s="143"/>
      <c r="S279" s="31">
        <f t="shared" si="39"/>
        <v>0</v>
      </c>
      <c r="T279" s="158" t="str">
        <f t="shared" si="36"/>
        <v>MUY BAJO</v>
      </c>
    </row>
    <row r="280" spans="1:20" hidden="1" x14ac:dyDescent="0.25">
      <c r="A280" s="207"/>
      <c r="B280" s="9" t="s">
        <v>165</v>
      </c>
      <c r="C280" s="3" t="s">
        <v>1</v>
      </c>
      <c r="D280" s="1" t="s">
        <v>168</v>
      </c>
      <c r="E280" s="48">
        <v>7</v>
      </c>
      <c r="F280" s="53">
        <v>2</v>
      </c>
      <c r="G280" s="48" t="s">
        <v>289</v>
      </c>
      <c r="H280" s="124">
        <v>2</v>
      </c>
      <c r="I280" s="54">
        <f t="shared" si="38"/>
        <v>1</v>
      </c>
      <c r="J280" s="158" t="str">
        <f t="shared" si="37"/>
        <v>MUY ALTO</v>
      </c>
      <c r="K280" s="136">
        <v>60000000</v>
      </c>
      <c r="L280" s="136">
        <v>20000000</v>
      </c>
      <c r="M280" s="153">
        <v>0.33333333333333331</v>
      </c>
      <c r="N280" s="136"/>
      <c r="O280" s="136">
        <v>10000000</v>
      </c>
      <c r="P280" s="122">
        <f t="shared" si="40"/>
        <v>0.5</v>
      </c>
      <c r="Q280" s="158" t="str">
        <f t="shared" si="35"/>
        <v>MEDIO</v>
      </c>
      <c r="R280" s="143"/>
      <c r="S280" s="31">
        <f t="shared" si="39"/>
        <v>0.5</v>
      </c>
      <c r="T280" s="158" t="str">
        <f t="shared" si="36"/>
        <v>MEDIO</v>
      </c>
    </row>
    <row r="281" spans="1:20" ht="38.25" hidden="1" x14ac:dyDescent="0.25">
      <c r="A281" s="207"/>
      <c r="B281" s="9" t="s">
        <v>165</v>
      </c>
      <c r="C281" s="3" t="s">
        <v>1</v>
      </c>
      <c r="D281" s="1" t="s">
        <v>169</v>
      </c>
      <c r="E281" s="48">
        <v>9</v>
      </c>
      <c r="F281" s="53">
        <v>10</v>
      </c>
      <c r="G281" s="48" t="s">
        <v>291</v>
      </c>
      <c r="H281" s="124">
        <v>29</v>
      </c>
      <c r="I281" s="127">
        <v>1</v>
      </c>
      <c r="J281" s="158" t="str">
        <f t="shared" si="37"/>
        <v>MUY ALTO</v>
      </c>
      <c r="K281" s="136">
        <v>66400000</v>
      </c>
      <c r="L281" s="136">
        <v>75560000</v>
      </c>
      <c r="M281" s="153">
        <v>1.1379518072289156</v>
      </c>
      <c r="N281" s="136">
        <v>10065812</v>
      </c>
      <c r="O281" s="136">
        <v>63524705</v>
      </c>
      <c r="P281" s="122">
        <f t="shared" si="40"/>
        <v>0.8407187003705664</v>
      </c>
      <c r="Q281" s="158" t="str">
        <f t="shared" ref="Q281:Q347" si="41">IF(P281&lt;=20%,"MUY BAJO",IF(AND(P281&gt;20%,P281&lt;=40%),"BAJO",IF(AND(P281&gt;40%,P281&lt;=60%),"MEDIO",IF(AND(P281&gt;60%,P281&lt;=80%),"ALTO","MUY ALTO"))))</f>
        <v>MUY ALTO</v>
      </c>
      <c r="R281" s="143"/>
      <c r="S281" s="31">
        <f t="shared" si="39"/>
        <v>0.8407187003705664</v>
      </c>
      <c r="T281" s="158" t="str">
        <f t="shared" ref="T281:T347" si="42">IF(S281&lt;=20%,"MUY BAJO",IF(AND(S281&gt;20%,S281&lt;=40%),"BAJO",IF(AND(S281&gt;40%,S281&lt;=60%),"MEDIO",IF(AND(S281&gt;60%,S281&lt;=80%),"ALTO","MUY ALTO"))))</f>
        <v>MUY ALTO</v>
      </c>
    </row>
    <row r="282" spans="1:20" ht="51" hidden="1" x14ac:dyDescent="0.25">
      <c r="A282" s="207"/>
      <c r="B282" s="9" t="s">
        <v>170</v>
      </c>
      <c r="C282" s="3" t="s">
        <v>1</v>
      </c>
      <c r="D282" s="1" t="s">
        <v>171</v>
      </c>
      <c r="E282" s="48">
        <v>29</v>
      </c>
      <c r="F282" s="53">
        <v>27</v>
      </c>
      <c r="G282" s="48" t="s">
        <v>292</v>
      </c>
      <c r="H282" s="124">
        <v>64</v>
      </c>
      <c r="I282" s="127">
        <v>1</v>
      </c>
      <c r="J282" s="158" t="str">
        <f t="shared" si="37"/>
        <v>MUY ALTO</v>
      </c>
      <c r="K282" s="136">
        <v>54000000</v>
      </c>
      <c r="L282" s="136">
        <v>40000000</v>
      </c>
      <c r="M282" s="153">
        <v>0.7407407407407407</v>
      </c>
      <c r="N282" s="136">
        <v>7680000</v>
      </c>
      <c r="O282" s="136">
        <v>7680000</v>
      </c>
      <c r="P282" s="122">
        <f t="shared" si="40"/>
        <v>0.192</v>
      </c>
      <c r="Q282" s="158" t="str">
        <f t="shared" si="41"/>
        <v>MUY BAJO</v>
      </c>
      <c r="R282" s="143"/>
      <c r="S282" s="31">
        <f t="shared" si="39"/>
        <v>0.192</v>
      </c>
      <c r="T282" s="158" t="str">
        <f t="shared" si="42"/>
        <v>MUY BAJO</v>
      </c>
    </row>
    <row r="283" spans="1:20" ht="51" hidden="1" x14ac:dyDescent="0.25">
      <c r="A283" s="207"/>
      <c r="B283" s="9" t="s">
        <v>170</v>
      </c>
      <c r="C283" s="3" t="s">
        <v>1</v>
      </c>
      <c r="D283" s="1" t="s">
        <v>172</v>
      </c>
      <c r="E283" s="48">
        <v>51</v>
      </c>
      <c r="F283" s="53">
        <v>53</v>
      </c>
      <c r="G283" s="48" t="s">
        <v>291</v>
      </c>
      <c r="H283" s="124">
        <v>51</v>
      </c>
      <c r="I283" s="54">
        <f t="shared" si="38"/>
        <v>0.96226415094339623</v>
      </c>
      <c r="J283" s="158" t="str">
        <f t="shared" si="37"/>
        <v>MUY ALTO</v>
      </c>
      <c r="K283" s="136">
        <v>419000000</v>
      </c>
      <c r="L283" s="136">
        <v>202280166</v>
      </c>
      <c r="M283" s="153">
        <v>0.48276889260143196</v>
      </c>
      <c r="N283" s="136">
        <v>15440000</v>
      </c>
      <c r="O283" s="136">
        <v>166118443</v>
      </c>
      <c r="P283" s="122">
        <f t="shared" si="40"/>
        <v>0.82122951688698931</v>
      </c>
      <c r="Q283" s="158" t="str">
        <f t="shared" si="41"/>
        <v>MUY ALTO</v>
      </c>
      <c r="R283" s="143"/>
      <c r="S283" s="31">
        <f t="shared" si="39"/>
        <v>0.79023972379691421</v>
      </c>
      <c r="T283" s="158" t="str">
        <f t="shared" si="42"/>
        <v>ALTO</v>
      </c>
    </row>
    <row r="284" spans="1:20" ht="38.25" hidden="1" x14ac:dyDescent="0.25">
      <c r="A284" s="207"/>
      <c r="B284" s="9" t="s">
        <v>170</v>
      </c>
      <c r="C284" s="3" t="s">
        <v>27</v>
      </c>
      <c r="D284" s="1" t="s">
        <v>173</v>
      </c>
      <c r="E284" s="48">
        <v>129</v>
      </c>
      <c r="F284" s="53">
        <v>149</v>
      </c>
      <c r="G284" s="48" t="s">
        <v>291</v>
      </c>
      <c r="H284" s="124">
        <v>129</v>
      </c>
      <c r="I284" s="54">
        <f t="shared" si="38"/>
        <v>0.86577181208053688</v>
      </c>
      <c r="J284" s="158" t="str">
        <f t="shared" si="37"/>
        <v>MUY ALTO</v>
      </c>
      <c r="K284" s="136">
        <v>298000000</v>
      </c>
      <c r="L284" s="136">
        <v>100000000</v>
      </c>
      <c r="M284" s="153">
        <v>0.33557046979865773</v>
      </c>
      <c r="N284" s="136">
        <v>16982500</v>
      </c>
      <c r="O284" s="136">
        <v>60526764</v>
      </c>
      <c r="P284" s="122">
        <f t="shared" si="40"/>
        <v>0.60526764</v>
      </c>
      <c r="Q284" s="158" t="str">
        <f t="shared" si="41"/>
        <v>ALTO</v>
      </c>
      <c r="R284" s="143"/>
      <c r="S284" s="31">
        <f t="shared" si="39"/>
        <v>0.52402366147651003</v>
      </c>
      <c r="T284" s="158" t="str">
        <f t="shared" si="42"/>
        <v>MEDIO</v>
      </c>
    </row>
    <row r="285" spans="1:20" ht="38.25" hidden="1" x14ac:dyDescent="0.25">
      <c r="A285" s="207"/>
      <c r="B285" s="9" t="s">
        <v>170</v>
      </c>
      <c r="C285" s="3" t="s">
        <v>29</v>
      </c>
      <c r="D285" s="1" t="s">
        <v>173</v>
      </c>
      <c r="E285" s="48">
        <v>0</v>
      </c>
      <c r="F285" s="53"/>
      <c r="G285" s="48" t="s">
        <v>291</v>
      </c>
      <c r="H285" s="124">
        <v>0</v>
      </c>
      <c r="I285" s="54"/>
      <c r="J285" s="158" t="s">
        <v>293</v>
      </c>
      <c r="K285" s="136">
        <v>0</v>
      </c>
      <c r="L285" s="136">
        <v>0</v>
      </c>
      <c r="M285" s="153"/>
      <c r="N285" s="136"/>
      <c r="O285" s="136"/>
      <c r="P285" s="122"/>
      <c r="Q285" s="158" t="s">
        <v>293</v>
      </c>
      <c r="R285" s="143"/>
      <c r="S285" s="31"/>
      <c r="T285" s="158" t="s">
        <v>293</v>
      </c>
    </row>
    <row r="286" spans="1:20" ht="38.25" hidden="1" x14ac:dyDescent="0.25">
      <c r="A286" s="207"/>
      <c r="B286" s="9" t="s">
        <v>170</v>
      </c>
      <c r="C286" s="3" t="s">
        <v>30</v>
      </c>
      <c r="D286" s="1" t="s">
        <v>173</v>
      </c>
      <c r="E286" s="48">
        <v>0</v>
      </c>
      <c r="F286" s="53"/>
      <c r="G286" s="48" t="s">
        <v>291</v>
      </c>
      <c r="H286" s="124">
        <v>0</v>
      </c>
      <c r="I286" s="54"/>
      <c r="J286" s="158" t="s">
        <v>293</v>
      </c>
      <c r="K286" s="136">
        <v>0</v>
      </c>
      <c r="L286" s="136">
        <v>0</v>
      </c>
      <c r="M286" s="153"/>
      <c r="N286" s="136"/>
      <c r="O286" s="136"/>
      <c r="P286" s="122"/>
      <c r="Q286" s="158" t="s">
        <v>293</v>
      </c>
      <c r="R286" s="143"/>
      <c r="S286" s="31"/>
      <c r="T286" s="158" t="s">
        <v>293</v>
      </c>
    </row>
    <row r="287" spans="1:20" ht="38.25" hidden="1" x14ac:dyDescent="0.25">
      <c r="A287" s="207"/>
      <c r="B287" s="9" t="s">
        <v>170</v>
      </c>
      <c r="C287" s="3" t="s">
        <v>31</v>
      </c>
      <c r="D287" s="1" t="s">
        <v>173</v>
      </c>
      <c r="E287" s="48">
        <v>1</v>
      </c>
      <c r="F287" s="53">
        <v>1</v>
      </c>
      <c r="G287" s="48" t="s">
        <v>291</v>
      </c>
      <c r="H287" s="124">
        <v>2</v>
      </c>
      <c r="I287" s="54">
        <f t="shared" si="38"/>
        <v>2</v>
      </c>
      <c r="J287" s="158" t="str">
        <f t="shared" si="37"/>
        <v>MUY ALTO</v>
      </c>
      <c r="K287" s="136">
        <v>2000000</v>
      </c>
      <c r="L287" s="136">
        <v>2000000</v>
      </c>
      <c r="M287" s="153">
        <v>1</v>
      </c>
      <c r="N287" s="136"/>
      <c r="O287" s="136"/>
      <c r="P287" s="122">
        <f t="shared" ref="P287:P308" si="43">+O287/L287</f>
        <v>0</v>
      </c>
      <c r="Q287" s="158" t="str">
        <f t="shared" si="41"/>
        <v>MUY BAJO</v>
      </c>
      <c r="R287" s="143"/>
      <c r="S287" s="31">
        <f t="shared" si="39"/>
        <v>0</v>
      </c>
      <c r="T287" s="158" t="str">
        <f t="shared" si="42"/>
        <v>MUY BAJO</v>
      </c>
    </row>
    <row r="288" spans="1:20" ht="51" hidden="1" x14ac:dyDescent="0.25">
      <c r="A288" s="207"/>
      <c r="B288" s="9" t="s">
        <v>170</v>
      </c>
      <c r="C288" s="3" t="s">
        <v>1</v>
      </c>
      <c r="D288" s="1" t="s">
        <v>174</v>
      </c>
      <c r="E288" s="48">
        <v>6</v>
      </c>
      <c r="F288" s="53">
        <v>6</v>
      </c>
      <c r="G288" s="48" t="s">
        <v>289</v>
      </c>
      <c r="H288" s="124">
        <v>17</v>
      </c>
      <c r="I288" s="54">
        <v>1.67</v>
      </c>
      <c r="J288" s="158" t="str">
        <f t="shared" si="37"/>
        <v>MUY ALTO</v>
      </c>
      <c r="K288" s="136">
        <v>300000000</v>
      </c>
      <c r="L288" s="136">
        <v>167600000</v>
      </c>
      <c r="M288" s="153">
        <v>0.55866666666666664</v>
      </c>
      <c r="N288" s="136">
        <v>23618276</v>
      </c>
      <c r="O288" s="136">
        <v>160192723</v>
      </c>
      <c r="P288" s="122">
        <f t="shared" si="43"/>
        <v>0.95580383651551315</v>
      </c>
      <c r="Q288" s="158" t="str">
        <f t="shared" si="41"/>
        <v>MUY ALTO</v>
      </c>
      <c r="R288" s="143"/>
      <c r="S288" s="31">
        <f t="shared" si="39"/>
        <v>1.5961924069809068</v>
      </c>
      <c r="T288" s="158" t="str">
        <f t="shared" si="42"/>
        <v>MUY ALTO</v>
      </c>
    </row>
    <row r="289" spans="1:20" ht="51" hidden="1" x14ac:dyDescent="0.25">
      <c r="A289" s="207"/>
      <c r="B289" s="9" t="s">
        <v>170</v>
      </c>
      <c r="C289" s="3" t="s">
        <v>1</v>
      </c>
      <c r="D289" s="1" t="s">
        <v>175</v>
      </c>
      <c r="E289" s="48">
        <v>1</v>
      </c>
      <c r="F289" s="53">
        <v>1</v>
      </c>
      <c r="G289" s="48" t="s">
        <v>291</v>
      </c>
      <c r="H289" s="124">
        <v>2</v>
      </c>
      <c r="I289" s="54">
        <f t="shared" si="38"/>
        <v>2</v>
      </c>
      <c r="J289" s="158" t="str">
        <f t="shared" si="37"/>
        <v>MUY ALTO</v>
      </c>
      <c r="K289" s="136">
        <v>0</v>
      </c>
      <c r="L289" s="136">
        <v>4000000</v>
      </c>
      <c r="M289" s="153" t="e">
        <v>#DIV/0!</v>
      </c>
      <c r="N289" s="136"/>
      <c r="O289" s="136"/>
      <c r="P289" s="122">
        <f t="shared" si="43"/>
        <v>0</v>
      </c>
      <c r="Q289" s="158" t="str">
        <f t="shared" si="41"/>
        <v>MUY BAJO</v>
      </c>
      <c r="R289" s="143"/>
      <c r="S289" s="31">
        <f>+I289*P289</f>
        <v>0</v>
      </c>
      <c r="T289" s="158" t="str">
        <f t="shared" si="42"/>
        <v>MUY BAJO</v>
      </c>
    </row>
    <row r="290" spans="1:20" ht="38.25" hidden="1" x14ac:dyDescent="0.25">
      <c r="A290" s="207"/>
      <c r="B290" s="9" t="s">
        <v>176</v>
      </c>
      <c r="C290" s="3" t="s">
        <v>1</v>
      </c>
      <c r="D290" s="1" t="s">
        <v>177</v>
      </c>
      <c r="E290" s="48">
        <v>2</v>
      </c>
      <c r="F290" s="53">
        <v>2</v>
      </c>
      <c r="G290" s="48" t="s">
        <v>291</v>
      </c>
      <c r="H290" s="124">
        <v>1.65</v>
      </c>
      <c r="I290" s="54">
        <f t="shared" si="38"/>
        <v>0.82499999999999996</v>
      </c>
      <c r="J290" s="158" t="str">
        <f t="shared" si="37"/>
        <v>MUY ALTO</v>
      </c>
      <c r="K290" s="136">
        <v>70000000</v>
      </c>
      <c r="L290" s="136">
        <v>43119364</v>
      </c>
      <c r="M290" s="153">
        <v>0.61599091428571429</v>
      </c>
      <c r="N290" s="136">
        <v>7300000</v>
      </c>
      <c r="O290" s="136">
        <v>34450000</v>
      </c>
      <c r="P290" s="122">
        <f t="shared" si="43"/>
        <v>0.79894499371558447</v>
      </c>
      <c r="Q290" s="158" t="str">
        <f t="shared" si="41"/>
        <v>ALTO</v>
      </c>
      <c r="R290" s="143"/>
      <c r="S290" s="31">
        <f t="shared" si="39"/>
        <v>0.65912961981535712</v>
      </c>
      <c r="T290" s="158" t="str">
        <f t="shared" si="42"/>
        <v>ALTO</v>
      </c>
    </row>
    <row r="291" spans="1:20" ht="25.5" x14ac:dyDescent="0.25">
      <c r="A291" s="207"/>
      <c r="B291" s="10" t="s">
        <v>317</v>
      </c>
      <c r="C291" s="19"/>
      <c r="D291" s="6"/>
      <c r="E291" s="51"/>
      <c r="F291" s="76"/>
      <c r="G291" s="51"/>
      <c r="H291" s="76"/>
      <c r="I291" s="174">
        <f>+AVERAGE(I268:I290)</f>
        <v>0.80891808185855063</v>
      </c>
      <c r="J291" s="159" t="str">
        <f t="shared" si="37"/>
        <v>MUY ALTO</v>
      </c>
      <c r="K291" s="137">
        <f>SUM(K268:K290)</f>
        <v>3160800000</v>
      </c>
      <c r="L291" s="137">
        <v>2539485991</v>
      </c>
      <c r="M291" s="140">
        <v>0.8034314069222982</v>
      </c>
      <c r="N291" s="137">
        <v>275173706</v>
      </c>
      <c r="O291" s="137">
        <v>1803043320</v>
      </c>
      <c r="P291" s="176">
        <f t="shared" si="43"/>
        <v>0.71000325514298146</v>
      </c>
      <c r="Q291" s="158" t="str">
        <f t="shared" si="41"/>
        <v>ALTO</v>
      </c>
      <c r="R291" s="143"/>
      <c r="S291" s="178">
        <f t="shared" si="39"/>
        <v>0.57433447126358772</v>
      </c>
      <c r="T291" s="158" t="str">
        <f t="shared" si="42"/>
        <v>MEDIO</v>
      </c>
    </row>
    <row r="292" spans="1:20" ht="25.5" hidden="1" x14ac:dyDescent="0.25">
      <c r="A292" s="207"/>
      <c r="B292" s="9" t="s">
        <v>178</v>
      </c>
      <c r="C292" s="3" t="s">
        <v>1</v>
      </c>
      <c r="D292" s="1" t="s">
        <v>179</v>
      </c>
      <c r="E292" s="53">
        <v>3</v>
      </c>
      <c r="F292" s="53">
        <v>1</v>
      </c>
      <c r="G292" s="48" t="s">
        <v>289</v>
      </c>
      <c r="H292" s="124">
        <v>0</v>
      </c>
      <c r="I292" s="54">
        <f t="shared" si="38"/>
        <v>0</v>
      </c>
      <c r="J292" s="158" t="str">
        <f t="shared" si="37"/>
        <v>MUY BAJO</v>
      </c>
      <c r="K292" s="136">
        <v>3000000000</v>
      </c>
      <c r="L292" s="136">
        <v>20000000</v>
      </c>
      <c r="M292" s="153">
        <v>6.6666666666666671E-3</v>
      </c>
      <c r="N292" s="136">
        <v>9000000</v>
      </c>
      <c r="O292" s="136">
        <v>14129000</v>
      </c>
      <c r="P292" s="122">
        <f t="shared" si="43"/>
        <v>0.70645000000000002</v>
      </c>
      <c r="Q292" s="158" t="str">
        <f t="shared" si="41"/>
        <v>ALTO</v>
      </c>
      <c r="R292" s="143"/>
      <c r="S292" s="31">
        <f t="shared" si="39"/>
        <v>0</v>
      </c>
      <c r="T292" s="158" t="str">
        <f t="shared" si="42"/>
        <v>MUY BAJO</v>
      </c>
    </row>
    <row r="293" spans="1:20" ht="51" hidden="1" x14ac:dyDescent="0.25">
      <c r="A293" s="207"/>
      <c r="B293" s="9" t="s">
        <v>178</v>
      </c>
      <c r="C293" s="3" t="s">
        <v>1</v>
      </c>
      <c r="D293" s="1" t="s">
        <v>180</v>
      </c>
      <c r="E293" s="53">
        <v>29</v>
      </c>
      <c r="F293" s="53">
        <v>4</v>
      </c>
      <c r="G293" s="48" t="s">
        <v>289</v>
      </c>
      <c r="H293" s="124">
        <v>4</v>
      </c>
      <c r="I293" s="54">
        <f t="shared" si="38"/>
        <v>1</v>
      </c>
      <c r="J293" s="158" t="str">
        <f t="shared" si="37"/>
        <v>MUY ALTO</v>
      </c>
      <c r="K293" s="136">
        <v>640000000</v>
      </c>
      <c r="L293" s="136">
        <v>5577971850</v>
      </c>
      <c r="M293" s="153">
        <v>8.7155810156250002</v>
      </c>
      <c r="N293" s="136">
        <v>104242598</v>
      </c>
      <c r="O293" s="136">
        <v>4856974950</v>
      </c>
      <c r="P293" s="122">
        <f t="shared" si="43"/>
        <v>0.87074210494626281</v>
      </c>
      <c r="Q293" s="158" t="str">
        <f t="shared" si="41"/>
        <v>MUY ALTO</v>
      </c>
      <c r="R293" s="143"/>
      <c r="S293" s="31">
        <f t="shared" si="39"/>
        <v>0.87074210494626281</v>
      </c>
      <c r="T293" s="158" t="str">
        <f t="shared" si="42"/>
        <v>MUY ALTO</v>
      </c>
    </row>
    <row r="294" spans="1:20" ht="38.25" hidden="1" x14ac:dyDescent="0.25">
      <c r="A294" s="207"/>
      <c r="B294" s="9" t="s">
        <v>178</v>
      </c>
      <c r="C294" s="3" t="s">
        <v>1</v>
      </c>
      <c r="D294" s="1" t="s">
        <v>181</v>
      </c>
      <c r="E294" s="48">
        <v>0</v>
      </c>
      <c r="F294" s="53">
        <v>1</v>
      </c>
      <c r="G294" s="48" t="s">
        <v>290</v>
      </c>
      <c r="H294" s="124">
        <v>1</v>
      </c>
      <c r="I294" s="54">
        <f t="shared" si="38"/>
        <v>1</v>
      </c>
      <c r="J294" s="158" t="str">
        <f t="shared" si="37"/>
        <v>MUY ALTO</v>
      </c>
      <c r="K294" s="136">
        <v>200000000</v>
      </c>
      <c r="L294" s="136">
        <v>20000000</v>
      </c>
      <c r="M294" s="153">
        <v>0.1</v>
      </c>
      <c r="N294" s="136">
        <v>-150000</v>
      </c>
      <c r="O294" s="136">
        <v>17420927</v>
      </c>
      <c r="P294" s="122">
        <f t="shared" si="43"/>
        <v>0.87104634999999997</v>
      </c>
      <c r="Q294" s="158" t="str">
        <f t="shared" si="41"/>
        <v>MUY ALTO</v>
      </c>
      <c r="R294" s="143"/>
      <c r="S294" s="31">
        <f t="shared" si="39"/>
        <v>0.87104634999999997</v>
      </c>
      <c r="T294" s="158" t="str">
        <f t="shared" si="42"/>
        <v>MUY ALTO</v>
      </c>
    </row>
    <row r="295" spans="1:20" ht="63.75" hidden="1" x14ac:dyDescent="0.25">
      <c r="A295" s="207"/>
      <c r="B295" s="9" t="s">
        <v>178</v>
      </c>
      <c r="C295" s="3" t="s">
        <v>1</v>
      </c>
      <c r="D295" s="1" t="s">
        <v>182</v>
      </c>
      <c r="E295" s="48">
        <v>4</v>
      </c>
      <c r="F295" s="53">
        <v>3</v>
      </c>
      <c r="G295" s="48" t="s">
        <v>289</v>
      </c>
      <c r="H295" s="124">
        <v>26</v>
      </c>
      <c r="I295" s="127">
        <v>2</v>
      </c>
      <c r="J295" s="158" t="str">
        <f t="shared" si="37"/>
        <v>MUY ALTO</v>
      </c>
      <c r="K295" s="136">
        <v>45000000</v>
      </c>
      <c r="L295" s="136">
        <v>119400000</v>
      </c>
      <c r="M295" s="153">
        <v>2.6533333333333333</v>
      </c>
      <c r="N295" s="136">
        <v>13131285</v>
      </c>
      <c r="O295" s="136">
        <v>83173827</v>
      </c>
      <c r="P295" s="122">
        <f t="shared" si="43"/>
        <v>0.69659821608040196</v>
      </c>
      <c r="Q295" s="158" t="str">
        <f t="shared" si="41"/>
        <v>ALTO</v>
      </c>
      <c r="R295" s="143"/>
      <c r="S295" s="31">
        <f t="shared" si="39"/>
        <v>1.3931964321608039</v>
      </c>
      <c r="T295" s="158" t="str">
        <f t="shared" si="42"/>
        <v>MUY ALTO</v>
      </c>
    </row>
    <row r="296" spans="1:20" ht="25.5" hidden="1" x14ac:dyDescent="0.25">
      <c r="A296" s="207"/>
      <c r="B296" s="9" t="s">
        <v>178</v>
      </c>
      <c r="C296" s="3" t="s">
        <v>1</v>
      </c>
      <c r="D296" s="1" t="s">
        <v>183</v>
      </c>
      <c r="E296" s="48">
        <v>274</v>
      </c>
      <c r="F296" s="53">
        <v>10</v>
      </c>
      <c r="G296" s="48" t="s">
        <v>289</v>
      </c>
      <c r="H296" s="124">
        <v>9</v>
      </c>
      <c r="I296" s="54">
        <f t="shared" si="38"/>
        <v>0.9</v>
      </c>
      <c r="J296" s="158" t="str">
        <f t="shared" si="37"/>
        <v>MUY ALTO</v>
      </c>
      <c r="K296" s="136">
        <v>16000000</v>
      </c>
      <c r="L296" s="136">
        <v>22000000</v>
      </c>
      <c r="M296" s="153">
        <v>1.375</v>
      </c>
      <c r="N296" s="136"/>
      <c r="O296" s="136">
        <v>9190592</v>
      </c>
      <c r="P296" s="122">
        <f t="shared" si="43"/>
        <v>0.4177541818181818</v>
      </c>
      <c r="Q296" s="158" t="str">
        <f t="shared" si="41"/>
        <v>MEDIO</v>
      </c>
      <c r="R296" s="143"/>
      <c r="S296" s="31">
        <f t="shared" si="39"/>
        <v>0.37597876363636362</v>
      </c>
      <c r="T296" s="158" t="str">
        <f t="shared" si="42"/>
        <v>BAJO</v>
      </c>
    </row>
    <row r="297" spans="1:20" ht="51" hidden="1" x14ac:dyDescent="0.25">
      <c r="A297" s="207"/>
      <c r="B297" s="9" t="s">
        <v>178</v>
      </c>
      <c r="C297" s="3" t="s">
        <v>1</v>
      </c>
      <c r="D297" s="1" t="s">
        <v>184</v>
      </c>
      <c r="E297" s="48">
        <v>2</v>
      </c>
      <c r="F297" s="53">
        <v>1</v>
      </c>
      <c r="G297" s="48" t="s">
        <v>289</v>
      </c>
      <c r="H297" s="124">
        <v>1</v>
      </c>
      <c r="I297" s="54">
        <f t="shared" si="38"/>
        <v>1</v>
      </c>
      <c r="J297" s="158" t="str">
        <f t="shared" si="37"/>
        <v>MUY ALTO</v>
      </c>
      <c r="K297" s="136">
        <v>200000000</v>
      </c>
      <c r="L297" s="136">
        <v>20000000</v>
      </c>
      <c r="M297" s="153">
        <v>0.1</v>
      </c>
      <c r="N297" s="136">
        <v>17225362</v>
      </c>
      <c r="O297" s="136">
        <v>17225362</v>
      </c>
      <c r="P297" s="122">
        <f t="shared" si="43"/>
        <v>0.86126809999999998</v>
      </c>
      <c r="Q297" s="158" t="str">
        <f t="shared" si="41"/>
        <v>MUY ALTO</v>
      </c>
      <c r="R297" s="143"/>
      <c r="S297" s="31">
        <f t="shared" si="39"/>
        <v>0.86126809999999998</v>
      </c>
      <c r="T297" s="158" t="str">
        <f t="shared" si="42"/>
        <v>MUY ALTO</v>
      </c>
    </row>
    <row r="298" spans="1:20" ht="25.5" x14ac:dyDescent="0.25">
      <c r="A298" s="207"/>
      <c r="B298" s="10" t="s">
        <v>316</v>
      </c>
      <c r="C298" s="19"/>
      <c r="D298" s="6"/>
      <c r="E298" s="51"/>
      <c r="F298" s="76"/>
      <c r="G298" s="51"/>
      <c r="H298" s="76"/>
      <c r="I298" s="174">
        <f>+AVERAGE(I292:I297)</f>
        <v>0.98333333333333339</v>
      </c>
      <c r="J298" s="159" t="str">
        <f t="shared" si="37"/>
        <v>MUY ALTO</v>
      </c>
      <c r="K298" s="137">
        <f>SUM(K292:K297)</f>
        <v>4101000000</v>
      </c>
      <c r="L298" s="137">
        <v>5779371850</v>
      </c>
      <c r="M298" s="140">
        <v>1.4092591684954889</v>
      </c>
      <c r="N298" s="137">
        <v>143449245</v>
      </c>
      <c r="O298" s="137">
        <v>4998114658</v>
      </c>
      <c r="P298" s="176">
        <f t="shared" si="43"/>
        <v>0.86481970493038962</v>
      </c>
      <c r="Q298" s="158" t="str">
        <f t="shared" si="41"/>
        <v>MUY ALTO</v>
      </c>
      <c r="R298" s="141"/>
      <c r="S298" s="178">
        <f t="shared" si="39"/>
        <v>0.85040604318154989</v>
      </c>
      <c r="T298" s="159" t="str">
        <f t="shared" si="42"/>
        <v>MUY ALTO</v>
      </c>
    </row>
    <row r="299" spans="1:20" ht="51" hidden="1" x14ac:dyDescent="0.25">
      <c r="A299" s="207"/>
      <c r="B299" s="9" t="s">
        <v>185</v>
      </c>
      <c r="C299" s="3" t="s">
        <v>1</v>
      </c>
      <c r="D299" s="1" t="s">
        <v>186</v>
      </c>
      <c r="E299" s="48">
        <v>3772</v>
      </c>
      <c r="F299" s="53">
        <v>1000</v>
      </c>
      <c r="G299" s="48" t="s">
        <v>289</v>
      </c>
      <c r="H299" s="124">
        <v>1172</v>
      </c>
      <c r="I299" s="54">
        <f t="shared" si="38"/>
        <v>1.1719999999999999</v>
      </c>
      <c r="J299" s="158" t="str">
        <f t="shared" si="37"/>
        <v>MUY ALTO</v>
      </c>
      <c r="K299" s="136">
        <v>80000000</v>
      </c>
      <c r="L299" s="136">
        <v>44105197</v>
      </c>
      <c r="M299" s="153">
        <v>0.55131496250000001</v>
      </c>
      <c r="N299" s="136">
        <v>6726936</v>
      </c>
      <c r="O299" s="136">
        <v>43688458</v>
      </c>
      <c r="P299" s="122">
        <f t="shared" si="43"/>
        <v>0.99055124955002471</v>
      </c>
      <c r="Q299" s="158" t="str">
        <f t="shared" si="41"/>
        <v>MUY ALTO</v>
      </c>
      <c r="R299" s="143"/>
      <c r="S299" s="31">
        <f t="shared" si="39"/>
        <v>1.1609260644726289</v>
      </c>
      <c r="T299" s="158" t="str">
        <f t="shared" si="42"/>
        <v>MUY ALTO</v>
      </c>
    </row>
    <row r="300" spans="1:20" ht="38.25" hidden="1" x14ac:dyDescent="0.25">
      <c r="A300" s="207"/>
      <c r="B300" s="9" t="s">
        <v>185</v>
      </c>
      <c r="C300" s="3" t="s">
        <v>27</v>
      </c>
      <c r="D300" s="1" t="s">
        <v>187</v>
      </c>
      <c r="E300" s="48">
        <v>281</v>
      </c>
      <c r="F300" s="53">
        <v>15</v>
      </c>
      <c r="G300" s="48" t="s">
        <v>289</v>
      </c>
      <c r="H300" s="124">
        <v>5</v>
      </c>
      <c r="I300" s="54">
        <f t="shared" si="38"/>
        <v>0.33333333333333331</v>
      </c>
      <c r="J300" s="158" t="str">
        <f t="shared" si="37"/>
        <v>BAJO</v>
      </c>
      <c r="K300" s="136">
        <v>89000000</v>
      </c>
      <c r="L300" s="136">
        <v>124000000</v>
      </c>
      <c r="M300" s="153">
        <v>1.3932584269662922</v>
      </c>
      <c r="N300" s="136">
        <v>8301362</v>
      </c>
      <c r="O300" s="136">
        <v>41965029</v>
      </c>
      <c r="P300" s="122">
        <f t="shared" si="43"/>
        <v>0.33842765322580642</v>
      </c>
      <c r="Q300" s="158" t="str">
        <f t="shared" si="41"/>
        <v>BAJO</v>
      </c>
      <c r="R300" s="143"/>
      <c r="S300" s="31">
        <f t="shared" si="39"/>
        <v>0.11280921774193547</v>
      </c>
      <c r="T300" s="158" t="str">
        <f t="shared" si="42"/>
        <v>MUY BAJO</v>
      </c>
    </row>
    <row r="301" spans="1:20" ht="38.25" hidden="1" x14ac:dyDescent="0.25">
      <c r="A301" s="207"/>
      <c r="B301" s="9" t="s">
        <v>185</v>
      </c>
      <c r="C301" s="3" t="s">
        <v>29</v>
      </c>
      <c r="D301" s="1" t="s">
        <v>187</v>
      </c>
      <c r="E301" s="48">
        <v>3</v>
      </c>
      <c r="F301" s="53">
        <v>2</v>
      </c>
      <c r="G301" s="48" t="s">
        <v>289</v>
      </c>
      <c r="H301" s="124">
        <v>0</v>
      </c>
      <c r="I301" s="54">
        <f t="shared" si="38"/>
        <v>0</v>
      </c>
      <c r="J301" s="158" t="str">
        <f t="shared" si="37"/>
        <v>MUY BAJO</v>
      </c>
      <c r="K301" s="136">
        <v>13000000</v>
      </c>
      <c r="L301" s="136">
        <v>13000000</v>
      </c>
      <c r="M301" s="153">
        <v>1</v>
      </c>
      <c r="N301" s="136"/>
      <c r="O301" s="136"/>
      <c r="P301" s="122">
        <f t="shared" si="43"/>
        <v>0</v>
      </c>
      <c r="Q301" s="158" t="str">
        <f t="shared" si="41"/>
        <v>MUY BAJO</v>
      </c>
      <c r="R301" s="143"/>
      <c r="S301" s="31">
        <f t="shared" si="39"/>
        <v>0</v>
      </c>
      <c r="T301" s="158" t="str">
        <f t="shared" si="42"/>
        <v>MUY BAJO</v>
      </c>
    </row>
    <row r="302" spans="1:20" ht="38.25" hidden="1" x14ac:dyDescent="0.25">
      <c r="A302" s="207"/>
      <c r="B302" s="9" t="s">
        <v>185</v>
      </c>
      <c r="C302" s="3" t="s">
        <v>30</v>
      </c>
      <c r="D302" s="1" t="s">
        <v>187</v>
      </c>
      <c r="E302" s="48">
        <v>2</v>
      </c>
      <c r="F302" s="53">
        <v>2</v>
      </c>
      <c r="G302" s="48" t="s">
        <v>289</v>
      </c>
      <c r="H302" s="124">
        <v>0</v>
      </c>
      <c r="I302" s="54">
        <f t="shared" si="38"/>
        <v>0</v>
      </c>
      <c r="J302" s="158" t="str">
        <f t="shared" si="37"/>
        <v>MUY BAJO</v>
      </c>
      <c r="K302" s="136">
        <v>13000000</v>
      </c>
      <c r="L302" s="136">
        <v>13000000</v>
      </c>
      <c r="M302" s="153">
        <v>1</v>
      </c>
      <c r="N302" s="136"/>
      <c r="O302" s="136"/>
      <c r="P302" s="122">
        <f t="shared" si="43"/>
        <v>0</v>
      </c>
      <c r="Q302" s="158" t="str">
        <f t="shared" si="41"/>
        <v>MUY BAJO</v>
      </c>
      <c r="R302" s="143"/>
      <c r="S302" s="31">
        <f t="shared" si="39"/>
        <v>0</v>
      </c>
      <c r="T302" s="158" t="str">
        <f t="shared" si="42"/>
        <v>MUY BAJO</v>
      </c>
    </row>
    <row r="303" spans="1:20" ht="38.25" hidden="1" x14ac:dyDescent="0.25">
      <c r="A303" s="207"/>
      <c r="B303" s="9" t="s">
        <v>185</v>
      </c>
      <c r="C303" s="3" t="s">
        <v>31</v>
      </c>
      <c r="D303" s="1" t="s">
        <v>187</v>
      </c>
      <c r="E303" s="48">
        <v>2</v>
      </c>
      <c r="F303" s="53">
        <v>3</v>
      </c>
      <c r="G303" s="48" t="s">
        <v>289</v>
      </c>
      <c r="H303" s="124">
        <v>1</v>
      </c>
      <c r="I303" s="54">
        <f t="shared" si="38"/>
        <v>0.33333333333333331</v>
      </c>
      <c r="J303" s="158" t="str">
        <f t="shared" si="37"/>
        <v>BAJO</v>
      </c>
      <c r="K303" s="136">
        <v>19500000</v>
      </c>
      <c r="L303" s="136">
        <v>12000000</v>
      </c>
      <c r="M303" s="153">
        <v>0.61538461538461542</v>
      </c>
      <c r="N303" s="136"/>
      <c r="O303" s="136"/>
      <c r="P303" s="122">
        <f t="shared" si="43"/>
        <v>0</v>
      </c>
      <c r="Q303" s="158" t="str">
        <f t="shared" si="41"/>
        <v>MUY BAJO</v>
      </c>
      <c r="R303" s="143"/>
      <c r="S303" s="31">
        <f t="shared" si="39"/>
        <v>0</v>
      </c>
      <c r="T303" s="158" t="str">
        <f t="shared" si="42"/>
        <v>MUY BAJO</v>
      </c>
    </row>
    <row r="304" spans="1:20" ht="25.5" hidden="1" x14ac:dyDescent="0.25">
      <c r="A304" s="207"/>
      <c r="B304" s="9" t="s">
        <v>185</v>
      </c>
      <c r="C304" s="3" t="s">
        <v>27</v>
      </c>
      <c r="D304" s="1" t="s">
        <v>188</v>
      </c>
      <c r="E304" s="48">
        <v>161</v>
      </c>
      <c r="F304" s="53">
        <v>4</v>
      </c>
      <c r="G304" s="48" t="s">
        <v>289</v>
      </c>
      <c r="H304" s="124">
        <v>1</v>
      </c>
      <c r="I304" s="54">
        <f t="shared" si="38"/>
        <v>0.25</v>
      </c>
      <c r="J304" s="158" t="str">
        <f t="shared" si="37"/>
        <v>BAJO</v>
      </c>
      <c r="K304" s="136">
        <v>46000000</v>
      </c>
      <c r="L304" s="136">
        <v>60600000</v>
      </c>
      <c r="M304" s="153">
        <v>1.317391304347826</v>
      </c>
      <c r="N304" s="136">
        <v>2223638</v>
      </c>
      <c r="O304" s="136">
        <v>34262236</v>
      </c>
      <c r="P304" s="122">
        <f t="shared" si="43"/>
        <v>0.56538343234323429</v>
      </c>
      <c r="Q304" s="158" t="str">
        <f t="shared" si="41"/>
        <v>MEDIO</v>
      </c>
      <c r="R304" s="143"/>
      <c r="S304" s="31">
        <f t="shared" si="39"/>
        <v>0.14134585808580857</v>
      </c>
      <c r="T304" s="158" t="str">
        <f t="shared" si="42"/>
        <v>MUY BAJO</v>
      </c>
    </row>
    <row r="305" spans="1:20" ht="25.5" hidden="1" x14ac:dyDescent="0.25">
      <c r="A305" s="207"/>
      <c r="B305" s="9" t="s">
        <v>185</v>
      </c>
      <c r="C305" s="3" t="s">
        <v>29</v>
      </c>
      <c r="D305" s="1" t="s">
        <v>188</v>
      </c>
      <c r="E305" s="48">
        <v>0</v>
      </c>
      <c r="F305" s="53">
        <v>2</v>
      </c>
      <c r="G305" s="48" t="s">
        <v>289</v>
      </c>
      <c r="H305" s="124">
        <v>0</v>
      </c>
      <c r="I305" s="54">
        <f t="shared" si="38"/>
        <v>0</v>
      </c>
      <c r="J305" s="158" t="str">
        <f t="shared" si="37"/>
        <v>MUY BAJO</v>
      </c>
      <c r="K305" s="136">
        <v>13000000</v>
      </c>
      <c r="L305" s="136">
        <v>13000000</v>
      </c>
      <c r="M305" s="153">
        <v>1</v>
      </c>
      <c r="N305" s="136"/>
      <c r="O305" s="136"/>
      <c r="P305" s="122">
        <f t="shared" si="43"/>
        <v>0</v>
      </c>
      <c r="Q305" s="158" t="str">
        <f t="shared" si="41"/>
        <v>MUY BAJO</v>
      </c>
      <c r="R305" s="143"/>
      <c r="S305" s="31">
        <f t="shared" si="39"/>
        <v>0</v>
      </c>
      <c r="T305" s="158" t="str">
        <f t="shared" si="42"/>
        <v>MUY BAJO</v>
      </c>
    </row>
    <row r="306" spans="1:20" ht="25.5" hidden="1" x14ac:dyDescent="0.25">
      <c r="A306" s="207"/>
      <c r="B306" s="9" t="s">
        <v>185</v>
      </c>
      <c r="C306" s="3" t="s">
        <v>30</v>
      </c>
      <c r="D306" s="1" t="s">
        <v>188</v>
      </c>
      <c r="E306" s="48">
        <v>0</v>
      </c>
      <c r="F306" s="53">
        <v>2</v>
      </c>
      <c r="G306" s="48" t="s">
        <v>289</v>
      </c>
      <c r="H306" s="124">
        <v>0</v>
      </c>
      <c r="I306" s="54">
        <f t="shared" si="38"/>
        <v>0</v>
      </c>
      <c r="J306" s="158" t="str">
        <f t="shared" si="37"/>
        <v>MUY BAJO</v>
      </c>
      <c r="K306" s="136">
        <v>13000000</v>
      </c>
      <c r="L306" s="136">
        <v>13000000</v>
      </c>
      <c r="M306" s="153">
        <v>1</v>
      </c>
      <c r="N306" s="136"/>
      <c r="O306" s="136"/>
      <c r="P306" s="122">
        <f t="shared" si="43"/>
        <v>0</v>
      </c>
      <c r="Q306" s="158" t="str">
        <f t="shared" si="41"/>
        <v>MUY BAJO</v>
      </c>
      <c r="R306" s="143"/>
      <c r="S306" s="31">
        <f t="shared" si="39"/>
        <v>0</v>
      </c>
      <c r="T306" s="158" t="str">
        <f t="shared" si="42"/>
        <v>MUY BAJO</v>
      </c>
    </row>
    <row r="307" spans="1:20" ht="25.5" hidden="1" x14ac:dyDescent="0.25">
      <c r="A307" s="207"/>
      <c r="B307" s="9" t="s">
        <v>185</v>
      </c>
      <c r="C307" s="3" t="s">
        <v>31</v>
      </c>
      <c r="D307" s="1" t="s">
        <v>188</v>
      </c>
      <c r="E307" s="48">
        <v>0</v>
      </c>
      <c r="F307" s="53">
        <v>2</v>
      </c>
      <c r="G307" s="48" t="s">
        <v>289</v>
      </c>
      <c r="H307" s="124">
        <v>0</v>
      </c>
      <c r="I307" s="54">
        <f t="shared" si="38"/>
        <v>0</v>
      </c>
      <c r="J307" s="158" t="str">
        <f t="shared" si="37"/>
        <v>MUY BAJO</v>
      </c>
      <c r="K307" s="136">
        <v>13000000</v>
      </c>
      <c r="L307" s="136">
        <v>13000000</v>
      </c>
      <c r="M307" s="153">
        <v>1</v>
      </c>
      <c r="N307" s="136">
        <v>2856000</v>
      </c>
      <c r="O307" s="136">
        <v>2856000</v>
      </c>
      <c r="P307" s="122">
        <f t="shared" si="43"/>
        <v>0.21969230769230769</v>
      </c>
      <c r="Q307" s="158" t="str">
        <f t="shared" si="41"/>
        <v>BAJO</v>
      </c>
      <c r="R307" s="143"/>
      <c r="S307" s="31">
        <f t="shared" si="39"/>
        <v>0</v>
      </c>
      <c r="T307" s="158" t="str">
        <f t="shared" si="42"/>
        <v>MUY BAJO</v>
      </c>
    </row>
    <row r="308" spans="1:20" ht="38.25" hidden="1" x14ac:dyDescent="0.25">
      <c r="A308" s="207"/>
      <c r="B308" s="9" t="s">
        <v>185</v>
      </c>
      <c r="C308" s="3" t="s">
        <v>27</v>
      </c>
      <c r="D308" s="1" t="s">
        <v>189</v>
      </c>
      <c r="E308" s="48">
        <v>0</v>
      </c>
      <c r="F308" s="53">
        <v>5</v>
      </c>
      <c r="G308" s="48" t="s">
        <v>289</v>
      </c>
      <c r="H308" s="124">
        <v>0</v>
      </c>
      <c r="I308" s="54">
        <f t="shared" si="38"/>
        <v>0</v>
      </c>
      <c r="J308" s="158" t="str">
        <f t="shared" si="37"/>
        <v>MUY BAJO</v>
      </c>
      <c r="K308" s="136">
        <v>65000000</v>
      </c>
      <c r="L308" s="136">
        <v>65000000</v>
      </c>
      <c r="M308" s="153">
        <v>1</v>
      </c>
      <c r="N308" s="136"/>
      <c r="O308" s="136">
        <v>10750000</v>
      </c>
      <c r="P308" s="122">
        <f t="shared" si="43"/>
        <v>0.16538461538461538</v>
      </c>
      <c r="Q308" s="158" t="str">
        <f t="shared" si="41"/>
        <v>MUY BAJO</v>
      </c>
      <c r="R308" s="143"/>
      <c r="S308" s="31">
        <f t="shared" si="39"/>
        <v>0</v>
      </c>
      <c r="T308" s="158" t="str">
        <f t="shared" si="42"/>
        <v>MUY BAJO</v>
      </c>
    </row>
    <row r="309" spans="1:20" ht="38.25" hidden="1" x14ac:dyDescent="0.25">
      <c r="A309" s="207"/>
      <c r="B309" s="9" t="s">
        <v>185</v>
      </c>
      <c r="C309" s="3" t="s">
        <v>27</v>
      </c>
      <c r="D309" s="1" t="s">
        <v>190</v>
      </c>
      <c r="E309" s="48">
        <v>3</v>
      </c>
      <c r="F309" s="53"/>
      <c r="G309" s="48" t="s">
        <v>289</v>
      </c>
      <c r="H309" s="124">
        <v>0</v>
      </c>
      <c r="I309" s="54"/>
      <c r="J309" s="158" t="s">
        <v>293</v>
      </c>
      <c r="K309" s="136">
        <v>0</v>
      </c>
      <c r="L309" s="136">
        <v>0</v>
      </c>
      <c r="M309" s="153"/>
      <c r="N309" s="136"/>
      <c r="O309" s="136"/>
      <c r="P309" s="122"/>
      <c r="Q309" s="158" t="s">
        <v>293</v>
      </c>
      <c r="R309" s="143"/>
      <c r="S309" s="31"/>
      <c r="T309" s="158" t="s">
        <v>293</v>
      </c>
    </row>
    <row r="310" spans="1:20" ht="38.25" hidden="1" x14ac:dyDescent="0.25">
      <c r="A310" s="207"/>
      <c r="B310" s="9" t="s">
        <v>185</v>
      </c>
      <c r="C310" s="3" t="s">
        <v>27</v>
      </c>
      <c r="D310" s="1" t="s">
        <v>191</v>
      </c>
      <c r="E310" s="83">
        <v>165</v>
      </c>
      <c r="F310" s="53">
        <v>16</v>
      </c>
      <c r="G310" s="83" t="s">
        <v>289</v>
      </c>
      <c r="H310" s="124">
        <v>5</v>
      </c>
      <c r="I310" s="54">
        <f t="shared" si="38"/>
        <v>0.3125</v>
      </c>
      <c r="J310" s="158" t="str">
        <f t="shared" si="37"/>
        <v>BAJO</v>
      </c>
      <c r="K310" s="136">
        <v>1137000000</v>
      </c>
      <c r="L310" s="136">
        <v>754366707</v>
      </c>
      <c r="M310" s="153">
        <v>0.66347115831134562</v>
      </c>
      <c r="N310" s="136">
        <v>114259364</v>
      </c>
      <c r="O310" s="136">
        <v>678849778</v>
      </c>
      <c r="P310" s="122">
        <f t="shared" ref="P310:P326" si="44">+O310/L310</f>
        <v>0.89989360837473964</v>
      </c>
      <c r="Q310" s="158" t="str">
        <f t="shared" si="41"/>
        <v>MUY ALTO</v>
      </c>
      <c r="R310" s="143"/>
      <c r="S310" s="31">
        <f t="shared" si="39"/>
        <v>0.28121675261710616</v>
      </c>
      <c r="T310" s="158" t="str">
        <f t="shared" si="42"/>
        <v>BAJO</v>
      </c>
    </row>
    <row r="311" spans="1:20" ht="38.25" hidden="1" x14ac:dyDescent="0.25">
      <c r="A311" s="207"/>
      <c r="B311" s="9" t="s">
        <v>185</v>
      </c>
      <c r="C311" s="3" t="s">
        <v>29</v>
      </c>
      <c r="D311" s="1" t="s">
        <v>191</v>
      </c>
      <c r="E311" s="48">
        <v>3</v>
      </c>
      <c r="F311" s="53">
        <v>1</v>
      </c>
      <c r="G311" s="48" t="s">
        <v>289</v>
      </c>
      <c r="H311" s="124">
        <v>0</v>
      </c>
      <c r="I311" s="54">
        <f t="shared" si="38"/>
        <v>0</v>
      </c>
      <c r="J311" s="158" t="str">
        <f t="shared" si="37"/>
        <v>MUY BAJO</v>
      </c>
      <c r="K311" s="136">
        <v>54000000</v>
      </c>
      <c r="L311" s="136">
        <v>36133334</v>
      </c>
      <c r="M311" s="153">
        <v>0.66913581481481477</v>
      </c>
      <c r="N311" s="136"/>
      <c r="O311" s="136">
        <v>32803333</v>
      </c>
      <c r="P311" s="122">
        <f t="shared" si="44"/>
        <v>0.90784130243835237</v>
      </c>
      <c r="Q311" s="158" t="str">
        <f t="shared" si="41"/>
        <v>MUY ALTO</v>
      </c>
      <c r="R311" s="143"/>
      <c r="S311" s="31">
        <f t="shared" si="39"/>
        <v>0</v>
      </c>
      <c r="T311" s="158" t="str">
        <f t="shared" si="42"/>
        <v>MUY BAJO</v>
      </c>
    </row>
    <row r="312" spans="1:20" ht="38.25" hidden="1" x14ac:dyDescent="0.25">
      <c r="A312" s="207"/>
      <c r="B312" s="9" t="s">
        <v>185</v>
      </c>
      <c r="C312" s="3" t="s">
        <v>30</v>
      </c>
      <c r="D312" s="1" t="s">
        <v>191</v>
      </c>
      <c r="E312" s="48">
        <v>1</v>
      </c>
      <c r="F312" s="53">
        <v>2</v>
      </c>
      <c r="G312" s="48" t="s">
        <v>289</v>
      </c>
      <c r="H312" s="124">
        <v>1</v>
      </c>
      <c r="I312" s="54">
        <f t="shared" si="38"/>
        <v>0.5</v>
      </c>
      <c r="J312" s="158" t="str">
        <f t="shared" si="37"/>
        <v>MEDIO</v>
      </c>
      <c r="K312" s="136">
        <v>108000000</v>
      </c>
      <c r="L312" s="136">
        <v>12000000</v>
      </c>
      <c r="M312" s="153">
        <v>0.1111111111111111</v>
      </c>
      <c r="N312" s="136"/>
      <c r="O312" s="136">
        <v>12000000</v>
      </c>
      <c r="P312" s="122">
        <f t="shared" si="44"/>
        <v>1</v>
      </c>
      <c r="Q312" s="158" t="str">
        <f t="shared" si="41"/>
        <v>MUY ALTO</v>
      </c>
      <c r="R312" s="143"/>
      <c r="S312" s="31">
        <f t="shared" si="39"/>
        <v>0.5</v>
      </c>
      <c r="T312" s="158" t="str">
        <f t="shared" si="42"/>
        <v>MEDIO</v>
      </c>
    </row>
    <row r="313" spans="1:20" ht="38.25" hidden="1" x14ac:dyDescent="0.25">
      <c r="A313" s="207"/>
      <c r="B313" s="9" t="s">
        <v>185</v>
      </c>
      <c r="C313" s="3" t="s">
        <v>31</v>
      </c>
      <c r="D313" s="1" t="s">
        <v>191</v>
      </c>
      <c r="E313" s="48">
        <v>4</v>
      </c>
      <c r="F313" s="53">
        <v>3</v>
      </c>
      <c r="G313" s="48" t="s">
        <v>289</v>
      </c>
      <c r="H313" s="124">
        <v>0</v>
      </c>
      <c r="I313" s="54">
        <f t="shared" si="38"/>
        <v>0</v>
      </c>
      <c r="J313" s="158" t="str">
        <f t="shared" si="37"/>
        <v>MUY BAJO</v>
      </c>
      <c r="K313" s="136">
        <v>162000000</v>
      </c>
      <c r="L313" s="136">
        <v>65000000.00000003</v>
      </c>
      <c r="M313" s="153">
        <v>0.40123456790123474</v>
      </c>
      <c r="N313" s="136">
        <v>1960000</v>
      </c>
      <c r="O313" s="136">
        <v>65073332</v>
      </c>
      <c r="P313" s="122">
        <f t="shared" si="44"/>
        <v>1.0011281846153841</v>
      </c>
      <c r="Q313" s="158" t="str">
        <f t="shared" si="41"/>
        <v>MUY ALTO</v>
      </c>
      <c r="R313" s="143"/>
      <c r="S313" s="31">
        <f t="shared" si="39"/>
        <v>0</v>
      </c>
      <c r="T313" s="158" t="str">
        <f t="shared" si="42"/>
        <v>MUY BAJO</v>
      </c>
    </row>
    <row r="314" spans="1:20" ht="25.5" hidden="1" x14ac:dyDescent="0.25">
      <c r="A314" s="207"/>
      <c r="B314" s="9" t="s">
        <v>185</v>
      </c>
      <c r="C314" s="3" t="s">
        <v>1</v>
      </c>
      <c r="D314" s="1" t="s">
        <v>192</v>
      </c>
      <c r="E314" s="48">
        <v>4</v>
      </c>
      <c r="F314" s="53">
        <v>4</v>
      </c>
      <c r="G314" s="48" t="s">
        <v>291</v>
      </c>
      <c r="H314" s="124">
        <v>4</v>
      </c>
      <c r="I314" s="54">
        <f t="shared" si="38"/>
        <v>1</v>
      </c>
      <c r="J314" s="158" t="str">
        <f t="shared" si="37"/>
        <v>MUY ALTO</v>
      </c>
      <c r="K314" s="136">
        <v>360000000</v>
      </c>
      <c r="L314" s="136">
        <v>2456453361</v>
      </c>
      <c r="M314" s="153">
        <v>6.8234815583333335</v>
      </c>
      <c r="N314" s="136">
        <v>233228826</v>
      </c>
      <c r="O314" s="136">
        <v>746481700</v>
      </c>
      <c r="P314" s="122">
        <f t="shared" si="44"/>
        <v>0.3038859649654061</v>
      </c>
      <c r="Q314" s="158" t="str">
        <f t="shared" si="41"/>
        <v>BAJO</v>
      </c>
      <c r="R314" s="143"/>
      <c r="S314" s="31">
        <f t="shared" si="39"/>
        <v>0.3038859649654061</v>
      </c>
      <c r="T314" s="158" t="str">
        <f t="shared" si="42"/>
        <v>BAJO</v>
      </c>
    </row>
    <row r="315" spans="1:20" ht="51" hidden="1" x14ac:dyDescent="0.25">
      <c r="A315" s="207"/>
      <c r="B315" s="9" t="s">
        <v>193</v>
      </c>
      <c r="C315" s="3" t="s">
        <v>1</v>
      </c>
      <c r="D315" s="1" t="s">
        <v>194</v>
      </c>
      <c r="E315" s="48">
        <v>65</v>
      </c>
      <c r="F315" s="53">
        <v>2</v>
      </c>
      <c r="G315" s="48" t="s">
        <v>289</v>
      </c>
      <c r="H315" s="124">
        <v>2</v>
      </c>
      <c r="I315" s="54">
        <f t="shared" si="38"/>
        <v>1</v>
      </c>
      <c r="J315" s="158" t="str">
        <f t="shared" si="37"/>
        <v>MUY ALTO</v>
      </c>
      <c r="K315" s="136">
        <v>123000000</v>
      </c>
      <c r="L315" s="136">
        <v>8201886755</v>
      </c>
      <c r="M315" s="153">
        <v>66.682006138211378</v>
      </c>
      <c r="N315" s="136">
        <v>2261677913</v>
      </c>
      <c r="O315" s="136">
        <v>6338607196</v>
      </c>
      <c r="P315" s="122">
        <f t="shared" si="44"/>
        <v>0.77282305710157295</v>
      </c>
      <c r="Q315" s="158" t="str">
        <f t="shared" si="41"/>
        <v>ALTO</v>
      </c>
      <c r="R315" s="143"/>
      <c r="S315" s="31">
        <f t="shared" si="39"/>
        <v>0.77282305710157295</v>
      </c>
      <c r="T315" s="158" t="str">
        <f t="shared" si="42"/>
        <v>ALTO</v>
      </c>
    </row>
    <row r="316" spans="1:20" ht="63.75" hidden="1" x14ac:dyDescent="0.25">
      <c r="A316" s="207"/>
      <c r="B316" s="9" t="s">
        <v>195</v>
      </c>
      <c r="C316" s="3" t="s">
        <v>1</v>
      </c>
      <c r="D316" s="1" t="s">
        <v>196</v>
      </c>
      <c r="E316" s="53">
        <v>10</v>
      </c>
      <c r="F316" s="53">
        <v>12</v>
      </c>
      <c r="G316" s="48" t="s">
        <v>289</v>
      </c>
      <c r="H316" s="124">
        <v>12</v>
      </c>
      <c r="I316" s="54">
        <f t="shared" si="38"/>
        <v>1</v>
      </c>
      <c r="J316" s="158" t="str">
        <f t="shared" ref="J316:J381" si="45">IF(I316&lt;=20%,"MUY BAJO",IF(AND(I316&gt;20%,I316&lt;=40%),"BAJO",IF(AND(I316&gt;40%,I316&lt;=60%),"MEDIO",IF(AND(I316&gt;60%,I316&lt;=80%),"ALTO","MUY ALTO"))))</f>
        <v>MUY ALTO</v>
      </c>
      <c r="K316" s="136">
        <v>24000000</v>
      </c>
      <c r="L316" s="136">
        <v>24000000</v>
      </c>
      <c r="M316" s="153">
        <v>1</v>
      </c>
      <c r="N316" s="136">
        <v>24000000</v>
      </c>
      <c r="O316" s="136">
        <v>24000000</v>
      </c>
      <c r="P316" s="122">
        <f t="shared" si="44"/>
        <v>1</v>
      </c>
      <c r="Q316" s="158" t="str">
        <f t="shared" si="41"/>
        <v>MUY ALTO</v>
      </c>
      <c r="R316" s="143"/>
      <c r="S316" s="31">
        <f t="shared" si="39"/>
        <v>1</v>
      </c>
      <c r="T316" s="158" t="str">
        <f t="shared" si="42"/>
        <v>MUY ALTO</v>
      </c>
    </row>
    <row r="317" spans="1:20" ht="38.25" hidden="1" x14ac:dyDescent="0.25">
      <c r="A317" s="207"/>
      <c r="B317" s="9" t="s">
        <v>195</v>
      </c>
      <c r="C317" s="3" t="s">
        <v>27</v>
      </c>
      <c r="D317" s="1" t="s">
        <v>197</v>
      </c>
      <c r="E317" s="53">
        <v>198</v>
      </c>
      <c r="F317" s="53">
        <v>51</v>
      </c>
      <c r="G317" s="48" t="s">
        <v>289</v>
      </c>
      <c r="H317" s="124">
        <v>55</v>
      </c>
      <c r="I317" s="54">
        <f t="shared" si="38"/>
        <v>1.0784313725490196</v>
      </c>
      <c r="J317" s="158" t="str">
        <f t="shared" si="45"/>
        <v>MUY ALTO</v>
      </c>
      <c r="K317" s="136">
        <v>200500000</v>
      </c>
      <c r="L317" s="136">
        <v>86800000</v>
      </c>
      <c r="M317" s="153">
        <v>0.43291770573566085</v>
      </c>
      <c r="N317" s="136">
        <v>25781153</v>
      </c>
      <c r="O317" s="136">
        <v>81511911</v>
      </c>
      <c r="P317" s="122">
        <f t="shared" si="44"/>
        <v>0.93907731566820274</v>
      </c>
      <c r="Q317" s="158" t="str">
        <f t="shared" si="41"/>
        <v>MUY ALTO</v>
      </c>
      <c r="R317" s="143"/>
      <c r="S317" s="31">
        <f t="shared" si="39"/>
        <v>1.0127304384657088</v>
      </c>
      <c r="T317" s="158" t="str">
        <f t="shared" si="42"/>
        <v>MUY ALTO</v>
      </c>
    </row>
    <row r="318" spans="1:20" ht="38.25" hidden="1" x14ac:dyDescent="0.25">
      <c r="A318" s="207"/>
      <c r="B318" s="9" t="s">
        <v>195</v>
      </c>
      <c r="C318" s="3" t="s">
        <v>29</v>
      </c>
      <c r="D318" s="1" t="s">
        <v>197</v>
      </c>
      <c r="E318" s="53">
        <v>13</v>
      </c>
      <c r="F318" s="53">
        <v>5</v>
      </c>
      <c r="G318" s="48" t="s">
        <v>289</v>
      </c>
      <c r="H318" s="124">
        <v>6</v>
      </c>
      <c r="I318" s="54">
        <f t="shared" si="38"/>
        <v>1.2</v>
      </c>
      <c r="J318" s="158" t="str">
        <f t="shared" si="45"/>
        <v>MUY ALTO</v>
      </c>
      <c r="K318" s="136">
        <v>33000000</v>
      </c>
      <c r="L318" s="136">
        <v>3164600</v>
      </c>
      <c r="M318" s="153">
        <v>9.5896969696969703E-2</v>
      </c>
      <c r="N318" s="136"/>
      <c r="O318" s="136">
        <v>3164600</v>
      </c>
      <c r="P318" s="122">
        <f t="shared" si="44"/>
        <v>1</v>
      </c>
      <c r="Q318" s="158" t="str">
        <f t="shared" si="41"/>
        <v>MUY ALTO</v>
      </c>
      <c r="R318" s="143"/>
      <c r="S318" s="31">
        <f t="shared" si="39"/>
        <v>1.2</v>
      </c>
      <c r="T318" s="158" t="str">
        <f t="shared" si="42"/>
        <v>MUY ALTO</v>
      </c>
    </row>
    <row r="319" spans="1:20" ht="38.25" hidden="1" x14ac:dyDescent="0.25">
      <c r="A319" s="207"/>
      <c r="B319" s="9" t="s">
        <v>195</v>
      </c>
      <c r="C319" s="3" t="s">
        <v>30</v>
      </c>
      <c r="D319" s="1" t="s">
        <v>197</v>
      </c>
      <c r="E319" s="53">
        <v>14</v>
      </c>
      <c r="F319" s="53">
        <v>5</v>
      </c>
      <c r="G319" s="48" t="s">
        <v>289</v>
      </c>
      <c r="H319" s="124">
        <v>7</v>
      </c>
      <c r="I319" s="54">
        <f t="shared" si="38"/>
        <v>1.4</v>
      </c>
      <c r="J319" s="158" t="str">
        <f t="shared" si="45"/>
        <v>MUY ALTO</v>
      </c>
      <c r="K319" s="136">
        <v>33000000</v>
      </c>
      <c r="L319" s="136">
        <v>3164600</v>
      </c>
      <c r="M319" s="153">
        <v>9.5896969696969703E-2</v>
      </c>
      <c r="N319" s="136"/>
      <c r="O319" s="136">
        <v>3164596</v>
      </c>
      <c r="P319" s="122">
        <f t="shared" si="44"/>
        <v>0.99999873601719014</v>
      </c>
      <c r="Q319" s="158" t="str">
        <f t="shared" si="41"/>
        <v>MUY ALTO</v>
      </c>
      <c r="R319" s="143"/>
      <c r="S319" s="31">
        <f t="shared" si="39"/>
        <v>1.3999982304240661</v>
      </c>
      <c r="T319" s="158" t="str">
        <f t="shared" si="42"/>
        <v>MUY ALTO</v>
      </c>
    </row>
    <row r="320" spans="1:20" ht="38.25" hidden="1" x14ac:dyDescent="0.25">
      <c r="A320" s="207"/>
      <c r="B320" s="9" t="s">
        <v>195</v>
      </c>
      <c r="C320" s="3" t="s">
        <v>31</v>
      </c>
      <c r="D320" s="1" t="s">
        <v>197</v>
      </c>
      <c r="E320" s="53">
        <v>15</v>
      </c>
      <c r="F320" s="53">
        <v>7</v>
      </c>
      <c r="G320" s="48" t="s">
        <v>289</v>
      </c>
      <c r="H320" s="124">
        <v>7</v>
      </c>
      <c r="I320" s="54">
        <f t="shared" si="38"/>
        <v>1</v>
      </c>
      <c r="J320" s="158" t="str">
        <f t="shared" si="45"/>
        <v>MUY ALTO</v>
      </c>
      <c r="K320" s="136">
        <v>40000000</v>
      </c>
      <c r="L320" s="136">
        <v>4164600</v>
      </c>
      <c r="M320" s="153">
        <v>0.104115</v>
      </c>
      <c r="N320" s="136">
        <v>3218368</v>
      </c>
      <c r="O320" s="136">
        <v>4164600</v>
      </c>
      <c r="P320" s="122">
        <f t="shared" si="44"/>
        <v>1</v>
      </c>
      <c r="Q320" s="158" t="str">
        <f t="shared" si="41"/>
        <v>MUY ALTO</v>
      </c>
      <c r="R320" s="143"/>
      <c r="S320" s="31">
        <f t="shared" si="39"/>
        <v>1</v>
      </c>
      <c r="T320" s="158" t="str">
        <f t="shared" si="42"/>
        <v>MUY ALTO</v>
      </c>
    </row>
    <row r="321" spans="1:20" ht="25.5" x14ac:dyDescent="0.25">
      <c r="A321" s="207"/>
      <c r="B321" s="10" t="s">
        <v>315</v>
      </c>
      <c r="C321" s="19"/>
      <c r="D321" s="6"/>
      <c r="E321" s="76"/>
      <c r="F321" s="76"/>
      <c r="G321" s="51"/>
      <c r="H321" s="76"/>
      <c r="I321" s="174">
        <f>+AVERAGE(I299:I320)</f>
        <v>0.5037903828197946</v>
      </c>
      <c r="J321" s="159" t="str">
        <f t="shared" si="45"/>
        <v>MEDIO</v>
      </c>
      <c r="K321" s="137">
        <f>SUM(K299:K320)</f>
        <v>2639000000</v>
      </c>
      <c r="L321" s="137">
        <v>12017839154</v>
      </c>
      <c r="M321" s="140">
        <v>4.5539367768093975</v>
      </c>
      <c r="N321" s="137">
        <v>2684233560</v>
      </c>
      <c r="O321" s="137">
        <v>8123342769</v>
      </c>
      <c r="P321" s="176">
        <f t="shared" si="44"/>
        <v>0.67594038037164428</v>
      </c>
      <c r="Q321" s="158" t="str">
        <f t="shared" si="41"/>
        <v>ALTO</v>
      </c>
      <c r="R321" s="143"/>
      <c r="S321" s="178">
        <f t="shared" si="39"/>
        <v>0.34053226299078826</v>
      </c>
      <c r="T321" s="158" t="str">
        <f t="shared" si="42"/>
        <v>BAJO</v>
      </c>
    </row>
    <row r="322" spans="1:20" ht="38.25" hidden="1" x14ac:dyDescent="0.25">
      <c r="A322" s="207"/>
      <c r="B322" s="9" t="s">
        <v>198</v>
      </c>
      <c r="C322" s="3" t="s">
        <v>27</v>
      </c>
      <c r="D322" s="1" t="s">
        <v>199</v>
      </c>
      <c r="E322" s="53">
        <v>119</v>
      </c>
      <c r="F322" s="53">
        <v>10</v>
      </c>
      <c r="G322" s="53" t="s">
        <v>289</v>
      </c>
      <c r="H322" s="124">
        <v>59</v>
      </c>
      <c r="I322" s="127">
        <v>1</v>
      </c>
      <c r="J322" s="158" t="str">
        <f t="shared" si="45"/>
        <v>MUY ALTO</v>
      </c>
      <c r="K322" s="136">
        <v>150000000</v>
      </c>
      <c r="L322" s="136">
        <v>257866887</v>
      </c>
      <c r="M322" s="153">
        <v>1.71911258</v>
      </c>
      <c r="N322" s="136">
        <v>44653520</v>
      </c>
      <c r="O322" s="136">
        <v>228870270</v>
      </c>
      <c r="P322" s="122">
        <f t="shared" si="44"/>
        <v>0.88755199499499915</v>
      </c>
      <c r="Q322" s="158" t="str">
        <f t="shared" si="41"/>
        <v>MUY ALTO</v>
      </c>
      <c r="R322" s="143"/>
      <c r="S322" s="31">
        <f t="shared" si="39"/>
        <v>0.88755199499499915</v>
      </c>
      <c r="T322" s="158" t="str">
        <f t="shared" si="42"/>
        <v>MUY ALTO</v>
      </c>
    </row>
    <row r="323" spans="1:20" ht="38.25" hidden="1" x14ac:dyDescent="0.25">
      <c r="A323" s="207"/>
      <c r="B323" s="9" t="s">
        <v>198</v>
      </c>
      <c r="C323" s="3" t="s">
        <v>29</v>
      </c>
      <c r="D323" s="1" t="s">
        <v>199</v>
      </c>
      <c r="E323" s="53">
        <v>29</v>
      </c>
      <c r="F323" s="53">
        <v>1</v>
      </c>
      <c r="G323" s="53" t="s">
        <v>289</v>
      </c>
      <c r="H323" s="124">
        <v>1</v>
      </c>
      <c r="I323" s="54">
        <f t="shared" si="38"/>
        <v>1</v>
      </c>
      <c r="J323" s="158" t="str">
        <f t="shared" si="45"/>
        <v>MUY ALTO</v>
      </c>
      <c r="K323" s="136">
        <v>20000000</v>
      </c>
      <c r="L323" s="136">
        <v>20000000</v>
      </c>
      <c r="M323" s="153">
        <v>1</v>
      </c>
      <c r="N323" s="136">
        <v>200000</v>
      </c>
      <c r="O323" s="136">
        <v>1901708</v>
      </c>
      <c r="P323" s="122">
        <f t="shared" si="44"/>
        <v>9.50854E-2</v>
      </c>
      <c r="Q323" s="158" t="str">
        <f t="shared" si="41"/>
        <v>MUY BAJO</v>
      </c>
      <c r="R323" s="143"/>
      <c r="S323" s="31">
        <f t="shared" si="39"/>
        <v>9.50854E-2</v>
      </c>
      <c r="T323" s="158" t="str">
        <f t="shared" si="42"/>
        <v>MUY BAJO</v>
      </c>
    </row>
    <row r="324" spans="1:20" ht="38.25" hidden="1" x14ac:dyDescent="0.25">
      <c r="A324" s="207"/>
      <c r="B324" s="9" t="s">
        <v>198</v>
      </c>
      <c r="C324" s="3" t="s">
        <v>30</v>
      </c>
      <c r="D324" s="1" t="s">
        <v>199</v>
      </c>
      <c r="E324" s="53">
        <v>5</v>
      </c>
      <c r="F324" s="53">
        <v>1</v>
      </c>
      <c r="G324" s="53" t="s">
        <v>289</v>
      </c>
      <c r="H324" s="124">
        <v>0</v>
      </c>
      <c r="I324" s="54">
        <f t="shared" si="38"/>
        <v>0</v>
      </c>
      <c r="J324" s="158" t="str">
        <f t="shared" si="45"/>
        <v>MUY BAJO</v>
      </c>
      <c r="K324" s="136">
        <v>25000000</v>
      </c>
      <c r="L324" s="136">
        <v>20000000</v>
      </c>
      <c r="M324" s="153">
        <v>0.8</v>
      </c>
      <c r="N324" s="136">
        <v>2998000</v>
      </c>
      <c r="O324" s="136">
        <v>3710704</v>
      </c>
      <c r="P324" s="122">
        <f t="shared" si="44"/>
        <v>0.18553520000000001</v>
      </c>
      <c r="Q324" s="158" t="str">
        <f t="shared" si="41"/>
        <v>MUY BAJO</v>
      </c>
      <c r="R324" s="143"/>
      <c r="S324" s="31">
        <f t="shared" si="39"/>
        <v>0</v>
      </c>
      <c r="T324" s="158" t="str">
        <f t="shared" si="42"/>
        <v>MUY BAJO</v>
      </c>
    </row>
    <row r="325" spans="1:20" ht="38.25" hidden="1" x14ac:dyDescent="0.25">
      <c r="A325" s="207"/>
      <c r="B325" s="9" t="s">
        <v>198</v>
      </c>
      <c r="C325" s="3" t="s">
        <v>31</v>
      </c>
      <c r="D325" s="1" t="s">
        <v>199</v>
      </c>
      <c r="E325" s="53">
        <v>12</v>
      </c>
      <c r="F325" s="53">
        <v>2</v>
      </c>
      <c r="G325" s="53" t="s">
        <v>289</v>
      </c>
      <c r="H325" s="124">
        <v>10</v>
      </c>
      <c r="I325" s="127">
        <v>1</v>
      </c>
      <c r="J325" s="158" t="str">
        <f t="shared" si="45"/>
        <v>MUY ALTO</v>
      </c>
      <c r="K325" s="136">
        <v>50000000</v>
      </c>
      <c r="L325" s="136">
        <v>22000000</v>
      </c>
      <c r="M325" s="153">
        <v>0.44</v>
      </c>
      <c r="N325" s="136">
        <v>9452904</v>
      </c>
      <c r="O325" s="136">
        <v>13061548</v>
      </c>
      <c r="P325" s="122">
        <f t="shared" si="44"/>
        <v>0.59370672727272722</v>
      </c>
      <c r="Q325" s="158" t="str">
        <f t="shared" si="41"/>
        <v>MEDIO</v>
      </c>
      <c r="R325" s="143"/>
      <c r="S325" s="31">
        <f t="shared" si="39"/>
        <v>0.59370672727272722</v>
      </c>
      <c r="T325" s="158" t="str">
        <f t="shared" si="42"/>
        <v>MEDIO</v>
      </c>
    </row>
    <row r="326" spans="1:20" ht="38.25" hidden="1" x14ac:dyDescent="0.25">
      <c r="A326" s="207"/>
      <c r="B326" s="9" t="s">
        <v>198</v>
      </c>
      <c r="C326" s="3" t="s">
        <v>27</v>
      </c>
      <c r="D326" s="1" t="s">
        <v>200</v>
      </c>
      <c r="E326" s="53">
        <v>0</v>
      </c>
      <c r="F326" s="53">
        <v>2</v>
      </c>
      <c r="G326" s="53" t="s">
        <v>289</v>
      </c>
      <c r="H326" s="124">
        <v>4</v>
      </c>
      <c r="I326" s="54">
        <f t="shared" si="38"/>
        <v>2</v>
      </c>
      <c r="J326" s="158" t="str">
        <f t="shared" si="45"/>
        <v>MUY ALTO</v>
      </c>
      <c r="K326" s="136">
        <v>30000000</v>
      </c>
      <c r="L326" s="136">
        <v>30000000</v>
      </c>
      <c r="M326" s="153">
        <v>1</v>
      </c>
      <c r="N326" s="136">
        <v>950000</v>
      </c>
      <c r="O326" s="136">
        <v>20730000</v>
      </c>
      <c r="P326" s="122">
        <f t="shared" si="44"/>
        <v>0.69099999999999995</v>
      </c>
      <c r="Q326" s="158" t="str">
        <f t="shared" si="41"/>
        <v>ALTO</v>
      </c>
      <c r="R326" s="143"/>
      <c r="S326" s="31">
        <f t="shared" si="39"/>
        <v>1.3819999999999999</v>
      </c>
      <c r="T326" s="158" t="str">
        <f t="shared" si="42"/>
        <v>MUY ALTO</v>
      </c>
    </row>
    <row r="327" spans="1:20" ht="38.25" hidden="1" x14ac:dyDescent="0.25">
      <c r="A327" s="207"/>
      <c r="B327" s="9" t="s">
        <v>198</v>
      </c>
      <c r="C327" s="3" t="s">
        <v>29</v>
      </c>
      <c r="D327" s="1" t="s">
        <v>200</v>
      </c>
      <c r="E327" s="53">
        <v>0</v>
      </c>
      <c r="F327" s="53"/>
      <c r="G327" s="53" t="s">
        <v>289</v>
      </c>
      <c r="H327" s="124">
        <v>0</v>
      </c>
      <c r="I327" s="54"/>
      <c r="J327" s="158" t="s">
        <v>293</v>
      </c>
      <c r="K327" s="136">
        <v>0</v>
      </c>
      <c r="L327" s="136">
        <v>0</v>
      </c>
      <c r="M327" s="153"/>
      <c r="N327" s="136"/>
      <c r="O327" s="136"/>
      <c r="P327" s="122"/>
      <c r="Q327" s="158" t="s">
        <v>293</v>
      </c>
      <c r="R327" s="143"/>
      <c r="S327" s="31"/>
      <c r="T327" s="158" t="s">
        <v>293</v>
      </c>
    </row>
    <row r="328" spans="1:20" ht="38.25" hidden="1" x14ac:dyDescent="0.25">
      <c r="A328" s="207"/>
      <c r="B328" s="9" t="s">
        <v>198</v>
      </c>
      <c r="C328" s="3" t="s">
        <v>30</v>
      </c>
      <c r="D328" s="1" t="s">
        <v>200</v>
      </c>
      <c r="E328" s="53">
        <v>0</v>
      </c>
      <c r="F328" s="53"/>
      <c r="G328" s="53" t="s">
        <v>289</v>
      </c>
      <c r="H328" s="124">
        <v>0</v>
      </c>
      <c r="I328" s="54"/>
      <c r="J328" s="158" t="s">
        <v>293</v>
      </c>
      <c r="K328" s="136">
        <v>0</v>
      </c>
      <c r="L328" s="136">
        <v>0</v>
      </c>
      <c r="M328" s="153"/>
      <c r="N328" s="136"/>
      <c r="O328" s="136"/>
      <c r="P328" s="122"/>
      <c r="Q328" s="158" t="s">
        <v>293</v>
      </c>
      <c r="R328" s="143"/>
      <c r="S328" s="31"/>
      <c r="T328" s="158" t="s">
        <v>293</v>
      </c>
    </row>
    <row r="329" spans="1:20" ht="38.25" hidden="1" x14ac:dyDescent="0.25">
      <c r="A329" s="207"/>
      <c r="B329" s="9" t="s">
        <v>198</v>
      </c>
      <c r="C329" s="3" t="s">
        <v>31</v>
      </c>
      <c r="D329" s="1" t="s">
        <v>200</v>
      </c>
      <c r="E329" s="53">
        <v>0</v>
      </c>
      <c r="F329" s="53">
        <v>1</v>
      </c>
      <c r="G329" s="53" t="s">
        <v>289</v>
      </c>
      <c r="H329" s="124">
        <v>1</v>
      </c>
      <c r="I329" s="54">
        <f t="shared" ref="I329:I389" si="46">+H329/F329</f>
        <v>1</v>
      </c>
      <c r="J329" s="158" t="str">
        <f t="shared" si="45"/>
        <v>MUY ALTO</v>
      </c>
      <c r="K329" s="136">
        <v>16000000</v>
      </c>
      <c r="L329" s="136">
        <v>10000000</v>
      </c>
      <c r="M329" s="153">
        <v>0.625</v>
      </c>
      <c r="N329" s="136"/>
      <c r="O329" s="136">
        <v>3000000</v>
      </c>
      <c r="P329" s="122">
        <f t="shared" ref="P329:P340" si="47">+O329/L329</f>
        <v>0.3</v>
      </c>
      <c r="Q329" s="158" t="str">
        <f t="shared" si="41"/>
        <v>BAJO</v>
      </c>
      <c r="R329" s="143"/>
      <c r="S329" s="31">
        <f t="shared" ref="S329:S392" si="48">+I329*P329</f>
        <v>0.3</v>
      </c>
      <c r="T329" s="158" t="str">
        <f t="shared" si="42"/>
        <v>BAJO</v>
      </c>
    </row>
    <row r="330" spans="1:20" ht="38.25" hidden="1" x14ac:dyDescent="0.25">
      <c r="A330" s="207"/>
      <c r="B330" s="9" t="s">
        <v>198</v>
      </c>
      <c r="C330" s="3" t="s">
        <v>27</v>
      </c>
      <c r="D330" s="1" t="s">
        <v>201</v>
      </c>
      <c r="E330" s="53">
        <v>0</v>
      </c>
      <c r="F330" s="53">
        <v>50</v>
      </c>
      <c r="G330" s="53" t="s">
        <v>289</v>
      </c>
      <c r="H330" s="124">
        <v>62</v>
      </c>
      <c r="I330" s="54">
        <f t="shared" si="46"/>
        <v>1.24</v>
      </c>
      <c r="J330" s="158" t="str">
        <f t="shared" si="45"/>
        <v>MUY ALTO</v>
      </c>
      <c r="K330" s="136">
        <v>250000000</v>
      </c>
      <c r="L330" s="136">
        <v>144500000</v>
      </c>
      <c r="M330" s="153">
        <v>0.57799999999999996</v>
      </c>
      <c r="N330" s="136">
        <v>6990000</v>
      </c>
      <c r="O330" s="136">
        <v>107527175</v>
      </c>
      <c r="P330" s="122">
        <f t="shared" si="47"/>
        <v>0.74413269896193768</v>
      </c>
      <c r="Q330" s="158" t="str">
        <f t="shared" si="41"/>
        <v>ALTO</v>
      </c>
      <c r="R330" s="143"/>
      <c r="S330" s="31">
        <f t="shared" si="48"/>
        <v>0.92272454671280268</v>
      </c>
      <c r="T330" s="158" t="str">
        <f t="shared" si="42"/>
        <v>MUY ALTO</v>
      </c>
    </row>
    <row r="331" spans="1:20" ht="38.25" hidden="1" x14ac:dyDescent="0.25">
      <c r="A331" s="207"/>
      <c r="B331" s="9" t="s">
        <v>198</v>
      </c>
      <c r="C331" s="3" t="s">
        <v>29</v>
      </c>
      <c r="D331" s="1" t="s">
        <v>201</v>
      </c>
      <c r="E331" s="53">
        <v>0</v>
      </c>
      <c r="F331" s="53">
        <v>1</v>
      </c>
      <c r="G331" s="53" t="s">
        <v>289</v>
      </c>
      <c r="H331" s="124">
        <v>0</v>
      </c>
      <c r="I331" s="54">
        <f t="shared" si="46"/>
        <v>0</v>
      </c>
      <c r="J331" s="158" t="str">
        <f t="shared" si="45"/>
        <v>MUY BAJO</v>
      </c>
      <c r="K331" s="136">
        <v>5000000</v>
      </c>
      <c r="L331" s="136">
        <v>5000000</v>
      </c>
      <c r="M331" s="153">
        <v>1</v>
      </c>
      <c r="N331" s="136"/>
      <c r="O331" s="136"/>
      <c r="P331" s="122">
        <f t="shared" si="47"/>
        <v>0</v>
      </c>
      <c r="Q331" s="158" t="str">
        <f t="shared" si="41"/>
        <v>MUY BAJO</v>
      </c>
      <c r="R331" s="143"/>
      <c r="S331" s="31">
        <f t="shared" si="48"/>
        <v>0</v>
      </c>
      <c r="T331" s="158" t="str">
        <f t="shared" si="42"/>
        <v>MUY BAJO</v>
      </c>
    </row>
    <row r="332" spans="1:20" ht="38.25" hidden="1" x14ac:dyDescent="0.25">
      <c r="A332" s="207"/>
      <c r="B332" s="9" t="s">
        <v>198</v>
      </c>
      <c r="C332" s="3" t="s">
        <v>30</v>
      </c>
      <c r="D332" s="1" t="s">
        <v>201</v>
      </c>
      <c r="E332" s="53">
        <v>0</v>
      </c>
      <c r="F332" s="53">
        <v>1</v>
      </c>
      <c r="G332" s="53" t="s">
        <v>289</v>
      </c>
      <c r="H332" s="124">
        <v>1</v>
      </c>
      <c r="I332" s="54">
        <f t="shared" si="46"/>
        <v>1</v>
      </c>
      <c r="J332" s="158" t="str">
        <f t="shared" si="45"/>
        <v>MUY ALTO</v>
      </c>
      <c r="K332" s="136">
        <v>5000000</v>
      </c>
      <c r="L332" s="136">
        <v>5000000</v>
      </c>
      <c r="M332" s="153">
        <v>1</v>
      </c>
      <c r="N332" s="136"/>
      <c r="O332" s="136"/>
      <c r="P332" s="122">
        <f t="shared" si="47"/>
        <v>0</v>
      </c>
      <c r="Q332" s="158" t="str">
        <f t="shared" si="41"/>
        <v>MUY BAJO</v>
      </c>
      <c r="R332" s="143"/>
      <c r="S332" s="31">
        <f t="shared" si="48"/>
        <v>0</v>
      </c>
      <c r="T332" s="158" t="str">
        <f t="shared" si="42"/>
        <v>MUY BAJO</v>
      </c>
    </row>
    <row r="333" spans="1:20" ht="38.25" hidden="1" x14ac:dyDescent="0.25">
      <c r="A333" s="207"/>
      <c r="B333" s="9" t="s">
        <v>198</v>
      </c>
      <c r="C333" s="3" t="s">
        <v>31</v>
      </c>
      <c r="D333" s="1" t="s">
        <v>201</v>
      </c>
      <c r="E333" s="53">
        <v>0</v>
      </c>
      <c r="F333" s="53">
        <v>10</v>
      </c>
      <c r="G333" s="53" t="s">
        <v>289</v>
      </c>
      <c r="H333" s="124">
        <v>10</v>
      </c>
      <c r="I333" s="54">
        <f t="shared" si="46"/>
        <v>1</v>
      </c>
      <c r="J333" s="158" t="str">
        <f t="shared" si="45"/>
        <v>MUY ALTO</v>
      </c>
      <c r="K333" s="136">
        <v>50000000</v>
      </c>
      <c r="L333" s="136">
        <v>10000000</v>
      </c>
      <c r="M333" s="153">
        <v>0.2</v>
      </c>
      <c r="N333" s="136">
        <v>1500000</v>
      </c>
      <c r="O333" s="136">
        <v>3000000</v>
      </c>
      <c r="P333" s="122">
        <f t="shared" si="47"/>
        <v>0.3</v>
      </c>
      <c r="Q333" s="158" t="str">
        <f t="shared" si="41"/>
        <v>BAJO</v>
      </c>
      <c r="R333" s="143"/>
      <c r="S333" s="31">
        <f t="shared" si="48"/>
        <v>0.3</v>
      </c>
      <c r="T333" s="158" t="str">
        <f t="shared" si="42"/>
        <v>BAJO</v>
      </c>
    </row>
    <row r="334" spans="1:20" ht="25.5" hidden="1" x14ac:dyDescent="0.25">
      <c r="A334" s="207"/>
      <c r="B334" s="9" t="s">
        <v>198</v>
      </c>
      <c r="C334" s="3" t="s">
        <v>27</v>
      </c>
      <c r="D334" s="1" t="s">
        <v>202</v>
      </c>
      <c r="E334" s="53">
        <v>304</v>
      </c>
      <c r="F334" s="53">
        <v>40</v>
      </c>
      <c r="G334" s="53" t="s">
        <v>289</v>
      </c>
      <c r="H334" s="124">
        <v>72</v>
      </c>
      <c r="I334" s="54">
        <f t="shared" si="46"/>
        <v>1.8</v>
      </c>
      <c r="J334" s="158" t="str">
        <f t="shared" si="45"/>
        <v>MUY ALTO</v>
      </c>
      <c r="K334" s="136">
        <v>120000000</v>
      </c>
      <c r="L334" s="136">
        <v>139500000</v>
      </c>
      <c r="M334" s="153">
        <v>1.1625000000000001</v>
      </c>
      <c r="N334" s="136">
        <v>38579724</v>
      </c>
      <c r="O334" s="136">
        <v>99955471</v>
      </c>
      <c r="P334" s="122">
        <f t="shared" si="47"/>
        <v>0.71652667383512547</v>
      </c>
      <c r="Q334" s="158" t="str">
        <f t="shared" si="41"/>
        <v>ALTO</v>
      </c>
      <c r="R334" s="143"/>
      <c r="S334" s="31">
        <f t="shared" si="48"/>
        <v>1.2897480129032259</v>
      </c>
      <c r="T334" s="158" t="str">
        <f t="shared" si="42"/>
        <v>MUY ALTO</v>
      </c>
    </row>
    <row r="335" spans="1:20" ht="25.5" hidden="1" x14ac:dyDescent="0.25">
      <c r="A335" s="207"/>
      <c r="B335" s="9" t="s">
        <v>198</v>
      </c>
      <c r="C335" s="3" t="s">
        <v>29</v>
      </c>
      <c r="D335" s="1" t="s">
        <v>202</v>
      </c>
      <c r="E335" s="53">
        <v>11</v>
      </c>
      <c r="F335" s="53">
        <v>5</v>
      </c>
      <c r="G335" s="53" t="s">
        <v>289</v>
      </c>
      <c r="H335" s="124">
        <v>6</v>
      </c>
      <c r="I335" s="54">
        <f t="shared" si="46"/>
        <v>1.2</v>
      </c>
      <c r="J335" s="158" t="str">
        <f t="shared" si="45"/>
        <v>MUY ALTO</v>
      </c>
      <c r="K335" s="136">
        <v>15000000</v>
      </c>
      <c r="L335" s="136">
        <v>16500000</v>
      </c>
      <c r="M335" s="153">
        <v>1.1000000000000001</v>
      </c>
      <c r="N335" s="136">
        <v>1270000</v>
      </c>
      <c r="O335" s="136">
        <v>1600000</v>
      </c>
      <c r="P335" s="122">
        <f t="shared" si="47"/>
        <v>9.696969696969697E-2</v>
      </c>
      <c r="Q335" s="158" t="str">
        <f t="shared" si="41"/>
        <v>MUY BAJO</v>
      </c>
      <c r="R335" s="143"/>
      <c r="S335" s="31">
        <f t="shared" si="48"/>
        <v>0.11636363636363636</v>
      </c>
      <c r="T335" s="158" t="str">
        <f t="shared" si="42"/>
        <v>MUY BAJO</v>
      </c>
    </row>
    <row r="336" spans="1:20" ht="25.5" hidden="1" x14ac:dyDescent="0.25">
      <c r="A336" s="207"/>
      <c r="B336" s="9" t="s">
        <v>198</v>
      </c>
      <c r="C336" s="3" t="s">
        <v>30</v>
      </c>
      <c r="D336" s="1" t="s">
        <v>202</v>
      </c>
      <c r="E336" s="53">
        <v>5</v>
      </c>
      <c r="F336" s="53">
        <v>5</v>
      </c>
      <c r="G336" s="53" t="s">
        <v>289</v>
      </c>
      <c r="H336" s="124">
        <v>11</v>
      </c>
      <c r="I336" s="54">
        <v>1</v>
      </c>
      <c r="J336" s="158" t="str">
        <f t="shared" si="45"/>
        <v>MUY ALTO</v>
      </c>
      <c r="K336" s="136">
        <v>15000000</v>
      </c>
      <c r="L336" s="136">
        <v>16500000</v>
      </c>
      <c r="M336" s="153">
        <v>1.1000000000000001</v>
      </c>
      <c r="N336" s="136">
        <v>1120000</v>
      </c>
      <c r="O336" s="136">
        <v>4981980</v>
      </c>
      <c r="P336" s="122">
        <f t="shared" si="47"/>
        <v>0.30193818181818183</v>
      </c>
      <c r="Q336" s="158" t="str">
        <f t="shared" si="41"/>
        <v>BAJO</v>
      </c>
      <c r="R336" s="143"/>
      <c r="S336" s="31">
        <f t="shared" si="48"/>
        <v>0.30193818181818183</v>
      </c>
      <c r="T336" s="158" t="str">
        <f t="shared" si="42"/>
        <v>BAJO</v>
      </c>
    </row>
    <row r="337" spans="1:20" ht="25.5" hidden="1" x14ac:dyDescent="0.25">
      <c r="A337" s="207"/>
      <c r="B337" s="9" t="s">
        <v>198</v>
      </c>
      <c r="C337" s="3" t="s">
        <v>31</v>
      </c>
      <c r="D337" s="1" t="s">
        <v>202</v>
      </c>
      <c r="E337" s="53">
        <v>17</v>
      </c>
      <c r="F337" s="53">
        <v>10</v>
      </c>
      <c r="G337" s="53" t="s">
        <v>289</v>
      </c>
      <c r="H337" s="124">
        <v>20</v>
      </c>
      <c r="I337" s="127">
        <v>1</v>
      </c>
      <c r="J337" s="158" t="str">
        <f t="shared" si="45"/>
        <v>MUY ALTO</v>
      </c>
      <c r="K337" s="136">
        <v>30000000</v>
      </c>
      <c r="L337" s="136">
        <v>11500000</v>
      </c>
      <c r="M337" s="153">
        <v>0.38333333333333336</v>
      </c>
      <c r="N337" s="136"/>
      <c r="O337" s="136">
        <v>6905000</v>
      </c>
      <c r="P337" s="122">
        <f t="shared" si="47"/>
        <v>0.60043478260869565</v>
      </c>
      <c r="Q337" s="158" t="str">
        <f t="shared" si="41"/>
        <v>ALTO</v>
      </c>
      <c r="R337" s="143"/>
      <c r="S337" s="31">
        <f t="shared" si="48"/>
        <v>0.60043478260869565</v>
      </c>
      <c r="T337" s="158" t="str">
        <f t="shared" si="42"/>
        <v>ALTO</v>
      </c>
    </row>
    <row r="338" spans="1:20" ht="25.5" hidden="1" x14ac:dyDescent="0.25">
      <c r="A338" s="207"/>
      <c r="B338" s="9" t="s">
        <v>198</v>
      </c>
      <c r="C338" s="3" t="s">
        <v>1</v>
      </c>
      <c r="D338" s="1" t="s">
        <v>203</v>
      </c>
      <c r="E338" s="53">
        <v>10</v>
      </c>
      <c r="F338" s="53">
        <v>6</v>
      </c>
      <c r="G338" s="53" t="s">
        <v>289</v>
      </c>
      <c r="H338" s="124">
        <v>10</v>
      </c>
      <c r="I338" s="127">
        <v>1</v>
      </c>
      <c r="J338" s="158" t="str">
        <f t="shared" si="45"/>
        <v>MUY ALTO</v>
      </c>
      <c r="K338" s="136">
        <v>140000000</v>
      </c>
      <c r="L338" s="136">
        <v>149888671</v>
      </c>
      <c r="M338" s="153">
        <v>1.0706333642857142</v>
      </c>
      <c r="N338" s="136">
        <v>17554320</v>
      </c>
      <c r="O338" s="136">
        <v>146698547</v>
      </c>
      <c r="P338" s="122">
        <f t="shared" si="47"/>
        <v>0.97871671035097774</v>
      </c>
      <c r="Q338" s="158" t="str">
        <f t="shared" si="41"/>
        <v>MUY ALTO</v>
      </c>
      <c r="R338" s="143"/>
      <c r="S338" s="31">
        <f t="shared" si="48"/>
        <v>0.97871671035097774</v>
      </c>
      <c r="T338" s="158" t="str">
        <f t="shared" si="42"/>
        <v>MUY ALTO</v>
      </c>
    </row>
    <row r="339" spans="1:20" ht="51" hidden="1" x14ac:dyDescent="0.25">
      <c r="A339" s="207"/>
      <c r="B339" s="9" t="s">
        <v>198</v>
      </c>
      <c r="C339" s="3" t="s">
        <v>1</v>
      </c>
      <c r="D339" s="1" t="s">
        <v>204</v>
      </c>
      <c r="E339" s="53">
        <v>26</v>
      </c>
      <c r="F339" s="53">
        <v>15</v>
      </c>
      <c r="G339" s="53" t="s">
        <v>291</v>
      </c>
      <c r="H339" s="124">
        <v>18</v>
      </c>
      <c r="I339" s="54">
        <f t="shared" si="46"/>
        <v>1.2</v>
      </c>
      <c r="J339" s="158" t="str">
        <f t="shared" si="45"/>
        <v>MUY ALTO</v>
      </c>
      <c r="K339" s="136">
        <v>90000000</v>
      </c>
      <c r="L339" s="136">
        <v>54000000</v>
      </c>
      <c r="M339" s="153">
        <v>0.6</v>
      </c>
      <c r="N339" s="136">
        <v>19039999</v>
      </c>
      <c r="O339" s="136">
        <v>35494569</v>
      </c>
      <c r="P339" s="122">
        <f t="shared" si="47"/>
        <v>0.65730683333333328</v>
      </c>
      <c r="Q339" s="158" t="str">
        <f t="shared" si="41"/>
        <v>ALTO</v>
      </c>
      <c r="R339" s="143"/>
      <c r="S339" s="31">
        <f t="shared" si="48"/>
        <v>0.78876819999999992</v>
      </c>
      <c r="T339" s="158" t="str">
        <f t="shared" si="42"/>
        <v>ALTO</v>
      </c>
    </row>
    <row r="340" spans="1:20" ht="38.25" hidden="1" x14ac:dyDescent="0.25">
      <c r="A340" s="207"/>
      <c r="B340" s="9" t="s">
        <v>198</v>
      </c>
      <c r="C340" s="3" t="s">
        <v>27</v>
      </c>
      <c r="D340" s="1" t="s">
        <v>205</v>
      </c>
      <c r="E340" s="53">
        <v>3</v>
      </c>
      <c r="F340" s="53">
        <v>1</v>
      </c>
      <c r="G340" s="53" t="s">
        <v>289</v>
      </c>
      <c r="H340" s="124">
        <v>1</v>
      </c>
      <c r="I340" s="54">
        <f t="shared" si="46"/>
        <v>1</v>
      </c>
      <c r="J340" s="158" t="str">
        <f t="shared" si="45"/>
        <v>MUY ALTO</v>
      </c>
      <c r="K340" s="136">
        <v>25000000</v>
      </c>
      <c r="L340" s="136">
        <v>20000000</v>
      </c>
      <c r="M340" s="153">
        <v>0.8</v>
      </c>
      <c r="N340" s="136">
        <v>2500000</v>
      </c>
      <c r="O340" s="136">
        <v>2500000</v>
      </c>
      <c r="P340" s="122">
        <f t="shared" si="47"/>
        <v>0.125</v>
      </c>
      <c r="Q340" s="158" t="str">
        <f t="shared" si="41"/>
        <v>MUY BAJO</v>
      </c>
      <c r="R340" s="143"/>
      <c r="S340" s="31">
        <f t="shared" si="48"/>
        <v>0.125</v>
      </c>
      <c r="T340" s="158" t="str">
        <f t="shared" si="42"/>
        <v>MUY BAJO</v>
      </c>
    </row>
    <row r="341" spans="1:20" ht="38.25" hidden="1" x14ac:dyDescent="0.25">
      <c r="A341" s="207"/>
      <c r="B341" s="9" t="s">
        <v>198</v>
      </c>
      <c r="C341" s="3" t="s">
        <v>29</v>
      </c>
      <c r="D341" s="1" t="s">
        <v>205</v>
      </c>
      <c r="E341" s="53">
        <v>0</v>
      </c>
      <c r="F341" s="53"/>
      <c r="G341" s="53" t="s">
        <v>289</v>
      </c>
      <c r="H341" s="124">
        <v>0</v>
      </c>
      <c r="I341" s="54"/>
      <c r="J341" s="158" t="s">
        <v>293</v>
      </c>
      <c r="K341" s="136">
        <v>0</v>
      </c>
      <c r="L341" s="136">
        <v>0</v>
      </c>
      <c r="M341" s="153"/>
      <c r="N341" s="136"/>
      <c r="O341" s="136"/>
      <c r="P341" s="122"/>
      <c r="Q341" s="158" t="s">
        <v>293</v>
      </c>
      <c r="R341" s="143"/>
      <c r="S341" s="31"/>
      <c r="T341" s="158" t="s">
        <v>293</v>
      </c>
    </row>
    <row r="342" spans="1:20" ht="38.25" hidden="1" x14ac:dyDescent="0.25">
      <c r="A342" s="207"/>
      <c r="B342" s="9" t="s">
        <v>198</v>
      </c>
      <c r="C342" s="3" t="s">
        <v>30</v>
      </c>
      <c r="D342" s="1" t="s">
        <v>205</v>
      </c>
      <c r="E342" s="53">
        <v>1</v>
      </c>
      <c r="F342" s="53"/>
      <c r="G342" s="53" t="s">
        <v>289</v>
      </c>
      <c r="H342" s="124">
        <v>0</v>
      </c>
      <c r="I342" s="54"/>
      <c r="J342" s="158" t="s">
        <v>293</v>
      </c>
      <c r="K342" s="136">
        <v>0</v>
      </c>
      <c r="L342" s="136">
        <v>0</v>
      </c>
      <c r="M342" s="153"/>
      <c r="N342" s="136"/>
      <c r="O342" s="136"/>
      <c r="P342" s="122"/>
      <c r="Q342" s="158" t="s">
        <v>293</v>
      </c>
      <c r="R342" s="143"/>
      <c r="S342" s="31"/>
      <c r="T342" s="158" t="s">
        <v>293</v>
      </c>
    </row>
    <row r="343" spans="1:20" ht="38.25" hidden="1" x14ac:dyDescent="0.25">
      <c r="A343" s="207"/>
      <c r="B343" s="9" t="s">
        <v>198</v>
      </c>
      <c r="C343" s="3" t="s">
        <v>31</v>
      </c>
      <c r="D343" s="1" t="s">
        <v>205</v>
      </c>
      <c r="E343" s="53">
        <v>0</v>
      </c>
      <c r="F343" s="53"/>
      <c r="G343" s="53" t="s">
        <v>289</v>
      </c>
      <c r="H343" s="124">
        <v>0</v>
      </c>
      <c r="I343" s="54"/>
      <c r="J343" s="158" t="s">
        <v>293</v>
      </c>
      <c r="K343" s="136">
        <v>0</v>
      </c>
      <c r="L343" s="136">
        <v>0</v>
      </c>
      <c r="M343" s="153"/>
      <c r="N343" s="136"/>
      <c r="O343" s="136"/>
      <c r="P343" s="122"/>
      <c r="Q343" s="158" t="s">
        <v>293</v>
      </c>
      <c r="R343" s="143"/>
      <c r="S343" s="31"/>
      <c r="T343" s="158" t="s">
        <v>293</v>
      </c>
    </row>
    <row r="344" spans="1:20" ht="38.25" hidden="1" x14ac:dyDescent="0.25">
      <c r="A344" s="207"/>
      <c r="B344" s="9" t="s">
        <v>198</v>
      </c>
      <c r="C344" s="3" t="s">
        <v>27</v>
      </c>
      <c r="D344" s="1" t="s">
        <v>206</v>
      </c>
      <c r="E344" s="53">
        <v>150</v>
      </c>
      <c r="F344" s="53">
        <v>14</v>
      </c>
      <c r="G344" s="53" t="s">
        <v>289</v>
      </c>
      <c r="H344" s="124">
        <v>13</v>
      </c>
      <c r="I344" s="54">
        <f t="shared" si="46"/>
        <v>0.9285714285714286</v>
      </c>
      <c r="J344" s="158" t="str">
        <f t="shared" si="45"/>
        <v>MUY ALTO</v>
      </c>
      <c r="K344" s="136">
        <v>51800000</v>
      </c>
      <c r="L344" s="136">
        <v>57775000</v>
      </c>
      <c r="M344" s="153">
        <v>1.1153474903474903</v>
      </c>
      <c r="N344" s="136">
        <v>1600001</v>
      </c>
      <c r="O344" s="136">
        <v>39308689</v>
      </c>
      <c r="P344" s="122">
        <f t="shared" ref="P344:P354" si="49">+O344/L344</f>
        <v>0.68037540458675894</v>
      </c>
      <c r="Q344" s="158" t="str">
        <f t="shared" si="41"/>
        <v>ALTO</v>
      </c>
      <c r="R344" s="143"/>
      <c r="S344" s="31">
        <f t="shared" si="48"/>
        <v>0.63177716140199047</v>
      </c>
      <c r="T344" s="158" t="str">
        <f t="shared" si="42"/>
        <v>ALTO</v>
      </c>
    </row>
    <row r="345" spans="1:20" ht="38.25" hidden="1" x14ac:dyDescent="0.25">
      <c r="A345" s="207"/>
      <c r="B345" s="9" t="s">
        <v>198</v>
      </c>
      <c r="C345" s="3" t="s">
        <v>29</v>
      </c>
      <c r="D345" s="1" t="s">
        <v>206</v>
      </c>
      <c r="E345" s="53">
        <v>0</v>
      </c>
      <c r="F345" s="53">
        <v>1</v>
      </c>
      <c r="G345" s="53" t="s">
        <v>289</v>
      </c>
      <c r="H345" s="124">
        <v>1</v>
      </c>
      <c r="I345" s="54">
        <f t="shared" si="46"/>
        <v>1</v>
      </c>
      <c r="J345" s="158" t="str">
        <f t="shared" si="45"/>
        <v>MUY ALTO</v>
      </c>
      <c r="K345" s="136">
        <v>3700000</v>
      </c>
      <c r="L345" s="136">
        <v>3700000</v>
      </c>
      <c r="M345" s="153">
        <v>1</v>
      </c>
      <c r="N345" s="136"/>
      <c r="O345" s="136">
        <v>3700000</v>
      </c>
      <c r="P345" s="122">
        <f t="shared" si="49"/>
        <v>1</v>
      </c>
      <c r="Q345" s="158" t="str">
        <f t="shared" si="41"/>
        <v>MUY ALTO</v>
      </c>
      <c r="R345" s="143"/>
      <c r="S345" s="31">
        <f t="shared" si="48"/>
        <v>1</v>
      </c>
      <c r="T345" s="158" t="str">
        <f t="shared" si="42"/>
        <v>MUY ALTO</v>
      </c>
    </row>
    <row r="346" spans="1:20" ht="38.25" hidden="1" x14ac:dyDescent="0.25">
      <c r="A346" s="207"/>
      <c r="B346" s="9" t="s">
        <v>198</v>
      </c>
      <c r="C346" s="3" t="s">
        <v>30</v>
      </c>
      <c r="D346" s="1" t="s">
        <v>206</v>
      </c>
      <c r="E346" s="53">
        <v>0</v>
      </c>
      <c r="F346" s="53">
        <v>1</v>
      </c>
      <c r="G346" s="53" t="s">
        <v>289</v>
      </c>
      <c r="H346" s="124">
        <v>0</v>
      </c>
      <c r="I346" s="54">
        <f t="shared" si="46"/>
        <v>0</v>
      </c>
      <c r="J346" s="158" t="str">
        <f t="shared" si="45"/>
        <v>MUY BAJO</v>
      </c>
      <c r="K346" s="136">
        <v>3700000</v>
      </c>
      <c r="L346" s="136">
        <v>3700000</v>
      </c>
      <c r="M346" s="153">
        <v>1</v>
      </c>
      <c r="N346" s="136"/>
      <c r="O346" s="136"/>
      <c r="P346" s="122">
        <f t="shared" si="49"/>
        <v>0</v>
      </c>
      <c r="Q346" s="158" t="str">
        <f t="shared" si="41"/>
        <v>MUY BAJO</v>
      </c>
      <c r="R346" s="143"/>
      <c r="S346" s="31">
        <f t="shared" si="48"/>
        <v>0</v>
      </c>
      <c r="T346" s="158" t="str">
        <f t="shared" si="42"/>
        <v>MUY BAJO</v>
      </c>
    </row>
    <row r="347" spans="1:20" ht="38.25" hidden="1" x14ac:dyDescent="0.25">
      <c r="A347" s="207"/>
      <c r="B347" s="9" t="s">
        <v>198</v>
      </c>
      <c r="C347" s="3" t="s">
        <v>31</v>
      </c>
      <c r="D347" s="1" t="s">
        <v>206</v>
      </c>
      <c r="E347" s="53">
        <v>0</v>
      </c>
      <c r="F347" s="53">
        <v>2</v>
      </c>
      <c r="G347" s="53" t="s">
        <v>289</v>
      </c>
      <c r="H347" s="124">
        <v>1</v>
      </c>
      <c r="I347" s="54">
        <f t="shared" si="46"/>
        <v>0.5</v>
      </c>
      <c r="J347" s="158" t="str">
        <f t="shared" si="45"/>
        <v>MEDIO</v>
      </c>
      <c r="K347" s="136">
        <v>7400000</v>
      </c>
      <c r="L347" s="136">
        <v>7400000</v>
      </c>
      <c r="M347" s="153">
        <v>1</v>
      </c>
      <c r="N347" s="136"/>
      <c r="O347" s="136">
        <v>3700000</v>
      </c>
      <c r="P347" s="122">
        <f t="shared" si="49"/>
        <v>0.5</v>
      </c>
      <c r="Q347" s="158" t="str">
        <f t="shared" si="41"/>
        <v>MEDIO</v>
      </c>
      <c r="R347" s="143"/>
      <c r="S347" s="31">
        <f t="shared" si="48"/>
        <v>0.25</v>
      </c>
      <c r="T347" s="158" t="str">
        <f t="shared" si="42"/>
        <v>BAJO</v>
      </c>
    </row>
    <row r="348" spans="1:20" ht="25.5" hidden="1" x14ac:dyDescent="0.25">
      <c r="A348" s="207"/>
      <c r="B348" s="9" t="s">
        <v>198</v>
      </c>
      <c r="C348" s="3" t="s">
        <v>27</v>
      </c>
      <c r="D348" s="1" t="s">
        <v>207</v>
      </c>
      <c r="E348" s="53">
        <v>12</v>
      </c>
      <c r="F348" s="53">
        <v>10</v>
      </c>
      <c r="G348" s="53" t="s">
        <v>289</v>
      </c>
      <c r="H348" s="124">
        <v>8</v>
      </c>
      <c r="I348" s="54">
        <f t="shared" si="46"/>
        <v>0.8</v>
      </c>
      <c r="J348" s="158" t="str">
        <f t="shared" si="45"/>
        <v>ALTO</v>
      </c>
      <c r="K348" s="136">
        <v>45000000</v>
      </c>
      <c r="L348" s="136">
        <v>45000000</v>
      </c>
      <c r="M348" s="153">
        <v>1</v>
      </c>
      <c r="N348" s="136"/>
      <c r="O348" s="136">
        <v>29549183</v>
      </c>
      <c r="P348" s="122">
        <f t="shared" si="49"/>
        <v>0.65664851111111111</v>
      </c>
      <c r="Q348" s="158" t="str">
        <f t="shared" ref="Q348:Q412" si="50">IF(P348&lt;=20%,"MUY BAJO",IF(AND(P348&gt;20%,P348&lt;=40%),"BAJO",IF(AND(P348&gt;40%,P348&lt;=60%),"MEDIO",IF(AND(P348&gt;60%,P348&lt;=80%),"ALTO","MUY ALTO"))))</f>
        <v>ALTO</v>
      </c>
      <c r="R348" s="143"/>
      <c r="S348" s="31">
        <f t="shared" si="48"/>
        <v>0.52531880888888893</v>
      </c>
      <c r="T348" s="158" t="str">
        <f t="shared" ref="T348:T412" si="51">IF(S348&lt;=20%,"MUY BAJO",IF(AND(S348&gt;20%,S348&lt;=40%),"BAJO",IF(AND(S348&gt;40%,S348&lt;=60%),"MEDIO",IF(AND(S348&gt;60%,S348&lt;=80%),"ALTO","MUY ALTO"))))</f>
        <v>MEDIO</v>
      </c>
    </row>
    <row r="349" spans="1:20" ht="25.5" hidden="1" x14ac:dyDescent="0.25">
      <c r="A349" s="207"/>
      <c r="B349" s="9" t="s">
        <v>198</v>
      </c>
      <c r="C349" s="3" t="s">
        <v>29</v>
      </c>
      <c r="D349" s="1" t="s">
        <v>207</v>
      </c>
      <c r="E349" s="53">
        <v>0</v>
      </c>
      <c r="F349" s="53">
        <v>2</v>
      </c>
      <c r="G349" s="53" t="s">
        <v>289</v>
      </c>
      <c r="H349" s="124">
        <v>1</v>
      </c>
      <c r="I349" s="54">
        <f t="shared" si="46"/>
        <v>0.5</v>
      </c>
      <c r="J349" s="158" t="str">
        <f t="shared" si="45"/>
        <v>MEDIO</v>
      </c>
      <c r="K349" s="136">
        <v>9000000</v>
      </c>
      <c r="L349" s="136">
        <v>9000000</v>
      </c>
      <c r="M349" s="153">
        <v>1</v>
      </c>
      <c r="N349" s="136"/>
      <c r="O349" s="136"/>
      <c r="P349" s="122">
        <f t="shared" si="49"/>
        <v>0</v>
      </c>
      <c r="Q349" s="158" t="str">
        <f t="shared" si="50"/>
        <v>MUY BAJO</v>
      </c>
      <c r="R349" s="143"/>
      <c r="S349" s="31">
        <f t="shared" si="48"/>
        <v>0</v>
      </c>
      <c r="T349" s="158" t="str">
        <f t="shared" si="51"/>
        <v>MUY BAJO</v>
      </c>
    </row>
    <row r="350" spans="1:20" ht="25.5" hidden="1" x14ac:dyDescent="0.25">
      <c r="A350" s="207"/>
      <c r="B350" s="9" t="s">
        <v>198</v>
      </c>
      <c r="C350" s="3" t="s">
        <v>30</v>
      </c>
      <c r="D350" s="1" t="s">
        <v>207</v>
      </c>
      <c r="E350" s="53">
        <v>0</v>
      </c>
      <c r="F350" s="53">
        <v>2</v>
      </c>
      <c r="G350" s="53" t="s">
        <v>289</v>
      </c>
      <c r="H350" s="124">
        <v>0</v>
      </c>
      <c r="I350" s="54">
        <f t="shared" si="46"/>
        <v>0</v>
      </c>
      <c r="J350" s="158" t="str">
        <f t="shared" si="45"/>
        <v>MUY BAJO</v>
      </c>
      <c r="K350" s="136">
        <v>9000000</v>
      </c>
      <c r="L350" s="136">
        <v>9000000</v>
      </c>
      <c r="M350" s="153">
        <v>1</v>
      </c>
      <c r="N350" s="136"/>
      <c r="O350" s="136"/>
      <c r="P350" s="122">
        <f t="shared" si="49"/>
        <v>0</v>
      </c>
      <c r="Q350" s="158" t="str">
        <f t="shared" si="50"/>
        <v>MUY BAJO</v>
      </c>
      <c r="R350" s="143"/>
      <c r="S350" s="31">
        <f t="shared" si="48"/>
        <v>0</v>
      </c>
      <c r="T350" s="158" t="str">
        <f t="shared" si="51"/>
        <v>MUY BAJO</v>
      </c>
    </row>
    <row r="351" spans="1:20" ht="25.5" hidden="1" x14ac:dyDescent="0.25">
      <c r="A351" s="207"/>
      <c r="B351" s="9" t="s">
        <v>198</v>
      </c>
      <c r="C351" s="3" t="s">
        <v>31</v>
      </c>
      <c r="D351" s="1" t="s">
        <v>207</v>
      </c>
      <c r="E351" s="53">
        <v>0</v>
      </c>
      <c r="F351" s="53">
        <v>4</v>
      </c>
      <c r="G351" s="53" t="s">
        <v>289</v>
      </c>
      <c r="H351" s="124">
        <v>3</v>
      </c>
      <c r="I351" s="54">
        <f t="shared" si="46"/>
        <v>0.75</v>
      </c>
      <c r="J351" s="158" t="str">
        <f t="shared" si="45"/>
        <v>ALTO</v>
      </c>
      <c r="K351" s="136">
        <v>18000000</v>
      </c>
      <c r="L351" s="136">
        <v>18000000</v>
      </c>
      <c r="M351" s="153">
        <v>1</v>
      </c>
      <c r="N351" s="136">
        <v>3881670</v>
      </c>
      <c r="O351" s="136">
        <v>8081662</v>
      </c>
      <c r="P351" s="122">
        <f t="shared" si="49"/>
        <v>0.4489812222222222</v>
      </c>
      <c r="Q351" s="158" t="str">
        <f t="shared" si="50"/>
        <v>MEDIO</v>
      </c>
      <c r="R351" s="143"/>
      <c r="S351" s="31">
        <f t="shared" si="48"/>
        <v>0.33673591666666663</v>
      </c>
      <c r="T351" s="158" t="str">
        <f t="shared" si="51"/>
        <v>BAJO</v>
      </c>
    </row>
    <row r="352" spans="1:20" ht="51" hidden="1" x14ac:dyDescent="0.25">
      <c r="A352" s="207"/>
      <c r="B352" s="9" t="s">
        <v>208</v>
      </c>
      <c r="C352" s="3" t="s">
        <v>1</v>
      </c>
      <c r="D352" s="1" t="s">
        <v>209</v>
      </c>
      <c r="E352" s="53">
        <v>0</v>
      </c>
      <c r="F352" s="53"/>
      <c r="G352" s="53" t="s">
        <v>291</v>
      </c>
      <c r="H352" s="124">
        <v>0</v>
      </c>
      <c r="I352" s="54"/>
      <c r="J352" s="158" t="s">
        <v>293</v>
      </c>
      <c r="K352" s="136">
        <v>10000000</v>
      </c>
      <c r="L352" s="136">
        <v>10000000</v>
      </c>
      <c r="M352" s="153">
        <v>1</v>
      </c>
      <c r="N352" s="136"/>
      <c r="O352" s="136"/>
      <c r="P352" s="122">
        <f t="shared" si="49"/>
        <v>0</v>
      </c>
      <c r="Q352" s="158" t="str">
        <f t="shared" si="50"/>
        <v>MUY BAJO</v>
      </c>
      <c r="R352" s="143"/>
      <c r="S352" s="31">
        <f t="shared" si="48"/>
        <v>0</v>
      </c>
      <c r="T352" s="158" t="str">
        <f t="shared" si="51"/>
        <v>MUY BAJO</v>
      </c>
    </row>
    <row r="353" spans="1:20" ht="25.5" hidden="1" x14ac:dyDescent="0.25">
      <c r="A353" s="207"/>
      <c r="B353" s="9" t="s">
        <v>210</v>
      </c>
      <c r="C353" s="3" t="s">
        <v>1</v>
      </c>
      <c r="D353" s="1" t="s">
        <v>211</v>
      </c>
      <c r="E353" s="53">
        <v>14</v>
      </c>
      <c r="F353" s="53">
        <v>14</v>
      </c>
      <c r="G353" s="53" t="s">
        <v>291</v>
      </c>
      <c r="H353" s="124">
        <v>16</v>
      </c>
      <c r="I353" s="54">
        <f t="shared" si="46"/>
        <v>1.1428571428571428</v>
      </c>
      <c r="J353" s="158" t="str">
        <f t="shared" si="45"/>
        <v>MUY ALTO</v>
      </c>
      <c r="K353" s="136">
        <v>40000000</v>
      </c>
      <c r="L353" s="136">
        <v>88376667</v>
      </c>
      <c r="M353" s="153">
        <v>2.2094166749999999</v>
      </c>
      <c r="N353" s="136"/>
      <c r="O353" s="136">
        <v>78369791</v>
      </c>
      <c r="P353" s="122">
        <f t="shared" si="49"/>
        <v>0.88677015846275353</v>
      </c>
      <c r="Q353" s="158" t="str">
        <f t="shared" si="50"/>
        <v>MUY ALTO</v>
      </c>
      <c r="R353" s="143"/>
      <c r="S353" s="31">
        <f t="shared" si="48"/>
        <v>1.0134516096717183</v>
      </c>
      <c r="T353" s="158" t="str">
        <f t="shared" si="51"/>
        <v>MUY ALTO</v>
      </c>
    </row>
    <row r="354" spans="1:20" ht="38.25" hidden="1" x14ac:dyDescent="0.25">
      <c r="A354" s="207"/>
      <c r="B354" s="9" t="s">
        <v>210</v>
      </c>
      <c r="C354" s="3" t="s">
        <v>1</v>
      </c>
      <c r="D354" s="1" t="s">
        <v>212</v>
      </c>
      <c r="E354" s="53">
        <v>33</v>
      </c>
      <c r="F354" s="53">
        <v>38</v>
      </c>
      <c r="G354" s="53" t="s">
        <v>291</v>
      </c>
      <c r="H354" s="124">
        <v>43</v>
      </c>
      <c r="I354" s="54">
        <f t="shared" si="46"/>
        <v>1.131578947368421</v>
      </c>
      <c r="J354" s="158" t="str">
        <f t="shared" si="45"/>
        <v>MUY ALTO</v>
      </c>
      <c r="K354" s="136">
        <v>250000000</v>
      </c>
      <c r="L354" s="136">
        <v>121390000</v>
      </c>
      <c r="M354" s="153">
        <v>0.48555999999999999</v>
      </c>
      <c r="N354" s="136">
        <v>15316940</v>
      </c>
      <c r="O354" s="136">
        <v>121377123</v>
      </c>
      <c r="P354" s="122">
        <f t="shared" si="49"/>
        <v>0.99989392042178105</v>
      </c>
      <c r="Q354" s="158" t="str">
        <f t="shared" si="50"/>
        <v>MUY ALTO</v>
      </c>
      <c r="R354" s="143"/>
      <c r="S354" s="31">
        <f t="shared" si="48"/>
        <v>1.1314589099509627</v>
      </c>
      <c r="T354" s="158" t="str">
        <f t="shared" si="51"/>
        <v>MUY ALTO</v>
      </c>
    </row>
    <row r="355" spans="1:20" ht="38.25" hidden="1" x14ac:dyDescent="0.25">
      <c r="A355" s="207"/>
      <c r="B355" s="9" t="s">
        <v>210</v>
      </c>
      <c r="C355" s="3" t="s">
        <v>1</v>
      </c>
      <c r="D355" s="1" t="s">
        <v>213</v>
      </c>
      <c r="E355" s="53">
        <v>0</v>
      </c>
      <c r="F355" s="53"/>
      <c r="G355" s="53" t="s">
        <v>289</v>
      </c>
      <c r="H355" s="124">
        <v>0</v>
      </c>
      <c r="I355" s="54"/>
      <c r="J355" s="158" t="s">
        <v>293</v>
      </c>
      <c r="K355" s="136">
        <v>0</v>
      </c>
      <c r="L355" s="136">
        <v>0</v>
      </c>
      <c r="M355" s="153"/>
      <c r="N355" s="136"/>
      <c r="O355" s="136"/>
      <c r="P355" s="122"/>
      <c r="Q355" s="158" t="s">
        <v>293</v>
      </c>
      <c r="R355" s="143"/>
      <c r="S355" s="31"/>
      <c r="T355" s="158" t="s">
        <v>293</v>
      </c>
    </row>
    <row r="356" spans="1:20" ht="38.25" hidden="1" x14ac:dyDescent="0.25">
      <c r="A356" s="207"/>
      <c r="B356" s="9" t="s">
        <v>210</v>
      </c>
      <c r="C356" s="3" t="s">
        <v>1</v>
      </c>
      <c r="D356" s="1" t="s">
        <v>214</v>
      </c>
      <c r="E356" s="53">
        <v>0</v>
      </c>
      <c r="F356" s="53"/>
      <c r="G356" s="53" t="s">
        <v>289</v>
      </c>
      <c r="H356" s="124">
        <v>0</v>
      </c>
      <c r="I356" s="54"/>
      <c r="J356" s="158" t="s">
        <v>293</v>
      </c>
      <c r="K356" s="136">
        <v>0</v>
      </c>
      <c r="L356" s="136">
        <v>0</v>
      </c>
      <c r="M356" s="153"/>
      <c r="N356" s="136"/>
      <c r="O356" s="136"/>
      <c r="P356" s="122"/>
      <c r="Q356" s="158" t="s">
        <v>293</v>
      </c>
      <c r="R356" s="143"/>
      <c r="S356" s="31"/>
      <c r="T356" s="158" t="s">
        <v>293</v>
      </c>
    </row>
    <row r="357" spans="1:20" ht="25.5" hidden="1" x14ac:dyDescent="0.25">
      <c r="A357" s="207"/>
      <c r="B357" s="9" t="s">
        <v>210</v>
      </c>
      <c r="C357" s="3" t="s">
        <v>1</v>
      </c>
      <c r="D357" s="1" t="s">
        <v>215</v>
      </c>
      <c r="E357" s="53">
        <v>146</v>
      </c>
      <c r="F357" s="53">
        <v>12</v>
      </c>
      <c r="G357" s="53" t="s">
        <v>289</v>
      </c>
      <c r="H357" s="124">
        <v>13</v>
      </c>
      <c r="I357" s="54">
        <f t="shared" si="46"/>
        <v>1.0833333333333333</v>
      </c>
      <c r="J357" s="158" t="str">
        <f t="shared" si="45"/>
        <v>MUY ALTO</v>
      </c>
      <c r="K357" s="136">
        <v>519000000</v>
      </c>
      <c r="L357" s="136">
        <v>250534235</v>
      </c>
      <c r="M357" s="153">
        <v>0.48272492292870905</v>
      </c>
      <c r="N357" s="136">
        <v>56171800</v>
      </c>
      <c r="O357" s="136">
        <v>249575309</v>
      </c>
      <c r="P357" s="122">
        <f t="shared" ref="P357:P420" si="52">+O357/L357</f>
        <v>0.9961724751908656</v>
      </c>
      <c r="Q357" s="158" t="str">
        <f t="shared" si="50"/>
        <v>MUY ALTO</v>
      </c>
      <c r="R357" s="143"/>
      <c r="S357" s="31">
        <f t="shared" si="48"/>
        <v>1.0791868481234377</v>
      </c>
      <c r="T357" s="158" t="str">
        <f t="shared" si="51"/>
        <v>MUY ALTO</v>
      </c>
    </row>
    <row r="358" spans="1:20" x14ac:dyDescent="0.25">
      <c r="A358" s="207"/>
      <c r="B358" s="10" t="s">
        <v>314</v>
      </c>
      <c r="C358" s="19"/>
      <c r="D358" s="6"/>
      <c r="E358" s="76"/>
      <c r="F358" s="76"/>
      <c r="G358" s="76"/>
      <c r="H358" s="76"/>
      <c r="I358" s="174">
        <f>+AVERAGE(I322:I357)</f>
        <v>0.90272645900465442</v>
      </c>
      <c r="J358" s="158" t="str">
        <f t="shared" si="45"/>
        <v>MUY ALTO</v>
      </c>
      <c r="K358" s="137">
        <f>SUM(K322:K357)</f>
        <v>2002600000</v>
      </c>
      <c r="L358" s="137">
        <v>1556131460</v>
      </c>
      <c r="M358" s="140">
        <v>0.77705555777489266</v>
      </c>
      <c r="N358" s="137">
        <v>223778878</v>
      </c>
      <c r="O358" s="137">
        <v>1213598729</v>
      </c>
      <c r="P358" s="176">
        <f t="shared" si="52"/>
        <v>0.77988188028792893</v>
      </c>
      <c r="Q358" s="158" t="str">
        <f t="shared" si="50"/>
        <v>ALTO</v>
      </c>
      <c r="R358" s="143"/>
      <c r="S358" s="178">
        <f t="shared" si="48"/>
        <v>0.70402000823421385</v>
      </c>
      <c r="T358" s="158" t="str">
        <f t="shared" si="51"/>
        <v>ALTO</v>
      </c>
    </row>
    <row r="359" spans="1:20" ht="25.5" hidden="1" x14ac:dyDescent="0.25">
      <c r="A359" s="207"/>
      <c r="B359" s="9" t="s">
        <v>216</v>
      </c>
      <c r="C359" s="3" t="s">
        <v>27</v>
      </c>
      <c r="D359" s="1" t="s">
        <v>217</v>
      </c>
      <c r="E359" s="53">
        <v>6</v>
      </c>
      <c r="F359" s="53">
        <v>6</v>
      </c>
      <c r="G359" s="53" t="s">
        <v>289</v>
      </c>
      <c r="H359" s="124">
        <v>6</v>
      </c>
      <c r="I359" s="54">
        <f t="shared" si="46"/>
        <v>1</v>
      </c>
      <c r="J359" s="158" t="str">
        <f t="shared" si="45"/>
        <v>MUY ALTO</v>
      </c>
      <c r="K359" s="136">
        <v>650000000</v>
      </c>
      <c r="L359" s="136">
        <v>212698845</v>
      </c>
      <c r="M359" s="153">
        <v>0.32722899230769231</v>
      </c>
      <c r="N359" s="136">
        <v>7691914</v>
      </c>
      <c r="O359" s="136">
        <v>204659361</v>
      </c>
      <c r="P359" s="122">
        <f t="shared" si="52"/>
        <v>0.96220250279215203</v>
      </c>
      <c r="Q359" s="158" t="str">
        <f t="shared" si="50"/>
        <v>MUY ALTO</v>
      </c>
      <c r="R359" s="143"/>
      <c r="S359" s="31">
        <f t="shared" si="48"/>
        <v>0.96220250279215203</v>
      </c>
      <c r="T359" s="158" t="str">
        <f t="shared" si="51"/>
        <v>MUY ALTO</v>
      </c>
    </row>
    <row r="360" spans="1:20" ht="25.5" hidden="1" x14ac:dyDescent="0.25">
      <c r="A360" s="207"/>
      <c r="B360" s="9" t="s">
        <v>216</v>
      </c>
      <c r="C360" s="3" t="s">
        <v>27</v>
      </c>
      <c r="D360" s="1" t="s">
        <v>218</v>
      </c>
      <c r="E360" s="55">
        <v>325</v>
      </c>
      <c r="F360" s="53">
        <v>40</v>
      </c>
      <c r="G360" s="55" t="s">
        <v>289</v>
      </c>
      <c r="H360" s="124">
        <v>138</v>
      </c>
      <c r="I360" s="127">
        <v>1</v>
      </c>
      <c r="J360" s="158" t="str">
        <f t="shared" si="45"/>
        <v>MUY ALTO</v>
      </c>
      <c r="K360" s="136">
        <v>450000000</v>
      </c>
      <c r="L360" s="136">
        <v>820278196</v>
      </c>
      <c r="M360" s="153">
        <v>1.8228404355555556</v>
      </c>
      <c r="N360" s="136">
        <v>66988689</v>
      </c>
      <c r="O360" s="136">
        <v>802504315</v>
      </c>
      <c r="P360" s="122">
        <f t="shared" si="52"/>
        <v>0.9783318865640066</v>
      </c>
      <c r="Q360" s="158" t="str">
        <f t="shared" si="50"/>
        <v>MUY ALTO</v>
      </c>
      <c r="R360" s="143"/>
      <c r="S360" s="31">
        <f t="shared" si="48"/>
        <v>0.9783318865640066</v>
      </c>
      <c r="T360" s="158" t="str">
        <f t="shared" si="51"/>
        <v>MUY ALTO</v>
      </c>
    </row>
    <row r="361" spans="1:20" ht="25.5" hidden="1" x14ac:dyDescent="0.25">
      <c r="A361" s="207"/>
      <c r="B361" s="9" t="s">
        <v>216</v>
      </c>
      <c r="C361" s="3" t="s">
        <v>29</v>
      </c>
      <c r="D361" s="1" t="s">
        <v>218</v>
      </c>
      <c r="E361" s="53">
        <v>12</v>
      </c>
      <c r="F361" s="53">
        <v>10</v>
      </c>
      <c r="G361" s="53" t="s">
        <v>289</v>
      </c>
      <c r="H361" s="124">
        <v>3</v>
      </c>
      <c r="I361" s="54">
        <f t="shared" si="46"/>
        <v>0.3</v>
      </c>
      <c r="J361" s="158" t="str">
        <f t="shared" si="45"/>
        <v>BAJO</v>
      </c>
      <c r="K361" s="136">
        <v>112500000</v>
      </c>
      <c r="L361" s="136">
        <v>30000000</v>
      </c>
      <c r="M361" s="153">
        <v>0.26666666666666666</v>
      </c>
      <c r="N361" s="136"/>
      <c r="O361" s="136">
        <v>29547682</v>
      </c>
      <c r="P361" s="122">
        <f t="shared" si="52"/>
        <v>0.98492273333333336</v>
      </c>
      <c r="Q361" s="158" t="str">
        <f t="shared" si="50"/>
        <v>MUY ALTO</v>
      </c>
      <c r="R361" s="143"/>
      <c r="S361" s="31">
        <f t="shared" si="48"/>
        <v>0.29547681999999997</v>
      </c>
      <c r="T361" s="158" t="str">
        <f t="shared" si="51"/>
        <v>BAJO</v>
      </c>
    </row>
    <row r="362" spans="1:20" ht="25.5" hidden="1" x14ac:dyDescent="0.25">
      <c r="A362" s="207"/>
      <c r="B362" s="9" t="s">
        <v>216</v>
      </c>
      <c r="C362" s="3" t="s">
        <v>30</v>
      </c>
      <c r="D362" s="1" t="s">
        <v>218</v>
      </c>
      <c r="E362" s="53">
        <v>11</v>
      </c>
      <c r="F362" s="53">
        <v>10</v>
      </c>
      <c r="G362" s="53" t="s">
        <v>289</v>
      </c>
      <c r="H362" s="124">
        <v>0</v>
      </c>
      <c r="I362" s="54">
        <f t="shared" si="46"/>
        <v>0</v>
      </c>
      <c r="J362" s="158" t="str">
        <f t="shared" si="45"/>
        <v>MUY BAJO</v>
      </c>
      <c r="K362" s="136">
        <v>112500000</v>
      </c>
      <c r="L362" s="136">
        <v>20000000</v>
      </c>
      <c r="M362" s="153">
        <v>0.17777777777777778</v>
      </c>
      <c r="N362" s="136"/>
      <c r="O362" s="136">
        <v>19828089</v>
      </c>
      <c r="P362" s="122">
        <f t="shared" si="52"/>
        <v>0.99140444999999999</v>
      </c>
      <c r="Q362" s="158" t="str">
        <f t="shared" si="50"/>
        <v>MUY ALTO</v>
      </c>
      <c r="R362" s="143"/>
      <c r="S362" s="31">
        <f t="shared" si="48"/>
        <v>0</v>
      </c>
      <c r="T362" s="158" t="str">
        <f t="shared" si="51"/>
        <v>MUY BAJO</v>
      </c>
    </row>
    <row r="363" spans="1:20" ht="25.5" hidden="1" x14ac:dyDescent="0.25">
      <c r="A363" s="207"/>
      <c r="B363" s="9" t="s">
        <v>216</v>
      </c>
      <c r="C363" s="3" t="s">
        <v>31</v>
      </c>
      <c r="D363" s="1" t="s">
        <v>218</v>
      </c>
      <c r="E363" s="53">
        <v>15</v>
      </c>
      <c r="F363" s="53">
        <v>10</v>
      </c>
      <c r="G363" s="53" t="s">
        <v>289</v>
      </c>
      <c r="H363" s="124">
        <v>7</v>
      </c>
      <c r="I363" s="54">
        <f t="shared" si="46"/>
        <v>0.7</v>
      </c>
      <c r="J363" s="158" t="str">
        <f t="shared" si="45"/>
        <v>ALTO</v>
      </c>
      <c r="K363" s="136">
        <v>112500000</v>
      </c>
      <c r="L363" s="136">
        <v>40000000</v>
      </c>
      <c r="M363" s="153">
        <v>0.35555555555555557</v>
      </c>
      <c r="N363" s="136">
        <v>300000</v>
      </c>
      <c r="O363" s="136">
        <v>39798552</v>
      </c>
      <c r="P363" s="122">
        <f t="shared" si="52"/>
        <v>0.99496379999999995</v>
      </c>
      <c r="Q363" s="158" t="str">
        <f t="shared" si="50"/>
        <v>MUY ALTO</v>
      </c>
      <c r="R363" s="143"/>
      <c r="S363" s="31">
        <f t="shared" si="48"/>
        <v>0.69647465999999991</v>
      </c>
      <c r="T363" s="158" t="str">
        <f t="shared" si="51"/>
        <v>ALTO</v>
      </c>
    </row>
    <row r="364" spans="1:20" hidden="1" x14ac:dyDescent="0.25">
      <c r="A364" s="207"/>
      <c r="B364" s="9" t="s">
        <v>216</v>
      </c>
      <c r="C364" s="3" t="s">
        <v>27</v>
      </c>
      <c r="D364" s="1" t="s">
        <v>219</v>
      </c>
      <c r="E364" s="53">
        <v>48</v>
      </c>
      <c r="F364" s="53">
        <v>5</v>
      </c>
      <c r="G364" s="53" t="s">
        <v>289</v>
      </c>
      <c r="H364" s="124">
        <v>3</v>
      </c>
      <c r="I364" s="54">
        <f t="shared" si="46"/>
        <v>0.6</v>
      </c>
      <c r="J364" s="158" t="str">
        <f t="shared" si="45"/>
        <v>MEDIO</v>
      </c>
      <c r="K364" s="136">
        <v>25000000</v>
      </c>
      <c r="L364" s="136">
        <v>0</v>
      </c>
      <c r="M364" s="153">
        <v>0</v>
      </c>
      <c r="N364" s="136"/>
      <c r="O364" s="136"/>
      <c r="P364" s="122" t="e">
        <f t="shared" si="52"/>
        <v>#DIV/0!</v>
      </c>
      <c r="Q364" s="158" t="e">
        <f t="shared" si="50"/>
        <v>#DIV/0!</v>
      </c>
      <c r="R364" s="143"/>
      <c r="S364" s="31" t="e">
        <f t="shared" si="48"/>
        <v>#DIV/0!</v>
      </c>
      <c r="T364" s="158" t="e">
        <f t="shared" si="51"/>
        <v>#DIV/0!</v>
      </c>
    </row>
    <row r="365" spans="1:20" hidden="1" x14ac:dyDescent="0.25">
      <c r="A365" s="207"/>
      <c r="B365" s="9" t="s">
        <v>216</v>
      </c>
      <c r="C365" s="3" t="s">
        <v>29</v>
      </c>
      <c r="D365" s="1" t="s">
        <v>219</v>
      </c>
      <c r="E365" s="53">
        <v>2</v>
      </c>
      <c r="F365" s="53">
        <v>2</v>
      </c>
      <c r="G365" s="53" t="s">
        <v>289</v>
      </c>
      <c r="H365" s="124">
        <v>0</v>
      </c>
      <c r="I365" s="54">
        <f t="shared" si="46"/>
        <v>0</v>
      </c>
      <c r="J365" s="158" t="str">
        <f t="shared" si="45"/>
        <v>MUY BAJO</v>
      </c>
      <c r="K365" s="136">
        <v>3000000</v>
      </c>
      <c r="L365" s="136">
        <v>0</v>
      </c>
      <c r="M365" s="153">
        <v>0</v>
      </c>
      <c r="N365" s="136"/>
      <c r="O365" s="136"/>
      <c r="P365" s="122" t="e">
        <f t="shared" si="52"/>
        <v>#DIV/0!</v>
      </c>
      <c r="Q365" s="158" t="e">
        <f t="shared" si="50"/>
        <v>#DIV/0!</v>
      </c>
      <c r="R365" s="143"/>
      <c r="S365" s="31" t="e">
        <f t="shared" si="48"/>
        <v>#DIV/0!</v>
      </c>
      <c r="T365" s="158" t="e">
        <f t="shared" si="51"/>
        <v>#DIV/0!</v>
      </c>
    </row>
    <row r="366" spans="1:20" hidden="1" x14ac:dyDescent="0.25">
      <c r="A366" s="207"/>
      <c r="B366" s="9" t="s">
        <v>216</v>
      </c>
      <c r="C366" s="3" t="s">
        <v>30</v>
      </c>
      <c r="D366" s="1" t="s">
        <v>219</v>
      </c>
      <c r="E366" s="53">
        <v>2</v>
      </c>
      <c r="F366" s="53">
        <v>2</v>
      </c>
      <c r="G366" s="53" t="s">
        <v>289</v>
      </c>
      <c r="H366" s="124">
        <v>0</v>
      </c>
      <c r="I366" s="54">
        <f t="shared" si="46"/>
        <v>0</v>
      </c>
      <c r="J366" s="158" t="str">
        <f t="shared" si="45"/>
        <v>MUY BAJO</v>
      </c>
      <c r="K366" s="136">
        <v>3000000</v>
      </c>
      <c r="L366" s="136">
        <v>0</v>
      </c>
      <c r="M366" s="153">
        <v>0</v>
      </c>
      <c r="N366" s="136"/>
      <c r="O366" s="136"/>
      <c r="P366" s="122" t="e">
        <f t="shared" si="52"/>
        <v>#DIV/0!</v>
      </c>
      <c r="Q366" s="158" t="e">
        <f t="shared" si="50"/>
        <v>#DIV/0!</v>
      </c>
      <c r="R366" s="143"/>
      <c r="S366" s="31" t="e">
        <f t="shared" si="48"/>
        <v>#DIV/0!</v>
      </c>
      <c r="T366" s="158" t="e">
        <f t="shared" si="51"/>
        <v>#DIV/0!</v>
      </c>
    </row>
    <row r="367" spans="1:20" hidden="1" x14ac:dyDescent="0.25">
      <c r="A367" s="207"/>
      <c r="B367" s="9" t="s">
        <v>216</v>
      </c>
      <c r="C367" s="3" t="s">
        <v>31</v>
      </c>
      <c r="D367" s="1" t="s">
        <v>219</v>
      </c>
      <c r="E367" s="53">
        <v>2</v>
      </c>
      <c r="F367" s="53">
        <v>2</v>
      </c>
      <c r="G367" s="53" t="s">
        <v>289</v>
      </c>
      <c r="H367" s="124">
        <v>0</v>
      </c>
      <c r="I367" s="54">
        <f t="shared" si="46"/>
        <v>0</v>
      </c>
      <c r="J367" s="158" t="str">
        <f t="shared" si="45"/>
        <v>MUY BAJO</v>
      </c>
      <c r="K367" s="136">
        <v>3000000</v>
      </c>
      <c r="L367" s="136">
        <v>0</v>
      </c>
      <c r="M367" s="153">
        <v>0</v>
      </c>
      <c r="N367" s="136"/>
      <c r="O367" s="136"/>
      <c r="P367" s="122" t="e">
        <f t="shared" si="52"/>
        <v>#DIV/0!</v>
      </c>
      <c r="Q367" s="158" t="e">
        <f t="shared" si="50"/>
        <v>#DIV/0!</v>
      </c>
      <c r="R367" s="143"/>
      <c r="S367" s="31" t="e">
        <f t="shared" si="48"/>
        <v>#DIV/0!</v>
      </c>
      <c r="T367" s="158" t="e">
        <f t="shared" si="51"/>
        <v>#DIV/0!</v>
      </c>
    </row>
    <row r="368" spans="1:20" hidden="1" x14ac:dyDescent="0.25">
      <c r="A368" s="207"/>
      <c r="B368" s="9" t="s">
        <v>216</v>
      </c>
      <c r="C368" s="3" t="s">
        <v>27</v>
      </c>
      <c r="D368" s="1" t="s">
        <v>220</v>
      </c>
      <c r="E368" s="53">
        <v>32</v>
      </c>
      <c r="F368" s="53">
        <v>14</v>
      </c>
      <c r="G368" s="53" t="s">
        <v>289</v>
      </c>
      <c r="H368" s="124">
        <v>7</v>
      </c>
      <c r="I368" s="54">
        <f t="shared" si="46"/>
        <v>0.5</v>
      </c>
      <c r="J368" s="158" t="str">
        <f t="shared" si="45"/>
        <v>MEDIO</v>
      </c>
      <c r="K368" s="136">
        <v>140000</v>
      </c>
      <c r="L368" s="136">
        <v>16820000</v>
      </c>
      <c r="M368" s="153">
        <v>120.14285714285714</v>
      </c>
      <c r="N368" s="136">
        <v>-169582</v>
      </c>
      <c r="O368" s="136">
        <v>16650418</v>
      </c>
      <c r="P368" s="122">
        <f t="shared" si="52"/>
        <v>0.98991783590963134</v>
      </c>
      <c r="Q368" s="158" t="s">
        <v>293</v>
      </c>
      <c r="R368" s="143"/>
      <c r="S368" s="31"/>
      <c r="T368" s="158" t="s">
        <v>293</v>
      </c>
    </row>
    <row r="369" spans="1:20" hidden="1" x14ac:dyDescent="0.25">
      <c r="A369" s="207"/>
      <c r="B369" s="9" t="s">
        <v>216</v>
      </c>
      <c r="C369" s="3" t="s">
        <v>29</v>
      </c>
      <c r="D369" s="1" t="s">
        <v>220</v>
      </c>
      <c r="E369" s="53">
        <v>2</v>
      </c>
      <c r="F369" s="53">
        <v>2</v>
      </c>
      <c r="G369" s="53" t="s">
        <v>289</v>
      </c>
      <c r="H369" s="124">
        <v>1</v>
      </c>
      <c r="I369" s="54">
        <f t="shared" si="46"/>
        <v>0.5</v>
      </c>
      <c r="J369" s="158" t="str">
        <f t="shared" si="45"/>
        <v>MEDIO</v>
      </c>
      <c r="K369" s="136">
        <v>6000000</v>
      </c>
      <c r="L369" s="136">
        <v>0</v>
      </c>
      <c r="M369" s="153">
        <v>0</v>
      </c>
      <c r="N369" s="136"/>
      <c r="O369" s="136"/>
      <c r="P369" s="122" t="e">
        <f t="shared" si="52"/>
        <v>#DIV/0!</v>
      </c>
      <c r="Q369" s="158" t="e">
        <f t="shared" si="50"/>
        <v>#DIV/0!</v>
      </c>
      <c r="R369" s="143"/>
      <c r="S369" s="31" t="e">
        <f t="shared" si="48"/>
        <v>#DIV/0!</v>
      </c>
      <c r="T369" s="158" t="e">
        <f t="shared" si="51"/>
        <v>#DIV/0!</v>
      </c>
    </row>
    <row r="370" spans="1:20" hidden="1" x14ac:dyDescent="0.25">
      <c r="A370" s="207"/>
      <c r="B370" s="9" t="s">
        <v>216</v>
      </c>
      <c r="C370" s="3" t="s">
        <v>30</v>
      </c>
      <c r="D370" s="1" t="s">
        <v>220</v>
      </c>
      <c r="E370" s="53">
        <v>2</v>
      </c>
      <c r="F370" s="53">
        <v>2</v>
      </c>
      <c r="G370" s="53" t="s">
        <v>289</v>
      </c>
      <c r="H370" s="124">
        <v>0</v>
      </c>
      <c r="I370" s="54">
        <f t="shared" si="46"/>
        <v>0</v>
      </c>
      <c r="J370" s="158" t="str">
        <f t="shared" si="45"/>
        <v>MUY BAJO</v>
      </c>
      <c r="K370" s="136">
        <v>6000000</v>
      </c>
      <c r="L370" s="136">
        <v>0</v>
      </c>
      <c r="M370" s="153">
        <v>0</v>
      </c>
      <c r="N370" s="136"/>
      <c r="O370" s="136"/>
      <c r="P370" s="122" t="e">
        <f t="shared" si="52"/>
        <v>#DIV/0!</v>
      </c>
      <c r="Q370" s="158" t="e">
        <f t="shared" si="50"/>
        <v>#DIV/0!</v>
      </c>
      <c r="R370" s="143"/>
      <c r="S370" s="31" t="e">
        <f t="shared" si="48"/>
        <v>#DIV/0!</v>
      </c>
      <c r="T370" s="158" t="e">
        <f t="shared" si="51"/>
        <v>#DIV/0!</v>
      </c>
    </row>
    <row r="371" spans="1:20" hidden="1" x14ac:dyDescent="0.25">
      <c r="A371" s="207"/>
      <c r="B371" s="9" t="s">
        <v>216</v>
      </c>
      <c r="C371" s="3" t="s">
        <v>31</v>
      </c>
      <c r="D371" s="1" t="s">
        <v>220</v>
      </c>
      <c r="E371" s="53">
        <v>2</v>
      </c>
      <c r="F371" s="53">
        <v>2</v>
      </c>
      <c r="G371" s="53" t="s">
        <v>289</v>
      </c>
      <c r="H371" s="124">
        <v>0</v>
      </c>
      <c r="I371" s="54">
        <f t="shared" si="46"/>
        <v>0</v>
      </c>
      <c r="J371" s="158" t="str">
        <f t="shared" si="45"/>
        <v>MUY BAJO</v>
      </c>
      <c r="K371" s="136">
        <v>6000000</v>
      </c>
      <c r="L371" s="136">
        <v>0</v>
      </c>
      <c r="M371" s="153">
        <v>0</v>
      </c>
      <c r="N371" s="136"/>
      <c r="O371" s="136"/>
      <c r="P371" s="122" t="e">
        <f t="shared" si="52"/>
        <v>#DIV/0!</v>
      </c>
      <c r="Q371" s="158" t="e">
        <f t="shared" si="50"/>
        <v>#DIV/0!</v>
      </c>
      <c r="R371" s="143"/>
      <c r="S371" s="31" t="e">
        <f t="shared" si="48"/>
        <v>#DIV/0!</v>
      </c>
      <c r="T371" s="158" t="e">
        <f t="shared" si="51"/>
        <v>#DIV/0!</v>
      </c>
    </row>
    <row r="372" spans="1:20" hidden="1" x14ac:dyDescent="0.25">
      <c r="A372" s="207"/>
      <c r="B372" s="9" t="s">
        <v>216</v>
      </c>
      <c r="C372" s="3" t="s">
        <v>27</v>
      </c>
      <c r="D372" s="1" t="s">
        <v>221</v>
      </c>
      <c r="E372" s="55">
        <v>2</v>
      </c>
      <c r="F372" s="53">
        <v>14</v>
      </c>
      <c r="G372" s="55" t="s">
        <v>289</v>
      </c>
      <c r="H372" s="124">
        <v>6</v>
      </c>
      <c r="I372" s="54">
        <f t="shared" si="46"/>
        <v>0.42857142857142855</v>
      </c>
      <c r="J372" s="158" t="str">
        <f t="shared" si="45"/>
        <v>MEDIO</v>
      </c>
      <c r="K372" s="136">
        <v>70000000</v>
      </c>
      <c r="L372" s="136">
        <v>18100000</v>
      </c>
      <c r="M372" s="153">
        <v>0.25857142857142856</v>
      </c>
      <c r="N372" s="136">
        <v>15287196</v>
      </c>
      <c r="O372" s="136">
        <v>17036046</v>
      </c>
      <c r="P372" s="122">
        <f t="shared" si="52"/>
        <v>0.9412180110497238</v>
      </c>
      <c r="Q372" s="158" t="str">
        <f t="shared" si="50"/>
        <v>MUY ALTO</v>
      </c>
      <c r="R372" s="143"/>
      <c r="S372" s="31">
        <f t="shared" si="48"/>
        <v>0.40337914759273874</v>
      </c>
      <c r="T372" s="158" t="str">
        <f t="shared" si="51"/>
        <v>MEDIO</v>
      </c>
    </row>
    <row r="373" spans="1:20" hidden="1" x14ac:dyDescent="0.25">
      <c r="A373" s="207"/>
      <c r="B373" s="9" t="s">
        <v>216</v>
      </c>
      <c r="C373" s="3" t="s">
        <v>29</v>
      </c>
      <c r="D373" s="1" t="s">
        <v>221</v>
      </c>
      <c r="E373" s="53">
        <v>0</v>
      </c>
      <c r="F373" s="53">
        <v>1</v>
      </c>
      <c r="G373" s="53" t="s">
        <v>289</v>
      </c>
      <c r="H373" s="124">
        <v>0</v>
      </c>
      <c r="I373" s="54">
        <f t="shared" si="46"/>
        <v>0</v>
      </c>
      <c r="J373" s="158" t="str">
        <f t="shared" si="45"/>
        <v>MUY BAJO</v>
      </c>
      <c r="K373" s="136">
        <v>2000000</v>
      </c>
      <c r="L373" s="136">
        <v>0</v>
      </c>
      <c r="M373" s="153">
        <v>0</v>
      </c>
      <c r="N373" s="136"/>
      <c r="O373" s="136"/>
      <c r="P373" s="122" t="e">
        <f t="shared" si="52"/>
        <v>#DIV/0!</v>
      </c>
      <c r="Q373" s="158" t="e">
        <f t="shared" si="50"/>
        <v>#DIV/0!</v>
      </c>
      <c r="R373" s="143"/>
      <c r="S373" s="31" t="e">
        <f t="shared" si="48"/>
        <v>#DIV/0!</v>
      </c>
      <c r="T373" s="158" t="e">
        <f t="shared" si="51"/>
        <v>#DIV/0!</v>
      </c>
    </row>
    <row r="374" spans="1:20" hidden="1" x14ac:dyDescent="0.25">
      <c r="A374" s="207"/>
      <c r="B374" s="9" t="s">
        <v>216</v>
      </c>
      <c r="C374" s="3" t="s">
        <v>30</v>
      </c>
      <c r="D374" s="1" t="s">
        <v>221</v>
      </c>
      <c r="E374" s="53">
        <v>0</v>
      </c>
      <c r="F374" s="53">
        <v>1</v>
      </c>
      <c r="G374" s="53" t="s">
        <v>289</v>
      </c>
      <c r="H374" s="124">
        <v>0</v>
      </c>
      <c r="I374" s="54">
        <f t="shared" si="46"/>
        <v>0</v>
      </c>
      <c r="J374" s="158" t="str">
        <f t="shared" si="45"/>
        <v>MUY BAJO</v>
      </c>
      <c r="K374" s="136">
        <v>2000000</v>
      </c>
      <c r="L374" s="136">
        <v>0</v>
      </c>
      <c r="M374" s="153">
        <v>0</v>
      </c>
      <c r="N374" s="136"/>
      <c r="O374" s="136"/>
      <c r="P374" s="122" t="e">
        <f t="shared" si="52"/>
        <v>#DIV/0!</v>
      </c>
      <c r="Q374" s="158" t="e">
        <f t="shared" si="50"/>
        <v>#DIV/0!</v>
      </c>
      <c r="R374" s="143"/>
      <c r="S374" s="31" t="e">
        <f t="shared" si="48"/>
        <v>#DIV/0!</v>
      </c>
      <c r="T374" s="158" t="e">
        <f t="shared" si="51"/>
        <v>#DIV/0!</v>
      </c>
    </row>
    <row r="375" spans="1:20" hidden="1" x14ac:dyDescent="0.25">
      <c r="A375" s="207"/>
      <c r="B375" s="9" t="s">
        <v>216</v>
      </c>
      <c r="C375" s="3" t="s">
        <v>31</v>
      </c>
      <c r="D375" s="1" t="s">
        <v>221</v>
      </c>
      <c r="E375" s="53">
        <v>0</v>
      </c>
      <c r="F375" s="53">
        <v>1</v>
      </c>
      <c r="G375" s="53" t="s">
        <v>289</v>
      </c>
      <c r="H375" s="124">
        <v>0</v>
      </c>
      <c r="I375" s="54">
        <f t="shared" si="46"/>
        <v>0</v>
      </c>
      <c r="J375" s="158" t="str">
        <f t="shared" si="45"/>
        <v>MUY BAJO</v>
      </c>
      <c r="K375" s="136">
        <v>2000000</v>
      </c>
      <c r="L375" s="136">
        <v>0</v>
      </c>
      <c r="M375" s="153">
        <v>0</v>
      </c>
      <c r="N375" s="136"/>
      <c r="O375" s="136"/>
      <c r="P375" s="122" t="e">
        <f t="shared" si="52"/>
        <v>#DIV/0!</v>
      </c>
      <c r="Q375" s="158" t="e">
        <f t="shared" si="50"/>
        <v>#DIV/0!</v>
      </c>
      <c r="R375" s="143"/>
      <c r="S375" s="31" t="e">
        <f t="shared" si="48"/>
        <v>#DIV/0!</v>
      </c>
      <c r="T375" s="158" t="e">
        <f t="shared" si="51"/>
        <v>#DIV/0!</v>
      </c>
    </row>
    <row r="376" spans="1:20" hidden="1" x14ac:dyDescent="0.25">
      <c r="A376" s="207"/>
      <c r="B376" s="9" t="s">
        <v>216</v>
      </c>
      <c r="C376" s="3" t="s">
        <v>27</v>
      </c>
      <c r="D376" s="1" t="s">
        <v>222</v>
      </c>
      <c r="E376" s="53">
        <v>102</v>
      </c>
      <c r="F376" s="53">
        <v>13</v>
      </c>
      <c r="G376" s="53" t="s">
        <v>289</v>
      </c>
      <c r="H376" s="124">
        <v>20</v>
      </c>
      <c r="I376" s="54">
        <f t="shared" si="46"/>
        <v>1.5384615384615385</v>
      </c>
      <c r="J376" s="158" t="str">
        <f t="shared" si="45"/>
        <v>MUY ALTO</v>
      </c>
      <c r="K376" s="136">
        <v>71500000</v>
      </c>
      <c r="L376" s="136">
        <v>19620000</v>
      </c>
      <c r="M376" s="153">
        <v>0.27440559440559442</v>
      </c>
      <c r="N376" s="136">
        <v>-3220000</v>
      </c>
      <c r="O376" s="136">
        <v>13600000</v>
      </c>
      <c r="P376" s="122">
        <f t="shared" si="52"/>
        <v>0.6931702344546381</v>
      </c>
      <c r="Q376" s="158" t="str">
        <f t="shared" si="50"/>
        <v>ALTO</v>
      </c>
      <c r="R376" s="143"/>
      <c r="S376" s="31">
        <f t="shared" si="48"/>
        <v>1.066415745314828</v>
      </c>
      <c r="T376" s="158" t="str">
        <f t="shared" si="51"/>
        <v>MUY ALTO</v>
      </c>
    </row>
    <row r="377" spans="1:20" hidden="1" x14ac:dyDescent="0.25">
      <c r="A377" s="207"/>
      <c r="B377" s="9" t="s">
        <v>216</v>
      </c>
      <c r="C377" s="3" t="s">
        <v>29</v>
      </c>
      <c r="D377" s="1" t="s">
        <v>222</v>
      </c>
      <c r="E377" s="53">
        <v>0</v>
      </c>
      <c r="F377" s="53">
        <v>2</v>
      </c>
      <c r="G377" s="53" t="s">
        <v>289</v>
      </c>
      <c r="H377" s="124">
        <v>0</v>
      </c>
      <c r="I377" s="54">
        <f t="shared" si="46"/>
        <v>0</v>
      </c>
      <c r="J377" s="158" t="str">
        <f t="shared" si="45"/>
        <v>MUY BAJO</v>
      </c>
      <c r="K377" s="136">
        <v>4000000</v>
      </c>
      <c r="L377" s="136">
        <v>0</v>
      </c>
      <c r="M377" s="153">
        <v>0</v>
      </c>
      <c r="N377" s="136"/>
      <c r="O377" s="136"/>
      <c r="P377" s="122" t="e">
        <f t="shared" si="52"/>
        <v>#DIV/0!</v>
      </c>
      <c r="Q377" s="158" t="e">
        <f t="shared" si="50"/>
        <v>#DIV/0!</v>
      </c>
      <c r="R377" s="143"/>
      <c r="S377" s="31" t="e">
        <f t="shared" si="48"/>
        <v>#DIV/0!</v>
      </c>
      <c r="T377" s="158" t="e">
        <f t="shared" si="51"/>
        <v>#DIV/0!</v>
      </c>
    </row>
    <row r="378" spans="1:20" hidden="1" x14ac:dyDescent="0.25">
      <c r="A378" s="207"/>
      <c r="B378" s="9" t="s">
        <v>216</v>
      </c>
      <c r="C378" s="3" t="s">
        <v>30</v>
      </c>
      <c r="D378" s="1" t="s">
        <v>222</v>
      </c>
      <c r="E378" s="53">
        <v>0</v>
      </c>
      <c r="F378" s="53">
        <v>2</v>
      </c>
      <c r="G378" s="53" t="s">
        <v>289</v>
      </c>
      <c r="H378" s="124">
        <v>0</v>
      </c>
      <c r="I378" s="54">
        <f t="shared" si="46"/>
        <v>0</v>
      </c>
      <c r="J378" s="158" t="str">
        <f t="shared" si="45"/>
        <v>MUY BAJO</v>
      </c>
      <c r="K378" s="136">
        <v>4000000</v>
      </c>
      <c r="L378" s="136">
        <v>0</v>
      </c>
      <c r="M378" s="153">
        <v>0</v>
      </c>
      <c r="N378" s="136"/>
      <c r="O378" s="136"/>
      <c r="P378" s="122" t="e">
        <f t="shared" si="52"/>
        <v>#DIV/0!</v>
      </c>
      <c r="Q378" s="158" t="e">
        <f t="shared" si="50"/>
        <v>#DIV/0!</v>
      </c>
      <c r="R378" s="143"/>
      <c r="S378" s="31" t="e">
        <f t="shared" si="48"/>
        <v>#DIV/0!</v>
      </c>
      <c r="T378" s="158" t="e">
        <f t="shared" si="51"/>
        <v>#DIV/0!</v>
      </c>
    </row>
    <row r="379" spans="1:20" hidden="1" x14ac:dyDescent="0.25">
      <c r="A379" s="207"/>
      <c r="B379" s="9" t="s">
        <v>216</v>
      </c>
      <c r="C379" s="3" t="s">
        <v>31</v>
      </c>
      <c r="D379" s="1" t="s">
        <v>222</v>
      </c>
      <c r="E379" s="53">
        <v>0</v>
      </c>
      <c r="F379" s="53">
        <v>2</v>
      </c>
      <c r="G379" s="53" t="s">
        <v>289</v>
      </c>
      <c r="H379" s="124">
        <v>7</v>
      </c>
      <c r="I379" s="127">
        <v>1</v>
      </c>
      <c r="J379" s="158" t="str">
        <f t="shared" si="45"/>
        <v>MUY ALTO</v>
      </c>
      <c r="K379" s="136">
        <v>4000000</v>
      </c>
      <c r="L379" s="136">
        <v>0</v>
      </c>
      <c r="M379" s="153">
        <v>0</v>
      </c>
      <c r="N379" s="136"/>
      <c r="O379" s="136"/>
      <c r="P379" s="122" t="e">
        <f t="shared" si="52"/>
        <v>#DIV/0!</v>
      </c>
      <c r="Q379" s="158" t="e">
        <f t="shared" si="50"/>
        <v>#DIV/0!</v>
      </c>
      <c r="R379" s="143"/>
      <c r="S379" s="31" t="e">
        <f t="shared" si="48"/>
        <v>#DIV/0!</v>
      </c>
      <c r="T379" s="158" t="e">
        <f t="shared" si="51"/>
        <v>#DIV/0!</v>
      </c>
    </row>
    <row r="380" spans="1:20" ht="25.5" hidden="1" x14ac:dyDescent="0.25">
      <c r="A380" s="207"/>
      <c r="B380" s="9" t="s">
        <v>223</v>
      </c>
      <c r="C380" s="3" t="s">
        <v>27</v>
      </c>
      <c r="D380" s="1" t="s">
        <v>224</v>
      </c>
      <c r="E380" s="53">
        <v>8254</v>
      </c>
      <c r="F380" s="53">
        <v>500</v>
      </c>
      <c r="G380" s="48" t="s">
        <v>289</v>
      </c>
      <c r="H380" s="124">
        <v>1798</v>
      </c>
      <c r="I380" s="127">
        <v>1</v>
      </c>
      <c r="J380" s="158" t="str">
        <f t="shared" si="45"/>
        <v>MUY ALTO</v>
      </c>
      <c r="K380" s="136">
        <v>70000000</v>
      </c>
      <c r="L380" s="136">
        <v>79422816</v>
      </c>
      <c r="M380" s="153">
        <v>1.1346116571428571</v>
      </c>
      <c r="N380" s="136"/>
      <c r="O380" s="136">
        <v>77557064</v>
      </c>
      <c r="P380" s="122">
        <f t="shared" si="52"/>
        <v>0.97650861435081826</v>
      </c>
      <c r="Q380" s="158" t="str">
        <f t="shared" si="50"/>
        <v>MUY ALTO</v>
      </c>
      <c r="R380" s="143"/>
      <c r="S380" s="31">
        <f t="shared" si="48"/>
        <v>0.97650861435081826</v>
      </c>
      <c r="T380" s="158" t="str">
        <f t="shared" si="51"/>
        <v>MUY ALTO</v>
      </c>
    </row>
    <row r="381" spans="1:20" ht="25.5" hidden="1" x14ac:dyDescent="0.25">
      <c r="A381" s="207"/>
      <c r="B381" s="9" t="s">
        <v>223</v>
      </c>
      <c r="C381" s="3" t="s">
        <v>29</v>
      </c>
      <c r="D381" s="1" t="s">
        <v>224</v>
      </c>
      <c r="E381" s="53">
        <v>2059</v>
      </c>
      <c r="F381" s="53">
        <v>500</v>
      </c>
      <c r="G381" s="48" t="s">
        <v>289</v>
      </c>
      <c r="H381" s="124">
        <v>907</v>
      </c>
      <c r="I381" s="127">
        <v>1</v>
      </c>
      <c r="J381" s="158" t="str">
        <f t="shared" si="45"/>
        <v>MUY ALTO</v>
      </c>
      <c r="K381" s="136">
        <v>60000000</v>
      </c>
      <c r="L381" s="136">
        <v>12000000</v>
      </c>
      <c r="M381" s="153">
        <v>0.2</v>
      </c>
      <c r="N381" s="136"/>
      <c r="O381" s="136">
        <v>11992340</v>
      </c>
      <c r="P381" s="122">
        <f t="shared" si="52"/>
        <v>0.9993616666666667</v>
      </c>
      <c r="Q381" s="158" t="str">
        <f t="shared" si="50"/>
        <v>MUY ALTO</v>
      </c>
      <c r="R381" s="143"/>
      <c r="S381" s="31">
        <f t="shared" si="48"/>
        <v>0.9993616666666667</v>
      </c>
      <c r="T381" s="158" t="str">
        <f t="shared" si="51"/>
        <v>MUY ALTO</v>
      </c>
    </row>
    <row r="382" spans="1:20" ht="25.5" hidden="1" x14ac:dyDescent="0.25">
      <c r="A382" s="207"/>
      <c r="B382" s="9" t="s">
        <v>223</v>
      </c>
      <c r="C382" s="3" t="s">
        <v>30</v>
      </c>
      <c r="D382" s="1" t="s">
        <v>224</v>
      </c>
      <c r="E382" s="53">
        <v>7312</v>
      </c>
      <c r="F382" s="53">
        <v>2000</v>
      </c>
      <c r="G382" s="48" t="s">
        <v>289</v>
      </c>
      <c r="H382" s="124">
        <v>1954</v>
      </c>
      <c r="I382" s="54">
        <f t="shared" si="46"/>
        <v>0.97699999999999998</v>
      </c>
      <c r="J382" s="158" t="str">
        <f t="shared" ref="J382:J447" si="53">IF(I382&lt;=20%,"MUY BAJO",IF(AND(I382&gt;20%,I382&lt;=40%),"BAJO",IF(AND(I382&gt;40%,I382&lt;=60%),"MEDIO",IF(AND(I382&gt;60%,I382&lt;=80%),"ALTO","MUY ALTO"))))</f>
        <v>MUY ALTO</v>
      </c>
      <c r="K382" s="136">
        <v>48000000</v>
      </c>
      <c r="L382" s="136">
        <v>10000000</v>
      </c>
      <c r="M382" s="153">
        <v>0.20833333333333334</v>
      </c>
      <c r="N382" s="136"/>
      <c r="O382" s="136">
        <v>10000000</v>
      </c>
      <c r="P382" s="122">
        <f t="shared" si="52"/>
        <v>1</v>
      </c>
      <c r="Q382" s="158" t="str">
        <f t="shared" si="50"/>
        <v>MUY ALTO</v>
      </c>
      <c r="R382" s="143"/>
      <c r="S382" s="31">
        <f t="shared" si="48"/>
        <v>0.97699999999999998</v>
      </c>
      <c r="T382" s="158" t="str">
        <f t="shared" si="51"/>
        <v>MUY ALTO</v>
      </c>
    </row>
    <row r="383" spans="1:20" ht="25.5" hidden="1" x14ac:dyDescent="0.25">
      <c r="A383" s="207"/>
      <c r="B383" s="9" t="s">
        <v>223</v>
      </c>
      <c r="C383" s="3" t="s">
        <v>31</v>
      </c>
      <c r="D383" s="1" t="s">
        <v>224</v>
      </c>
      <c r="E383" s="53">
        <v>4054</v>
      </c>
      <c r="F383" s="53">
        <v>2000</v>
      </c>
      <c r="G383" s="48" t="s">
        <v>289</v>
      </c>
      <c r="H383" s="124">
        <v>231</v>
      </c>
      <c r="I383" s="54">
        <f t="shared" si="46"/>
        <v>0.11550000000000001</v>
      </c>
      <c r="J383" s="158" t="str">
        <f t="shared" si="53"/>
        <v>MUY BAJO</v>
      </c>
      <c r="K383" s="136">
        <v>60000000</v>
      </c>
      <c r="L383" s="136">
        <v>10080287</v>
      </c>
      <c r="M383" s="153">
        <v>0.16800478333333332</v>
      </c>
      <c r="N383" s="136"/>
      <c r="O383" s="136">
        <v>10080287</v>
      </c>
      <c r="P383" s="122">
        <f t="shared" si="52"/>
        <v>1</v>
      </c>
      <c r="Q383" s="158" t="str">
        <f t="shared" si="50"/>
        <v>MUY ALTO</v>
      </c>
      <c r="R383" s="143"/>
      <c r="S383" s="31">
        <f t="shared" si="48"/>
        <v>0.11550000000000001</v>
      </c>
      <c r="T383" s="158" t="str">
        <f t="shared" si="51"/>
        <v>MUY BAJO</v>
      </c>
    </row>
    <row r="384" spans="1:20" ht="38.25" hidden="1" x14ac:dyDescent="0.25">
      <c r="A384" s="207"/>
      <c r="B384" s="9" t="s">
        <v>223</v>
      </c>
      <c r="C384" s="3" t="s">
        <v>27</v>
      </c>
      <c r="D384" s="1" t="s">
        <v>225</v>
      </c>
      <c r="E384" s="53">
        <v>19165</v>
      </c>
      <c r="F384" s="53">
        <v>1000</v>
      </c>
      <c r="G384" s="48" t="s">
        <v>289</v>
      </c>
      <c r="H384" s="124">
        <v>1568</v>
      </c>
      <c r="I384" s="127">
        <v>1</v>
      </c>
      <c r="J384" s="158" t="str">
        <f t="shared" si="53"/>
        <v>MUY ALTO</v>
      </c>
      <c r="K384" s="136">
        <v>25000000</v>
      </c>
      <c r="L384" s="136">
        <v>0</v>
      </c>
      <c r="M384" s="153">
        <v>0</v>
      </c>
      <c r="N384" s="136">
        <v>13288223</v>
      </c>
      <c r="O384" s="136"/>
      <c r="P384" s="122" t="e">
        <f t="shared" si="52"/>
        <v>#DIV/0!</v>
      </c>
      <c r="Q384" s="158" t="e">
        <f t="shared" si="50"/>
        <v>#DIV/0!</v>
      </c>
      <c r="R384" s="143"/>
      <c r="S384" s="31" t="e">
        <f t="shared" si="48"/>
        <v>#DIV/0!</v>
      </c>
      <c r="T384" s="158" t="e">
        <f t="shared" si="51"/>
        <v>#DIV/0!</v>
      </c>
    </row>
    <row r="385" spans="1:20" ht="38.25" hidden="1" x14ac:dyDescent="0.25">
      <c r="A385" s="207"/>
      <c r="B385" s="9" t="s">
        <v>223</v>
      </c>
      <c r="C385" s="3" t="s">
        <v>29</v>
      </c>
      <c r="D385" s="1" t="s">
        <v>225</v>
      </c>
      <c r="E385" s="53">
        <v>3427</v>
      </c>
      <c r="F385" s="53">
        <v>500</v>
      </c>
      <c r="G385" s="48" t="s">
        <v>289</v>
      </c>
      <c r="H385" s="124">
        <v>372</v>
      </c>
      <c r="I385" s="54">
        <f t="shared" si="46"/>
        <v>0.74399999999999999</v>
      </c>
      <c r="J385" s="158" t="str">
        <f t="shared" si="53"/>
        <v>ALTO</v>
      </c>
      <c r="K385" s="136">
        <v>15000000</v>
      </c>
      <c r="L385" s="136">
        <v>0</v>
      </c>
      <c r="M385" s="153">
        <v>0</v>
      </c>
      <c r="N385" s="136">
        <v>1992340</v>
      </c>
      <c r="O385" s="136"/>
      <c r="P385" s="122" t="e">
        <f t="shared" si="52"/>
        <v>#DIV/0!</v>
      </c>
      <c r="Q385" s="158" t="e">
        <f t="shared" si="50"/>
        <v>#DIV/0!</v>
      </c>
      <c r="R385" s="143"/>
      <c r="S385" s="31" t="e">
        <f t="shared" si="48"/>
        <v>#DIV/0!</v>
      </c>
      <c r="T385" s="158" t="e">
        <f t="shared" si="51"/>
        <v>#DIV/0!</v>
      </c>
    </row>
    <row r="386" spans="1:20" ht="38.25" hidden="1" x14ac:dyDescent="0.25">
      <c r="A386" s="207"/>
      <c r="B386" s="9" t="s">
        <v>223</v>
      </c>
      <c r="C386" s="3" t="s">
        <v>30</v>
      </c>
      <c r="D386" s="1" t="s">
        <v>225</v>
      </c>
      <c r="E386" s="53">
        <v>7065</v>
      </c>
      <c r="F386" s="53">
        <v>500</v>
      </c>
      <c r="G386" s="48" t="s">
        <v>289</v>
      </c>
      <c r="H386" s="124">
        <v>548</v>
      </c>
      <c r="I386" s="54">
        <f t="shared" si="46"/>
        <v>1.0960000000000001</v>
      </c>
      <c r="J386" s="158" t="str">
        <f t="shared" si="53"/>
        <v>MUY ALTO</v>
      </c>
      <c r="K386" s="136">
        <v>15000000</v>
      </c>
      <c r="L386" s="136">
        <v>0</v>
      </c>
      <c r="M386" s="153">
        <v>0</v>
      </c>
      <c r="N386" s="136"/>
      <c r="O386" s="136"/>
      <c r="P386" s="122" t="e">
        <f t="shared" si="52"/>
        <v>#DIV/0!</v>
      </c>
      <c r="Q386" s="158" t="e">
        <f t="shared" si="50"/>
        <v>#DIV/0!</v>
      </c>
      <c r="R386" s="143"/>
      <c r="S386" s="31" t="e">
        <f t="shared" si="48"/>
        <v>#DIV/0!</v>
      </c>
      <c r="T386" s="158" t="e">
        <f t="shared" si="51"/>
        <v>#DIV/0!</v>
      </c>
    </row>
    <row r="387" spans="1:20" ht="38.25" hidden="1" x14ac:dyDescent="0.25">
      <c r="A387" s="207"/>
      <c r="B387" s="9" t="s">
        <v>223</v>
      </c>
      <c r="C387" s="3" t="s">
        <v>31</v>
      </c>
      <c r="D387" s="1" t="s">
        <v>225</v>
      </c>
      <c r="E387" s="53">
        <v>4682</v>
      </c>
      <c r="F387" s="53">
        <v>700</v>
      </c>
      <c r="G387" s="48" t="s">
        <v>289</v>
      </c>
      <c r="H387" s="124">
        <v>213</v>
      </c>
      <c r="I387" s="54">
        <f t="shared" si="46"/>
        <v>0.30428571428571427</v>
      </c>
      <c r="J387" s="158" t="str">
        <f t="shared" si="53"/>
        <v>BAJO</v>
      </c>
      <c r="K387" s="136">
        <v>17500000</v>
      </c>
      <c r="L387" s="136">
        <v>0</v>
      </c>
      <c r="M387" s="153">
        <v>0</v>
      </c>
      <c r="N387" s="136">
        <v>80287</v>
      </c>
      <c r="O387" s="136"/>
      <c r="P387" s="122" t="e">
        <f t="shared" si="52"/>
        <v>#DIV/0!</v>
      </c>
      <c r="Q387" s="158" t="e">
        <f t="shared" si="50"/>
        <v>#DIV/0!</v>
      </c>
      <c r="R387" s="143"/>
      <c r="S387" s="31" t="e">
        <f t="shared" si="48"/>
        <v>#DIV/0!</v>
      </c>
      <c r="T387" s="158" t="e">
        <f t="shared" si="51"/>
        <v>#DIV/0!</v>
      </c>
    </row>
    <row r="388" spans="1:20" ht="25.5" hidden="1" x14ac:dyDescent="0.25">
      <c r="A388" s="207"/>
      <c r="B388" s="9" t="s">
        <v>223</v>
      </c>
      <c r="C388" s="3" t="s">
        <v>27</v>
      </c>
      <c r="D388" s="1" t="s">
        <v>226</v>
      </c>
      <c r="E388" s="53">
        <v>16868</v>
      </c>
      <c r="F388" s="53">
        <v>2000</v>
      </c>
      <c r="G388" s="48" t="s">
        <v>289</v>
      </c>
      <c r="H388" s="124">
        <v>5581</v>
      </c>
      <c r="I388" s="127">
        <v>1</v>
      </c>
      <c r="J388" s="158" t="str">
        <f t="shared" si="53"/>
        <v>MUY ALTO</v>
      </c>
      <c r="K388" s="136">
        <v>100000000</v>
      </c>
      <c r="L388" s="136">
        <v>94429000</v>
      </c>
      <c r="M388" s="153">
        <v>0.94428999999999996</v>
      </c>
      <c r="N388" s="136">
        <v>7189700</v>
      </c>
      <c r="O388" s="136">
        <v>71725385</v>
      </c>
      <c r="P388" s="122">
        <f t="shared" si="52"/>
        <v>0.75956946488896415</v>
      </c>
      <c r="Q388" s="158" t="str">
        <f t="shared" si="50"/>
        <v>ALTO</v>
      </c>
      <c r="R388" s="143"/>
      <c r="S388" s="31">
        <f t="shared" si="48"/>
        <v>0.75956946488896415</v>
      </c>
      <c r="T388" s="158" t="str">
        <f t="shared" si="51"/>
        <v>ALTO</v>
      </c>
    </row>
    <row r="389" spans="1:20" ht="25.5" hidden="1" x14ac:dyDescent="0.25">
      <c r="A389" s="207"/>
      <c r="B389" s="9" t="s">
        <v>223</v>
      </c>
      <c r="C389" s="3" t="s">
        <v>30</v>
      </c>
      <c r="D389" s="1" t="s">
        <v>226</v>
      </c>
      <c r="E389" s="53">
        <v>7318</v>
      </c>
      <c r="F389" s="53">
        <v>1000</v>
      </c>
      <c r="G389" s="48" t="s">
        <v>289</v>
      </c>
      <c r="H389" s="124">
        <v>1688</v>
      </c>
      <c r="I389" s="54">
        <f t="shared" si="46"/>
        <v>1.6879999999999999</v>
      </c>
      <c r="J389" s="158" t="str">
        <f t="shared" si="53"/>
        <v>MUY ALTO</v>
      </c>
      <c r="K389" s="136">
        <v>50000000</v>
      </c>
      <c r="L389" s="136">
        <v>19656000</v>
      </c>
      <c r="M389" s="153">
        <v>0.39312000000000002</v>
      </c>
      <c r="N389" s="136"/>
      <c r="O389" s="136">
        <v>19407124</v>
      </c>
      <c r="P389" s="122">
        <f t="shared" si="52"/>
        <v>0.98733842083842083</v>
      </c>
      <c r="Q389" s="158" t="str">
        <f t="shared" si="50"/>
        <v>MUY ALTO</v>
      </c>
      <c r="R389" s="143"/>
      <c r="S389" s="31">
        <f t="shared" si="48"/>
        <v>1.6666272543752543</v>
      </c>
      <c r="T389" s="158" t="str">
        <f t="shared" si="51"/>
        <v>MUY ALTO</v>
      </c>
    </row>
    <row r="390" spans="1:20" ht="38.25" hidden="1" x14ac:dyDescent="0.25">
      <c r="A390" s="207"/>
      <c r="B390" s="9" t="s">
        <v>223</v>
      </c>
      <c r="C390" s="3" t="s">
        <v>27</v>
      </c>
      <c r="D390" s="1" t="s">
        <v>227</v>
      </c>
      <c r="E390" s="53">
        <v>9270</v>
      </c>
      <c r="F390" s="53">
        <v>1000</v>
      </c>
      <c r="G390" s="48" t="s">
        <v>289</v>
      </c>
      <c r="H390" s="124">
        <v>3498</v>
      </c>
      <c r="I390" s="127">
        <v>1</v>
      </c>
      <c r="J390" s="158" t="str">
        <f t="shared" si="53"/>
        <v>MUY ALTO</v>
      </c>
      <c r="K390" s="136">
        <v>100000</v>
      </c>
      <c r="L390" s="136">
        <v>73448298</v>
      </c>
      <c r="M390" s="153">
        <v>734.48298</v>
      </c>
      <c r="N390" s="136">
        <v>18371557</v>
      </c>
      <c r="O390" s="136">
        <v>68965262</v>
      </c>
      <c r="P390" s="122">
        <f t="shared" si="52"/>
        <v>0.93896337802136676</v>
      </c>
      <c r="Q390" s="158" t="s">
        <v>293</v>
      </c>
      <c r="R390" s="143"/>
      <c r="S390" s="31">
        <f>+I390*P390</f>
        <v>0.93896337802136676</v>
      </c>
      <c r="T390" s="158" t="str">
        <f t="shared" si="51"/>
        <v>MUY ALTO</v>
      </c>
    </row>
    <row r="391" spans="1:20" ht="38.25" hidden="1" x14ac:dyDescent="0.25">
      <c r="A391" s="207"/>
      <c r="B391" s="9" t="s">
        <v>223</v>
      </c>
      <c r="C391" s="3" t="s">
        <v>29</v>
      </c>
      <c r="D391" s="1" t="s">
        <v>227</v>
      </c>
      <c r="E391" s="53">
        <v>0</v>
      </c>
      <c r="F391" s="53">
        <v>100</v>
      </c>
      <c r="G391" s="48" t="s">
        <v>289</v>
      </c>
      <c r="H391" s="124">
        <v>2262</v>
      </c>
      <c r="I391" s="127">
        <v>1</v>
      </c>
      <c r="J391" s="158" t="str">
        <f t="shared" si="53"/>
        <v>MUY ALTO</v>
      </c>
      <c r="K391" s="136">
        <v>80000000</v>
      </c>
      <c r="L391" s="136">
        <v>15000000</v>
      </c>
      <c r="M391" s="153">
        <v>0.1875</v>
      </c>
      <c r="N391" s="136"/>
      <c r="O391" s="136">
        <v>15000000</v>
      </c>
      <c r="P391" s="122">
        <f t="shared" si="52"/>
        <v>1</v>
      </c>
      <c r="Q391" s="158" t="str">
        <f t="shared" si="50"/>
        <v>MUY ALTO</v>
      </c>
      <c r="R391" s="143"/>
      <c r="S391" s="31">
        <f t="shared" si="48"/>
        <v>1</v>
      </c>
      <c r="T391" s="158" t="str">
        <f t="shared" si="51"/>
        <v>MUY ALTO</v>
      </c>
    </row>
    <row r="392" spans="1:20" ht="38.25" hidden="1" x14ac:dyDescent="0.25">
      <c r="A392" s="207"/>
      <c r="B392" s="9" t="s">
        <v>223</v>
      </c>
      <c r="C392" s="3" t="s">
        <v>31</v>
      </c>
      <c r="D392" s="1" t="s">
        <v>227</v>
      </c>
      <c r="E392" s="53">
        <v>1660</v>
      </c>
      <c r="F392" s="53">
        <v>200</v>
      </c>
      <c r="G392" s="48" t="s">
        <v>289</v>
      </c>
      <c r="H392" s="124">
        <v>1768</v>
      </c>
      <c r="I392" s="127">
        <v>1</v>
      </c>
      <c r="J392" s="158" t="str">
        <f t="shared" si="53"/>
        <v>MUY ALTO</v>
      </c>
      <c r="K392" s="136">
        <v>160000000</v>
      </c>
      <c r="L392" s="136">
        <v>15165950</v>
      </c>
      <c r="M392" s="153">
        <v>9.4787187499999995E-2</v>
      </c>
      <c r="N392" s="136">
        <v>1264802</v>
      </c>
      <c r="O392" s="136">
        <v>15165950</v>
      </c>
      <c r="P392" s="122">
        <f t="shared" si="52"/>
        <v>1</v>
      </c>
      <c r="Q392" s="158" t="str">
        <f t="shared" si="50"/>
        <v>MUY ALTO</v>
      </c>
      <c r="R392" s="143"/>
      <c r="S392" s="31">
        <f t="shared" si="48"/>
        <v>1</v>
      </c>
      <c r="T392" s="158" t="str">
        <f t="shared" si="51"/>
        <v>MUY ALTO</v>
      </c>
    </row>
    <row r="393" spans="1:20" ht="25.5" hidden="1" x14ac:dyDescent="0.25">
      <c r="A393" s="207"/>
      <c r="B393" s="9" t="s">
        <v>223</v>
      </c>
      <c r="C393" s="3" t="s">
        <v>27</v>
      </c>
      <c r="D393" s="1" t="s">
        <v>228</v>
      </c>
      <c r="E393" s="53">
        <v>282</v>
      </c>
      <c r="F393" s="53">
        <v>200</v>
      </c>
      <c r="G393" s="48" t="s">
        <v>289</v>
      </c>
      <c r="H393" s="124">
        <v>361</v>
      </c>
      <c r="I393" s="127">
        <v>1</v>
      </c>
      <c r="J393" s="158" t="str">
        <f t="shared" si="53"/>
        <v>MUY ALTO</v>
      </c>
      <c r="K393" s="136">
        <v>30000000</v>
      </c>
      <c r="L393" s="136">
        <v>0</v>
      </c>
      <c r="M393" s="153">
        <v>0</v>
      </c>
      <c r="N393" s="136"/>
      <c r="O393" s="136"/>
      <c r="P393" s="122" t="e">
        <f t="shared" si="52"/>
        <v>#DIV/0!</v>
      </c>
      <c r="Q393" s="158" t="e">
        <f t="shared" si="50"/>
        <v>#DIV/0!</v>
      </c>
      <c r="R393" s="143"/>
      <c r="S393" s="31" t="e">
        <f t="shared" ref="S393:S456" si="54">+I393*P393</f>
        <v>#DIV/0!</v>
      </c>
      <c r="T393" s="158" t="e">
        <f t="shared" si="51"/>
        <v>#DIV/0!</v>
      </c>
    </row>
    <row r="394" spans="1:20" ht="25.5" hidden="1" x14ac:dyDescent="0.25">
      <c r="A394" s="207"/>
      <c r="B394" s="9" t="s">
        <v>223</v>
      </c>
      <c r="C394" s="3" t="s">
        <v>29</v>
      </c>
      <c r="D394" s="1" t="s">
        <v>228</v>
      </c>
      <c r="E394" s="53">
        <v>0</v>
      </c>
      <c r="F394" s="53">
        <v>100</v>
      </c>
      <c r="G394" s="48" t="s">
        <v>289</v>
      </c>
      <c r="H394" s="124">
        <v>159</v>
      </c>
      <c r="I394" s="54">
        <f t="shared" ref="I394:I456" si="55">+H394/F394</f>
        <v>1.59</v>
      </c>
      <c r="J394" s="158" t="str">
        <f t="shared" si="53"/>
        <v>MUY ALTO</v>
      </c>
      <c r="K394" s="136">
        <v>15000000</v>
      </c>
      <c r="L394" s="136">
        <v>0</v>
      </c>
      <c r="M394" s="153">
        <v>0</v>
      </c>
      <c r="N394" s="136"/>
      <c r="O394" s="136"/>
      <c r="P394" s="122" t="e">
        <f t="shared" si="52"/>
        <v>#DIV/0!</v>
      </c>
      <c r="Q394" s="158" t="e">
        <f t="shared" si="50"/>
        <v>#DIV/0!</v>
      </c>
      <c r="R394" s="143"/>
      <c r="S394" s="31" t="e">
        <f t="shared" si="54"/>
        <v>#DIV/0!</v>
      </c>
      <c r="T394" s="158" t="e">
        <f t="shared" si="51"/>
        <v>#DIV/0!</v>
      </c>
    </row>
    <row r="395" spans="1:20" ht="25.5" hidden="1" x14ac:dyDescent="0.25">
      <c r="A395" s="207"/>
      <c r="B395" s="9" t="s">
        <v>223</v>
      </c>
      <c r="C395" s="3" t="s">
        <v>31</v>
      </c>
      <c r="D395" s="1" t="s">
        <v>228</v>
      </c>
      <c r="E395" s="53">
        <v>0</v>
      </c>
      <c r="F395" s="53">
        <v>100</v>
      </c>
      <c r="G395" s="48" t="s">
        <v>289</v>
      </c>
      <c r="H395" s="124">
        <v>163</v>
      </c>
      <c r="I395" s="127">
        <v>1</v>
      </c>
      <c r="J395" s="158" t="str">
        <f t="shared" si="53"/>
        <v>MUY ALTO</v>
      </c>
      <c r="K395" s="136">
        <v>15000000</v>
      </c>
      <c r="L395" s="136">
        <v>0</v>
      </c>
      <c r="M395" s="153">
        <v>0</v>
      </c>
      <c r="N395" s="136"/>
      <c r="O395" s="136"/>
      <c r="P395" s="122" t="e">
        <f t="shared" si="52"/>
        <v>#DIV/0!</v>
      </c>
      <c r="Q395" s="158" t="e">
        <f t="shared" si="50"/>
        <v>#DIV/0!</v>
      </c>
      <c r="R395" s="143"/>
      <c r="S395" s="31" t="e">
        <f t="shared" si="54"/>
        <v>#DIV/0!</v>
      </c>
      <c r="T395" s="158" t="e">
        <f t="shared" si="51"/>
        <v>#DIV/0!</v>
      </c>
    </row>
    <row r="396" spans="1:20" ht="25.5" hidden="1" x14ac:dyDescent="0.25">
      <c r="A396" s="207"/>
      <c r="B396" s="9" t="s">
        <v>223</v>
      </c>
      <c r="C396" s="3" t="s">
        <v>27</v>
      </c>
      <c r="D396" s="1" t="s">
        <v>229</v>
      </c>
      <c r="E396" s="53">
        <v>14310</v>
      </c>
      <c r="F396" s="53">
        <v>2000</v>
      </c>
      <c r="G396" s="48" t="s">
        <v>289</v>
      </c>
      <c r="H396" s="124">
        <v>4538</v>
      </c>
      <c r="I396" s="127">
        <v>1</v>
      </c>
      <c r="J396" s="158" t="str">
        <f t="shared" si="53"/>
        <v>MUY ALTO</v>
      </c>
      <c r="K396" s="136">
        <v>130000000</v>
      </c>
      <c r="L396" s="136">
        <v>68060630</v>
      </c>
      <c r="M396" s="153">
        <v>0.52354330769230772</v>
      </c>
      <c r="N396" s="136">
        <v>2433555</v>
      </c>
      <c r="O396" s="136">
        <v>62300870</v>
      </c>
      <c r="P396" s="122">
        <f t="shared" si="52"/>
        <v>0.9153731018945902</v>
      </c>
      <c r="Q396" s="158" t="str">
        <f t="shared" si="50"/>
        <v>MUY ALTO</v>
      </c>
      <c r="R396" s="143"/>
      <c r="S396" s="31">
        <f t="shared" si="54"/>
        <v>0.9153731018945902</v>
      </c>
      <c r="T396" s="158" t="str">
        <f t="shared" si="51"/>
        <v>MUY ALTO</v>
      </c>
    </row>
    <row r="397" spans="1:20" ht="25.5" hidden="1" x14ac:dyDescent="0.25">
      <c r="A397" s="207"/>
      <c r="B397" s="9" t="s">
        <v>223</v>
      </c>
      <c r="C397" s="3" t="s">
        <v>29</v>
      </c>
      <c r="D397" s="1" t="s">
        <v>229</v>
      </c>
      <c r="E397" s="53">
        <v>750</v>
      </c>
      <c r="F397" s="53">
        <v>1000</v>
      </c>
      <c r="G397" s="48" t="s">
        <v>289</v>
      </c>
      <c r="H397" s="124">
        <v>887</v>
      </c>
      <c r="I397" s="54">
        <f t="shared" si="55"/>
        <v>0.88700000000000001</v>
      </c>
      <c r="J397" s="158" t="str">
        <f t="shared" si="53"/>
        <v>MUY ALTO</v>
      </c>
      <c r="K397" s="136">
        <v>65000000</v>
      </c>
      <c r="L397" s="136">
        <v>22000000</v>
      </c>
      <c r="M397" s="153">
        <v>0.33846153846153848</v>
      </c>
      <c r="N397" s="136">
        <v>1104300</v>
      </c>
      <c r="O397" s="136">
        <v>22000000</v>
      </c>
      <c r="P397" s="122">
        <f t="shared" si="52"/>
        <v>1</v>
      </c>
      <c r="Q397" s="158" t="str">
        <f t="shared" si="50"/>
        <v>MUY ALTO</v>
      </c>
      <c r="R397" s="143"/>
      <c r="S397" s="31">
        <f t="shared" si="54"/>
        <v>0.88700000000000001</v>
      </c>
      <c r="T397" s="158" t="str">
        <f t="shared" si="51"/>
        <v>MUY ALTO</v>
      </c>
    </row>
    <row r="398" spans="1:20" ht="25.5" hidden="1" x14ac:dyDescent="0.25">
      <c r="A398" s="207"/>
      <c r="B398" s="9" t="s">
        <v>223</v>
      </c>
      <c r="C398" s="3" t="s">
        <v>31</v>
      </c>
      <c r="D398" s="1" t="s">
        <v>229</v>
      </c>
      <c r="E398" s="53">
        <v>7403</v>
      </c>
      <c r="F398" s="53">
        <v>1200</v>
      </c>
      <c r="G398" s="48" t="s">
        <v>289</v>
      </c>
      <c r="H398" s="124">
        <v>2755</v>
      </c>
      <c r="I398" s="127">
        <v>1</v>
      </c>
      <c r="J398" s="158" t="str">
        <f t="shared" si="53"/>
        <v>MUY ALTO</v>
      </c>
      <c r="K398" s="136">
        <v>85000000</v>
      </c>
      <c r="L398" s="136">
        <v>15000000</v>
      </c>
      <c r="M398" s="153">
        <v>0.17647058823529413</v>
      </c>
      <c r="N398" s="136"/>
      <c r="O398" s="136">
        <v>15000000</v>
      </c>
      <c r="P398" s="122">
        <f t="shared" si="52"/>
        <v>1</v>
      </c>
      <c r="Q398" s="158" t="str">
        <f t="shared" si="50"/>
        <v>MUY ALTO</v>
      </c>
      <c r="R398" s="143"/>
      <c r="S398" s="31">
        <f t="shared" si="54"/>
        <v>1</v>
      </c>
      <c r="T398" s="158" t="str">
        <f t="shared" si="51"/>
        <v>MUY ALTO</v>
      </c>
    </row>
    <row r="399" spans="1:20" ht="25.5" hidden="1" x14ac:dyDescent="0.25">
      <c r="A399" s="207"/>
      <c r="B399" s="9" t="s">
        <v>223</v>
      </c>
      <c r="C399" s="3" t="s">
        <v>27</v>
      </c>
      <c r="D399" s="1" t="s">
        <v>230</v>
      </c>
      <c r="E399" s="53">
        <v>10701</v>
      </c>
      <c r="F399" s="53">
        <v>200</v>
      </c>
      <c r="G399" s="48" t="s">
        <v>289</v>
      </c>
      <c r="H399" s="124">
        <v>2106</v>
      </c>
      <c r="I399" s="127">
        <v>1</v>
      </c>
      <c r="J399" s="158" t="str">
        <f t="shared" si="53"/>
        <v>MUY ALTO</v>
      </c>
      <c r="K399" s="136">
        <v>125000000</v>
      </c>
      <c r="L399" s="136">
        <v>0</v>
      </c>
      <c r="M399" s="153">
        <v>0</v>
      </c>
      <c r="N399" s="136"/>
      <c r="O399" s="136"/>
      <c r="P399" s="122" t="e">
        <f t="shared" si="52"/>
        <v>#DIV/0!</v>
      </c>
      <c r="Q399" s="158" t="e">
        <f t="shared" si="50"/>
        <v>#DIV/0!</v>
      </c>
      <c r="R399" s="143"/>
      <c r="S399" s="31" t="e">
        <f t="shared" si="54"/>
        <v>#DIV/0!</v>
      </c>
      <c r="T399" s="158" t="e">
        <f t="shared" si="51"/>
        <v>#DIV/0!</v>
      </c>
    </row>
    <row r="400" spans="1:20" ht="25.5" hidden="1" x14ac:dyDescent="0.25">
      <c r="A400" s="207"/>
      <c r="B400" s="9" t="s">
        <v>223</v>
      </c>
      <c r="C400" s="3" t="s">
        <v>29</v>
      </c>
      <c r="D400" s="1" t="s">
        <v>230</v>
      </c>
      <c r="E400" s="53">
        <v>240</v>
      </c>
      <c r="F400" s="53">
        <v>200</v>
      </c>
      <c r="G400" s="48" t="s">
        <v>289</v>
      </c>
      <c r="H400" s="124">
        <v>605</v>
      </c>
      <c r="I400" s="54">
        <f t="shared" si="55"/>
        <v>3.0249999999999999</v>
      </c>
      <c r="J400" s="158" t="str">
        <f t="shared" si="53"/>
        <v>MUY ALTO</v>
      </c>
      <c r="K400" s="136">
        <v>125000000</v>
      </c>
      <c r="L400" s="136">
        <v>0</v>
      </c>
      <c r="M400" s="153">
        <v>0</v>
      </c>
      <c r="N400" s="136"/>
      <c r="O400" s="136"/>
      <c r="P400" s="122" t="e">
        <f t="shared" si="52"/>
        <v>#DIV/0!</v>
      </c>
      <c r="Q400" s="158" t="e">
        <f t="shared" si="50"/>
        <v>#DIV/0!</v>
      </c>
      <c r="R400" s="143"/>
      <c r="S400" s="31" t="e">
        <f t="shared" si="54"/>
        <v>#DIV/0!</v>
      </c>
      <c r="T400" s="158" t="e">
        <f t="shared" si="51"/>
        <v>#DIV/0!</v>
      </c>
    </row>
    <row r="401" spans="1:20" ht="25.5" hidden="1" x14ac:dyDescent="0.25">
      <c r="A401" s="207"/>
      <c r="B401" s="9" t="s">
        <v>223</v>
      </c>
      <c r="C401" s="3" t="s">
        <v>31</v>
      </c>
      <c r="D401" s="1" t="s">
        <v>230</v>
      </c>
      <c r="E401" s="53">
        <v>300</v>
      </c>
      <c r="F401" s="53">
        <v>200</v>
      </c>
      <c r="G401" s="48" t="s">
        <v>289</v>
      </c>
      <c r="H401" s="124">
        <v>354</v>
      </c>
      <c r="I401" s="54">
        <f t="shared" si="55"/>
        <v>1.77</v>
      </c>
      <c r="J401" s="158" t="str">
        <f t="shared" si="53"/>
        <v>MUY ALTO</v>
      </c>
      <c r="K401" s="136">
        <v>125000000</v>
      </c>
      <c r="L401" s="136">
        <v>0</v>
      </c>
      <c r="M401" s="153">
        <v>0</v>
      </c>
      <c r="N401" s="136"/>
      <c r="O401" s="136"/>
      <c r="P401" s="122" t="e">
        <f t="shared" si="52"/>
        <v>#DIV/0!</v>
      </c>
      <c r="Q401" s="158" t="e">
        <f t="shared" si="50"/>
        <v>#DIV/0!</v>
      </c>
      <c r="R401" s="143"/>
      <c r="S401" s="31" t="e">
        <f t="shared" si="54"/>
        <v>#DIV/0!</v>
      </c>
      <c r="T401" s="158" t="e">
        <f t="shared" si="51"/>
        <v>#DIV/0!</v>
      </c>
    </row>
    <row r="402" spans="1:20" ht="25.5" hidden="1" x14ac:dyDescent="0.25">
      <c r="A402" s="207"/>
      <c r="B402" s="9" t="s">
        <v>223</v>
      </c>
      <c r="C402" s="3" t="s">
        <v>27</v>
      </c>
      <c r="D402" s="1" t="s">
        <v>231</v>
      </c>
      <c r="E402" s="53">
        <v>1639</v>
      </c>
      <c r="F402" s="53">
        <v>300</v>
      </c>
      <c r="G402" s="48" t="s">
        <v>289</v>
      </c>
      <c r="H402" s="124">
        <v>349</v>
      </c>
      <c r="I402" s="54">
        <f t="shared" si="55"/>
        <v>1.1633333333333333</v>
      </c>
      <c r="J402" s="158" t="str">
        <f t="shared" si="53"/>
        <v>MUY ALTO</v>
      </c>
      <c r="K402" s="136">
        <v>165000000</v>
      </c>
      <c r="L402" s="136">
        <v>46000000</v>
      </c>
      <c r="M402" s="153">
        <v>0.27878787878787881</v>
      </c>
      <c r="N402" s="136">
        <v>26672053</v>
      </c>
      <c r="O402" s="136">
        <v>45741357</v>
      </c>
      <c r="P402" s="122">
        <f t="shared" si="52"/>
        <v>0.9943773260869565</v>
      </c>
      <c r="Q402" s="158" t="str">
        <f t="shared" si="50"/>
        <v>MUY ALTO</v>
      </c>
      <c r="R402" s="143"/>
      <c r="S402" s="31">
        <f t="shared" si="54"/>
        <v>1.156792289347826</v>
      </c>
      <c r="T402" s="158" t="str">
        <f t="shared" si="51"/>
        <v>MUY ALTO</v>
      </c>
    </row>
    <row r="403" spans="1:20" ht="25.5" hidden="1" x14ac:dyDescent="0.25">
      <c r="A403" s="207"/>
      <c r="B403" s="9" t="s">
        <v>223</v>
      </c>
      <c r="C403" s="3" t="s">
        <v>29</v>
      </c>
      <c r="D403" s="1" t="s">
        <v>231</v>
      </c>
      <c r="E403" s="53">
        <v>39</v>
      </c>
      <c r="F403" s="53">
        <v>10</v>
      </c>
      <c r="G403" s="48" t="s">
        <v>289</v>
      </c>
      <c r="H403" s="124">
        <v>11</v>
      </c>
      <c r="I403" s="54">
        <f t="shared" si="55"/>
        <v>1.1000000000000001</v>
      </c>
      <c r="J403" s="158" t="str">
        <f t="shared" si="53"/>
        <v>MUY ALTO</v>
      </c>
      <c r="K403" s="136">
        <v>5000000</v>
      </c>
      <c r="L403" s="136">
        <v>30000000</v>
      </c>
      <c r="M403" s="153">
        <v>6</v>
      </c>
      <c r="N403" s="136"/>
      <c r="O403" s="136">
        <v>29916666</v>
      </c>
      <c r="P403" s="122">
        <f t="shared" si="52"/>
        <v>0.99722219999999995</v>
      </c>
      <c r="Q403" s="158" t="str">
        <f t="shared" si="50"/>
        <v>MUY ALTO</v>
      </c>
      <c r="R403" s="143"/>
      <c r="S403" s="31">
        <f t="shared" si="54"/>
        <v>1.09694442</v>
      </c>
      <c r="T403" s="158" t="str">
        <f t="shared" si="51"/>
        <v>MUY ALTO</v>
      </c>
    </row>
    <row r="404" spans="1:20" ht="25.5" hidden="1" x14ac:dyDescent="0.25">
      <c r="A404" s="207"/>
      <c r="B404" s="9" t="s">
        <v>223</v>
      </c>
      <c r="C404" s="3" t="s">
        <v>30</v>
      </c>
      <c r="D404" s="1" t="s">
        <v>231</v>
      </c>
      <c r="E404" s="53">
        <v>46</v>
      </c>
      <c r="F404" s="53">
        <v>10</v>
      </c>
      <c r="G404" s="48" t="s">
        <v>289</v>
      </c>
      <c r="H404" s="124">
        <v>19</v>
      </c>
      <c r="I404" s="127">
        <v>1</v>
      </c>
      <c r="J404" s="158" t="str">
        <f t="shared" si="53"/>
        <v>MUY ALTO</v>
      </c>
      <c r="K404" s="136">
        <v>5000000</v>
      </c>
      <c r="L404" s="136">
        <v>25000000</v>
      </c>
      <c r="M404" s="153">
        <v>5</v>
      </c>
      <c r="N404" s="136"/>
      <c r="O404" s="136">
        <v>24965044</v>
      </c>
      <c r="P404" s="122">
        <f t="shared" si="52"/>
        <v>0.99860176</v>
      </c>
      <c r="Q404" s="158" t="str">
        <f t="shared" si="50"/>
        <v>MUY ALTO</v>
      </c>
      <c r="R404" s="143"/>
      <c r="S404" s="31">
        <f t="shared" si="54"/>
        <v>0.99860176</v>
      </c>
      <c r="T404" s="158" t="str">
        <f t="shared" si="51"/>
        <v>MUY ALTO</v>
      </c>
    </row>
    <row r="405" spans="1:20" ht="25.5" hidden="1" x14ac:dyDescent="0.25">
      <c r="A405" s="207"/>
      <c r="B405" s="9" t="s">
        <v>223</v>
      </c>
      <c r="C405" s="3" t="s">
        <v>31</v>
      </c>
      <c r="D405" s="1" t="s">
        <v>231</v>
      </c>
      <c r="E405" s="53">
        <v>232</v>
      </c>
      <c r="F405" s="53">
        <v>60</v>
      </c>
      <c r="G405" s="48" t="s">
        <v>289</v>
      </c>
      <c r="H405" s="124">
        <v>60</v>
      </c>
      <c r="I405" s="54">
        <f t="shared" si="55"/>
        <v>1</v>
      </c>
      <c r="J405" s="158" t="str">
        <f t="shared" si="53"/>
        <v>MUY ALTO</v>
      </c>
      <c r="K405" s="136">
        <v>30000000</v>
      </c>
      <c r="L405" s="136">
        <v>25000000</v>
      </c>
      <c r="M405" s="153">
        <v>0.83333333333333337</v>
      </c>
      <c r="N405" s="136"/>
      <c r="O405" s="136">
        <v>25000000</v>
      </c>
      <c r="P405" s="122">
        <f t="shared" si="52"/>
        <v>1</v>
      </c>
      <c r="Q405" s="158" t="str">
        <f t="shared" si="50"/>
        <v>MUY ALTO</v>
      </c>
      <c r="R405" s="143"/>
      <c r="S405" s="31">
        <f t="shared" si="54"/>
        <v>1</v>
      </c>
      <c r="T405" s="158" t="str">
        <f t="shared" si="51"/>
        <v>MUY ALTO</v>
      </c>
    </row>
    <row r="406" spans="1:20" ht="38.25" hidden="1" x14ac:dyDescent="0.25">
      <c r="A406" s="207"/>
      <c r="B406" s="9" t="s">
        <v>223</v>
      </c>
      <c r="C406" s="3" t="s">
        <v>27</v>
      </c>
      <c r="D406" s="1" t="s">
        <v>232</v>
      </c>
      <c r="E406" s="53">
        <v>682</v>
      </c>
      <c r="F406" s="53">
        <v>100</v>
      </c>
      <c r="G406" s="48" t="s">
        <v>289</v>
      </c>
      <c r="H406" s="124">
        <v>216</v>
      </c>
      <c r="I406" s="54">
        <v>1</v>
      </c>
      <c r="J406" s="158" t="str">
        <f t="shared" si="53"/>
        <v>MUY ALTO</v>
      </c>
      <c r="K406" s="136">
        <v>150000000</v>
      </c>
      <c r="L406" s="136">
        <v>50000000</v>
      </c>
      <c r="M406" s="153">
        <v>0.33333333333333331</v>
      </c>
      <c r="N406" s="136">
        <v>11955</v>
      </c>
      <c r="O406" s="136">
        <v>49804675</v>
      </c>
      <c r="P406" s="122">
        <f t="shared" si="52"/>
        <v>0.99609349999999997</v>
      </c>
      <c r="Q406" s="158" t="str">
        <f t="shared" si="50"/>
        <v>MUY ALTO</v>
      </c>
      <c r="R406" s="143"/>
      <c r="S406" s="31">
        <f t="shared" si="54"/>
        <v>0.99609349999999997</v>
      </c>
      <c r="T406" s="158" t="str">
        <f t="shared" si="51"/>
        <v>MUY ALTO</v>
      </c>
    </row>
    <row r="407" spans="1:20" ht="38.25" hidden="1" x14ac:dyDescent="0.25">
      <c r="A407" s="207"/>
      <c r="B407" s="9" t="s">
        <v>223</v>
      </c>
      <c r="C407" s="3" t="s">
        <v>29</v>
      </c>
      <c r="D407" s="1" t="s">
        <v>232</v>
      </c>
      <c r="E407" s="53">
        <v>35</v>
      </c>
      <c r="F407" s="53">
        <v>10</v>
      </c>
      <c r="G407" s="48" t="s">
        <v>289</v>
      </c>
      <c r="H407" s="124">
        <v>23</v>
      </c>
      <c r="I407" s="127">
        <v>1</v>
      </c>
      <c r="J407" s="158" t="str">
        <f t="shared" si="53"/>
        <v>MUY ALTO</v>
      </c>
      <c r="K407" s="136">
        <v>15000000</v>
      </c>
      <c r="L407" s="136">
        <v>12464748</v>
      </c>
      <c r="M407" s="153">
        <v>0.83098320000000003</v>
      </c>
      <c r="N407" s="136"/>
      <c r="O407" s="136">
        <v>12464748</v>
      </c>
      <c r="P407" s="122">
        <f t="shared" si="52"/>
        <v>1</v>
      </c>
      <c r="Q407" s="158" t="str">
        <f t="shared" si="50"/>
        <v>MUY ALTO</v>
      </c>
      <c r="R407" s="143"/>
      <c r="S407" s="31">
        <f t="shared" si="54"/>
        <v>1</v>
      </c>
      <c r="T407" s="158" t="str">
        <f t="shared" si="51"/>
        <v>MUY ALTO</v>
      </c>
    </row>
    <row r="408" spans="1:20" ht="38.25" hidden="1" x14ac:dyDescent="0.25">
      <c r="A408" s="207"/>
      <c r="B408" s="9" t="s">
        <v>223</v>
      </c>
      <c r="C408" s="3" t="s">
        <v>30</v>
      </c>
      <c r="D408" s="1" t="s">
        <v>232</v>
      </c>
      <c r="E408" s="53">
        <v>29</v>
      </c>
      <c r="F408" s="53">
        <v>10</v>
      </c>
      <c r="G408" s="48" t="s">
        <v>289</v>
      </c>
      <c r="H408" s="124">
        <v>37</v>
      </c>
      <c r="I408" s="127">
        <v>1</v>
      </c>
      <c r="J408" s="158" t="str">
        <f t="shared" si="53"/>
        <v>MUY ALTO</v>
      </c>
      <c r="K408" s="136">
        <v>15000000</v>
      </c>
      <c r="L408" s="136">
        <v>12000000</v>
      </c>
      <c r="M408" s="153">
        <v>0.8</v>
      </c>
      <c r="N408" s="136"/>
      <c r="O408" s="136">
        <v>9833333</v>
      </c>
      <c r="P408" s="122">
        <f t="shared" si="52"/>
        <v>0.81944441666666668</v>
      </c>
      <c r="Q408" s="158" t="str">
        <f t="shared" si="50"/>
        <v>MUY ALTO</v>
      </c>
      <c r="R408" s="143"/>
      <c r="S408" s="31">
        <f t="shared" si="54"/>
        <v>0.81944441666666668</v>
      </c>
      <c r="T408" s="158" t="str">
        <f t="shared" si="51"/>
        <v>MUY ALTO</v>
      </c>
    </row>
    <row r="409" spans="1:20" ht="38.25" hidden="1" x14ac:dyDescent="0.25">
      <c r="A409" s="207"/>
      <c r="B409" s="9" t="s">
        <v>223</v>
      </c>
      <c r="C409" s="3" t="s">
        <v>31</v>
      </c>
      <c r="D409" s="1" t="s">
        <v>232</v>
      </c>
      <c r="E409" s="53">
        <v>99</v>
      </c>
      <c r="F409" s="53">
        <v>30</v>
      </c>
      <c r="G409" s="48" t="s">
        <v>289</v>
      </c>
      <c r="H409" s="124">
        <v>45</v>
      </c>
      <c r="I409" s="54">
        <f t="shared" si="55"/>
        <v>1.5</v>
      </c>
      <c r="J409" s="158" t="str">
        <f t="shared" si="53"/>
        <v>MUY ALTO</v>
      </c>
      <c r="K409" s="136">
        <v>45000000</v>
      </c>
      <c r="L409" s="136">
        <v>12040123</v>
      </c>
      <c r="M409" s="153">
        <v>0.26755828888888888</v>
      </c>
      <c r="N409" s="136"/>
      <c r="O409" s="136">
        <v>12040123</v>
      </c>
      <c r="P409" s="122">
        <f t="shared" si="52"/>
        <v>1</v>
      </c>
      <c r="Q409" s="158" t="str">
        <f t="shared" si="50"/>
        <v>MUY ALTO</v>
      </c>
      <c r="R409" s="143"/>
      <c r="S409" s="31">
        <f t="shared" si="54"/>
        <v>1.5</v>
      </c>
      <c r="T409" s="158" t="str">
        <f t="shared" si="51"/>
        <v>MUY ALTO</v>
      </c>
    </row>
    <row r="410" spans="1:20" ht="25.5" hidden="1" x14ac:dyDescent="0.25">
      <c r="A410" s="207"/>
      <c r="B410" s="9" t="s">
        <v>223</v>
      </c>
      <c r="C410" s="3" t="s">
        <v>27</v>
      </c>
      <c r="D410" s="1" t="s">
        <v>233</v>
      </c>
      <c r="E410" s="53">
        <v>1224</v>
      </c>
      <c r="F410" s="53">
        <v>200</v>
      </c>
      <c r="G410" s="48" t="s">
        <v>289</v>
      </c>
      <c r="H410" s="124">
        <v>414</v>
      </c>
      <c r="I410" s="127">
        <v>1</v>
      </c>
      <c r="J410" s="158" t="str">
        <f t="shared" si="53"/>
        <v>MUY ALTO</v>
      </c>
      <c r="K410" s="136">
        <v>100000000</v>
      </c>
      <c r="L410" s="136">
        <v>30000000</v>
      </c>
      <c r="M410" s="153">
        <v>0.3</v>
      </c>
      <c r="N410" s="136"/>
      <c r="O410" s="136">
        <v>30000000</v>
      </c>
      <c r="P410" s="122">
        <f t="shared" si="52"/>
        <v>1</v>
      </c>
      <c r="Q410" s="158" t="str">
        <f t="shared" si="50"/>
        <v>MUY ALTO</v>
      </c>
      <c r="R410" s="143"/>
      <c r="S410" s="31">
        <f t="shared" si="54"/>
        <v>1</v>
      </c>
      <c r="T410" s="158" t="str">
        <f t="shared" si="51"/>
        <v>MUY ALTO</v>
      </c>
    </row>
    <row r="411" spans="1:20" ht="25.5" hidden="1" x14ac:dyDescent="0.25">
      <c r="A411" s="207"/>
      <c r="B411" s="9" t="s">
        <v>223</v>
      </c>
      <c r="C411" s="3" t="s">
        <v>29</v>
      </c>
      <c r="D411" s="1" t="s">
        <v>233</v>
      </c>
      <c r="E411" s="53">
        <v>35</v>
      </c>
      <c r="F411" s="53">
        <v>50</v>
      </c>
      <c r="G411" s="48" t="s">
        <v>289</v>
      </c>
      <c r="H411" s="124">
        <v>51</v>
      </c>
      <c r="I411" s="54">
        <f t="shared" si="55"/>
        <v>1.02</v>
      </c>
      <c r="J411" s="158" t="str">
        <f t="shared" si="53"/>
        <v>MUY ALTO</v>
      </c>
      <c r="K411" s="136">
        <v>30000000</v>
      </c>
      <c r="L411" s="136">
        <v>10000000</v>
      </c>
      <c r="M411" s="153">
        <v>0.33333333333333331</v>
      </c>
      <c r="N411" s="136"/>
      <c r="O411" s="136">
        <v>9878811</v>
      </c>
      <c r="P411" s="122">
        <f t="shared" si="52"/>
        <v>0.98788109999999996</v>
      </c>
      <c r="Q411" s="158" t="str">
        <f t="shared" si="50"/>
        <v>MUY ALTO</v>
      </c>
      <c r="R411" s="143"/>
      <c r="S411" s="31">
        <f t="shared" si="54"/>
        <v>1.007638722</v>
      </c>
      <c r="T411" s="158" t="str">
        <f t="shared" si="51"/>
        <v>MUY ALTO</v>
      </c>
    </row>
    <row r="412" spans="1:20" ht="25.5" hidden="1" x14ac:dyDescent="0.25">
      <c r="A412" s="207"/>
      <c r="B412" s="9" t="s">
        <v>223</v>
      </c>
      <c r="C412" s="3" t="s">
        <v>30</v>
      </c>
      <c r="D412" s="1" t="s">
        <v>233</v>
      </c>
      <c r="E412" s="53">
        <v>144</v>
      </c>
      <c r="F412" s="53">
        <v>50</v>
      </c>
      <c r="G412" s="48" t="s">
        <v>289</v>
      </c>
      <c r="H412" s="124">
        <v>57</v>
      </c>
      <c r="I412" s="54">
        <f t="shared" si="55"/>
        <v>1.1399999999999999</v>
      </c>
      <c r="J412" s="158" t="str">
        <f t="shared" si="53"/>
        <v>MUY ALTO</v>
      </c>
      <c r="K412" s="136">
        <v>30000000</v>
      </c>
      <c r="L412" s="136">
        <v>10000000</v>
      </c>
      <c r="M412" s="153">
        <v>0.33333333333333331</v>
      </c>
      <c r="N412" s="136">
        <v>9984057</v>
      </c>
      <c r="O412" s="136">
        <v>9984057</v>
      </c>
      <c r="P412" s="122">
        <f t="shared" si="52"/>
        <v>0.99840569999999995</v>
      </c>
      <c r="Q412" s="158" t="str">
        <f t="shared" si="50"/>
        <v>MUY ALTO</v>
      </c>
      <c r="R412" s="143"/>
      <c r="S412" s="31">
        <f t="shared" si="54"/>
        <v>1.1381824979999999</v>
      </c>
      <c r="T412" s="158" t="str">
        <f t="shared" si="51"/>
        <v>MUY ALTO</v>
      </c>
    </row>
    <row r="413" spans="1:20" ht="25.5" hidden="1" x14ac:dyDescent="0.25">
      <c r="A413" s="207"/>
      <c r="B413" s="9" t="s">
        <v>223</v>
      </c>
      <c r="C413" s="3" t="s">
        <v>31</v>
      </c>
      <c r="D413" s="1" t="s">
        <v>233</v>
      </c>
      <c r="E413" s="53">
        <v>227</v>
      </c>
      <c r="F413" s="53">
        <v>100</v>
      </c>
      <c r="G413" s="48" t="s">
        <v>289</v>
      </c>
      <c r="H413" s="124">
        <v>141</v>
      </c>
      <c r="I413" s="54">
        <f t="shared" si="55"/>
        <v>1.41</v>
      </c>
      <c r="J413" s="158" t="str">
        <f t="shared" si="53"/>
        <v>MUY ALTO</v>
      </c>
      <c r="K413" s="136">
        <v>50000000</v>
      </c>
      <c r="L413" s="136">
        <v>10000000</v>
      </c>
      <c r="M413" s="153">
        <v>0.2</v>
      </c>
      <c r="N413" s="136">
        <v>5000000</v>
      </c>
      <c r="O413" s="136">
        <v>5000000</v>
      </c>
      <c r="P413" s="122">
        <f t="shared" si="52"/>
        <v>0.5</v>
      </c>
      <c r="Q413" s="158" t="str">
        <f t="shared" ref="Q413:Q478" si="56">IF(P413&lt;=20%,"MUY BAJO",IF(AND(P413&gt;20%,P413&lt;=40%),"BAJO",IF(AND(P413&gt;40%,P413&lt;=60%),"MEDIO",IF(AND(P413&gt;60%,P413&lt;=80%),"ALTO","MUY ALTO"))))</f>
        <v>MEDIO</v>
      </c>
      <c r="R413" s="143"/>
      <c r="S413" s="31">
        <f t="shared" si="54"/>
        <v>0.70499999999999996</v>
      </c>
      <c r="T413" s="158" t="str">
        <f t="shared" ref="T413:T478" si="57">IF(S413&lt;=20%,"MUY BAJO",IF(AND(S413&gt;20%,S413&lt;=40%),"BAJO",IF(AND(S413&gt;40%,S413&lt;=60%),"MEDIO",IF(AND(S413&gt;60%,S413&lt;=80%),"ALTO","MUY ALTO"))))</f>
        <v>ALTO</v>
      </c>
    </row>
    <row r="414" spans="1:20" ht="51" hidden="1" x14ac:dyDescent="0.25">
      <c r="A414" s="207"/>
      <c r="B414" s="9" t="s">
        <v>223</v>
      </c>
      <c r="C414" s="3" t="s">
        <v>27</v>
      </c>
      <c r="D414" s="1" t="s">
        <v>234</v>
      </c>
      <c r="E414" s="53">
        <v>0</v>
      </c>
      <c r="F414" s="53">
        <v>100</v>
      </c>
      <c r="G414" s="48" t="s">
        <v>289</v>
      </c>
      <c r="H414" s="124">
        <v>155</v>
      </c>
      <c r="I414" s="54">
        <f t="shared" si="55"/>
        <v>1.55</v>
      </c>
      <c r="J414" s="158" t="str">
        <f t="shared" si="53"/>
        <v>MUY ALTO</v>
      </c>
      <c r="K414" s="136">
        <v>50000000</v>
      </c>
      <c r="L414" s="136">
        <v>30000000</v>
      </c>
      <c r="M414" s="153">
        <v>0.6</v>
      </c>
      <c r="N414" s="136"/>
      <c r="O414" s="136">
        <v>30000000</v>
      </c>
      <c r="P414" s="122">
        <f t="shared" si="52"/>
        <v>1</v>
      </c>
      <c r="Q414" s="158" t="str">
        <f t="shared" si="56"/>
        <v>MUY ALTO</v>
      </c>
      <c r="R414" s="143"/>
      <c r="S414" s="31">
        <f t="shared" si="54"/>
        <v>1.55</v>
      </c>
      <c r="T414" s="158" t="str">
        <f t="shared" si="57"/>
        <v>MUY ALTO</v>
      </c>
    </row>
    <row r="415" spans="1:20" ht="38.25" hidden="1" x14ac:dyDescent="0.25">
      <c r="A415" s="207"/>
      <c r="B415" s="9" t="s">
        <v>223</v>
      </c>
      <c r="C415" s="3" t="s">
        <v>29</v>
      </c>
      <c r="D415" s="1" t="s">
        <v>235</v>
      </c>
      <c r="E415" s="53">
        <v>0</v>
      </c>
      <c r="F415" s="53">
        <v>50</v>
      </c>
      <c r="G415" s="48" t="s">
        <v>289</v>
      </c>
      <c r="H415" s="124">
        <v>50</v>
      </c>
      <c r="I415" s="54">
        <f t="shared" si="55"/>
        <v>1</v>
      </c>
      <c r="J415" s="158" t="str">
        <f t="shared" si="53"/>
        <v>MUY ALTO</v>
      </c>
      <c r="K415" s="136">
        <v>25000000</v>
      </c>
      <c r="L415" s="136">
        <v>10000000</v>
      </c>
      <c r="M415" s="153">
        <v>0.4</v>
      </c>
      <c r="N415" s="136"/>
      <c r="O415" s="136">
        <v>10000000</v>
      </c>
      <c r="P415" s="122">
        <f t="shared" si="52"/>
        <v>1</v>
      </c>
      <c r="Q415" s="158" t="str">
        <f t="shared" si="56"/>
        <v>MUY ALTO</v>
      </c>
      <c r="R415" s="143"/>
      <c r="S415" s="31">
        <f t="shared" si="54"/>
        <v>1</v>
      </c>
      <c r="T415" s="158" t="str">
        <f t="shared" si="57"/>
        <v>MUY ALTO</v>
      </c>
    </row>
    <row r="416" spans="1:20" ht="38.25" hidden="1" x14ac:dyDescent="0.25">
      <c r="A416" s="207"/>
      <c r="B416" s="9" t="s">
        <v>223</v>
      </c>
      <c r="C416" s="3" t="s">
        <v>30</v>
      </c>
      <c r="D416" s="1" t="s">
        <v>235</v>
      </c>
      <c r="E416" s="53">
        <v>0</v>
      </c>
      <c r="F416" s="53">
        <v>50</v>
      </c>
      <c r="G416" s="48" t="s">
        <v>289</v>
      </c>
      <c r="H416" s="124">
        <v>100</v>
      </c>
      <c r="I416" s="54">
        <f t="shared" si="55"/>
        <v>2</v>
      </c>
      <c r="J416" s="158" t="str">
        <f t="shared" si="53"/>
        <v>MUY ALTO</v>
      </c>
      <c r="K416" s="136">
        <v>25000000</v>
      </c>
      <c r="L416" s="136">
        <v>10000000</v>
      </c>
      <c r="M416" s="153">
        <v>0.4</v>
      </c>
      <c r="N416" s="136"/>
      <c r="O416" s="136">
        <v>10000000</v>
      </c>
      <c r="P416" s="122">
        <f t="shared" si="52"/>
        <v>1</v>
      </c>
      <c r="Q416" s="158" t="str">
        <f t="shared" si="56"/>
        <v>MUY ALTO</v>
      </c>
      <c r="R416" s="143"/>
      <c r="S416" s="31">
        <f t="shared" si="54"/>
        <v>2</v>
      </c>
      <c r="T416" s="158" t="str">
        <f t="shared" si="57"/>
        <v>MUY ALTO</v>
      </c>
    </row>
    <row r="417" spans="1:20" ht="38.25" hidden="1" x14ac:dyDescent="0.25">
      <c r="A417" s="207"/>
      <c r="B417" s="9" t="s">
        <v>223</v>
      </c>
      <c r="C417" s="3" t="s">
        <v>31</v>
      </c>
      <c r="D417" s="1" t="s">
        <v>235</v>
      </c>
      <c r="E417" s="53">
        <v>0</v>
      </c>
      <c r="F417" s="53">
        <v>50</v>
      </c>
      <c r="G417" s="48" t="s">
        <v>289</v>
      </c>
      <c r="H417" s="124">
        <v>50</v>
      </c>
      <c r="I417" s="54">
        <f t="shared" si="55"/>
        <v>1</v>
      </c>
      <c r="J417" s="158" t="str">
        <f t="shared" si="53"/>
        <v>MUY ALTO</v>
      </c>
      <c r="K417" s="136">
        <v>25000000</v>
      </c>
      <c r="L417" s="136">
        <v>10000000</v>
      </c>
      <c r="M417" s="153">
        <v>0.4</v>
      </c>
      <c r="N417" s="136"/>
      <c r="O417" s="136">
        <v>10000000</v>
      </c>
      <c r="P417" s="122">
        <f t="shared" si="52"/>
        <v>1</v>
      </c>
      <c r="Q417" s="158" t="str">
        <f t="shared" si="56"/>
        <v>MUY ALTO</v>
      </c>
      <c r="R417" s="143"/>
      <c r="S417" s="31">
        <f t="shared" si="54"/>
        <v>1</v>
      </c>
      <c r="T417" s="158" t="str">
        <f t="shared" si="57"/>
        <v>MUY ALTO</v>
      </c>
    </row>
    <row r="418" spans="1:20" ht="38.25" hidden="1" x14ac:dyDescent="0.25">
      <c r="A418" s="207"/>
      <c r="B418" s="9" t="s">
        <v>236</v>
      </c>
      <c r="C418" s="3" t="s">
        <v>27</v>
      </c>
      <c r="D418" s="1" t="s">
        <v>237</v>
      </c>
      <c r="E418" s="53">
        <v>0</v>
      </c>
      <c r="F418" s="53">
        <v>3</v>
      </c>
      <c r="G418" s="48" t="s">
        <v>291</v>
      </c>
      <c r="H418" s="124">
        <v>1</v>
      </c>
      <c r="I418" s="54">
        <f t="shared" si="55"/>
        <v>0.33333333333333331</v>
      </c>
      <c r="J418" s="158" t="str">
        <f t="shared" si="53"/>
        <v>BAJO</v>
      </c>
      <c r="K418" s="136">
        <v>36000000</v>
      </c>
      <c r="L418" s="136">
        <v>29450000</v>
      </c>
      <c r="M418" s="153">
        <v>0.81805555555555554</v>
      </c>
      <c r="N418" s="136">
        <v>9291030</v>
      </c>
      <c r="O418" s="136">
        <v>29209710</v>
      </c>
      <c r="P418" s="122">
        <f t="shared" si="52"/>
        <v>0.99184074702886249</v>
      </c>
      <c r="Q418" s="158" t="str">
        <f t="shared" si="56"/>
        <v>MUY ALTO</v>
      </c>
      <c r="R418" s="143"/>
      <c r="S418" s="31">
        <f t="shared" si="54"/>
        <v>0.33061358234295413</v>
      </c>
      <c r="T418" s="158" t="str">
        <f t="shared" si="57"/>
        <v>BAJO</v>
      </c>
    </row>
    <row r="419" spans="1:20" ht="38.25" hidden="1" x14ac:dyDescent="0.25">
      <c r="A419" s="207"/>
      <c r="B419" s="9" t="s">
        <v>236</v>
      </c>
      <c r="C419" s="3" t="s">
        <v>29</v>
      </c>
      <c r="D419" s="1" t="s">
        <v>237</v>
      </c>
      <c r="E419" s="53">
        <v>0</v>
      </c>
      <c r="F419" s="53">
        <v>1</v>
      </c>
      <c r="G419" s="48" t="s">
        <v>291</v>
      </c>
      <c r="H419" s="124">
        <v>0</v>
      </c>
      <c r="I419" s="54">
        <f t="shared" si="55"/>
        <v>0</v>
      </c>
      <c r="J419" s="158" t="str">
        <f t="shared" si="53"/>
        <v>MUY BAJO</v>
      </c>
      <c r="K419" s="136">
        <v>36000000</v>
      </c>
      <c r="L419" s="136">
        <v>20000000</v>
      </c>
      <c r="M419" s="153">
        <v>0.55555555555555558</v>
      </c>
      <c r="N419" s="136">
        <v>19883947</v>
      </c>
      <c r="O419" s="136">
        <v>19883947</v>
      </c>
      <c r="P419" s="122">
        <f t="shared" si="52"/>
        <v>0.99419734999999998</v>
      </c>
      <c r="Q419" s="158" t="str">
        <f t="shared" si="56"/>
        <v>MUY ALTO</v>
      </c>
      <c r="R419" s="143"/>
      <c r="S419" s="31">
        <f t="shared" si="54"/>
        <v>0</v>
      </c>
      <c r="T419" s="158" t="str">
        <f t="shared" si="57"/>
        <v>MUY BAJO</v>
      </c>
    </row>
    <row r="420" spans="1:20" ht="38.25" hidden="1" x14ac:dyDescent="0.25">
      <c r="A420" s="207"/>
      <c r="B420" s="9" t="s">
        <v>236</v>
      </c>
      <c r="C420" s="3" t="s">
        <v>30</v>
      </c>
      <c r="D420" s="1" t="s">
        <v>237</v>
      </c>
      <c r="E420" s="53">
        <v>0</v>
      </c>
      <c r="F420" s="53">
        <v>1</v>
      </c>
      <c r="G420" s="48" t="s">
        <v>289</v>
      </c>
      <c r="H420" s="124">
        <v>0</v>
      </c>
      <c r="I420" s="54">
        <f t="shared" si="55"/>
        <v>0</v>
      </c>
      <c r="J420" s="158" t="str">
        <f t="shared" si="53"/>
        <v>MUY BAJO</v>
      </c>
      <c r="K420" s="136">
        <v>36000000</v>
      </c>
      <c r="L420" s="136">
        <v>20000000</v>
      </c>
      <c r="M420" s="153">
        <v>0.55555555555555558</v>
      </c>
      <c r="N420" s="136"/>
      <c r="O420" s="136">
        <v>20000000</v>
      </c>
      <c r="P420" s="122">
        <f t="shared" si="52"/>
        <v>1</v>
      </c>
      <c r="Q420" s="158" t="str">
        <f t="shared" si="56"/>
        <v>MUY ALTO</v>
      </c>
      <c r="R420" s="143"/>
      <c r="S420" s="31">
        <f t="shared" si="54"/>
        <v>0</v>
      </c>
      <c r="T420" s="158" t="str">
        <f t="shared" si="57"/>
        <v>MUY BAJO</v>
      </c>
    </row>
    <row r="421" spans="1:20" ht="38.25" hidden="1" x14ac:dyDescent="0.25">
      <c r="A421" s="207"/>
      <c r="B421" s="9" t="s">
        <v>236</v>
      </c>
      <c r="C421" s="3" t="s">
        <v>31</v>
      </c>
      <c r="D421" s="1" t="s">
        <v>237</v>
      </c>
      <c r="E421" s="53">
        <v>0</v>
      </c>
      <c r="F421" s="53">
        <v>1</v>
      </c>
      <c r="G421" s="48" t="s">
        <v>289</v>
      </c>
      <c r="H421" s="124">
        <v>0</v>
      </c>
      <c r="I421" s="54">
        <f t="shared" si="55"/>
        <v>0</v>
      </c>
      <c r="J421" s="158" t="str">
        <f t="shared" si="53"/>
        <v>MUY BAJO</v>
      </c>
      <c r="K421" s="136">
        <v>36000000</v>
      </c>
      <c r="L421" s="136">
        <v>20000000</v>
      </c>
      <c r="M421" s="153">
        <v>0.55555555555555558</v>
      </c>
      <c r="N421" s="136"/>
      <c r="O421" s="136">
        <v>20000000</v>
      </c>
      <c r="P421" s="122">
        <f t="shared" ref="P421:P451" si="58">+O421/L421</f>
        <v>1</v>
      </c>
      <c r="Q421" s="158" t="str">
        <f t="shared" si="56"/>
        <v>MUY ALTO</v>
      </c>
      <c r="R421" s="143"/>
      <c r="S421" s="31">
        <f t="shared" si="54"/>
        <v>0</v>
      </c>
      <c r="T421" s="158" t="str">
        <f t="shared" si="57"/>
        <v>MUY BAJO</v>
      </c>
    </row>
    <row r="422" spans="1:20" x14ac:dyDescent="0.25">
      <c r="A422" s="207"/>
      <c r="B422" s="21" t="s">
        <v>313</v>
      </c>
      <c r="C422" s="22"/>
      <c r="D422" s="23"/>
      <c r="E422" s="84"/>
      <c r="F422" s="84"/>
      <c r="G422" s="85"/>
      <c r="H422" s="84"/>
      <c r="I422" s="175">
        <f>+AVERAGE(I359:I421)</f>
        <v>0.80921405314262451</v>
      </c>
      <c r="J422" s="162" t="str">
        <f t="shared" si="53"/>
        <v>MUY ALTO</v>
      </c>
      <c r="K422" s="139">
        <f>SUM(K359:K421)</f>
        <v>3973740000</v>
      </c>
      <c r="L422" s="139">
        <v>2033734893</v>
      </c>
      <c r="M422" s="154">
        <v>0.51179364855274878</v>
      </c>
      <c r="N422" s="139">
        <v>203446023</v>
      </c>
      <c r="O422" s="139">
        <v>1956541216</v>
      </c>
      <c r="P422" s="183">
        <f t="shared" si="58"/>
        <v>0.96204339254555926</v>
      </c>
      <c r="Q422" s="158" t="str">
        <f t="shared" si="56"/>
        <v>MUY ALTO</v>
      </c>
      <c r="R422" s="143"/>
      <c r="S422" s="178">
        <f t="shared" si="54"/>
        <v>0.77849903298087297</v>
      </c>
      <c r="T422" s="158" t="str">
        <f t="shared" si="57"/>
        <v>ALTO</v>
      </c>
    </row>
    <row r="423" spans="1:20" x14ac:dyDescent="0.25">
      <c r="A423" s="208"/>
      <c r="B423" s="156" t="s">
        <v>312</v>
      </c>
      <c r="C423" s="20"/>
      <c r="D423" s="8"/>
      <c r="E423" s="87"/>
      <c r="F423" s="87"/>
      <c r="G423" s="20"/>
      <c r="H423" s="87"/>
      <c r="I423" s="167">
        <f>+AVERAGE(I291,I298,I321,I358,I422)</f>
        <v>0.80159646203179147</v>
      </c>
      <c r="J423" s="161" t="str">
        <f t="shared" si="53"/>
        <v>MUY ALTO</v>
      </c>
      <c r="K423" s="138">
        <f>+K422+K358+K321+K298+K291</f>
        <v>15877140000</v>
      </c>
      <c r="L423" s="138">
        <v>23926563348</v>
      </c>
      <c r="M423" s="170">
        <v>1.5069819468745631</v>
      </c>
      <c r="N423" s="138">
        <v>3530081412</v>
      </c>
      <c r="O423" s="138">
        <v>18094640692</v>
      </c>
      <c r="P423" s="169">
        <f t="shared" si="58"/>
        <v>0.75625740432599631</v>
      </c>
      <c r="Q423" s="158" t="str">
        <f>IF(P423&lt;=20%,"MUY BAJO",IF(AND(P423&gt;20%,P423&lt;=40%),"BAJO",IF(AND(P423&gt;40%,P423&lt;=60%),"MEDIO",IF(AND(P423&gt;60%,P423&lt;=80%),"ALTO","MUY ALTO"))))</f>
        <v>ALTO</v>
      </c>
      <c r="R423" s="143"/>
      <c r="S423" s="163">
        <f t="shared" si="54"/>
        <v>0.60621325969306472</v>
      </c>
      <c r="T423" s="158" t="str">
        <f t="shared" si="57"/>
        <v>ALTO</v>
      </c>
    </row>
    <row r="424" spans="1:20" ht="38.25" hidden="1" x14ac:dyDescent="0.25">
      <c r="A424" s="206" t="s">
        <v>307</v>
      </c>
      <c r="B424" s="16" t="s">
        <v>238</v>
      </c>
      <c r="C424" s="17" t="s">
        <v>27</v>
      </c>
      <c r="D424" s="18" t="s">
        <v>239</v>
      </c>
      <c r="E424" s="66">
        <v>3352</v>
      </c>
      <c r="F424" s="89">
        <v>1500</v>
      </c>
      <c r="G424" s="65" t="s">
        <v>289</v>
      </c>
      <c r="H424" s="124">
        <v>1431</v>
      </c>
      <c r="I424" s="67">
        <f t="shared" si="55"/>
        <v>0.95399999999999996</v>
      </c>
      <c r="J424" s="40" t="str">
        <f t="shared" si="53"/>
        <v>MUY ALTO</v>
      </c>
      <c r="K424" s="136">
        <v>121650000</v>
      </c>
      <c r="L424" s="136">
        <v>60802899</v>
      </c>
      <c r="M424" s="153">
        <v>0.49981832305795315</v>
      </c>
      <c r="N424" s="136"/>
      <c r="O424" s="136">
        <v>54301803</v>
      </c>
      <c r="P424" s="122">
        <f t="shared" si="58"/>
        <v>0.89307917703068729</v>
      </c>
      <c r="Q424" s="158" t="str">
        <f t="shared" si="56"/>
        <v>MUY ALTO</v>
      </c>
      <c r="R424" s="143"/>
      <c r="S424" s="31">
        <f t="shared" si="54"/>
        <v>0.85199753488727559</v>
      </c>
      <c r="T424" s="40" t="str">
        <f t="shared" si="57"/>
        <v>MUY ALTO</v>
      </c>
    </row>
    <row r="425" spans="1:20" ht="38.25" hidden="1" x14ac:dyDescent="0.25">
      <c r="A425" s="207"/>
      <c r="B425" s="9" t="s">
        <v>238</v>
      </c>
      <c r="C425" s="3" t="s">
        <v>29</v>
      </c>
      <c r="D425" s="1" t="s">
        <v>239</v>
      </c>
      <c r="E425" s="53">
        <v>509</v>
      </c>
      <c r="F425" s="90">
        <v>200</v>
      </c>
      <c r="G425" s="48" t="s">
        <v>289</v>
      </c>
      <c r="H425" s="124">
        <v>30</v>
      </c>
      <c r="I425" s="54">
        <f t="shared" si="55"/>
        <v>0.15</v>
      </c>
      <c r="J425" s="158" t="str">
        <f t="shared" si="53"/>
        <v>MUY BAJO</v>
      </c>
      <c r="K425" s="136">
        <v>17346000</v>
      </c>
      <c r="L425" s="136">
        <v>24029400</v>
      </c>
      <c r="M425" s="153">
        <v>1.3852992044275336</v>
      </c>
      <c r="N425" s="136">
        <v>2933333</v>
      </c>
      <c r="O425" s="136">
        <v>19255408</v>
      </c>
      <c r="P425" s="122">
        <f t="shared" si="58"/>
        <v>0.80132704104139096</v>
      </c>
      <c r="Q425" s="158" t="str">
        <f t="shared" si="56"/>
        <v>MUY ALTO</v>
      </c>
      <c r="R425" s="143"/>
      <c r="S425" s="31">
        <f t="shared" si="54"/>
        <v>0.12019905615620864</v>
      </c>
      <c r="T425" s="158" t="str">
        <f t="shared" si="57"/>
        <v>MUY BAJO</v>
      </c>
    </row>
    <row r="426" spans="1:20" ht="38.25" hidden="1" x14ac:dyDescent="0.25">
      <c r="A426" s="207"/>
      <c r="B426" s="9" t="s">
        <v>238</v>
      </c>
      <c r="C426" s="3" t="s">
        <v>30</v>
      </c>
      <c r="D426" s="1" t="s">
        <v>239</v>
      </c>
      <c r="E426" s="53">
        <v>594</v>
      </c>
      <c r="F426" s="90">
        <v>200</v>
      </c>
      <c r="G426" s="48" t="s">
        <v>289</v>
      </c>
      <c r="H426" s="124">
        <v>401</v>
      </c>
      <c r="I426" s="127">
        <v>1</v>
      </c>
      <c r="J426" s="158" t="str">
        <f t="shared" si="53"/>
        <v>MUY ALTO</v>
      </c>
      <c r="K426" s="136">
        <v>17346000</v>
      </c>
      <c r="L426" s="136">
        <v>25499400</v>
      </c>
      <c r="M426" s="153">
        <v>1.470044967139398</v>
      </c>
      <c r="N426" s="136">
        <v>-1</v>
      </c>
      <c r="O426" s="136">
        <v>15791999</v>
      </c>
      <c r="P426" s="122">
        <f t="shared" si="58"/>
        <v>0.61930865039961724</v>
      </c>
      <c r="Q426" s="158" t="str">
        <f t="shared" si="56"/>
        <v>ALTO</v>
      </c>
      <c r="R426" s="143"/>
      <c r="S426" s="31">
        <f t="shared" si="54"/>
        <v>0.61930865039961724</v>
      </c>
      <c r="T426" s="158" t="str">
        <f t="shared" si="57"/>
        <v>ALTO</v>
      </c>
    </row>
    <row r="427" spans="1:20" ht="38.25" hidden="1" x14ac:dyDescent="0.25">
      <c r="A427" s="207"/>
      <c r="B427" s="9" t="s">
        <v>238</v>
      </c>
      <c r="C427" s="3" t="s">
        <v>31</v>
      </c>
      <c r="D427" s="1" t="s">
        <v>239</v>
      </c>
      <c r="E427" s="53">
        <v>619</v>
      </c>
      <c r="F427" s="90">
        <v>250</v>
      </c>
      <c r="G427" s="48" t="s">
        <v>289</v>
      </c>
      <c r="H427" s="124">
        <v>289</v>
      </c>
      <c r="I427" s="54">
        <f t="shared" si="55"/>
        <v>1.1559999999999999</v>
      </c>
      <c r="J427" s="158" t="str">
        <f t="shared" si="53"/>
        <v>MUY ALTO</v>
      </c>
      <c r="K427" s="136">
        <v>17346000</v>
      </c>
      <c r="L427" s="136">
        <v>20280900</v>
      </c>
      <c r="M427" s="153">
        <v>1.1691975095122795</v>
      </c>
      <c r="N427" s="136"/>
      <c r="O427" s="136">
        <v>16251776</v>
      </c>
      <c r="P427" s="122">
        <f t="shared" si="58"/>
        <v>0.80133406308398547</v>
      </c>
      <c r="Q427" s="158" t="str">
        <f t="shared" si="56"/>
        <v>MUY ALTO</v>
      </c>
      <c r="R427" s="143"/>
      <c r="S427" s="31">
        <f t="shared" si="54"/>
        <v>0.92634217692508714</v>
      </c>
      <c r="T427" s="158" t="str">
        <f t="shared" si="57"/>
        <v>MUY ALTO</v>
      </c>
    </row>
    <row r="428" spans="1:20" ht="25.5" hidden="1" x14ac:dyDescent="0.25">
      <c r="A428" s="207"/>
      <c r="B428" s="9" t="s">
        <v>238</v>
      </c>
      <c r="C428" s="3" t="s">
        <v>27</v>
      </c>
      <c r="D428" s="1" t="s">
        <v>240</v>
      </c>
      <c r="E428" s="53">
        <v>1748</v>
      </c>
      <c r="F428" s="90">
        <v>1000</v>
      </c>
      <c r="G428" s="48" t="s">
        <v>289</v>
      </c>
      <c r="H428" s="124">
        <v>1518</v>
      </c>
      <c r="I428" s="127">
        <v>1</v>
      </c>
      <c r="J428" s="158" t="str">
        <f t="shared" si="53"/>
        <v>MUY ALTO</v>
      </c>
      <c r="K428" s="136">
        <v>33000000</v>
      </c>
      <c r="L428" s="136">
        <v>0</v>
      </c>
      <c r="M428" s="153">
        <v>0</v>
      </c>
      <c r="N428" s="136"/>
      <c r="O428" s="136"/>
      <c r="P428" s="122" t="e">
        <f t="shared" si="58"/>
        <v>#DIV/0!</v>
      </c>
      <c r="Q428" s="158" t="e">
        <f t="shared" si="56"/>
        <v>#DIV/0!</v>
      </c>
      <c r="R428" s="143"/>
      <c r="S428" s="31" t="e">
        <f t="shared" si="54"/>
        <v>#DIV/0!</v>
      </c>
      <c r="T428" s="158" t="e">
        <f t="shared" si="57"/>
        <v>#DIV/0!</v>
      </c>
    </row>
    <row r="429" spans="1:20" ht="25.5" hidden="1" x14ac:dyDescent="0.25">
      <c r="A429" s="207"/>
      <c r="B429" s="9" t="s">
        <v>238</v>
      </c>
      <c r="C429" s="3" t="s">
        <v>29</v>
      </c>
      <c r="D429" s="1" t="s">
        <v>240</v>
      </c>
      <c r="E429" s="53">
        <v>378</v>
      </c>
      <c r="F429" s="90">
        <v>300</v>
      </c>
      <c r="G429" s="48" t="s">
        <v>289</v>
      </c>
      <c r="H429" s="124">
        <v>322</v>
      </c>
      <c r="I429" s="54">
        <f t="shared" si="55"/>
        <v>1.0733333333333333</v>
      </c>
      <c r="J429" s="158" t="str">
        <f t="shared" si="53"/>
        <v>MUY ALTO</v>
      </c>
      <c r="K429" s="136">
        <v>27833000</v>
      </c>
      <c r="L429" s="136">
        <v>18884400</v>
      </c>
      <c r="M429" s="153">
        <v>0.67848956274925443</v>
      </c>
      <c r="N429" s="136"/>
      <c r="O429" s="136">
        <v>15701573</v>
      </c>
      <c r="P429" s="122">
        <f t="shared" si="58"/>
        <v>0.83145734045031883</v>
      </c>
      <c r="Q429" s="158" t="str">
        <f t="shared" si="56"/>
        <v>MUY ALTO</v>
      </c>
      <c r="R429" s="143"/>
      <c r="S429" s="31">
        <f t="shared" si="54"/>
        <v>0.89243087875000882</v>
      </c>
      <c r="T429" s="158" t="str">
        <f t="shared" si="57"/>
        <v>MUY ALTO</v>
      </c>
    </row>
    <row r="430" spans="1:20" ht="25.5" hidden="1" x14ac:dyDescent="0.25">
      <c r="A430" s="207"/>
      <c r="B430" s="9" t="s">
        <v>238</v>
      </c>
      <c r="C430" s="3" t="s">
        <v>30</v>
      </c>
      <c r="D430" s="1" t="s">
        <v>240</v>
      </c>
      <c r="E430" s="53">
        <v>364</v>
      </c>
      <c r="F430" s="90">
        <v>300</v>
      </c>
      <c r="G430" s="48" t="s">
        <v>289</v>
      </c>
      <c r="H430" s="124">
        <v>314</v>
      </c>
      <c r="I430" s="54">
        <f t="shared" si="55"/>
        <v>1.0466666666666666</v>
      </c>
      <c r="J430" s="158" t="str">
        <f t="shared" si="53"/>
        <v>MUY ALTO</v>
      </c>
      <c r="K430" s="136">
        <v>27833000</v>
      </c>
      <c r="L430" s="136">
        <v>18884400</v>
      </c>
      <c r="M430" s="153">
        <v>0.67848956274925443</v>
      </c>
      <c r="N430" s="136"/>
      <c r="O430" s="136">
        <v>16252088</v>
      </c>
      <c r="P430" s="122">
        <f t="shared" si="58"/>
        <v>0.86060918006396814</v>
      </c>
      <c r="Q430" s="158" t="str">
        <f t="shared" si="56"/>
        <v>MUY ALTO</v>
      </c>
      <c r="R430" s="143"/>
      <c r="S430" s="31">
        <f t="shared" si="54"/>
        <v>0.90077094180028661</v>
      </c>
      <c r="T430" s="158" t="str">
        <f t="shared" si="57"/>
        <v>MUY ALTO</v>
      </c>
    </row>
    <row r="431" spans="1:20" ht="25.5" hidden="1" x14ac:dyDescent="0.25">
      <c r="A431" s="207"/>
      <c r="B431" s="9" t="s">
        <v>238</v>
      </c>
      <c r="C431" s="3" t="s">
        <v>31</v>
      </c>
      <c r="D431" s="1" t="s">
        <v>240</v>
      </c>
      <c r="E431" s="53">
        <v>408</v>
      </c>
      <c r="F431" s="90">
        <v>300</v>
      </c>
      <c r="G431" s="48" t="s">
        <v>289</v>
      </c>
      <c r="H431" s="124">
        <v>152</v>
      </c>
      <c r="I431" s="54">
        <f t="shared" si="55"/>
        <v>0.50666666666666671</v>
      </c>
      <c r="J431" s="158" t="str">
        <f t="shared" si="53"/>
        <v>MEDIO</v>
      </c>
      <c r="K431" s="136">
        <v>27834000</v>
      </c>
      <c r="L431" s="136">
        <v>18884400</v>
      </c>
      <c r="M431" s="153">
        <v>0.67846518646259968</v>
      </c>
      <c r="N431" s="136"/>
      <c r="O431" s="136">
        <v>9247685</v>
      </c>
      <c r="P431" s="122">
        <f t="shared" si="58"/>
        <v>0.48969969922263878</v>
      </c>
      <c r="Q431" s="158" t="str">
        <f t="shared" si="56"/>
        <v>MEDIO</v>
      </c>
      <c r="R431" s="143"/>
      <c r="S431" s="31">
        <f t="shared" si="54"/>
        <v>0.24811451427280368</v>
      </c>
      <c r="T431" s="158" t="str">
        <f t="shared" si="57"/>
        <v>BAJO</v>
      </c>
    </row>
    <row r="432" spans="1:20" ht="25.5" hidden="1" x14ac:dyDescent="0.25">
      <c r="A432" s="207"/>
      <c r="B432" s="9" t="s">
        <v>238</v>
      </c>
      <c r="C432" s="3" t="s">
        <v>27</v>
      </c>
      <c r="D432" s="1" t="s">
        <v>241</v>
      </c>
      <c r="E432" s="53">
        <v>3150</v>
      </c>
      <c r="F432" s="90">
        <v>4500</v>
      </c>
      <c r="G432" s="48" t="s">
        <v>289</v>
      </c>
      <c r="H432" s="124">
        <v>4915</v>
      </c>
      <c r="I432" s="54">
        <f t="shared" si="55"/>
        <v>1.0922222222222222</v>
      </c>
      <c r="J432" s="158" t="str">
        <f t="shared" si="53"/>
        <v>MUY ALTO</v>
      </c>
      <c r="K432" s="136">
        <v>398000000</v>
      </c>
      <c r="L432" s="136">
        <v>360465689</v>
      </c>
      <c r="M432" s="153">
        <v>0.90569268592964824</v>
      </c>
      <c r="N432" s="136">
        <v>12533058</v>
      </c>
      <c r="O432" s="136">
        <v>356656441</v>
      </c>
      <c r="P432" s="122">
        <f t="shared" si="58"/>
        <v>0.98943242556436484</v>
      </c>
      <c r="Q432" s="158" t="str">
        <f t="shared" si="56"/>
        <v>MUY ALTO</v>
      </c>
      <c r="R432" s="143"/>
      <c r="S432" s="31">
        <f t="shared" si="54"/>
        <v>1.080680082588634</v>
      </c>
      <c r="T432" s="158" t="str">
        <f t="shared" si="57"/>
        <v>MUY ALTO</v>
      </c>
    </row>
    <row r="433" spans="1:20" ht="25.5" hidden="1" x14ac:dyDescent="0.25">
      <c r="A433" s="207"/>
      <c r="B433" s="9" t="s">
        <v>238</v>
      </c>
      <c r="C433" s="3" t="s">
        <v>29</v>
      </c>
      <c r="D433" s="1" t="s">
        <v>241</v>
      </c>
      <c r="E433" s="53">
        <v>0</v>
      </c>
      <c r="F433" s="90">
        <v>300</v>
      </c>
      <c r="G433" s="48" t="s">
        <v>289</v>
      </c>
      <c r="H433" s="124">
        <v>415</v>
      </c>
      <c r="I433" s="54">
        <f t="shared" si="55"/>
        <v>1.3833333333333333</v>
      </c>
      <c r="J433" s="158" t="str">
        <f t="shared" si="53"/>
        <v>MUY ALTO</v>
      </c>
      <c r="K433" s="136">
        <v>27333000</v>
      </c>
      <c r="L433" s="136">
        <v>27054000</v>
      </c>
      <c r="M433" s="153">
        <v>0.98979255844583469</v>
      </c>
      <c r="N433" s="136">
        <v>3050000</v>
      </c>
      <c r="O433" s="136">
        <v>15355693</v>
      </c>
      <c r="P433" s="122">
        <f t="shared" si="58"/>
        <v>0.56759418200635769</v>
      </c>
      <c r="Q433" s="158" t="str">
        <f t="shared" si="56"/>
        <v>MEDIO</v>
      </c>
      <c r="R433" s="143"/>
      <c r="S433" s="31">
        <f t="shared" si="54"/>
        <v>0.78517195177546151</v>
      </c>
      <c r="T433" s="158" t="str">
        <f t="shared" si="57"/>
        <v>ALTO</v>
      </c>
    </row>
    <row r="434" spans="1:20" ht="25.5" hidden="1" x14ac:dyDescent="0.25">
      <c r="A434" s="207"/>
      <c r="B434" s="9" t="s">
        <v>238</v>
      </c>
      <c r="C434" s="3" t="s">
        <v>30</v>
      </c>
      <c r="D434" s="1" t="s">
        <v>241</v>
      </c>
      <c r="E434" s="53">
        <v>0</v>
      </c>
      <c r="F434" s="90">
        <v>300</v>
      </c>
      <c r="G434" s="53" t="s">
        <v>289</v>
      </c>
      <c r="H434" s="124">
        <v>494</v>
      </c>
      <c r="I434" s="54">
        <f t="shared" si="55"/>
        <v>1.6466666666666667</v>
      </c>
      <c r="J434" s="158" t="str">
        <f t="shared" si="53"/>
        <v>MUY ALTO</v>
      </c>
      <c r="K434" s="136">
        <v>27333000</v>
      </c>
      <c r="L434" s="136">
        <v>67054000</v>
      </c>
      <c r="M434" s="153">
        <v>2.4532250393297481</v>
      </c>
      <c r="N434" s="136">
        <v>2749999</v>
      </c>
      <c r="O434" s="136">
        <v>58979425</v>
      </c>
      <c r="P434" s="122">
        <f t="shared" si="58"/>
        <v>0.87958100933575922</v>
      </c>
      <c r="Q434" s="158" t="str">
        <f t="shared" si="56"/>
        <v>MUY ALTO</v>
      </c>
      <c r="R434" s="143"/>
      <c r="S434" s="31">
        <f t="shared" si="54"/>
        <v>1.4483767287062168</v>
      </c>
      <c r="T434" s="158" t="str">
        <f t="shared" si="57"/>
        <v>MUY ALTO</v>
      </c>
    </row>
    <row r="435" spans="1:20" ht="25.5" hidden="1" x14ac:dyDescent="0.25">
      <c r="A435" s="207"/>
      <c r="B435" s="9" t="s">
        <v>238</v>
      </c>
      <c r="C435" s="3" t="s">
        <v>31</v>
      </c>
      <c r="D435" s="1" t="s">
        <v>241</v>
      </c>
      <c r="E435" s="53">
        <v>0</v>
      </c>
      <c r="F435" s="90">
        <v>350</v>
      </c>
      <c r="G435" s="53" t="s">
        <v>289</v>
      </c>
      <c r="H435" s="124">
        <v>314</v>
      </c>
      <c r="I435" s="54">
        <f t="shared" si="55"/>
        <v>0.89714285714285713</v>
      </c>
      <c r="J435" s="158" t="str">
        <f t="shared" si="53"/>
        <v>MUY ALTO</v>
      </c>
      <c r="K435" s="136">
        <v>27334000</v>
      </c>
      <c r="L435" s="136">
        <v>27054000</v>
      </c>
      <c r="M435" s="153">
        <v>0.98975634740616081</v>
      </c>
      <c r="N435" s="136">
        <v>-1</v>
      </c>
      <c r="O435" s="136">
        <v>19873999</v>
      </c>
      <c r="P435" s="122">
        <f t="shared" si="58"/>
        <v>0.73460482738227251</v>
      </c>
      <c r="Q435" s="158" t="str">
        <f t="shared" si="56"/>
        <v>ALTO</v>
      </c>
      <c r="R435" s="143"/>
      <c r="S435" s="31">
        <f t="shared" si="54"/>
        <v>0.65904547370866728</v>
      </c>
      <c r="T435" s="158" t="str">
        <f t="shared" si="57"/>
        <v>ALTO</v>
      </c>
    </row>
    <row r="436" spans="1:20" ht="25.5" hidden="1" x14ac:dyDescent="0.25">
      <c r="A436" s="207"/>
      <c r="B436" s="9" t="s">
        <v>238</v>
      </c>
      <c r="C436" s="3" t="s">
        <v>27</v>
      </c>
      <c r="D436" s="1" t="s">
        <v>242</v>
      </c>
      <c r="E436" s="53">
        <v>0</v>
      </c>
      <c r="F436" s="90">
        <v>16</v>
      </c>
      <c r="G436" s="53" t="s">
        <v>289</v>
      </c>
      <c r="H436" s="124">
        <v>16</v>
      </c>
      <c r="I436" s="54">
        <f t="shared" si="55"/>
        <v>1</v>
      </c>
      <c r="J436" s="158" t="str">
        <f t="shared" si="53"/>
        <v>MUY ALTO</v>
      </c>
      <c r="K436" s="136">
        <v>35000000</v>
      </c>
      <c r="L436" s="136">
        <v>0</v>
      </c>
      <c r="M436" s="153">
        <v>0</v>
      </c>
      <c r="N436" s="136"/>
      <c r="O436" s="136"/>
      <c r="P436" s="122" t="e">
        <f t="shared" si="58"/>
        <v>#DIV/0!</v>
      </c>
      <c r="Q436" s="158" t="e">
        <f t="shared" si="56"/>
        <v>#DIV/0!</v>
      </c>
      <c r="R436" s="143"/>
      <c r="S436" s="31" t="e">
        <f t="shared" si="54"/>
        <v>#DIV/0!</v>
      </c>
      <c r="T436" s="158" t="e">
        <f t="shared" si="57"/>
        <v>#DIV/0!</v>
      </c>
    </row>
    <row r="437" spans="1:20" ht="25.5" hidden="1" x14ac:dyDescent="0.25">
      <c r="A437" s="207"/>
      <c r="B437" s="9" t="s">
        <v>238</v>
      </c>
      <c r="C437" s="3" t="s">
        <v>29</v>
      </c>
      <c r="D437" s="1" t="s">
        <v>242</v>
      </c>
      <c r="E437" s="53">
        <v>0</v>
      </c>
      <c r="F437" s="90">
        <v>2</v>
      </c>
      <c r="G437" s="53" t="s">
        <v>289</v>
      </c>
      <c r="H437" s="124">
        <v>6</v>
      </c>
      <c r="I437" s="127">
        <v>1</v>
      </c>
      <c r="J437" s="158" t="str">
        <f t="shared" si="53"/>
        <v>MUY ALTO</v>
      </c>
      <c r="K437" s="136">
        <v>2000000</v>
      </c>
      <c r="L437" s="136">
        <v>0</v>
      </c>
      <c r="M437" s="153">
        <v>0</v>
      </c>
      <c r="N437" s="136"/>
      <c r="O437" s="136"/>
      <c r="P437" s="122" t="e">
        <f t="shared" si="58"/>
        <v>#DIV/0!</v>
      </c>
      <c r="Q437" s="158" t="e">
        <f t="shared" si="56"/>
        <v>#DIV/0!</v>
      </c>
      <c r="R437" s="143"/>
      <c r="S437" s="31" t="e">
        <f t="shared" si="54"/>
        <v>#DIV/0!</v>
      </c>
      <c r="T437" s="158" t="e">
        <f t="shared" si="57"/>
        <v>#DIV/0!</v>
      </c>
    </row>
    <row r="438" spans="1:20" ht="25.5" hidden="1" x14ac:dyDescent="0.25">
      <c r="A438" s="207"/>
      <c r="B438" s="9" t="s">
        <v>238</v>
      </c>
      <c r="C438" s="3" t="s">
        <v>30</v>
      </c>
      <c r="D438" s="1" t="s">
        <v>242</v>
      </c>
      <c r="E438" s="53">
        <v>0</v>
      </c>
      <c r="F438" s="90">
        <v>2</v>
      </c>
      <c r="G438" s="48" t="s">
        <v>289</v>
      </c>
      <c r="H438" s="124">
        <v>3</v>
      </c>
      <c r="I438" s="54">
        <f t="shared" si="55"/>
        <v>1.5</v>
      </c>
      <c r="J438" s="158" t="str">
        <f t="shared" si="53"/>
        <v>MUY ALTO</v>
      </c>
      <c r="K438" s="136">
        <v>2000000</v>
      </c>
      <c r="L438" s="136">
        <v>0</v>
      </c>
      <c r="M438" s="153">
        <v>0</v>
      </c>
      <c r="N438" s="136"/>
      <c r="O438" s="136"/>
      <c r="P438" s="122" t="e">
        <f t="shared" si="58"/>
        <v>#DIV/0!</v>
      </c>
      <c r="Q438" s="158" t="e">
        <f t="shared" si="56"/>
        <v>#DIV/0!</v>
      </c>
      <c r="R438" s="143"/>
      <c r="S438" s="31" t="e">
        <f t="shared" si="54"/>
        <v>#DIV/0!</v>
      </c>
      <c r="T438" s="158" t="e">
        <f t="shared" si="57"/>
        <v>#DIV/0!</v>
      </c>
    </row>
    <row r="439" spans="1:20" ht="25.5" hidden="1" x14ac:dyDescent="0.25">
      <c r="A439" s="207"/>
      <c r="B439" s="9" t="s">
        <v>238</v>
      </c>
      <c r="C439" s="3" t="s">
        <v>31</v>
      </c>
      <c r="D439" s="1" t="s">
        <v>242</v>
      </c>
      <c r="E439" s="53">
        <v>0</v>
      </c>
      <c r="F439" s="90">
        <v>2</v>
      </c>
      <c r="G439" s="48" t="s">
        <v>289</v>
      </c>
      <c r="H439" s="124">
        <v>2</v>
      </c>
      <c r="I439" s="54">
        <f t="shared" si="55"/>
        <v>1</v>
      </c>
      <c r="J439" s="158" t="str">
        <f t="shared" si="53"/>
        <v>MUY ALTO</v>
      </c>
      <c r="K439" s="136">
        <v>2000000</v>
      </c>
      <c r="L439" s="136">
        <v>0</v>
      </c>
      <c r="M439" s="153">
        <v>0</v>
      </c>
      <c r="N439" s="136"/>
      <c r="O439" s="136"/>
      <c r="P439" s="122" t="e">
        <f t="shared" si="58"/>
        <v>#DIV/0!</v>
      </c>
      <c r="Q439" s="158" t="e">
        <f t="shared" si="56"/>
        <v>#DIV/0!</v>
      </c>
      <c r="R439" s="143"/>
      <c r="S439" s="31" t="e">
        <f t="shared" si="54"/>
        <v>#DIV/0!</v>
      </c>
      <c r="T439" s="158" t="e">
        <f t="shared" si="57"/>
        <v>#DIV/0!</v>
      </c>
    </row>
    <row r="440" spans="1:20" ht="25.5" hidden="1" x14ac:dyDescent="0.25">
      <c r="A440" s="207"/>
      <c r="B440" s="9" t="s">
        <v>238</v>
      </c>
      <c r="C440" s="3" t="s">
        <v>27</v>
      </c>
      <c r="D440" s="1" t="s">
        <v>243</v>
      </c>
      <c r="E440" s="53">
        <v>25</v>
      </c>
      <c r="F440" s="90">
        <v>10</v>
      </c>
      <c r="G440" s="48" t="s">
        <v>289</v>
      </c>
      <c r="H440" s="124">
        <v>15</v>
      </c>
      <c r="I440" s="54">
        <f t="shared" si="55"/>
        <v>1.5</v>
      </c>
      <c r="J440" s="158" t="str">
        <f t="shared" si="53"/>
        <v>MUY ALTO</v>
      </c>
      <c r="K440" s="136">
        <v>15000000</v>
      </c>
      <c r="L440" s="136">
        <v>8000000</v>
      </c>
      <c r="M440" s="153">
        <v>0.53333333333333333</v>
      </c>
      <c r="N440" s="136"/>
      <c r="O440" s="136"/>
      <c r="P440" s="122">
        <f t="shared" si="58"/>
        <v>0</v>
      </c>
      <c r="Q440" s="158" t="str">
        <f t="shared" si="56"/>
        <v>MUY BAJO</v>
      </c>
      <c r="R440" s="143"/>
      <c r="S440" s="31">
        <f t="shared" si="54"/>
        <v>0</v>
      </c>
      <c r="T440" s="158" t="str">
        <f t="shared" si="57"/>
        <v>MUY BAJO</v>
      </c>
    </row>
    <row r="441" spans="1:20" ht="25.5" hidden="1" x14ac:dyDescent="0.25">
      <c r="A441" s="207"/>
      <c r="B441" s="9" t="s">
        <v>238</v>
      </c>
      <c r="C441" s="3" t="s">
        <v>29</v>
      </c>
      <c r="D441" s="1" t="s">
        <v>243</v>
      </c>
      <c r="E441" s="53">
        <v>22</v>
      </c>
      <c r="F441" s="90">
        <v>10</v>
      </c>
      <c r="G441" s="48" t="s">
        <v>289</v>
      </c>
      <c r="H441" s="124">
        <v>8</v>
      </c>
      <c r="I441" s="54">
        <f t="shared" si="55"/>
        <v>0.8</v>
      </c>
      <c r="J441" s="158" t="str">
        <f t="shared" si="53"/>
        <v>ALTO</v>
      </c>
      <c r="K441" s="136">
        <v>5000000</v>
      </c>
      <c r="L441" s="136">
        <v>4000000</v>
      </c>
      <c r="M441" s="153">
        <v>0.8</v>
      </c>
      <c r="N441" s="136"/>
      <c r="O441" s="136"/>
      <c r="P441" s="122">
        <f t="shared" si="58"/>
        <v>0</v>
      </c>
      <c r="Q441" s="158" t="str">
        <f t="shared" si="56"/>
        <v>MUY BAJO</v>
      </c>
      <c r="R441" s="143"/>
      <c r="S441" s="31">
        <f t="shared" si="54"/>
        <v>0</v>
      </c>
      <c r="T441" s="158" t="str">
        <f t="shared" si="57"/>
        <v>MUY BAJO</v>
      </c>
    </row>
    <row r="442" spans="1:20" ht="25.5" hidden="1" x14ac:dyDescent="0.25">
      <c r="A442" s="207"/>
      <c r="B442" s="9" t="s">
        <v>238</v>
      </c>
      <c r="C442" s="3" t="s">
        <v>30</v>
      </c>
      <c r="D442" s="1" t="s">
        <v>243</v>
      </c>
      <c r="E442" s="53">
        <v>24</v>
      </c>
      <c r="F442" s="90">
        <v>10</v>
      </c>
      <c r="G442" s="48" t="s">
        <v>289</v>
      </c>
      <c r="H442" s="124">
        <v>14</v>
      </c>
      <c r="I442" s="127">
        <v>1</v>
      </c>
      <c r="J442" s="158" t="str">
        <f t="shared" si="53"/>
        <v>MUY ALTO</v>
      </c>
      <c r="K442" s="136">
        <v>5000000</v>
      </c>
      <c r="L442" s="136">
        <v>4000000</v>
      </c>
      <c r="M442" s="153">
        <v>0.8</v>
      </c>
      <c r="N442" s="136"/>
      <c r="O442" s="136"/>
      <c r="P442" s="122">
        <f t="shared" si="58"/>
        <v>0</v>
      </c>
      <c r="Q442" s="158" t="str">
        <f t="shared" si="56"/>
        <v>MUY BAJO</v>
      </c>
      <c r="R442" s="143"/>
      <c r="S442" s="31">
        <f t="shared" si="54"/>
        <v>0</v>
      </c>
      <c r="T442" s="158" t="str">
        <f t="shared" si="57"/>
        <v>MUY BAJO</v>
      </c>
    </row>
    <row r="443" spans="1:20" ht="25.5" hidden="1" x14ac:dyDescent="0.25">
      <c r="A443" s="207"/>
      <c r="B443" s="9" t="s">
        <v>238</v>
      </c>
      <c r="C443" s="3" t="s">
        <v>31</v>
      </c>
      <c r="D443" s="1" t="s">
        <v>243</v>
      </c>
      <c r="E443" s="53">
        <v>23</v>
      </c>
      <c r="F443" s="90">
        <v>10</v>
      </c>
      <c r="G443" s="48" t="s">
        <v>289</v>
      </c>
      <c r="H443" s="124">
        <v>14</v>
      </c>
      <c r="I443" s="127">
        <v>1</v>
      </c>
      <c r="J443" s="158" t="str">
        <f t="shared" si="53"/>
        <v>MUY ALTO</v>
      </c>
      <c r="K443" s="136">
        <v>5000000</v>
      </c>
      <c r="L443" s="136">
        <v>4000000</v>
      </c>
      <c r="M443" s="153">
        <v>0.8</v>
      </c>
      <c r="N443" s="136"/>
      <c r="O443" s="136"/>
      <c r="P443" s="122">
        <f t="shared" si="58"/>
        <v>0</v>
      </c>
      <c r="Q443" s="158" t="str">
        <f t="shared" si="56"/>
        <v>MUY BAJO</v>
      </c>
      <c r="R443" s="143"/>
      <c r="S443" s="31">
        <f t="shared" si="54"/>
        <v>0</v>
      </c>
      <c r="T443" s="158" t="str">
        <f t="shared" si="57"/>
        <v>MUY BAJO</v>
      </c>
    </row>
    <row r="444" spans="1:20" ht="25.5" hidden="1" x14ac:dyDescent="0.25">
      <c r="A444" s="207"/>
      <c r="B444" s="9" t="s">
        <v>238</v>
      </c>
      <c r="C444" s="3" t="s">
        <v>27</v>
      </c>
      <c r="D444" s="1" t="s">
        <v>244</v>
      </c>
      <c r="E444" s="53">
        <v>26</v>
      </c>
      <c r="F444" s="90">
        <v>10</v>
      </c>
      <c r="G444" s="48" t="s">
        <v>289</v>
      </c>
      <c r="H444" s="124">
        <v>15</v>
      </c>
      <c r="I444" s="127">
        <v>1</v>
      </c>
      <c r="J444" s="158" t="str">
        <f t="shared" si="53"/>
        <v>MUY ALTO</v>
      </c>
      <c r="K444" s="136">
        <v>15000000</v>
      </c>
      <c r="L444" s="136">
        <v>6379</v>
      </c>
      <c r="M444" s="153">
        <v>4.2526666666666669E-4</v>
      </c>
      <c r="N444" s="136"/>
      <c r="O444" s="136"/>
      <c r="P444" s="122">
        <f t="shared" si="58"/>
        <v>0</v>
      </c>
      <c r="Q444" s="158" t="str">
        <f t="shared" si="56"/>
        <v>MUY BAJO</v>
      </c>
      <c r="R444" s="143"/>
      <c r="S444" s="31">
        <f t="shared" si="54"/>
        <v>0</v>
      </c>
      <c r="T444" s="158" t="str">
        <f t="shared" si="57"/>
        <v>MUY BAJO</v>
      </c>
    </row>
    <row r="445" spans="1:20" ht="25.5" hidden="1" x14ac:dyDescent="0.25">
      <c r="A445" s="207"/>
      <c r="B445" s="9" t="s">
        <v>238</v>
      </c>
      <c r="C445" s="3" t="s">
        <v>29</v>
      </c>
      <c r="D445" s="1" t="s">
        <v>244</v>
      </c>
      <c r="E445" s="53">
        <v>24</v>
      </c>
      <c r="F445" s="90">
        <v>10</v>
      </c>
      <c r="G445" s="48" t="s">
        <v>289</v>
      </c>
      <c r="H445" s="124">
        <v>14</v>
      </c>
      <c r="I445" s="127">
        <v>1</v>
      </c>
      <c r="J445" s="158" t="str">
        <f t="shared" si="53"/>
        <v>MUY ALTO</v>
      </c>
      <c r="K445" s="136">
        <v>5000000</v>
      </c>
      <c r="L445" s="136">
        <v>6979</v>
      </c>
      <c r="M445" s="153">
        <v>1.3958E-3</v>
      </c>
      <c r="N445" s="136"/>
      <c r="O445" s="136"/>
      <c r="P445" s="122">
        <f t="shared" si="58"/>
        <v>0</v>
      </c>
      <c r="Q445" s="158" t="str">
        <f t="shared" si="56"/>
        <v>MUY BAJO</v>
      </c>
      <c r="R445" s="143"/>
      <c r="S445" s="31">
        <f t="shared" si="54"/>
        <v>0</v>
      </c>
      <c r="T445" s="158" t="str">
        <f t="shared" si="57"/>
        <v>MUY BAJO</v>
      </c>
    </row>
    <row r="446" spans="1:20" ht="25.5" hidden="1" x14ac:dyDescent="0.25">
      <c r="A446" s="207"/>
      <c r="B446" s="9" t="s">
        <v>238</v>
      </c>
      <c r="C446" s="3" t="s">
        <v>30</v>
      </c>
      <c r="D446" s="1" t="s">
        <v>244</v>
      </c>
      <c r="E446" s="53">
        <v>25</v>
      </c>
      <c r="F446" s="90">
        <v>10</v>
      </c>
      <c r="G446" s="48" t="s">
        <v>289</v>
      </c>
      <c r="H446" s="124">
        <v>14</v>
      </c>
      <c r="I446" s="127">
        <v>1</v>
      </c>
      <c r="J446" s="158" t="str">
        <f t="shared" si="53"/>
        <v>MUY ALTO</v>
      </c>
      <c r="K446" s="136">
        <v>5000000</v>
      </c>
      <c r="L446" s="136">
        <v>6980</v>
      </c>
      <c r="M446" s="153">
        <v>1.3960000000000001E-3</v>
      </c>
      <c r="N446" s="136"/>
      <c r="O446" s="136"/>
      <c r="P446" s="122">
        <f t="shared" si="58"/>
        <v>0</v>
      </c>
      <c r="Q446" s="158" t="str">
        <f t="shared" si="56"/>
        <v>MUY BAJO</v>
      </c>
      <c r="R446" s="143"/>
      <c r="S446" s="31">
        <f t="shared" si="54"/>
        <v>0</v>
      </c>
      <c r="T446" s="158" t="str">
        <f t="shared" si="57"/>
        <v>MUY BAJO</v>
      </c>
    </row>
    <row r="447" spans="1:20" ht="25.5" hidden="1" x14ac:dyDescent="0.25">
      <c r="A447" s="207"/>
      <c r="B447" s="9" t="s">
        <v>238</v>
      </c>
      <c r="C447" s="3" t="s">
        <v>31</v>
      </c>
      <c r="D447" s="1" t="s">
        <v>244</v>
      </c>
      <c r="E447" s="53">
        <v>25</v>
      </c>
      <c r="F447" s="90">
        <v>10</v>
      </c>
      <c r="G447" s="48" t="s">
        <v>289</v>
      </c>
      <c r="H447" s="124">
        <v>9</v>
      </c>
      <c r="I447" s="54">
        <f t="shared" si="55"/>
        <v>0.9</v>
      </c>
      <c r="J447" s="158" t="str">
        <f t="shared" si="53"/>
        <v>MUY ALTO</v>
      </c>
      <c r="K447" s="136">
        <v>5000000</v>
      </c>
      <c r="L447" s="136">
        <v>6979</v>
      </c>
      <c r="M447" s="153">
        <v>1.3958E-3</v>
      </c>
      <c r="N447" s="136"/>
      <c r="O447" s="136"/>
      <c r="P447" s="122">
        <f t="shared" si="58"/>
        <v>0</v>
      </c>
      <c r="Q447" s="158" t="str">
        <f t="shared" si="56"/>
        <v>MUY BAJO</v>
      </c>
      <c r="R447" s="143"/>
      <c r="S447" s="31">
        <f t="shared" si="54"/>
        <v>0</v>
      </c>
      <c r="T447" s="158" t="str">
        <f t="shared" si="57"/>
        <v>MUY BAJO</v>
      </c>
    </row>
    <row r="448" spans="1:20" ht="38.25" hidden="1" x14ac:dyDescent="0.25">
      <c r="A448" s="207"/>
      <c r="B448" s="9" t="s">
        <v>238</v>
      </c>
      <c r="C448" s="3" t="s">
        <v>27</v>
      </c>
      <c r="D448" s="1" t="s">
        <v>245</v>
      </c>
      <c r="E448" s="53">
        <v>23</v>
      </c>
      <c r="F448" s="90">
        <v>12</v>
      </c>
      <c r="G448" s="48" t="s">
        <v>289</v>
      </c>
      <c r="H448" s="124">
        <v>17</v>
      </c>
      <c r="I448" s="127">
        <v>1</v>
      </c>
      <c r="J448" s="158" t="str">
        <f t="shared" ref="J448:J511" si="59">IF(I448&lt;=20%,"MUY BAJO",IF(AND(I448&gt;20%,I448&lt;=40%),"BAJO",IF(AND(I448&gt;40%,I448&lt;=60%),"MEDIO",IF(AND(I448&gt;60%,I448&lt;=80%),"ALTO","MUY ALTO"))))</f>
        <v>MUY ALTO</v>
      </c>
      <c r="K448" s="136">
        <v>18750000</v>
      </c>
      <c r="L448" s="136">
        <v>9250467</v>
      </c>
      <c r="M448" s="153">
        <v>0.49335824</v>
      </c>
      <c r="N448" s="136"/>
      <c r="O448" s="136">
        <v>9130467</v>
      </c>
      <c r="P448" s="122">
        <f t="shared" si="58"/>
        <v>0.98702768195378676</v>
      </c>
      <c r="Q448" s="158" t="str">
        <f t="shared" si="56"/>
        <v>MUY ALTO</v>
      </c>
      <c r="R448" s="143"/>
      <c r="S448" s="31">
        <f t="shared" si="54"/>
        <v>0.98702768195378676</v>
      </c>
      <c r="T448" s="158" t="str">
        <f t="shared" si="57"/>
        <v>MUY ALTO</v>
      </c>
    </row>
    <row r="449" spans="1:20" ht="38.25" hidden="1" x14ac:dyDescent="0.25">
      <c r="A449" s="207"/>
      <c r="B449" s="9" t="s">
        <v>238</v>
      </c>
      <c r="C449" s="3" t="s">
        <v>29</v>
      </c>
      <c r="D449" s="1" t="s">
        <v>245</v>
      </c>
      <c r="E449" s="53">
        <v>19</v>
      </c>
      <c r="F449" s="90">
        <v>12</v>
      </c>
      <c r="G449" s="48" t="s">
        <v>289</v>
      </c>
      <c r="H449" s="124">
        <v>11</v>
      </c>
      <c r="I449" s="54">
        <f t="shared" si="55"/>
        <v>0.91666666666666663</v>
      </c>
      <c r="J449" s="158" t="str">
        <f t="shared" si="59"/>
        <v>MUY ALTO</v>
      </c>
      <c r="K449" s="136">
        <v>3750000</v>
      </c>
      <c r="L449" s="136">
        <v>0</v>
      </c>
      <c r="M449" s="153">
        <v>0</v>
      </c>
      <c r="N449" s="136"/>
      <c r="O449" s="136"/>
      <c r="P449" s="122" t="e">
        <f t="shared" si="58"/>
        <v>#DIV/0!</v>
      </c>
      <c r="Q449" s="158" t="e">
        <f t="shared" si="56"/>
        <v>#DIV/0!</v>
      </c>
      <c r="R449" s="143"/>
      <c r="S449" s="31" t="e">
        <f t="shared" si="54"/>
        <v>#DIV/0!</v>
      </c>
      <c r="T449" s="158" t="e">
        <f t="shared" si="57"/>
        <v>#DIV/0!</v>
      </c>
    </row>
    <row r="450" spans="1:20" ht="38.25" hidden="1" x14ac:dyDescent="0.25">
      <c r="A450" s="207"/>
      <c r="B450" s="9" t="s">
        <v>238</v>
      </c>
      <c r="C450" s="3" t="s">
        <v>30</v>
      </c>
      <c r="D450" s="1" t="s">
        <v>245</v>
      </c>
      <c r="E450" s="53">
        <v>20</v>
      </c>
      <c r="F450" s="90">
        <v>12</v>
      </c>
      <c r="G450" s="48" t="s">
        <v>289</v>
      </c>
      <c r="H450" s="124">
        <v>14</v>
      </c>
      <c r="I450" s="54">
        <f t="shared" si="55"/>
        <v>1.1666666666666667</v>
      </c>
      <c r="J450" s="158" t="str">
        <f t="shared" si="59"/>
        <v>MUY ALTO</v>
      </c>
      <c r="K450" s="136">
        <v>3750000</v>
      </c>
      <c r="L450" s="136">
        <v>0</v>
      </c>
      <c r="M450" s="153">
        <v>0</v>
      </c>
      <c r="N450" s="136"/>
      <c r="O450" s="136"/>
      <c r="P450" s="122" t="e">
        <f t="shared" si="58"/>
        <v>#DIV/0!</v>
      </c>
      <c r="Q450" s="158" t="e">
        <f t="shared" si="56"/>
        <v>#DIV/0!</v>
      </c>
      <c r="R450" s="143"/>
      <c r="S450" s="31" t="e">
        <f t="shared" si="54"/>
        <v>#DIV/0!</v>
      </c>
      <c r="T450" s="158" t="e">
        <f t="shared" si="57"/>
        <v>#DIV/0!</v>
      </c>
    </row>
    <row r="451" spans="1:20" ht="38.25" hidden="1" x14ac:dyDescent="0.25">
      <c r="A451" s="207"/>
      <c r="B451" s="9" t="s">
        <v>238</v>
      </c>
      <c r="C451" s="3" t="s">
        <v>31</v>
      </c>
      <c r="D451" s="1" t="s">
        <v>245</v>
      </c>
      <c r="E451" s="53">
        <v>19</v>
      </c>
      <c r="F451" s="90">
        <v>12</v>
      </c>
      <c r="G451" s="48" t="s">
        <v>289</v>
      </c>
      <c r="H451" s="124">
        <v>11</v>
      </c>
      <c r="I451" s="54">
        <f t="shared" si="55"/>
        <v>0.91666666666666663</v>
      </c>
      <c r="J451" s="158" t="str">
        <f t="shared" si="59"/>
        <v>MUY ALTO</v>
      </c>
      <c r="K451" s="136">
        <v>3750000</v>
      </c>
      <c r="L451" s="136">
        <v>0</v>
      </c>
      <c r="M451" s="153">
        <v>0</v>
      </c>
      <c r="N451" s="136"/>
      <c r="O451" s="136"/>
      <c r="P451" s="122" t="e">
        <f t="shared" si="58"/>
        <v>#DIV/0!</v>
      </c>
      <c r="Q451" s="158" t="e">
        <f t="shared" si="56"/>
        <v>#DIV/0!</v>
      </c>
      <c r="R451" s="143"/>
      <c r="S451" s="31" t="e">
        <f t="shared" si="54"/>
        <v>#DIV/0!</v>
      </c>
      <c r="T451" s="158" t="e">
        <f t="shared" si="57"/>
        <v>#DIV/0!</v>
      </c>
    </row>
    <row r="452" spans="1:20" ht="63.75" hidden="1" x14ac:dyDescent="0.25">
      <c r="A452" s="207"/>
      <c r="B452" s="9" t="s">
        <v>238</v>
      </c>
      <c r="C452" s="3" t="s">
        <v>27</v>
      </c>
      <c r="D452" s="1" t="s">
        <v>246</v>
      </c>
      <c r="E452" s="53">
        <v>0</v>
      </c>
      <c r="F452" s="90">
        <v>1000</v>
      </c>
      <c r="G452" s="48" t="s">
        <v>290</v>
      </c>
      <c r="H452" s="124">
        <v>2521</v>
      </c>
      <c r="I452" s="127">
        <v>1</v>
      </c>
      <c r="J452" s="158" t="str">
        <f t="shared" si="59"/>
        <v>MUY ALTO</v>
      </c>
      <c r="K452" s="136">
        <v>0</v>
      </c>
      <c r="L452" s="136">
        <v>0</v>
      </c>
      <c r="M452" s="153"/>
      <c r="N452" s="136"/>
      <c r="O452" s="136"/>
      <c r="P452" s="122"/>
      <c r="Q452" s="158" t="s">
        <v>293</v>
      </c>
      <c r="R452" s="143"/>
      <c r="S452" s="31">
        <f t="shared" si="54"/>
        <v>0</v>
      </c>
      <c r="T452" s="158" t="s">
        <v>293</v>
      </c>
    </row>
    <row r="453" spans="1:20" ht="25.5" hidden="1" x14ac:dyDescent="0.25">
      <c r="A453" s="207"/>
      <c r="B453" s="9" t="s">
        <v>238</v>
      </c>
      <c r="C453" s="3" t="s">
        <v>27</v>
      </c>
      <c r="D453" s="1" t="s">
        <v>247</v>
      </c>
      <c r="E453" s="53">
        <v>16442</v>
      </c>
      <c r="F453" s="90">
        <v>8000</v>
      </c>
      <c r="G453" s="48" t="s">
        <v>289</v>
      </c>
      <c r="H453" s="124">
        <v>8343</v>
      </c>
      <c r="I453" s="54">
        <f t="shared" si="55"/>
        <v>1.042875</v>
      </c>
      <c r="J453" s="158" t="str">
        <f t="shared" si="59"/>
        <v>MUY ALTO</v>
      </c>
      <c r="K453" s="136">
        <v>221500000</v>
      </c>
      <c r="L453" s="136">
        <v>90257754</v>
      </c>
      <c r="M453" s="153">
        <v>0.40748421670428892</v>
      </c>
      <c r="N453" s="136">
        <v>1396168</v>
      </c>
      <c r="O453" s="136">
        <v>90257753</v>
      </c>
      <c r="P453" s="122">
        <f t="shared" ref="P453:P516" si="60">+O453/L453</f>
        <v>0.99999998892061948</v>
      </c>
      <c r="Q453" s="158" t="str">
        <f t="shared" si="56"/>
        <v>MUY ALTO</v>
      </c>
      <c r="R453" s="143"/>
      <c r="S453" s="31">
        <f t="shared" si="54"/>
        <v>1.042874988445591</v>
      </c>
      <c r="T453" s="158" t="str">
        <f t="shared" si="57"/>
        <v>MUY ALTO</v>
      </c>
    </row>
    <row r="454" spans="1:20" ht="25.5" hidden="1" x14ac:dyDescent="0.25">
      <c r="A454" s="207"/>
      <c r="B454" s="9" t="s">
        <v>238</v>
      </c>
      <c r="C454" s="3" t="s">
        <v>29</v>
      </c>
      <c r="D454" s="1" t="s">
        <v>247</v>
      </c>
      <c r="E454" s="53">
        <v>722</v>
      </c>
      <c r="F454" s="90">
        <v>100</v>
      </c>
      <c r="G454" s="48" t="s">
        <v>289</v>
      </c>
      <c r="H454" s="124">
        <v>0</v>
      </c>
      <c r="I454" s="54">
        <f t="shared" si="55"/>
        <v>0</v>
      </c>
      <c r="J454" s="158" t="str">
        <f t="shared" si="59"/>
        <v>MUY BAJO</v>
      </c>
      <c r="K454" s="136">
        <v>10000000</v>
      </c>
      <c r="L454" s="136">
        <v>0</v>
      </c>
      <c r="M454" s="153">
        <v>0</v>
      </c>
      <c r="N454" s="136"/>
      <c r="O454" s="136"/>
      <c r="P454" s="122" t="e">
        <f t="shared" si="60"/>
        <v>#DIV/0!</v>
      </c>
      <c r="Q454" s="158" t="e">
        <f t="shared" si="56"/>
        <v>#DIV/0!</v>
      </c>
      <c r="R454" s="143"/>
      <c r="S454" s="31" t="e">
        <f t="shared" si="54"/>
        <v>#DIV/0!</v>
      </c>
      <c r="T454" s="158" t="e">
        <f t="shared" si="57"/>
        <v>#DIV/0!</v>
      </c>
    </row>
    <row r="455" spans="1:20" ht="25.5" hidden="1" x14ac:dyDescent="0.25">
      <c r="A455" s="207"/>
      <c r="B455" s="9" t="s">
        <v>238</v>
      </c>
      <c r="C455" s="3" t="s">
        <v>30</v>
      </c>
      <c r="D455" s="1" t="s">
        <v>247</v>
      </c>
      <c r="E455" s="53">
        <v>600</v>
      </c>
      <c r="F455" s="90">
        <v>150</v>
      </c>
      <c r="G455" s="48" t="s">
        <v>289</v>
      </c>
      <c r="H455" s="124">
        <v>0</v>
      </c>
      <c r="I455" s="54">
        <f t="shared" si="55"/>
        <v>0</v>
      </c>
      <c r="J455" s="158" t="str">
        <f t="shared" si="59"/>
        <v>MUY BAJO</v>
      </c>
      <c r="K455" s="136">
        <v>10000000</v>
      </c>
      <c r="L455" s="136">
        <v>0</v>
      </c>
      <c r="M455" s="153">
        <v>0</v>
      </c>
      <c r="N455" s="136"/>
      <c r="O455" s="136"/>
      <c r="P455" s="122" t="e">
        <f t="shared" si="60"/>
        <v>#DIV/0!</v>
      </c>
      <c r="Q455" s="158" t="e">
        <f t="shared" si="56"/>
        <v>#DIV/0!</v>
      </c>
      <c r="R455" s="143"/>
      <c r="S455" s="31" t="e">
        <f t="shared" si="54"/>
        <v>#DIV/0!</v>
      </c>
      <c r="T455" s="158" t="e">
        <f t="shared" si="57"/>
        <v>#DIV/0!</v>
      </c>
    </row>
    <row r="456" spans="1:20" ht="25.5" hidden="1" x14ac:dyDescent="0.25">
      <c r="A456" s="207"/>
      <c r="B456" s="9" t="s">
        <v>238</v>
      </c>
      <c r="C456" s="3" t="s">
        <v>31</v>
      </c>
      <c r="D456" s="1" t="s">
        <v>247</v>
      </c>
      <c r="E456" s="53">
        <v>1075</v>
      </c>
      <c r="F456" s="90">
        <v>200</v>
      </c>
      <c r="G456" s="48" t="s">
        <v>289</v>
      </c>
      <c r="H456" s="124">
        <v>0</v>
      </c>
      <c r="I456" s="54">
        <f t="shared" si="55"/>
        <v>0</v>
      </c>
      <c r="J456" s="158" t="str">
        <f t="shared" si="59"/>
        <v>MUY BAJO</v>
      </c>
      <c r="K456" s="136">
        <v>10000000</v>
      </c>
      <c r="L456" s="136">
        <v>0</v>
      </c>
      <c r="M456" s="153">
        <v>0</v>
      </c>
      <c r="N456" s="136"/>
      <c r="O456" s="136"/>
      <c r="P456" s="122" t="e">
        <f t="shared" si="60"/>
        <v>#DIV/0!</v>
      </c>
      <c r="Q456" s="158" t="e">
        <f t="shared" si="56"/>
        <v>#DIV/0!</v>
      </c>
      <c r="R456" s="143"/>
      <c r="S456" s="31" t="e">
        <f t="shared" si="54"/>
        <v>#DIV/0!</v>
      </c>
      <c r="T456" s="158" t="e">
        <f t="shared" si="57"/>
        <v>#DIV/0!</v>
      </c>
    </row>
    <row r="457" spans="1:20" ht="38.25" hidden="1" x14ac:dyDescent="0.25">
      <c r="A457" s="207"/>
      <c r="B457" s="9" t="s">
        <v>248</v>
      </c>
      <c r="C457" s="3" t="s">
        <v>27</v>
      </c>
      <c r="D457" s="1" t="s">
        <v>249</v>
      </c>
      <c r="E457" s="53">
        <v>210</v>
      </c>
      <c r="F457" s="90">
        <v>170</v>
      </c>
      <c r="G457" s="48" t="s">
        <v>289</v>
      </c>
      <c r="H457" s="124">
        <v>705</v>
      </c>
      <c r="I457" s="127">
        <v>1</v>
      </c>
      <c r="J457" s="158" t="str">
        <f t="shared" si="59"/>
        <v>MUY ALTO</v>
      </c>
      <c r="K457" s="136">
        <v>310000000</v>
      </c>
      <c r="L457" s="136">
        <v>169000000</v>
      </c>
      <c r="M457" s="153">
        <v>0.54516129032258065</v>
      </c>
      <c r="N457" s="136"/>
      <c r="O457" s="136">
        <v>168972648</v>
      </c>
      <c r="P457" s="122">
        <f t="shared" si="60"/>
        <v>0.99983815384615382</v>
      </c>
      <c r="Q457" s="158" t="str">
        <f t="shared" si="56"/>
        <v>MUY ALTO</v>
      </c>
      <c r="R457" s="143"/>
      <c r="S457" s="31">
        <f t="shared" ref="S457:S520" si="61">+I457*P457</f>
        <v>0.99983815384615382</v>
      </c>
      <c r="T457" s="158" t="str">
        <f t="shared" si="57"/>
        <v>MUY ALTO</v>
      </c>
    </row>
    <row r="458" spans="1:20" ht="38.25" hidden="1" x14ac:dyDescent="0.25">
      <c r="A458" s="207"/>
      <c r="B458" s="9" t="s">
        <v>248</v>
      </c>
      <c r="C458" s="3" t="s">
        <v>29</v>
      </c>
      <c r="D458" s="1" t="s">
        <v>249</v>
      </c>
      <c r="E458" s="53">
        <v>84</v>
      </c>
      <c r="F458" s="90">
        <v>70</v>
      </c>
      <c r="G458" s="48" t="s">
        <v>289</v>
      </c>
      <c r="H458" s="124">
        <v>113</v>
      </c>
      <c r="I458" s="54">
        <f t="shared" ref="I458:I517" si="62">+H458/F458</f>
        <v>1.6142857142857143</v>
      </c>
      <c r="J458" s="158" t="str">
        <f t="shared" si="59"/>
        <v>MUY ALTO</v>
      </c>
      <c r="K458" s="136">
        <v>25000000</v>
      </c>
      <c r="L458" s="136">
        <v>13038624</v>
      </c>
      <c r="M458" s="153">
        <v>0.52154495999999995</v>
      </c>
      <c r="N458" s="136"/>
      <c r="O458" s="136">
        <v>10140000</v>
      </c>
      <c r="P458" s="122">
        <f t="shared" si="60"/>
        <v>0.77768942489636939</v>
      </c>
      <c r="Q458" s="158" t="str">
        <f t="shared" si="56"/>
        <v>ALTO</v>
      </c>
      <c r="R458" s="143"/>
      <c r="S458" s="31">
        <f t="shared" si="61"/>
        <v>1.2554129287612821</v>
      </c>
      <c r="T458" s="158" t="str">
        <f t="shared" si="57"/>
        <v>MUY ALTO</v>
      </c>
    </row>
    <row r="459" spans="1:20" ht="38.25" hidden="1" x14ac:dyDescent="0.25">
      <c r="A459" s="207"/>
      <c r="B459" s="9" t="s">
        <v>248</v>
      </c>
      <c r="C459" s="3" t="s">
        <v>30</v>
      </c>
      <c r="D459" s="1" t="s">
        <v>249</v>
      </c>
      <c r="E459" s="53">
        <v>60</v>
      </c>
      <c r="F459" s="90">
        <v>60</v>
      </c>
      <c r="G459" s="48" t="s">
        <v>289</v>
      </c>
      <c r="H459" s="124">
        <v>82</v>
      </c>
      <c r="I459" s="54">
        <f t="shared" si="62"/>
        <v>1.3666666666666667</v>
      </c>
      <c r="J459" s="158" t="str">
        <f t="shared" si="59"/>
        <v>MUY ALTO</v>
      </c>
      <c r="K459" s="136">
        <v>25000000</v>
      </c>
      <c r="L459" s="136">
        <v>12950000</v>
      </c>
      <c r="M459" s="153">
        <v>0.51800000000000002</v>
      </c>
      <c r="N459" s="136"/>
      <c r="O459" s="136">
        <v>10500000</v>
      </c>
      <c r="P459" s="122">
        <f t="shared" si="60"/>
        <v>0.81081081081081086</v>
      </c>
      <c r="Q459" s="158" t="str">
        <f t="shared" si="56"/>
        <v>MUY ALTO</v>
      </c>
      <c r="R459" s="143"/>
      <c r="S459" s="31">
        <f t="shared" si="61"/>
        <v>1.1081081081081081</v>
      </c>
      <c r="T459" s="158" t="str">
        <f t="shared" si="57"/>
        <v>MUY ALTO</v>
      </c>
    </row>
    <row r="460" spans="1:20" ht="38.25" hidden="1" x14ac:dyDescent="0.25">
      <c r="A460" s="207"/>
      <c r="B460" s="9" t="s">
        <v>248</v>
      </c>
      <c r="C460" s="3" t="s">
        <v>31</v>
      </c>
      <c r="D460" s="1" t="s">
        <v>249</v>
      </c>
      <c r="E460" s="53">
        <v>84</v>
      </c>
      <c r="F460" s="90">
        <v>80</v>
      </c>
      <c r="G460" s="48" t="s">
        <v>289</v>
      </c>
      <c r="H460" s="124">
        <v>104</v>
      </c>
      <c r="I460" s="54">
        <f t="shared" si="62"/>
        <v>1.3</v>
      </c>
      <c r="J460" s="158" t="str">
        <f t="shared" si="59"/>
        <v>MUY ALTO</v>
      </c>
      <c r="K460" s="136">
        <v>25000000</v>
      </c>
      <c r="L460" s="136">
        <v>14435931</v>
      </c>
      <c r="M460" s="153">
        <v>0.57743723999999996</v>
      </c>
      <c r="N460" s="136"/>
      <c r="O460" s="136">
        <v>11980000</v>
      </c>
      <c r="P460" s="122">
        <f t="shared" si="60"/>
        <v>0.82987373658131225</v>
      </c>
      <c r="Q460" s="158" t="str">
        <f t="shared" si="56"/>
        <v>MUY ALTO</v>
      </c>
      <c r="R460" s="143"/>
      <c r="S460" s="31">
        <f t="shared" si="61"/>
        <v>1.078835857555706</v>
      </c>
      <c r="T460" s="158" t="str">
        <f t="shared" si="57"/>
        <v>MUY ALTO</v>
      </c>
    </row>
    <row r="461" spans="1:20" ht="38.25" hidden="1" x14ac:dyDescent="0.25">
      <c r="A461" s="207"/>
      <c r="B461" s="9" t="s">
        <v>248</v>
      </c>
      <c r="C461" s="3" t="s">
        <v>27</v>
      </c>
      <c r="D461" s="1" t="s">
        <v>250</v>
      </c>
      <c r="E461" s="53">
        <v>76</v>
      </c>
      <c r="F461" s="90">
        <v>170</v>
      </c>
      <c r="G461" s="48" t="s">
        <v>289</v>
      </c>
      <c r="H461" s="124">
        <v>328</v>
      </c>
      <c r="I461" s="54">
        <f t="shared" si="62"/>
        <v>1.9294117647058824</v>
      </c>
      <c r="J461" s="158" t="str">
        <f t="shared" si="59"/>
        <v>MUY ALTO</v>
      </c>
      <c r="K461" s="136">
        <v>951000000</v>
      </c>
      <c r="L461" s="136">
        <v>252378817</v>
      </c>
      <c r="M461" s="153">
        <v>0.26538256256572029</v>
      </c>
      <c r="N461" s="136">
        <v>18736665</v>
      </c>
      <c r="O461" s="136">
        <v>251970914</v>
      </c>
      <c r="P461" s="122">
        <f t="shared" si="60"/>
        <v>0.99838376689118091</v>
      </c>
      <c r="Q461" s="158" t="str">
        <f t="shared" si="56"/>
        <v>MUY ALTO</v>
      </c>
      <c r="R461" s="143"/>
      <c r="S461" s="31">
        <f t="shared" si="61"/>
        <v>1.9262933855312196</v>
      </c>
      <c r="T461" s="158" t="str">
        <f t="shared" si="57"/>
        <v>MUY ALTO</v>
      </c>
    </row>
    <row r="462" spans="1:20" ht="38.25" hidden="1" x14ac:dyDescent="0.25">
      <c r="A462" s="207"/>
      <c r="B462" s="9" t="s">
        <v>248</v>
      </c>
      <c r="C462" s="3" t="s">
        <v>29</v>
      </c>
      <c r="D462" s="1" t="s">
        <v>250</v>
      </c>
      <c r="E462" s="53">
        <v>23</v>
      </c>
      <c r="F462" s="90">
        <v>6</v>
      </c>
      <c r="G462" s="48" t="s">
        <v>289</v>
      </c>
      <c r="H462" s="124">
        <v>48</v>
      </c>
      <c r="I462" s="54">
        <v>1</v>
      </c>
      <c r="J462" s="158" t="str">
        <f t="shared" si="59"/>
        <v>MUY ALTO</v>
      </c>
      <c r="K462" s="136">
        <v>10000000</v>
      </c>
      <c r="L462" s="136">
        <v>0</v>
      </c>
      <c r="M462" s="153">
        <v>0</v>
      </c>
      <c r="N462" s="136"/>
      <c r="O462" s="136"/>
      <c r="P462" s="122" t="e">
        <f t="shared" si="60"/>
        <v>#DIV/0!</v>
      </c>
      <c r="Q462" s="158" t="e">
        <f t="shared" si="56"/>
        <v>#DIV/0!</v>
      </c>
      <c r="R462" s="143"/>
      <c r="S462" s="31" t="e">
        <f t="shared" si="61"/>
        <v>#DIV/0!</v>
      </c>
      <c r="T462" s="158" t="e">
        <f t="shared" si="57"/>
        <v>#DIV/0!</v>
      </c>
    </row>
    <row r="463" spans="1:20" ht="38.25" hidden="1" x14ac:dyDescent="0.25">
      <c r="A463" s="207"/>
      <c r="B463" s="9" t="s">
        <v>248</v>
      </c>
      <c r="C463" s="3" t="s">
        <v>30</v>
      </c>
      <c r="D463" s="1" t="s">
        <v>250</v>
      </c>
      <c r="E463" s="53">
        <v>17</v>
      </c>
      <c r="F463" s="90">
        <v>6</v>
      </c>
      <c r="G463" s="48" t="s">
        <v>289</v>
      </c>
      <c r="H463" s="124">
        <v>39</v>
      </c>
      <c r="I463" s="127">
        <v>1</v>
      </c>
      <c r="J463" s="158" t="str">
        <f t="shared" si="59"/>
        <v>MUY ALTO</v>
      </c>
      <c r="K463" s="136">
        <v>10000000</v>
      </c>
      <c r="L463" s="136">
        <v>0</v>
      </c>
      <c r="M463" s="153">
        <v>0</v>
      </c>
      <c r="N463" s="136"/>
      <c r="O463" s="136"/>
      <c r="P463" s="122" t="e">
        <f t="shared" si="60"/>
        <v>#DIV/0!</v>
      </c>
      <c r="Q463" s="158" t="e">
        <f t="shared" si="56"/>
        <v>#DIV/0!</v>
      </c>
      <c r="R463" s="143"/>
      <c r="S463" s="31" t="e">
        <f t="shared" si="61"/>
        <v>#DIV/0!</v>
      </c>
      <c r="T463" s="158" t="e">
        <f t="shared" si="57"/>
        <v>#DIV/0!</v>
      </c>
    </row>
    <row r="464" spans="1:20" ht="38.25" hidden="1" x14ac:dyDescent="0.25">
      <c r="A464" s="207"/>
      <c r="B464" s="9" t="s">
        <v>248</v>
      </c>
      <c r="C464" s="3" t="s">
        <v>31</v>
      </c>
      <c r="D464" s="1" t="s">
        <v>250</v>
      </c>
      <c r="E464" s="53">
        <v>23</v>
      </c>
      <c r="F464" s="90">
        <v>8</v>
      </c>
      <c r="G464" s="48" t="s">
        <v>289</v>
      </c>
      <c r="H464" s="124">
        <v>47</v>
      </c>
      <c r="I464" s="127">
        <v>1</v>
      </c>
      <c r="J464" s="158" t="str">
        <f t="shared" si="59"/>
        <v>MUY ALTO</v>
      </c>
      <c r="K464" s="136">
        <v>15000000</v>
      </c>
      <c r="L464" s="136">
        <v>0</v>
      </c>
      <c r="M464" s="153">
        <v>0</v>
      </c>
      <c r="N464" s="136"/>
      <c r="O464" s="136"/>
      <c r="P464" s="122" t="e">
        <f t="shared" si="60"/>
        <v>#DIV/0!</v>
      </c>
      <c r="Q464" s="158" t="e">
        <f t="shared" si="56"/>
        <v>#DIV/0!</v>
      </c>
      <c r="R464" s="143"/>
      <c r="S464" s="31" t="e">
        <f t="shared" si="61"/>
        <v>#DIV/0!</v>
      </c>
      <c r="T464" s="158" t="e">
        <f t="shared" si="57"/>
        <v>#DIV/0!</v>
      </c>
    </row>
    <row r="465" spans="1:20" ht="38.25" hidden="1" x14ac:dyDescent="0.25">
      <c r="A465" s="207"/>
      <c r="B465" s="9" t="s">
        <v>248</v>
      </c>
      <c r="C465" s="3" t="s">
        <v>27</v>
      </c>
      <c r="D465" s="1" t="s">
        <v>251</v>
      </c>
      <c r="E465" s="53">
        <v>124</v>
      </c>
      <c r="F465" s="90">
        <v>70</v>
      </c>
      <c r="G465" s="48" t="s">
        <v>289</v>
      </c>
      <c r="H465" s="124">
        <v>218</v>
      </c>
      <c r="I465" s="127">
        <v>1</v>
      </c>
      <c r="J465" s="158" t="str">
        <f t="shared" si="59"/>
        <v>MUY ALTO</v>
      </c>
      <c r="K465" s="136">
        <v>290000000</v>
      </c>
      <c r="L465" s="136">
        <v>252200000</v>
      </c>
      <c r="M465" s="153">
        <v>0.86965517241379309</v>
      </c>
      <c r="N465" s="136">
        <v>34246543</v>
      </c>
      <c r="O465" s="136">
        <v>153886543</v>
      </c>
      <c r="P465" s="122">
        <f t="shared" si="60"/>
        <v>0.6101766177636796</v>
      </c>
      <c r="Q465" s="158" t="str">
        <f t="shared" si="56"/>
        <v>ALTO</v>
      </c>
      <c r="R465" s="143"/>
      <c r="S465" s="31">
        <f t="shared" si="61"/>
        <v>0.6101766177636796</v>
      </c>
      <c r="T465" s="158" t="str">
        <f t="shared" si="57"/>
        <v>ALTO</v>
      </c>
    </row>
    <row r="466" spans="1:20" ht="38.25" hidden="1" x14ac:dyDescent="0.25">
      <c r="A466" s="207"/>
      <c r="B466" s="9" t="s">
        <v>248</v>
      </c>
      <c r="C466" s="3" t="s">
        <v>29</v>
      </c>
      <c r="D466" s="1" t="s">
        <v>251</v>
      </c>
      <c r="E466" s="53">
        <v>22</v>
      </c>
      <c r="F466" s="90">
        <v>15</v>
      </c>
      <c r="G466" s="48" t="s">
        <v>289</v>
      </c>
      <c r="H466" s="124">
        <v>36</v>
      </c>
      <c r="I466" s="127">
        <v>1</v>
      </c>
      <c r="J466" s="158" t="str">
        <f t="shared" si="59"/>
        <v>MUY ALTO</v>
      </c>
      <c r="K466" s="136">
        <v>10000000</v>
      </c>
      <c r="L466" s="136">
        <v>13500000</v>
      </c>
      <c r="M466" s="153">
        <v>1.35</v>
      </c>
      <c r="N466" s="136"/>
      <c r="O466" s="136">
        <v>7740000</v>
      </c>
      <c r="P466" s="122">
        <f t="shared" si="60"/>
        <v>0.57333333333333336</v>
      </c>
      <c r="Q466" s="158" t="str">
        <f t="shared" si="56"/>
        <v>MEDIO</v>
      </c>
      <c r="R466" s="143"/>
      <c r="S466" s="31">
        <f t="shared" si="61"/>
        <v>0.57333333333333336</v>
      </c>
      <c r="T466" s="158" t="str">
        <f t="shared" si="57"/>
        <v>MEDIO</v>
      </c>
    </row>
    <row r="467" spans="1:20" ht="38.25" hidden="1" x14ac:dyDescent="0.25">
      <c r="A467" s="207"/>
      <c r="B467" s="9" t="s">
        <v>248</v>
      </c>
      <c r="C467" s="3" t="s">
        <v>30</v>
      </c>
      <c r="D467" s="1" t="s">
        <v>251</v>
      </c>
      <c r="E467" s="53">
        <v>22</v>
      </c>
      <c r="F467" s="90">
        <v>10</v>
      </c>
      <c r="G467" s="48" t="s">
        <v>289</v>
      </c>
      <c r="H467" s="124">
        <v>29</v>
      </c>
      <c r="I467" s="127">
        <v>1</v>
      </c>
      <c r="J467" s="158" t="str">
        <f t="shared" si="59"/>
        <v>MUY ALTO</v>
      </c>
      <c r="K467" s="136">
        <v>10000000</v>
      </c>
      <c r="L467" s="136">
        <v>13500000</v>
      </c>
      <c r="M467" s="153">
        <v>1.35</v>
      </c>
      <c r="N467" s="136"/>
      <c r="O467" s="136">
        <v>6750000</v>
      </c>
      <c r="P467" s="122">
        <f t="shared" si="60"/>
        <v>0.5</v>
      </c>
      <c r="Q467" s="158" t="str">
        <f t="shared" si="56"/>
        <v>MEDIO</v>
      </c>
      <c r="R467" s="143"/>
      <c r="S467" s="31">
        <f t="shared" si="61"/>
        <v>0.5</v>
      </c>
      <c r="T467" s="158" t="str">
        <f t="shared" si="57"/>
        <v>MEDIO</v>
      </c>
    </row>
    <row r="468" spans="1:20" ht="38.25" hidden="1" x14ac:dyDescent="0.25">
      <c r="A468" s="207"/>
      <c r="B468" s="9" t="s">
        <v>248</v>
      </c>
      <c r="C468" s="3" t="s">
        <v>31</v>
      </c>
      <c r="D468" s="1" t="s">
        <v>251</v>
      </c>
      <c r="E468" s="53">
        <v>22</v>
      </c>
      <c r="F468" s="90">
        <v>15</v>
      </c>
      <c r="G468" s="48" t="s">
        <v>289</v>
      </c>
      <c r="H468" s="124">
        <v>58</v>
      </c>
      <c r="I468" s="127">
        <v>1</v>
      </c>
      <c r="J468" s="158" t="str">
        <f t="shared" si="59"/>
        <v>MUY ALTO</v>
      </c>
      <c r="K468" s="136">
        <v>15000000</v>
      </c>
      <c r="L468" s="136">
        <v>13500000</v>
      </c>
      <c r="M468" s="153">
        <v>0.9</v>
      </c>
      <c r="N468" s="136"/>
      <c r="O468" s="136">
        <v>6750000</v>
      </c>
      <c r="P468" s="122">
        <f t="shared" si="60"/>
        <v>0.5</v>
      </c>
      <c r="Q468" s="158" t="str">
        <f t="shared" si="56"/>
        <v>MEDIO</v>
      </c>
      <c r="R468" s="143"/>
      <c r="S468" s="31">
        <f t="shared" si="61"/>
        <v>0.5</v>
      </c>
      <c r="T468" s="158" t="str">
        <f t="shared" si="57"/>
        <v>MEDIO</v>
      </c>
    </row>
    <row r="469" spans="1:20" ht="51" hidden="1" x14ac:dyDescent="0.25">
      <c r="A469" s="207"/>
      <c r="B469" s="9" t="s">
        <v>248</v>
      </c>
      <c r="C469" s="3" t="s">
        <v>27</v>
      </c>
      <c r="D469" s="1" t="s">
        <v>252</v>
      </c>
      <c r="E469" s="53">
        <v>0</v>
      </c>
      <c r="F469" s="90">
        <v>400</v>
      </c>
      <c r="G469" s="48" t="s">
        <v>289</v>
      </c>
      <c r="H469" s="124">
        <v>373</v>
      </c>
      <c r="I469" s="54">
        <f t="shared" si="62"/>
        <v>0.9325</v>
      </c>
      <c r="J469" s="158" t="str">
        <f t="shared" si="59"/>
        <v>MUY ALTO</v>
      </c>
      <c r="K469" s="136">
        <v>54400000</v>
      </c>
      <c r="L469" s="136">
        <v>0</v>
      </c>
      <c r="M469" s="153">
        <v>0</v>
      </c>
      <c r="N469" s="136"/>
      <c r="O469" s="136"/>
      <c r="P469" s="122" t="e">
        <f t="shared" si="60"/>
        <v>#DIV/0!</v>
      </c>
      <c r="Q469" s="158" t="e">
        <f t="shared" si="56"/>
        <v>#DIV/0!</v>
      </c>
      <c r="R469" s="143"/>
      <c r="S469" s="31" t="e">
        <f t="shared" si="61"/>
        <v>#DIV/0!</v>
      </c>
      <c r="T469" s="158" t="e">
        <f t="shared" si="57"/>
        <v>#DIV/0!</v>
      </c>
    </row>
    <row r="470" spans="1:20" ht="51" hidden="1" x14ac:dyDescent="0.25">
      <c r="A470" s="207"/>
      <c r="B470" s="9" t="s">
        <v>248</v>
      </c>
      <c r="C470" s="3" t="s">
        <v>29</v>
      </c>
      <c r="D470" s="1" t="s">
        <v>252</v>
      </c>
      <c r="E470" s="53">
        <v>0</v>
      </c>
      <c r="F470" s="90">
        <v>100</v>
      </c>
      <c r="G470" s="48" t="s">
        <v>289</v>
      </c>
      <c r="H470" s="124">
        <v>0</v>
      </c>
      <c r="I470" s="54">
        <f t="shared" si="62"/>
        <v>0</v>
      </c>
      <c r="J470" s="158" t="str">
        <f t="shared" si="59"/>
        <v>MUY BAJO</v>
      </c>
      <c r="K470" s="136">
        <v>13000000</v>
      </c>
      <c r="L470" s="136">
        <v>0</v>
      </c>
      <c r="M470" s="153">
        <v>0</v>
      </c>
      <c r="N470" s="136"/>
      <c r="O470" s="136"/>
      <c r="P470" s="122" t="e">
        <f t="shared" si="60"/>
        <v>#DIV/0!</v>
      </c>
      <c r="Q470" s="158" t="e">
        <f t="shared" si="56"/>
        <v>#DIV/0!</v>
      </c>
      <c r="R470" s="143"/>
      <c r="S470" s="31" t="e">
        <f t="shared" si="61"/>
        <v>#DIV/0!</v>
      </c>
      <c r="T470" s="158" t="e">
        <f t="shared" si="57"/>
        <v>#DIV/0!</v>
      </c>
    </row>
    <row r="471" spans="1:20" ht="51" hidden="1" x14ac:dyDescent="0.25">
      <c r="A471" s="207"/>
      <c r="B471" s="9" t="s">
        <v>248</v>
      </c>
      <c r="C471" s="3" t="s">
        <v>30</v>
      </c>
      <c r="D471" s="1" t="s">
        <v>252</v>
      </c>
      <c r="E471" s="53">
        <v>0</v>
      </c>
      <c r="F471" s="90">
        <v>100</v>
      </c>
      <c r="G471" s="48" t="s">
        <v>289</v>
      </c>
      <c r="H471" s="124">
        <v>0</v>
      </c>
      <c r="I471" s="54">
        <f t="shared" si="62"/>
        <v>0</v>
      </c>
      <c r="J471" s="158" t="str">
        <f t="shared" si="59"/>
        <v>MUY BAJO</v>
      </c>
      <c r="K471" s="136">
        <v>13000000</v>
      </c>
      <c r="L471" s="136">
        <v>0</v>
      </c>
      <c r="M471" s="153">
        <v>0</v>
      </c>
      <c r="N471" s="136"/>
      <c r="O471" s="136"/>
      <c r="P471" s="122" t="e">
        <f t="shared" si="60"/>
        <v>#DIV/0!</v>
      </c>
      <c r="Q471" s="158" t="e">
        <f t="shared" si="56"/>
        <v>#DIV/0!</v>
      </c>
      <c r="R471" s="143"/>
      <c r="S471" s="31" t="e">
        <f t="shared" si="61"/>
        <v>#DIV/0!</v>
      </c>
      <c r="T471" s="158" t="e">
        <f t="shared" si="57"/>
        <v>#DIV/0!</v>
      </c>
    </row>
    <row r="472" spans="1:20" ht="51" hidden="1" x14ac:dyDescent="0.25">
      <c r="A472" s="207"/>
      <c r="B472" s="9" t="s">
        <v>248</v>
      </c>
      <c r="C472" s="3" t="s">
        <v>31</v>
      </c>
      <c r="D472" s="1" t="s">
        <v>252</v>
      </c>
      <c r="E472" s="53">
        <v>0</v>
      </c>
      <c r="F472" s="90">
        <v>100</v>
      </c>
      <c r="G472" s="48" t="s">
        <v>289</v>
      </c>
      <c r="H472" s="124">
        <v>0</v>
      </c>
      <c r="I472" s="54">
        <f t="shared" si="62"/>
        <v>0</v>
      </c>
      <c r="J472" s="158" t="str">
        <f t="shared" si="59"/>
        <v>MUY BAJO</v>
      </c>
      <c r="K472" s="136">
        <v>13000000</v>
      </c>
      <c r="L472" s="136">
        <v>0</v>
      </c>
      <c r="M472" s="153">
        <v>0</v>
      </c>
      <c r="N472" s="136"/>
      <c r="O472" s="136"/>
      <c r="P472" s="122" t="e">
        <f t="shared" si="60"/>
        <v>#DIV/0!</v>
      </c>
      <c r="Q472" s="158" t="e">
        <f t="shared" si="56"/>
        <v>#DIV/0!</v>
      </c>
      <c r="R472" s="143"/>
      <c r="S472" s="31" t="e">
        <f t="shared" si="61"/>
        <v>#DIV/0!</v>
      </c>
      <c r="T472" s="158" t="e">
        <f t="shared" si="57"/>
        <v>#DIV/0!</v>
      </c>
    </row>
    <row r="473" spans="1:20" ht="25.5" hidden="1" x14ac:dyDescent="0.25">
      <c r="A473" s="207"/>
      <c r="B473" s="9" t="s">
        <v>248</v>
      </c>
      <c r="C473" s="3" t="s">
        <v>27</v>
      </c>
      <c r="D473" s="1" t="s">
        <v>253</v>
      </c>
      <c r="E473" s="53">
        <v>0</v>
      </c>
      <c r="F473" s="90">
        <v>100</v>
      </c>
      <c r="G473" s="48" t="s">
        <v>289</v>
      </c>
      <c r="H473" s="124">
        <v>200</v>
      </c>
      <c r="I473" s="54">
        <f t="shared" si="62"/>
        <v>2</v>
      </c>
      <c r="J473" s="158" t="str">
        <f t="shared" si="59"/>
        <v>MUY ALTO</v>
      </c>
      <c r="K473" s="136">
        <v>27200000</v>
      </c>
      <c r="L473" s="136">
        <v>0</v>
      </c>
      <c r="M473" s="153">
        <v>0</v>
      </c>
      <c r="N473" s="136"/>
      <c r="O473" s="136"/>
      <c r="P473" s="122" t="e">
        <f t="shared" si="60"/>
        <v>#DIV/0!</v>
      </c>
      <c r="Q473" s="158" t="e">
        <f t="shared" si="56"/>
        <v>#DIV/0!</v>
      </c>
      <c r="R473" s="143"/>
      <c r="S473" s="31" t="e">
        <f t="shared" si="61"/>
        <v>#DIV/0!</v>
      </c>
      <c r="T473" s="158" t="e">
        <f t="shared" si="57"/>
        <v>#DIV/0!</v>
      </c>
    </row>
    <row r="474" spans="1:20" ht="25.5" hidden="1" x14ac:dyDescent="0.25">
      <c r="A474" s="207"/>
      <c r="B474" s="9" t="s">
        <v>248</v>
      </c>
      <c r="C474" s="3" t="s">
        <v>29</v>
      </c>
      <c r="D474" s="1" t="s">
        <v>253</v>
      </c>
      <c r="E474" s="53">
        <v>0</v>
      </c>
      <c r="F474" s="90">
        <v>20</v>
      </c>
      <c r="G474" s="48" t="s">
        <v>289</v>
      </c>
      <c r="H474" s="124">
        <v>0</v>
      </c>
      <c r="I474" s="54">
        <f t="shared" si="62"/>
        <v>0</v>
      </c>
      <c r="J474" s="158" t="str">
        <f t="shared" si="59"/>
        <v>MUY BAJO</v>
      </c>
      <c r="K474" s="136">
        <v>13000000</v>
      </c>
      <c r="L474" s="136">
        <v>0</v>
      </c>
      <c r="M474" s="153">
        <v>0</v>
      </c>
      <c r="N474" s="136"/>
      <c r="O474" s="136"/>
      <c r="P474" s="122" t="e">
        <f t="shared" si="60"/>
        <v>#DIV/0!</v>
      </c>
      <c r="Q474" s="158" t="e">
        <f t="shared" si="56"/>
        <v>#DIV/0!</v>
      </c>
      <c r="R474" s="143"/>
      <c r="S474" s="31" t="e">
        <f t="shared" si="61"/>
        <v>#DIV/0!</v>
      </c>
      <c r="T474" s="158" t="e">
        <f t="shared" si="57"/>
        <v>#DIV/0!</v>
      </c>
    </row>
    <row r="475" spans="1:20" ht="25.5" hidden="1" x14ac:dyDescent="0.25">
      <c r="A475" s="207"/>
      <c r="B475" s="9" t="s">
        <v>248</v>
      </c>
      <c r="C475" s="3" t="s">
        <v>30</v>
      </c>
      <c r="D475" s="1" t="s">
        <v>253</v>
      </c>
      <c r="E475" s="53">
        <v>0</v>
      </c>
      <c r="F475" s="90">
        <v>20</v>
      </c>
      <c r="G475" s="48" t="s">
        <v>289</v>
      </c>
      <c r="H475" s="124">
        <v>0</v>
      </c>
      <c r="I475" s="54">
        <f t="shared" si="62"/>
        <v>0</v>
      </c>
      <c r="J475" s="158" t="str">
        <f t="shared" si="59"/>
        <v>MUY BAJO</v>
      </c>
      <c r="K475" s="136">
        <v>13000000</v>
      </c>
      <c r="L475" s="136">
        <v>0</v>
      </c>
      <c r="M475" s="153">
        <v>0</v>
      </c>
      <c r="N475" s="136"/>
      <c r="O475" s="136"/>
      <c r="P475" s="122" t="e">
        <f t="shared" si="60"/>
        <v>#DIV/0!</v>
      </c>
      <c r="Q475" s="158" t="e">
        <f t="shared" si="56"/>
        <v>#DIV/0!</v>
      </c>
      <c r="R475" s="143"/>
      <c r="S475" s="31" t="e">
        <f t="shared" si="61"/>
        <v>#DIV/0!</v>
      </c>
      <c r="T475" s="158" t="e">
        <f t="shared" si="57"/>
        <v>#DIV/0!</v>
      </c>
    </row>
    <row r="476" spans="1:20" ht="25.5" hidden="1" x14ac:dyDescent="0.25">
      <c r="A476" s="207"/>
      <c r="B476" s="9" t="s">
        <v>248</v>
      </c>
      <c r="C476" s="3" t="s">
        <v>31</v>
      </c>
      <c r="D476" s="1" t="s">
        <v>253</v>
      </c>
      <c r="E476" s="53">
        <v>0</v>
      </c>
      <c r="F476" s="90">
        <v>20</v>
      </c>
      <c r="G476" s="48" t="s">
        <v>289</v>
      </c>
      <c r="H476" s="124">
        <v>0</v>
      </c>
      <c r="I476" s="54">
        <f t="shared" si="62"/>
        <v>0</v>
      </c>
      <c r="J476" s="158" t="str">
        <f t="shared" si="59"/>
        <v>MUY BAJO</v>
      </c>
      <c r="K476" s="136">
        <v>13000000</v>
      </c>
      <c r="L476" s="136">
        <v>0</v>
      </c>
      <c r="M476" s="153">
        <v>0</v>
      </c>
      <c r="N476" s="136"/>
      <c r="O476" s="136"/>
      <c r="P476" s="122" t="e">
        <f t="shared" si="60"/>
        <v>#DIV/0!</v>
      </c>
      <c r="Q476" s="158" t="e">
        <f t="shared" si="56"/>
        <v>#DIV/0!</v>
      </c>
      <c r="R476" s="143"/>
      <c r="S476" s="31" t="e">
        <f t="shared" si="61"/>
        <v>#DIV/0!</v>
      </c>
      <c r="T476" s="158" t="e">
        <f t="shared" si="57"/>
        <v>#DIV/0!</v>
      </c>
    </row>
    <row r="477" spans="1:20" ht="38.25" hidden="1" x14ac:dyDescent="0.25">
      <c r="A477" s="207"/>
      <c r="B477" s="9" t="s">
        <v>254</v>
      </c>
      <c r="C477" s="3" t="s">
        <v>27</v>
      </c>
      <c r="D477" s="1" t="s">
        <v>255</v>
      </c>
      <c r="E477" s="53">
        <v>44</v>
      </c>
      <c r="F477" s="90">
        <v>16</v>
      </c>
      <c r="G477" s="48" t="s">
        <v>289</v>
      </c>
      <c r="H477" s="124">
        <v>24</v>
      </c>
      <c r="I477" s="54">
        <f t="shared" si="62"/>
        <v>1.5</v>
      </c>
      <c r="J477" s="158" t="str">
        <f t="shared" si="59"/>
        <v>MUY ALTO</v>
      </c>
      <c r="K477" s="136">
        <v>400000000</v>
      </c>
      <c r="L477" s="136">
        <v>192116665</v>
      </c>
      <c r="M477" s="153">
        <v>0.48029166249999999</v>
      </c>
      <c r="N477" s="136"/>
      <c r="O477" s="136">
        <v>183900000</v>
      </c>
      <c r="P477" s="122">
        <f t="shared" si="60"/>
        <v>0.95723085761456461</v>
      </c>
      <c r="Q477" s="158" t="str">
        <f t="shared" si="56"/>
        <v>MUY ALTO</v>
      </c>
      <c r="R477" s="143"/>
      <c r="S477" s="31">
        <f t="shared" si="61"/>
        <v>1.4358462864218469</v>
      </c>
      <c r="T477" s="158" t="str">
        <f t="shared" si="57"/>
        <v>MUY ALTO</v>
      </c>
    </row>
    <row r="478" spans="1:20" ht="38.25" hidden="1" x14ac:dyDescent="0.25">
      <c r="A478" s="207"/>
      <c r="B478" s="9" t="s">
        <v>254</v>
      </c>
      <c r="C478" s="3" t="s">
        <v>29</v>
      </c>
      <c r="D478" s="1" t="s">
        <v>255</v>
      </c>
      <c r="E478" s="53">
        <v>17</v>
      </c>
      <c r="F478" s="90">
        <v>6</v>
      </c>
      <c r="G478" s="48" t="s">
        <v>289</v>
      </c>
      <c r="H478" s="124">
        <v>9</v>
      </c>
      <c r="I478" s="54">
        <f t="shared" si="62"/>
        <v>1.5</v>
      </c>
      <c r="J478" s="158" t="str">
        <f t="shared" si="59"/>
        <v>MUY ALTO</v>
      </c>
      <c r="K478" s="136">
        <v>43000000</v>
      </c>
      <c r="L478" s="136">
        <v>16257500</v>
      </c>
      <c r="M478" s="153">
        <v>0.37808139534883722</v>
      </c>
      <c r="N478" s="136"/>
      <c r="O478" s="136">
        <v>16237610</v>
      </c>
      <c r="P478" s="122">
        <f t="shared" si="60"/>
        <v>0.99877656466246345</v>
      </c>
      <c r="Q478" s="158" t="str">
        <f t="shared" si="56"/>
        <v>MUY ALTO</v>
      </c>
      <c r="R478" s="143"/>
      <c r="S478" s="31">
        <f t="shared" si="61"/>
        <v>1.4981648469936952</v>
      </c>
      <c r="T478" s="158" t="str">
        <f t="shared" si="57"/>
        <v>MUY ALTO</v>
      </c>
    </row>
    <row r="479" spans="1:20" ht="38.25" hidden="1" x14ac:dyDescent="0.25">
      <c r="A479" s="207"/>
      <c r="B479" s="9" t="s">
        <v>254</v>
      </c>
      <c r="C479" s="3" t="s">
        <v>30</v>
      </c>
      <c r="D479" s="1" t="s">
        <v>255</v>
      </c>
      <c r="E479" s="53">
        <v>16</v>
      </c>
      <c r="F479" s="90">
        <v>6</v>
      </c>
      <c r="G479" s="48" t="s">
        <v>289</v>
      </c>
      <c r="H479" s="124">
        <v>9</v>
      </c>
      <c r="I479" s="54">
        <f t="shared" si="62"/>
        <v>1.5</v>
      </c>
      <c r="J479" s="158" t="str">
        <f t="shared" si="59"/>
        <v>MUY ALTO</v>
      </c>
      <c r="K479" s="136">
        <v>43000000</v>
      </c>
      <c r="L479" s="136">
        <v>14052500</v>
      </c>
      <c r="M479" s="153">
        <v>0.32680232558139533</v>
      </c>
      <c r="N479" s="136"/>
      <c r="O479" s="136">
        <v>13352500</v>
      </c>
      <c r="P479" s="122">
        <f t="shared" si="60"/>
        <v>0.95018679950186802</v>
      </c>
      <c r="Q479" s="158" t="str">
        <f t="shared" ref="Q479:Q539" si="63">IF(P479&lt;=20%,"MUY BAJO",IF(AND(P479&gt;20%,P479&lt;=40%),"BAJO",IF(AND(P479&gt;40%,P479&lt;=60%),"MEDIO",IF(AND(P479&gt;60%,P479&lt;=80%),"ALTO","MUY ALTO"))))</f>
        <v>MUY ALTO</v>
      </c>
      <c r="R479" s="143"/>
      <c r="S479" s="31">
        <f t="shared" si="61"/>
        <v>1.4252801992528021</v>
      </c>
      <c r="T479" s="158" t="str">
        <f t="shared" ref="T479:T539" si="64">IF(S479&lt;=20%,"MUY BAJO",IF(AND(S479&gt;20%,S479&lt;=40%),"BAJO",IF(AND(S479&gt;40%,S479&lt;=60%),"MEDIO",IF(AND(S479&gt;60%,S479&lt;=80%),"ALTO","MUY ALTO"))))</f>
        <v>MUY ALTO</v>
      </c>
    </row>
    <row r="480" spans="1:20" ht="38.25" hidden="1" x14ac:dyDescent="0.25">
      <c r="A480" s="207"/>
      <c r="B480" s="9" t="s">
        <v>254</v>
      </c>
      <c r="C480" s="3" t="s">
        <v>31</v>
      </c>
      <c r="D480" s="1" t="s">
        <v>255</v>
      </c>
      <c r="E480" s="53">
        <v>17</v>
      </c>
      <c r="F480" s="90">
        <v>6</v>
      </c>
      <c r="G480" s="48" t="s">
        <v>289</v>
      </c>
      <c r="H480" s="124">
        <v>9</v>
      </c>
      <c r="I480" s="54">
        <f t="shared" si="62"/>
        <v>1.5</v>
      </c>
      <c r="J480" s="158" t="str">
        <f t="shared" si="59"/>
        <v>MUY ALTO</v>
      </c>
      <c r="K480" s="136">
        <v>43000000</v>
      </c>
      <c r="L480" s="136">
        <v>12950000</v>
      </c>
      <c r="M480" s="153">
        <v>0.30116279069767443</v>
      </c>
      <c r="N480" s="136"/>
      <c r="O480" s="136">
        <v>9910220</v>
      </c>
      <c r="P480" s="122">
        <f t="shared" si="60"/>
        <v>0.76526795366795364</v>
      </c>
      <c r="Q480" s="158" t="str">
        <f t="shared" si="63"/>
        <v>ALTO</v>
      </c>
      <c r="R480" s="143"/>
      <c r="S480" s="31">
        <f t="shared" si="61"/>
        <v>1.1479019305019305</v>
      </c>
      <c r="T480" s="158" t="str">
        <f t="shared" si="64"/>
        <v>MUY ALTO</v>
      </c>
    </row>
    <row r="481" spans="1:20" ht="51" hidden="1" x14ac:dyDescent="0.25">
      <c r="A481" s="207"/>
      <c r="B481" s="9" t="s">
        <v>254</v>
      </c>
      <c r="C481" s="3" t="s">
        <v>27</v>
      </c>
      <c r="D481" s="1" t="s">
        <v>256</v>
      </c>
      <c r="E481" s="53">
        <v>0</v>
      </c>
      <c r="F481" s="90">
        <v>16</v>
      </c>
      <c r="G481" s="48" t="s">
        <v>289</v>
      </c>
      <c r="H481" s="124">
        <v>28</v>
      </c>
      <c r="I481" s="54">
        <v>1</v>
      </c>
      <c r="J481" s="158" t="str">
        <f t="shared" si="59"/>
        <v>MUY ALTO</v>
      </c>
      <c r="K481" s="136">
        <v>465000000</v>
      </c>
      <c r="L481" s="136">
        <v>74000000</v>
      </c>
      <c r="M481" s="153">
        <v>0.15913978494623657</v>
      </c>
      <c r="N481" s="136"/>
      <c r="O481" s="136">
        <v>73784904</v>
      </c>
      <c r="P481" s="122">
        <f t="shared" si="60"/>
        <v>0.99709329729729734</v>
      </c>
      <c r="Q481" s="158" t="str">
        <f t="shared" si="63"/>
        <v>MUY ALTO</v>
      </c>
      <c r="R481" s="143"/>
      <c r="S481" s="31">
        <f t="shared" si="61"/>
        <v>0.99709329729729734</v>
      </c>
      <c r="T481" s="158" t="str">
        <f t="shared" si="64"/>
        <v>MUY ALTO</v>
      </c>
    </row>
    <row r="482" spans="1:20" ht="51" hidden="1" x14ac:dyDescent="0.25">
      <c r="A482" s="207"/>
      <c r="B482" s="9" t="s">
        <v>254</v>
      </c>
      <c r="C482" s="3" t="s">
        <v>29</v>
      </c>
      <c r="D482" s="1" t="s">
        <v>256</v>
      </c>
      <c r="E482" s="53">
        <v>0</v>
      </c>
      <c r="F482" s="90">
        <v>6</v>
      </c>
      <c r="G482" s="48" t="s">
        <v>289</v>
      </c>
      <c r="H482" s="124">
        <v>9</v>
      </c>
      <c r="I482" s="54">
        <f t="shared" si="62"/>
        <v>1.5</v>
      </c>
      <c r="J482" s="158" t="str">
        <f t="shared" si="59"/>
        <v>MUY ALTO</v>
      </c>
      <c r="K482" s="136">
        <v>20000000</v>
      </c>
      <c r="L482" s="136">
        <v>0</v>
      </c>
      <c r="M482" s="153">
        <v>0</v>
      </c>
      <c r="N482" s="136"/>
      <c r="O482" s="136"/>
      <c r="P482" s="122" t="e">
        <f t="shared" si="60"/>
        <v>#DIV/0!</v>
      </c>
      <c r="Q482" s="158" t="e">
        <f t="shared" si="63"/>
        <v>#DIV/0!</v>
      </c>
      <c r="R482" s="143"/>
      <c r="S482" s="31" t="e">
        <f t="shared" si="61"/>
        <v>#DIV/0!</v>
      </c>
      <c r="T482" s="158" t="e">
        <f t="shared" si="64"/>
        <v>#DIV/0!</v>
      </c>
    </row>
    <row r="483" spans="1:20" ht="51" hidden="1" x14ac:dyDescent="0.25">
      <c r="A483" s="207"/>
      <c r="B483" s="9" t="s">
        <v>254</v>
      </c>
      <c r="C483" s="3" t="s">
        <v>30</v>
      </c>
      <c r="D483" s="1" t="s">
        <v>256</v>
      </c>
      <c r="E483" s="53">
        <v>0</v>
      </c>
      <c r="F483" s="90">
        <v>6</v>
      </c>
      <c r="G483" s="48" t="s">
        <v>289</v>
      </c>
      <c r="H483" s="124">
        <v>9</v>
      </c>
      <c r="I483" s="54">
        <f t="shared" si="62"/>
        <v>1.5</v>
      </c>
      <c r="J483" s="158" t="str">
        <f t="shared" si="59"/>
        <v>MUY ALTO</v>
      </c>
      <c r="K483" s="136">
        <v>20000000</v>
      </c>
      <c r="L483" s="136">
        <v>0</v>
      </c>
      <c r="M483" s="153">
        <v>0</v>
      </c>
      <c r="N483" s="136"/>
      <c r="O483" s="136"/>
      <c r="P483" s="122" t="e">
        <f t="shared" si="60"/>
        <v>#DIV/0!</v>
      </c>
      <c r="Q483" s="158" t="e">
        <f t="shared" si="63"/>
        <v>#DIV/0!</v>
      </c>
      <c r="R483" s="143"/>
      <c r="S483" s="31" t="e">
        <f t="shared" si="61"/>
        <v>#DIV/0!</v>
      </c>
      <c r="T483" s="158" t="e">
        <f t="shared" si="64"/>
        <v>#DIV/0!</v>
      </c>
    </row>
    <row r="484" spans="1:20" ht="51" hidden="1" x14ac:dyDescent="0.25">
      <c r="A484" s="207"/>
      <c r="B484" s="9" t="s">
        <v>254</v>
      </c>
      <c r="C484" s="3" t="s">
        <v>31</v>
      </c>
      <c r="D484" s="1" t="s">
        <v>256</v>
      </c>
      <c r="E484" s="53">
        <v>0</v>
      </c>
      <c r="F484" s="90">
        <v>6</v>
      </c>
      <c r="G484" s="48" t="s">
        <v>289</v>
      </c>
      <c r="H484" s="124">
        <v>9</v>
      </c>
      <c r="I484" s="54">
        <f t="shared" si="62"/>
        <v>1.5</v>
      </c>
      <c r="J484" s="158" t="str">
        <f t="shared" si="59"/>
        <v>MUY ALTO</v>
      </c>
      <c r="K484" s="136">
        <v>25000000</v>
      </c>
      <c r="L484" s="136">
        <v>0</v>
      </c>
      <c r="M484" s="153">
        <v>0</v>
      </c>
      <c r="N484" s="136"/>
      <c r="O484" s="136"/>
      <c r="P484" s="122" t="e">
        <f t="shared" si="60"/>
        <v>#DIV/0!</v>
      </c>
      <c r="Q484" s="158" t="e">
        <f t="shared" si="63"/>
        <v>#DIV/0!</v>
      </c>
      <c r="R484" s="143"/>
      <c r="S484" s="31" t="e">
        <f t="shared" si="61"/>
        <v>#DIV/0!</v>
      </c>
      <c r="T484" s="158" t="e">
        <f t="shared" si="64"/>
        <v>#DIV/0!</v>
      </c>
    </row>
    <row r="485" spans="1:20" ht="25.5" hidden="1" x14ac:dyDescent="0.25">
      <c r="A485" s="207"/>
      <c r="B485" s="9" t="s">
        <v>254</v>
      </c>
      <c r="C485" s="3" t="s">
        <v>27</v>
      </c>
      <c r="D485" s="1" t="s">
        <v>257</v>
      </c>
      <c r="E485" s="53">
        <v>586</v>
      </c>
      <c r="F485" s="90">
        <v>300</v>
      </c>
      <c r="G485" s="48" t="s">
        <v>289</v>
      </c>
      <c r="H485" s="124">
        <v>409</v>
      </c>
      <c r="I485" s="54">
        <f t="shared" si="62"/>
        <v>1.3633333333333333</v>
      </c>
      <c r="J485" s="158" t="str">
        <f t="shared" si="59"/>
        <v>MUY ALTO</v>
      </c>
      <c r="K485" s="136">
        <v>70000000</v>
      </c>
      <c r="L485" s="136">
        <v>145458412</v>
      </c>
      <c r="M485" s="153">
        <v>2.0779773142857141</v>
      </c>
      <c r="N485" s="136">
        <v>13103333</v>
      </c>
      <c r="O485" s="136">
        <v>105269999</v>
      </c>
      <c r="P485" s="122">
        <f t="shared" si="60"/>
        <v>0.72371200505062572</v>
      </c>
      <c r="Q485" s="158" t="str">
        <f t="shared" si="63"/>
        <v>ALTO</v>
      </c>
      <c r="R485" s="143"/>
      <c r="S485" s="31">
        <f t="shared" si="61"/>
        <v>0.98666070021901975</v>
      </c>
      <c r="T485" s="158" t="str">
        <f t="shared" si="64"/>
        <v>MUY ALTO</v>
      </c>
    </row>
    <row r="486" spans="1:20" ht="25.5" hidden="1" x14ac:dyDescent="0.25">
      <c r="A486" s="207"/>
      <c r="B486" s="9" t="s">
        <v>254</v>
      </c>
      <c r="C486" s="3" t="s">
        <v>29</v>
      </c>
      <c r="D486" s="1" t="s">
        <v>257</v>
      </c>
      <c r="E486" s="53">
        <v>105</v>
      </c>
      <c r="F486" s="90">
        <v>40</v>
      </c>
      <c r="G486" s="48" t="s">
        <v>289</v>
      </c>
      <c r="H486" s="124">
        <v>44</v>
      </c>
      <c r="I486" s="54">
        <f t="shared" si="62"/>
        <v>1.1000000000000001</v>
      </c>
      <c r="J486" s="158" t="str">
        <f t="shared" si="59"/>
        <v>MUY ALTO</v>
      </c>
      <c r="K486" s="136">
        <v>5000000</v>
      </c>
      <c r="L486" s="136">
        <v>14500000</v>
      </c>
      <c r="M486" s="153">
        <v>2.9</v>
      </c>
      <c r="N486" s="136"/>
      <c r="O486" s="136">
        <v>6210000</v>
      </c>
      <c r="P486" s="122">
        <f t="shared" si="60"/>
        <v>0.42827586206896551</v>
      </c>
      <c r="Q486" s="158" t="str">
        <f t="shared" si="63"/>
        <v>MEDIO</v>
      </c>
      <c r="R486" s="143"/>
      <c r="S486" s="31">
        <f t="shared" si="61"/>
        <v>0.47110344827586209</v>
      </c>
      <c r="T486" s="158" t="str">
        <f t="shared" si="64"/>
        <v>MEDIO</v>
      </c>
    </row>
    <row r="487" spans="1:20" ht="25.5" hidden="1" x14ac:dyDescent="0.25">
      <c r="A487" s="207"/>
      <c r="B487" s="9" t="s">
        <v>254</v>
      </c>
      <c r="C487" s="3" t="s">
        <v>30</v>
      </c>
      <c r="D487" s="1" t="s">
        <v>257</v>
      </c>
      <c r="E487" s="53">
        <v>98</v>
      </c>
      <c r="F487" s="90">
        <v>40</v>
      </c>
      <c r="G487" s="48" t="s">
        <v>289</v>
      </c>
      <c r="H487" s="124">
        <v>30</v>
      </c>
      <c r="I487" s="54">
        <f t="shared" si="62"/>
        <v>0.75</v>
      </c>
      <c r="J487" s="158" t="str">
        <f t="shared" si="59"/>
        <v>ALTO</v>
      </c>
      <c r="K487" s="136">
        <v>5000000</v>
      </c>
      <c r="L487" s="136">
        <v>14500000</v>
      </c>
      <c r="M487" s="153">
        <v>2.9</v>
      </c>
      <c r="N487" s="136"/>
      <c r="O487" s="136">
        <v>5400000</v>
      </c>
      <c r="P487" s="122">
        <f t="shared" si="60"/>
        <v>0.3724137931034483</v>
      </c>
      <c r="Q487" s="158" t="str">
        <f t="shared" si="63"/>
        <v>BAJO</v>
      </c>
      <c r="R487" s="143"/>
      <c r="S487" s="31">
        <f t="shared" si="61"/>
        <v>0.27931034482758621</v>
      </c>
      <c r="T487" s="158" t="str">
        <f t="shared" si="64"/>
        <v>BAJO</v>
      </c>
    </row>
    <row r="488" spans="1:20" ht="25.5" hidden="1" x14ac:dyDescent="0.25">
      <c r="A488" s="207"/>
      <c r="B488" s="9" t="s">
        <v>254</v>
      </c>
      <c r="C488" s="3" t="s">
        <v>31</v>
      </c>
      <c r="D488" s="1" t="s">
        <v>257</v>
      </c>
      <c r="E488" s="53">
        <v>108</v>
      </c>
      <c r="F488" s="90">
        <v>40</v>
      </c>
      <c r="G488" s="48" t="s">
        <v>289</v>
      </c>
      <c r="H488" s="124">
        <v>47</v>
      </c>
      <c r="I488" s="54">
        <f t="shared" si="62"/>
        <v>1.175</v>
      </c>
      <c r="J488" s="158" t="str">
        <f t="shared" si="59"/>
        <v>MUY ALTO</v>
      </c>
      <c r="K488" s="136">
        <v>5000000</v>
      </c>
      <c r="L488" s="136">
        <v>14500000</v>
      </c>
      <c r="M488" s="153">
        <v>2.9</v>
      </c>
      <c r="N488" s="136"/>
      <c r="O488" s="136">
        <v>5400000</v>
      </c>
      <c r="P488" s="122">
        <f t="shared" si="60"/>
        <v>0.3724137931034483</v>
      </c>
      <c r="Q488" s="158" t="str">
        <f t="shared" si="63"/>
        <v>BAJO</v>
      </c>
      <c r="R488" s="143"/>
      <c r="S488" s="31">
        <f t="shared" si="61"/>
        <v>0.43758620689655175</v>
      </c>
      <c r="T488" s="158" t="str">
        <f t="shared" si="64"/>
        <v>MEDIO</v>
      </c>
    </row>
    <row r="489" spans="1:20" ht="38.25" hidden="1" x14ac:dyDescent="0.25">
      <c r="A489" s="207"/>
      <c r="B489" s="9" t="s">
        <v>258</v>
      </c>
      <c r="C489" s="3" t="s">
        <v>27</v>
      </c>
      <c r="D489" s="1" t="s">
        <v>259</v>
      </c>
      <c r="E489" s="53">
        <v>600</v>
      </c>
      <c r="F489" s="90">
        <v>110</v>
      </c>
      <c r="G489" s="48" t="s">
        <v>289</v>
      </c>
      <c r="H489" s="124">
        <v>99</v>
      </c>
      <c r="I489" s="54">
        <f t="shared" si="62"/>
        <v>0.9</v>
      </c>
      <c r="J489" s="158" t="str">
        <f t="shared" si="59"/>
        <v>MUY ALTO</v>
      </c>
      <c r="K489" s="136">
        <v>188107000</v>
      </c>
      <c r="L489" s="136">
        <v>95628325</v>
      </c>
      <c r="M489" s="153">
        <v>0.50837196382909722</v>
      </c>
      <c r="N489" s="136">
        <v>438039</v>
      </c>
      <c r="O489" s="136">
        <v>88628325</v>
      </c>
      <c r="P489" s="122">
        <f t="shared" si="60"/>
        <v>0.92679993087822043</v>
      </c>
      <c r="Q489" s="158" t="str">
        <f t="shared" si="63"/>
        <v>MUY ALTO</v>
      </c>
      <c r="R489" s="143"/>
      <c r="S489" s="31">
        <f t="shared" si="61"/>
        <v>0.83411993779039839</v>
      </c>
      <c r="T489" s="158" t="str">
        <f t="shared" si="64"/>
        <v>MUY ALTO</v>
      </c>
    </row>
    <row r="490" spans="1:20" ht="38.25" hidden="1" x14ac:dyDescent="0.25">
      <c r="A490" s="207"/>
      <c r="B490" s="9" t="s">
        <v>258</v>
      </c>
      <c r="C490" s="3" t="s">
        <v>29</v>
      </c>
      <c r="D490" s="1" t="s">
        <v>259</v>
      </c>
      <c r="E490" s="53">
        <v>20</v>
      </c>
      <c r="F490" s="90">
        <v>10</v>
      </c>
      <c r="G490" s="48" t="s">
        <v>289</v>
      </c>
      <c r="H490" s="124">
        <v>8</v>
      </c>
      <c r="I490" s="54">
        <f t="shared" si="62"/>
        <v>0.8</v>
      </c>
      <c r="J490" s="158" t="str">
        <f t="shared" si="59"/>
        <v>ALTO</v>
      </c>
      <c r="K490" s="136">
        <v>5000000</v>
      </c>
      <c r="L490" s="136">
        <v>0</v>
      </c>
      <c r="M490" s="153">
        <v>0</v>
      </c>
      <c r="N490" s="136"/>
      <c r="O490" s="136"/>
      <c r="P490" s="122" t="e">
        <f t="shared" si="60"/>
        <v>#DIV/0!</v>
      </c>
      <c r="Q490" s="158" t="e">
        <f t="shared" si="63"/>
        <v>#DIV/0!</v>
      </c>
      <c r="R490" s="143"/>
      <c r="S490" s="31" t="e">
        <f t="shared" si="61"/>
        <v>#DIV/0!</v>
      </c>
      <c r="T490" s="158" t="e">
        <f t="shared" si="64"/>
        <v>#DIV/0!</v>
      </c>
    </row>
    <row r="491" spans="1:20" ht="38.25" hidden="1" x14ac:dyDescent="0.25">
      <c r="A491" s="207"/>
      <c r="B491" s="9" t="s">
        <v>258</v>
      </c>
      <c r="C491" s="3" t="s">
        <v>30</v>
      </c>
      <c r="D491" s="1" t="s">
        <v>259</v>
      </c>
      <c r="E491" s="53">
        <v>20</v>
      </c>
      <c r="F491" s="90">
        <v>10</v>
      </c>
      <c r="G491" s="48" t="s">
        <v>289</v>
      </c>
      <c r="H491" s="124">
        <v>9</v>
      </c>
      <c r="I491" s="54">
        <f t="shared" si="62"/>
        <v>0.9</v>
      </c>
      <c r="J491" s="158" t="str">
        <f t="shared" si="59"/>
        <v>MUY ALTO</v>
      </c>
      <c r="K491" s="136">
        <v>5000000</v>
      </c>
      <c r="L491" s="136">
        <v>0</v>
      </c>
      <c r="M491" s="153">
        <v>0</v>
      </c>
      <c r="N491" s="136"/>
      <c r="O491" s="136"/>
      <c r="P491" s="122" t="e">
        <f t="shared" si="60"/>
        <v>#DIV/0!</v>
      </c>
      <c r="Q491" s="158" t="e">
        <f t="shared" si="63"/>
        <v>#DIV/0!</v>
      </c>
      <c r="R491" s="143"/>
      <c r="S491" s="31" t="e">
        <f t="shared" si="61"/>
        <v>#DIV/0!</v>
      </c>
      <c r="T491" s="158" t="e">
        <f t="shared" si="64"/>
        <v>#DIV/0!</v>
      </c>
    </row>
    <row r="492" spans="1:20" ht="38.25" hidden="1" x14ac:dyDescent="0.25">
      <c r="A492" s="207"/>
      <c r="B492" s="9" t="s">
        <v>258</v>
      </c>
      <c r="C492" s="3" t="s">
        <v>31</v>
      </c>
      <c r="D492" s="1" t="s">
        <v>259</v>
      </c>
      <c r="E492" s="53">
        <v>30</v>
      </c>
      <c r="F492" s="90">
        <v>10</v>
      </c>
      <c r="G492" s="48" t="s">
        <v>289</v>
      </c>
      <c r="H492" s="124">
        <v>4</v>
      </c>
      <c r="I492" s="54">
        <f t="shared" si="62"/>
        <v>0.4</v>
      </c>
      <c r="J492" s="158" t="str">
        <f t="shared" si="59"/>
        <v>BAJO</v>
      </c>
      <c r="K492" s="136">
        <v>7000000</v>
      </c>
      <c r="L492" s="136">
        <v>0</v>
      </c>
      <c r="M492" s="153">
        <v>0</v>
      </c>
      <c r="N492" s="136"/>
      <c r="O492" s="136"/>
      <c r="P492" s="122" t="e">
        <f t="shared" si="60"/>
        <v>#DIV/0!</v>
      </c>
      <c r="Q492" s="158" t="e">
        <f t="shared" si="63"/>
        <v>#DIV/0!</v>
      </c>
      <c r="R492" s="143"/>
      <c r="S492" s="31" t="e">
        <f t="shared" si="61"/>
        <v>#DIV/0!</v>
      </c>
      <c r="T492" s="158" t="e">
        <f t="shared" si="64"/>
        <v>#DIV/0!</v>
      </c>
    </row>
    <row r="493" spans="1:20" ht="38.25" hidden="1" x14ac:dyDescent="0.25">
      <c r="A493" s="207"/>
      <c r="B493" s="9" t="s">
        <v>258</v>
      </c>
      <c r="C493" s="3" t="s">
        <v>27</v>
      </c>
      <c r="D493" s="1" t="s">
        <v>260</v>
      </c>
      <c r="E493" s="53">
        <v>18590</v>
      </c>
      <c r="F493" s="90">
        <v>6773</v>
      </c>
      <c r="G493" s="48" t="s">
        <v>289</v>
      </c>
      <c r="H493" s="124">
        <v>23788</v>
      </c>
      <c r="I493" s="54">
        <f t="shared" si="62"/>
        <v>3.5121807175549979</v>
      </c>
      <c r="J493" s="158" t="str">
        <f t="shared" si="59"/>
        <v>MUY ALTO</v>
      </c>
      <c r="K493" s="136">
        <v>3359500000</v>
      </c>
      <c r="L493" s="136">
        <v>2584296594</v>
      </c>
      <c r="M493" s="153">
        <v>0.76925036285161486</v>
      </c>
      <c r="N493" s="136">
        <v>-135372</v>
      </c>
      <c r="O493" s="136">
        <v>2546031843</v>
      </c>
      <c r="P493" s="122">
        <f t="shared" si="60"/>
        <v>0.98519335935014585</v>
      </c>
      <c r="Q493" s="158" t="str">
        <f t="shared" si="63"/>
        <v>MUY ALTO</v>
      </c>
      <c r="R493" s="143"/>
      <c r="S493" s="31">
        <f t="shared" si="61"/>
        <v>3.4601771197728142</v>
      </c>
      <c r="T493" s="158" t="str">
        <f t="shared" si="64"/>
        <v>MUY ALTO</v>
      </c>
    </row>
    <row r="494" spans="1:20" ht="38.25" hidden="1" x14ac:dyDescent="0.25">
      <c r="A494" s="207"/>
      <c r="B494" s="9" t="s">
        <v>258</v>
      </c>
      <c r="C494" s="3" t="s">
        <v>29</v>
      </c>
      <c r="D494" s="1" t="s">
        <v>261</v>
      </c>
      <c r="E494" s="53">
        <v>2856</v>
      </c>
      <c r="F494" s="90">
        <v>809</v>
      </c>
      <c r="G494" s="48" t="s">
        <v>289</v>
      </c>
      <c r="H494" s="124">
        <v>3367</v>
      </c>
      <c r="I494" s="54">
        <f t="shared" si="62"/>
        <v>4.1619283065512978</v>
      </c>
      <c r="J494" s="158" t="str">
        <f t="shared" si="59"/>
        <v>MUY ALTO</v>
      </c>
      <c r="K494" s="136">
        <v>662000000</v>
      </c>
      <c r="L494" s="136">
        <v>421031480</v>
      </c>
      <c r="M494" s="153">
        <v>0.63599921450151053</v>
      </c>
      <c r="N494" s="136">
        <v>-18478192</v>
      </c>
      <c r="O494" s="136">
        <v>368635902</v>
      </c>
      <c r="P494" s="122">
        <f t="shared" si="60"/>
        <v>0.87555425071778481</v>
      </c>
      <c r="Q494" s="158" t="str">
        <f t="shared" si="63"/>
        <v>MUY ALTO</v>
      </c>
      <c r="R494" s="143"/>
      <c r="S494" s="31">
        <f t="shared" si="61"/>
        <v>3.6439940199836607</v>
      </c>
      <c r="T494" s="158" t="str">
        <f t="shared" si="64"/>
        <v>MUY ALTO</v>
      </c>
    </row>
    <row r="495" spans="1:20" ht="38.25" hidden="1" x14ac:dyDescent="0.25">
      <c r="A495" s="207"/>
      <c r="B495" s="9" t="s">
        <v>258</v>
      </c>
      <c r="C495" s="3" t="s">
        <v>30</v>
      </c>
      <c r="D495" s="1" t="s">
        <v>261</v>
      </c>
      <c r="E495" s="53">
        <v>2559</v>
      </c>
      <c r="F495" s="90">
        <v>1183</v>
      </c>
      <c r="G495" s="48" t="s">
        <v>289</v>
      </c>
      <c r="H495" s="124">
        <v>2595</v>
      </c>
      <c r="I495" s="54">
        <f t="shared" si="62"/>
        <v>2.1935756551141168</v>
      </c>
      <c r="J495" s="158" t="str">
        <f t="shared" si="59"/>
        <v>MUY ALTO</v>
      </c>
      <c r="K495" s="136">
        <v>447000000</v>
      </c>
      <c r="L495" s="136">
        <v>442712120</v>
      </c>
      <c r="M495" s="153">
        <v>0.99040742729306486</v>
      </c>
      <c r="N495" s="136">
        <v>-7249192</v>
      </c>
      <c r="O495" s="136">
        <v>375980698</v>
      </c>
      <c r="P495" s="122">
        <f t="shared" si="60"/>
        <v>0.84926678311856474</v>
      </c>
      <c r="Q495" s="158" t="str">
        <f t="shared" si="63"/>
        <v>MUY ALTO</v>
      </c>
      <c r="R495" s="143"/>
      <c r="S495" s="31">
        <f t="shared" si="61"/>
        <v>1.8629309401459642</v>
      </c>
      <c r="T495" s="158" t="str">
        <f t="shared" si="64"/>
        <v>MUY ALTO</v>
      </c>
    </row>
    <row r="496" spans="1:20" ht="38.25" hidden="1" x14ac:dyDescent="0.25">
      <c r="A496" s="207"/>
      <c r="B496" s="9" t="s">
        <v>258</v>
      </c>
      <c r="C496" s="3" t="s">
        <v>31</v>
      </c>
      <c r="D496" s="1" t="s">
        <v>261</v>
      </c>
      <c r="E496" s="53">
        <v>4718</v>
      </c>
      <c r="F496" s="90">
        <v>1915</v>
      </c>
      <c r="G496" s="48" t="s">
        <v>289</v>
      </c>
      <c r="H496" s="124">
        <v>4411</v>
      </c>
      <c r="I496" s="54">
        <f t="shared" si="62"/>
        <v>2.3033942558746738</v>
      </c>
      <c r="J496" s="158" t="str">
        <f t="shared" si="59"/>
        <v>MUY ALTO</v>
      </c>
      <c r="K496" s="136">
        <v>447000000</v>
      </c>
      <c r="L496" s="136">
        <v>540019664</v>
      </c>
      <c r="M496" s="153">
        <v>1.2080976823266218</v>
      </c>
      <c r="N496" s="136">
        <v>-121382156</v>
      </c>
      <c r="O496" s="136">
        <v>408130842</v>
      </c>
      <c r="P496" s="122">
        <f t="shared" si="60"/>
        <v>0.75577033431878882</v>
      </c>
      <c r="Q496" s="158" t="str">
        <f t="shared" si="63"/>
        <v>ALTO</v>
      </c>
      <c r="R496" s="143"/>
      <c r="S496" s="31">
        <f t="shared" si="61"/>
        <v>1.74083704683038</v>
      </c>
      <c r="T496" s="158" t="str">
        <f t="shared" si="64"/>
        <v>MUY ALTO</v>
      </c>
    </row>
    <row r="497" spans="1:20" ht="38.25" hidden="1" x14ac:dyDescent="0.25">
      <c r="A497" s="207"/>
      <c r="B497" s="9" t="s">
        <v>258</v>
      </c>
      <c r="C497" s="3" t="s">
        <v>27</v>
      </c>
      <c r="D497" s="1" t="s">
        <v>262</v>
      </c>
      <c r="E497" s="53">
        <v>1363</v>
      </c>
      <c r="F497" s="90">
        <v>1363</v>
      </c>
      <c r="G497" s="48" t="s">
        <v>291</v>
      </c>
      <c r="H497" s="124">
        <v>0</v>
      </c>
      <c r="I497" s="54">
        <f t="shared" si="62"/>
        <v>0</v>
      </c>
      <c r="J497" s="158" t="str">
        <f t="shared" si="59"/>
        <v>MUY BAJO</v>
      </c>
      <c r="K497" s="136">
        <v>15000000</v>
      </c>
      <c r="L497" s="136">
        <v>0</v>
      </c>
      <c r="M497" s="153">
        <v>0</v>
      </c>
      <c r="N497" s="136"/>
      <c r="O497" s="136"/>
      <c r="P497" s="122" t="e">
        <f t="shared" si="60"/>
        <v>#DIV/0!</v>
      </c>
      <c r="Q497" s="158" t="e">
        <f t="shared" si="63"/>
        <v>#DIV/0!</v>
      </c>
      <c r="R497" s="143"/>
      <c r="S497" s="31" t="e">
        <f t="shared" si="61"/>
        <v>#DIV/0!</v>
      </c>
      <c r="T497" s="158" t="e">
        <f t="shared" si="64"/>
        <v>#DIV/0!</v>
      </c>
    </row>
    <row r="498" spans="1:20" ht="38.25" hidden="1" x14ac:dyDescent="0.25">
      <c r="A498" s="207"/>
      <c r="B498" s="9" t="s">
        <v>258</v>
      </c>
      <c r="C498" s="3" t="s">
        <v>29</v>
      </c>
      <c r="D498" s="1" t="s">
        <v>262</v>
      </c>
      <c r="E498" s="53">
        <v>228</v>
      </c>
      <c r="F498" s="90">
        <v>228</v>
      </c>
      <c r="G498" s="48" t="s">
        <v>291</v>
      </c>
      <c r="H498" s="124">
        <v>0</v>
      </c>
      <c r="I498" s="54">
        <f t="shared" si="62"/>
        <v>0</v>
      </c>
      <c r="J498" s="158" t="str">
        <f t="shared" si="59"/>
        <v>MUY BAJO</v>
      </c>
      <c r="K498" s="136">
        <v>16200000</v>
      </c>
      <c r="L498" s="136">
        <v>0</v>
      </c>
      <c r="M498" s="153">
        <v>0</v>
      </c>
      <c r="N498" s="136"/>
      <c r="O498" s="136"/>
      <c r="P498" s="122" t="e">
        <f t="shared" si="60"/>
        <v>#DIV/0!</v>
      </c>
      <c r="Q498" s="158" t="e">
        <f t="shared" si="63"/>
        <v>#DIV/0!</v>
      </c>
      <c r="R498" s="143"/>
      <c r="S498" s="31" t="e">
        <f t="shared" si="61"/>
        <v>#DIV/0!</v>
      </c>
      <c r="T498" s="158" t="e">
        <f t="shared" si="64"/>
        <v>#DIV/0!</v>
      </c>
    </row>
    <row r="499" spans="1:20" ht="38.25" hidden="1" x14ac:dyDescent="0.25">
      <c r="A499" s="207"/>
      <c r="B499" s="9" t="s">
        <v>258</v>
      </c>
      <c r="C499" s="3" t="s">
        <v>30</v>
      </c>
      <c r="D499" s="1" t="s">
        <v>262</v>
      </c>
      <c r="E499" s="53">
        <v>233</v>
      </c>
      <c r="F499" s="90">
        <v>233</v>
      </c>
      <c r="G499" s="48" t="s">
        <v>291</v>
      </c>
      <c r="H499" s="124">
        <v>0</v>
      </c>
      <c r="I499" s="54">
        <f t="shared" si="62"/>
        <v>0</v>
      </c>
      <c r="J499" s="158" t="str">
        <f t="shared" si="59"/>
        <v>MUY BAJO</v>
      </c>
      <c r="K499" s="136">
        <v>15000000</v>
      </c>
      <c r="L499" s="136">
        <v>0</v>
      </c>
      <c r="M499" s="153">
        <v>0</v>
      </c>
      <c r="N499" s="136"/>
      <c r="O499" s="136"/>
      <c r="P499" s="122" t="e">
        <f t="shared" si="60"/>
        <v>#DIV/0!</v>
      </c>
      <c r="Q499" s="158" t="e">
        <f t="shared" si="63"/>
        <v>#DIV/0!</v>
      </c>
      <c r="R499" s="143"/>
      <c r="S499" s="31" t="e">
        <f t="shared" si="61"/>
        <v>#DIV/0!</v>
      </c>
      <c r="T499" s="158" t="e">
        <f t="shared" si="64"/>
        <v>#DIV/0!</v>
      </c>
    </row>
    <row r="500" spans="1:20" ht="38.25" hidden="1" x14ac:dyDescent="0.25">
      <c r="A500" s="207"/>
      <c r="B500" s="9" t="s">
        <v>258</v>
      </c>
      <c r="C500" s="3" t="s">
        <v>31</v>
      </c>
      <c r="D500" s="1" t="s">
        <v>263</v>
      </c>
      <c r="E500" s="53">
        <v>498</v>
      </c>
      <c r="F500" s="90">
        <v>498</v>
      </c>
      <c r="G500" s="48" t="s">
        <v>291</v>
      </c>
      <c r="H500" s="124">
        <v>0</v>
      </c>
      <c r="I500" s="54">
        <f t="shared" si="62"/>
        <v>0</v>
      </c>
      <c r="J500" s="158" t="str">
        <f t="shared" si="59"/>
        <v>MUY BAJO</v>
      </c>
      <c r="K500" s="136">
        <v>450000</v>
      </c>
      <c r="L500" s="136">
        <v>0</v>
      </c>
      <c r="M500" s="153">
        <v>0</v>
      </c>
      <c r="N500" s="136"/>
      <c r="O500" s="136"/>
      <c r="P500" s="122" t="e">
        <f t="shared" si="60"/>
        <v>#DIV/0!</v>
      </c>
      <c r="Q500" s="158" t="s">
        <v>293</v>
      </c>
      <c r="R500" s="143"/>
      <c r="S500" s="31" t="e">
        <f t="shared" si="61"/>
        <v>#DIV/0!</v>
      </c>
      <c r="T500" s="158" t="s">
        <v>293</v>
      </c>
    </row>
    <row r="501" spans="1:20" ht="38.25" hidden="1" x14ac:dyDescent="0.25">
      <c r="A501" s="207"/>
      <c r="B501" s="9" t="s">
        <v>258</v>
      </c>
      <c r="C501" s="3" t="s">
        <v>27</v>
      </c>
      <c r="D501" s="1" t="s">
        <v>264</v>
      </c>
      <c r="E501" s="53">
        <v>470</v>
      </c>
      <c r="F501" s="90">
        <v>470</v>
      </c>
      <c r="G501" s="48" t="s">
        <v>291</v>
      </c>
      <c r="H501" s="124">
        <v>357</v>
      </c>
      <c r="I501" s="54">
        <f t="shared" si="62"/>
        <v>0.75957446808510642</v>
      </c>
      <c r="J501" s="158" t="str">
        <f t="shared" si="59"/>
        <v>ALTO</v>
      </c>
      <c r="K501" s="136">
        <v>345000000</v>
      </c>
      <c r="L501" s="136">
        <v>13700000</v>
      </c>
      <c r="M501" s="153">
        <v>3.9710144927536231E-2</v>
      </c>
      <c r="N501" s="136"/>
      <c r="O501" s="136">
        <v>12887775</v>
      </c>
      <c r="P501" s="122">
        <f t="shared" si="60"/>
        <v>0.94071350364963502</v>
      </c>
      <c r="Q501" s="158" t="str">
        <f t="shared" si="63"/>
        <v>MUY ALTO</v>
      </c>
      <c r="R501" s="143"/>
      <c r="S501" s="31">
        <f t="shared" si="61"/>
        <v>0.71454195915514829</v>
      </c>
      <c r="T501" s="158" t="str">
        <f t="shared" si="64"/>
        <v>ALTO</v>
      </c>
    </row>
    <row r="502" spans="1:20" ht="38.25" hidden="1" x14ac:dyDescent="0.25">
      <c r="A502" s="207"/>
      <c r="B502" s="9" t="s">
        <v>258</v>
      </c>
      <c r="C502" s="3" t="s">
        <v>29</v>
      </c>
      <c r="D502" s="1" t="s">
        <v>264</v>
      </c>
      <c r="E502" s="53">
        <v>90</v>
      </c>
      <c r="F502" s="90">
        <v>90</v>
      </c>
      <c r="G502" s="48" t="s">
        <v>291</v>
      </c>
      <c r="H502" s="124">
        <v>58</v>
      </c>
      <c r="I502" s="54">
        <f t="shared" si="62"/>
        <v>0.64444444444444449</v>
      </c>
      <c r="J502" s="158" t="str">
        <f t="shared" si="59"/>
        <v>ALTO</v>
      </c>
      <c r="K502" s="136">
        <v>15000000</v>
      </c>
      <c r="L502" s="136">
        <v>0</v>
      </c>
      <c r="M502" s="153">
        <v>0</v>
      </c>
      <c r="N502" s="136"/>
      <c r="O502" s="136"/>
      <c r="P502" s="122" t="e">
        <f t="shared" si="60"/>
        <v>#DIV/0!</v>
      </c>
      <c r="Q502" s="158" t="e">
        <f t="shared" si="63"/>
        <v>#DIV/0!</v>
      </c>
      <c r="R502" s="143"/>
      <c r="S502" s="31" t="e">
        <f t="shared" si="61"/>
        <v>#DIV/0!</v>
      </c>
      <c r="T502" s="158" t="e">
        <f t="shared" si="64"/>
        <v>#DIV/0!</v>
      </c>
    </row>
    <row r="503" spans="1:20" ht="38.25" hidden="1" x14ac:dyDescent="0.25">
      <c r="A503" s="207"/>
      <c r="B503" s="9" t="s">
        <v>258</v>
      </c>
      <c r="C503" s="3" t="s">
        <v>30</v>
      </c>
      <c r="D503" s="1" t="s">
        <v>264</v>
      </c>
      <c r="E503" s="53">
        <v>90</v>
      </c>
      <c r="F503" s="90">
        <v>90</v>
      </c>
      <c r="G503" s="48" t="s">
        <v>291</v>
      </c>
      <c r="H503" s="124">
        <v>60</v>
      </c>
      <c r="I503" s="54">
        <f t="shared" si="62"/>
        <v>0.66666666666666663</v>
      </c>
      <c r="J503" s="158" t="str">
        <f t="shared" si="59"/>
        <v>ALTO</v>
      </c>
      <c r="K503" s="136">
        <v>15000000</v>
      </c>
      <c r="L503" s="136">
        <v>0</v>
      </c>
      <c r="M503" s="153">
        <v>0</v>
      </c>
      <c r="N503" s="136"/>
      <c r="O503" s="136"/>
      <c r="P503" s="122" t="e">
        <f t="shared" si="60"/>
        <v>#DIV/0!</v>
      </c>
      <c r="Q503" s="158" t="e">
        <f t="shared" si="63"/>
        <v>#DIV/0!</v>
      </c>
      <c r="R503" s="143"/>
      <c r="S503" s="31" t="e">
        <f t="shared" si="61"/>
        <v>#DIV/0!</v>
      </c>
      <c r="T503" s="158" t="e">
        <f t="shared" si="64"/>
        <v>#DIV/0!</v>
      </c>
    </row>
    <row r="504" spans="1:20" ht="38.25" hidden="1" x14ac:dyDescent="0.25">
      <c r="A504" s="207"/>
      <c r="B504" s="9" t="s">
        <v>258</v>
      </c>
      <c r="C504" s="3" t="s">
        <v>31</v>
      </c>
      <c r="D504" s="1" t="s">
        <v>264</v>
      </c>
      <c r="E504" s="53">
        <v>120</v>
      </c>
      <c r="F504" s="90">
        <v>120</v>
      </c>
      <c r="G504" s="48" t="s">
        <v>291</v>
      </c>
      <c r="H504" s="124">
        <v>83</v>
      </c>
      <c r="I504" s="54">
        <f t="shared" si="62"/>
        <v>0.69166666666666665</v>
      </c>
      <c r="J504" s="158" t="str">
        <f t="shared" si="59"/>
        <v>ALTO</v>
      </c>
      <c r="K504" s="136">
        <v>45000000</v>
      </c>
      <c r="L504" s="136">
        <v>0</v>
      </c>
      <c r="M504" s="153">
        <v>0</v>
      </c>
      <c r="N504" s="136"/>
      <c r="O504" s="136"/>
      <c r="P504" s="122" t="e">
        <f t="shared" si="60"/>
        <v>#DIV/0!</v>
      </c>
      <c r="Q504" s="158" t="e">
        <f t="shared" si="63"/>
        <v>#DIV/0!</v>
      </c>
      <c r="R504" s="143"/>
      <c r="S504" s="31" t="e">
        <f t="shared" si="61"/>
        <v>#DIV/0!</v>
      </c>
      <c r="T504" s="158" t="e">
        <f t="shared" si="64"/>
        <v>#DIV/0!</v>
      </c>
    </row>
    <row r="505" spans="1:20" ht="63.75" hidden="1" x14ac:dyDescent="0.25">
      <c r="A505" s="207"/>
      <c r="B505" s="9" t="s">
        <v>258</v>
      </c>
      <c r="C505" s="3" t="s">
        <v>27</v>
      </c>
      <c r="D505" s="1" t="s">
        <v>265</v>
      </c>
      <c r="E505" s="53">
        <v>29568</v>
      </c>
      <c r="F505" s="90">
        <v>1700</v>
      </c>
      <c r="G505" s="48" t="s">
        <v>290</v>
      </c>
      <c r="H505" s="124">
        <v>1836</v>
      </c>
      <c r="I505" s="54">
        <f t="shared" si="62"/>
        <v>1.08</v>
      </c>
      <c r="J505" s="158" t="str">
        <f t="shared" si="59"/>
        <v>MUY ALTO</v>
      </c>
      <c r="K505" s="136">
        <v>94359000</v>
      </c>
      <c r="L505" s="136">
        <v>116575304</v>
      </c>
      <c r="M505" s="153">
        <v>1.2354444621074832</v>
      </c>
      <c r="N505" s="136">
        <v>28397800</v>
      </c>
      <c r="O505" s="136">
        <v>84733637</v>
      </c>
      <c r="P505" s="122">
        <f t="shared" si="60"/>
        <v>0.72685752550128457</v>
      </c>
      <c r="Q505" s="158" t="str">
        <f t="shared" si="63"/>
        <v>ALTO</v>
      </c>
      <c r="R505" s="143"/>
      <c r="S505" s="31">
        <f t="shared" si="61"/>
        <v>0.78500612754138743</v>
      </c>
      <c r="T505" s="158" t="str">
        <f t="shared" si="64"/>
        <v>ALTO</v>
      </c>
    </row>
    <row r="506" spans="1:20" ht="51" hidden="1" x14ac:dyDescent="0.25">
      <c r="A506" s="207"/>
      <c r="B506" s="9" t="s">
        <v>258</v>
      </c>
      <c r="C506" s="3" t="s">
        <v>29</v>
      </c>
      <c r="D506" s="1" t="s">
        <v>266</v>
      </c>
      <c r="E506" s="53"/>
      <c r="F506" s="90">
        <v>240</v>
      </c>
      <c r="G506" s="48" t="s">
        <v>290</v>
      </c>
      <c r="H506" s="124">
        <v>201</v>
      </c>
      <c r="I506" s="54">
        <f t="shared" si="62"/>
        <v>0.83750000000000002</v>
      </c>
      <c r="J506" s="158" t="str">
        <f t="shared" si="59"/>
        <v>MUY ALTO</v>
      </c>
      <c r="K506" s="136">
        <v>3000000</v>
      </c>
      <c r="L506" s="136">
        <v>10800000</v>
      </c>
      <c r="M506" s="153">
        <v>3.6</v>
      </c>
      <c r="N506" s="136">
        <v>1455750</v>
      </c>
      <c r="O506" s="136">
        <v>1455750</v>
      </c>
      <c r="P506" s="122">
        <f t="shared" si="60"/>
        <v>0.13479166666666667</v>
      </c>
      <c r="Q506" s="158" t="str">
        <f t="shared" si="63"/>
        <v>MUY BAJO</v>
      </c>
      <c r="R506" s="143"/>
      <c r="S506" s="31">
        <f t="shared" si="61"/>
        <v>0.11288802083333334</v>
      </c>
      <c r="T506" s="158" t="str">
        <f t="shared" si="64"/>
        <v>MUY BAJO</v>
      </c>
    </row>
    <row r="507" spans="1:20" ht="51" hidden="1" x14ac:dyDescent="0.25">
      <c r="A507" s="207"/>
      <c r="B507" s="9" t="s">
        <v>258</v>
      </c>
      <c r="C507" s="3" t="s">
        <v>30</v>
      </c>
      <c r="D507" s="1" t="s">
        <v>266</v>
      </c>
      <c r="E507" s="53"/>
      <c r="F507" s="90">
        <v>150</v>
      </c>
      <c r="G507" s="48" t="s">
        <v>290</v>
      </c>
      <c r="H507" s="124">
        <v>242</v>
      </c>
      <c r="I507" s="127">
        <v>1</v>
      </c>
      <c r="J507" s="158" t="str">
        <f t="shared" si="59"/>
        <v>MUY ALTO</v>
      </c>
      <c r="K507" s="136">
        <v>3000000</v>
      </c>
      <c r="L507" s="136">
        <v>24082880</v>
      </c>
      <c r="M507" s="153">
        <v>8.0276266666666665</v>
      </c>
      <c r="N507" s="136">
        <v>17258400</v>
      </c>
      <c r="O507" s="136">
        <v>17258400</v>
      </c>
      <c r="P507" s="122">
        <f t="shared" si="60"/>
        <v>0.7166252541224305</v>
      </c>
      <c r="Q507" s="158" t="str">
        <f t="shared" si="63"/>
        <v>ALTO</v>
      </c>
      <c r="R507" s="143"/>
      <c r="S507" s="31">
        <f t="shared" si="61"/>
        <v>0.7166252541224305</v>
      </c>
      <c r="T507" s="158" t="str">
        <f t="shared" si="64"/>
        <v>ALTO</v>
      </c>
    </row>
    <row r="508" spans="1:20" ht="51" hidden="1" x14ac:dyDescent="0.25">
      <c r="A508" s="207"/>
      <c r="B508" s="9" t="s">
        <v>258</v>
      </c>
      <c r="C508" s="3" t="s">
        <v>31</v>
      </c>
      <c r="D508" s="1" t="s">
        <v>266</v>
      </c>
      <c r="E508" s="53"/>
      <c r="F508" s="90">
        <v>500</v>
      </c>
      <c r="G508" s="48" t="s">
        <v>290</v>
      </c>
      <c r="H508" s="124">
        <v>308</v>
      </c>
      <c r="I508" s="54">
        <f t="shared" si="62"/>
        <v>0.61599999999999999</v>
      </c>
      <c r="J508" s="158" t="str">
        <f t="shared" si="59"/>
        <v>ALTO</v>
      </c>
      <c r="K508" s="136">
        <v>5000000</v>
      </c>
      <c r="L508" s="136">
        <v>10800000</v>
      </c>
      <c r="M508" s="153">
        <v>2.16</v>
      </c>
      <c r="N508" s="136">
        <v>3299700</v>
      </c>
      <c r="O508" s="136">
        <v>3299700</v>
      </c>
      <c r="P508" s="122">
        <f t="shared" si="60"/>
        <v>0.30552777777777779</v>
      </c>
      <c r="Q508" s="158" t="str">
        <f t="shared" si="63"/>
        <v>BAJO</v>
      </c>
      <c r="R508" s="143"/>
      <c r="S508" s="31">
        <f t="shared" si="61"/>
        <v>0.1882051111111111</v>
      </c>
      <c r="T508" s="158" t="str">
        <f t="shared" si="64"/>
        <v>MUY BAJO</v>
      </c>
    </row>
    <row r="509" spans="1:20" ht="38.25" hidden="1" x14ac:dyDescent="0.25">
      <c r="A509" s="207"/>
      <c r="B509" s="9" t="s">
        <v>258</v>
      </c>
      <c r="C509" s="3" t="s">
        <v>27</v>
      </c>
      <c r="D509" s="1" t="s">
        <v>267</v>
      </c>
      <c r="E509" s="53">
        <v>4479</v>
      </c>
      <c r="F509" s="90">
        <v>400</v>
      </c>
      <c r="G509" s="48" t="s">
        <v>289</v>
      </c>
      <c r="H509" s="124">
        <v>445</v>
      </c>
      <c r="I509" s="54">
        <f t="shared" si="62"/>
        <v>1.1125</v>
      </c>
      <c r="J509" s="158" t="str">
        <f t="shared" si="59"/>
        <v>MUY ALTO</v>
      </c>
      <c r="K509" s="136">
        <v>200000000</v>
      </c>
      <c r="L509" s="136">
        <v>159900000</v>
      </c>
      <c r="M509" s="153">
        <v>0.79949999999999999</v>
      </c>
      <c r="N509" s="136">
        <v>6766666</v>
      </c>
      <c r="O509" s="136">
        <v>154286875</v>
      </c>
      <c r="P509" s="122">
        <f t="shared" si="60"/>
        <v>0.96489602876797997</v>
      </c>
      <c r="Q509" s="158" t="str">
        <f t="shared" si="63"/>
        <v>MUY ALTO</v>
      </c>
      <c r="R509" s="143"/>
      <c r="S509" s="31">
        <f t="shared" si="61"/>
        <v>1.0734468320043777</v>
      </c>
      <c r="T509" s="158" t="str">
        <f t="shared" si="64"/>
        <v>MUY ALTO</v>
      </c>
    </row>
    <row r="510" spans="1:20" ht="38.25" hidden="1" x14ac:dyDescent="0.25">
      <c r="A510" s="207"/>
      <c r="B510" s="9" t="s">
        <v>258</v>
      </c>
      <c r="C510" s="3" t="s">
        <v>29</v>
      </c>
      <c r="D510" s="1" t="s">
        <v>267</v>
      </c>
      <c r="E510" s="53">
        <v>460</v>
      </c>
      <c r="F510" s="90">
        <v>100</v>
      </c>
      <c r="G510" s="48" t="s">
        <v>289</v>
      </c>
      <c r="H510" s="124">
        <v>31</v>
      </c>
      <c r="I510" s="54">
        <f t="shared" si="62"/>
        <v>0.31</v>
      </c>
      <c r="J510" s="158" t="str">
        <f t="shared" si="59"/>
        <v>BAJO</v>
      </c>
      <c r="K510" s="136">
        <v>50000000</v>
      </c>
      <c r="L510" s="136">
        <v>0</v>
      </c>
      <c r="M510" s="153">
        <v>0</v>
      </c>
      <c r="N510" s="136"/>
      <c r="O510" s="136"/>
      <c r="P510" s="122" t="e">
        <f t="shared" si="60"/>
        <v>#DIV/0!</v>
      </c>
      <c r="Q510" s="158" t="e">
        <f t="shared" si="63"/>
        <v>#DIV/0!</v>
      </c>
      <c r="R510" s="143"/>
      <c r="S510" s="31" t="e">
        <f t="shared" si="61"/>
        <v>#DIV/0!</v>
      </c>
      <c r="T510" s="158" t="e">
        <f t="shared" si="64"/>
        <v>#DIV/0!</v>
      </c>
    </row>
    <row r="511" spans="1:20" ht="38.25" hidden="1" x14ac:dyDescent="0.25">
      <c r="A511" s="207"/>
      <c r="B511" s="9" t="s">
        <v>258</v>
      </c>
      <c r="C511" s="3" t="s">
        <v>30</v>
      </c>
      <c r="D511" s="1" t="s">
        <v>267</v>
      </c>
      <c r="E511" s="53">
        <v>356</v>
      </c>
      <c r="F511" s="90">
        <v>100</v>
      </c>
      <c r="G511" s="48" t="s">
        <v>289</v>
      </c>
      <c r="H511" s="124">
        <v>17</v>
      </c>
      <c r="I511" s="54">
        <f t="shared" si="62"/>
        <v>0.17</v>
      </c>
      <c r="J511" s="158" t="str">
        <f t="shared" si="59"/>
        <v>MUY BAJO</v>
      </c>
      <c r="K511" s="136">
        <v>50000000</v>
      </c>
      <c r="L511" s="136">
        <v>0</v>
      </c>
      <c r="M511" s="153">
        <v>0</v>
      </c>
      <c r="N511" s="136"/>
      <c r="O511" s="136"/>
      <c r="P511" s="122" t="e">
        <f t="shared" si="60"/>
        <v>#DIV/0!</v>
      </c>
      <c r="Q511" s="158" t="e">
        <f t="shared" si="63"/>
        <v>#DIV/0!</v>
      </c>
      <c r="R511" s="143"/>
      <c r="S511" s="31" t="e">
        <f t="shared" si="61"/>
        <v>#DIV/0!</v>
      </c>
      <c r="T511" s="158" t="e">
        <f t="shared" si="64"/>
        <v>#DIV/0!</v>
      </c>
    </row>
    <row r="512" spans="1:20" ht="38.25" hidden="1" x14ac:dyDescent="0.25">
      <c r="A512" s="207"/>
      <c r="B512" s="9" t="s">
        <v>258</v>
      </c>
      <c r="C512" s="3" t="s">
        <v>31</v>
      </c>
      <c r="D512" s="1" t="s">
        <v>267</v>
      </c>
      <c r="E512" s="53">
        <v>704</v>
      </c>
      <c r="F512" s="90">
        <v>120</v>
      </c>
      <c r="G512" s="48" t="s">
        <v>289</v>
      </c>
      <c r="H512" s="124">
        <v>56</v>
      </c>
      <c r="I512" s="54">
        <f t="shared" si="62"/>
        <v>0.46666666666666667</v>
      </c>
      <c r="J512" s="158" t="str">
        <f t="shared" ref="J512:J550" si="65">IF(I512&lt;=20%,"MUY BAJO",IF(AND(I512&gt;20%,I512&lt;=40%),"BAJO",IF(AND(I512&gt;40%,I512&lt;=60%),"MEDIO",IF(AND(I512&gt;60%,I512&lt;=80%),"ALTO","MUY ALTO"))))</f>
        <v>MEDIO</v>
      </c>
      <c r="K512" s="136">
        <v>70000000</v>
      </c>
      <c r="L512" s="136">
        <v>0</v>
      </c>
      <c r="M512" s="153">
        <v>0</v>
      </c>
      <c r="N512" s="136"/>
      <c r="O512" s="136"/>
      <c r="P512" s="122" t="e">
        <f t="shared" si="60"/>
        <v>#DIV/0!</v>
      </c>
      <c r="Q512" s="158" t="e">
        <f t="shared" si="63"/>
        <v>#DIV/0!</v>
      </c>
      <c r="R512" s="143"/>
      <c r="S512" s="31" t="e">
        <f t="shared" si="61"/>
        <v>#DIV/0!</v>
      </c>
      <c r="T512" s="158" t="e">
        <f t="shared" si="64"/>
        <v>#DIV/0!</v>
      </c>
    </row>
    <row r="513" spans="1:20" ht="38.25" hidden="1" x14ac:dyDescent="0.25">
      <c r="A513" s="207"/>
      <c r="B513" s="9" t="s">
        <v>258</v>
      </c>
      <c r="C513" s="3" t="s">
        <v>27</v>
      </c>
      <c r="D513" s="1" t="s">
        <v>268</v>
      </c>
      <c r="E513" s="53">
        <v>4479</v>
      </c>
      <c r="F513" s="90">
        <v>1800</v>
      </c>
      <c r="G513" s="48" t="s">
        <v>289</v>
      </c>
      <c r="H513" s="124">
        <v>8857</v>
      </c>
      <c r="I513" s="127">
        <v>1</v>
      </c>
      <c r="J513" s="158" t="str">
        <f t="shared" si="65"/>
        <v>MUY ALTO</v>
      </c>
      <c r="K513" s="136">
        <v>51000000</v>
      </c>
      <c r="L513" s="136">
        <v>35613895</v>
      </c>
      <c r="M513" s="153">
        <v>0.69831166666666666</v>
      </c>
      <c r="N513" s="136"/>
      <c r="O513" s="136">
        <v>33800000</v>
      </c>
      <c r="P513" s="122">
        <f t="shared" si="60"/>
        <v>0.94906777256461272</v>
      </c>
      <c r="Q513" s="158" t="str">
        <f t="shared" si="63"/>
        <v>MUY ALTO</v>
      </c>
      <c r="R513" s="143"/>
      <c r="S513" s="31">
        <f t="shared" si="61"/>
        <v>0.94906777256461272</v>
      </c>
      <c r="T513" s="158" t="str">
        <f t="shared" si="64"/>
        <v>MUY ALTO</v>
      </c>
    </row>
    <row r="514" spans="1:20" ht="38.25" hidden="1" x14ac:dyDescent="0.25">
      <c r="A514" s="207"/>
      <c r="B514" s="9" t="s">
        <v>258</v>
      </c>
      <c r="C514" s="3" t="s">
        <v>29</v>
      </c>
      <c r="D514" s="1" t="s">
        <v>268</v>
      </c>
      <c r="E514" s="53">
        <v>460</v>
      </c>
      <c r="F514" s="90">
        <v>200</v>
      </c>
      <c r="G514" s="48" t="s">
        <v>289</v>
      </c>
      <c r="H514" s="124">
        <v>1465</v>
      </c>
      <c r="I514" s="127">
        <v>1</v>
      </c>
      <c r="J514" s="158" t="str">
        <f t="shared" si="65"/>
        <v>MUY ALTO</v>
      </c>
      <c r="K514" s="136">
        <v>12000000</v>
      </c>
      <c r="L514" s="136">
        <v>0</v>
      </c>
      <c r="M514" s="153">
        <v>0</v>
      </c>
      <c r="N514" s="136"/>
      <c r="O514" s="136"/>
      <c r="P514" s="122" t="e">
        <f t="shared" si="60"/>
        <v>#DIV/0!</v>
      </c>
      <c r="Q514" s="158" t="e">
        <f t="shared" si="63"/>
        <v>#DIV/0!</v>
      </c>
      <c r="R514" s="143"/>
      <c r="S514" s="31" t="e">
        <f t="shared" si="61"/>
        <v>#DIV/0!</v>
      </c>
      <c r="T514" s="158" t="e">
        <f t="shared" si="64"/>
        <v>#DIV/0!</v>
      </c>
    </row>
    <row r="515" spans="1:20" ht="38.25" hidden="1" x14ac:dyDescent="0.25">
      <c r="A515" s="207"/>
      <c r="B515" s="9" t="s">
        <v>258</v>
      </c>
      <c r="C515" s="3" t="s">
        <v>30</v>
      </c>
      <c r="D515" s="1" t="s">
        <v>268</v>
      </c>
      <c r="E515" s="53">
        <v>356</v>
      </c>
      <c r="F515" s="90">
        <v>150</v>
      </c>
      <c r="G515" s="48" t="s">
        <v>289</v>
      </c>
      <c r="H515" s="124">
        <v>889</v>
      </c>
      <c r="I515" s="127">
        <v>1</v>
      </c>
      <c r="J515" s="158" t="str">
        <f t="shared" si="65"/>
        <v>MUY ALTO</v>
      </c>
      <c r="K515" s="136">
        <v>12000000</v>
      </c>
      <c r="L515" s="136">
        <v>0</v>
      </c>
      <c r="M515" s="153">
        <v>0</v>
      </c>
      <c r="N515" s="136"/>
      <c r="O515" s="136"/>
      <c r="P515" s="122" t="e">
        <f t="shared" si="60"/>
        <v>#DIV/0!</v>
      </c>
      <c r="Q515" s="158" t="e">
        <f t="shared" si="63"/>
        <v>#DIV/0!</v>
      </c>
      <c r="R515" s="143"/>
      <c r="S515" s="31" t="e">
        <f t="shared" si="61"/>
        <v>#DIV/0!</v>
      </c>
      <c r="T515" s="158" t="e">
        <f t="shared" si="64"/>
        <v>#DIV/0!</v>
      </c>
    </row>
    <row r="516" spans="1:20" ht="38.25" hidden="1" x14ac:dyDescent="0.25">
      <c r="A516" s="207"/>
      <c r="B516" s="9" t="s">
        <v>258</v>
      </c>
      <c r="C516" s="3" t="s">
        <v>31</v>
      </c>
      <c r="D516" s="1" t="s">
        <v>268</v>
      </c>
      <c r="E516" s="53">
        <v>704</v>
      </c>
      <c r="F516" s="90">
        <v>320</v>
      </c>
      <c r="G516" s="48" t="s">
        <v>289</v>
      </c>
      <c r="H516" s="124">
        <v>2617</v>
      </c>
      <c r="I516" s="127">
        <v>1</v>
      </c>
      <c r="J516" s="158" t="str">
        <f t="shared" si="65"/>
        <v>MUY ALTO</v>
      </c>
      <c r="K516" s="136">
        <v>15000000</v>
      </c>
      <c r="L516" s="136">
        <v>0</v>
      </c>
      <c r="M516" s="153">
        <v>0</v>
      </c>
      <c r="N516" s="136"/>
      <c r="O516" s="136"/>
      <c r="P516" s="122" t="e">
        <f t="shared" si="60"/>
        <v>#DIV/0!</v>
      </c>
      <c r="Q516" s="158" t="e">
        <f t="shared" si="63"/>
        <v>#DIV/0!</v>
      </c>
      <c r="R516" s="143"/>
      <c r="S516" s="31" t="e">
        <f t="shared" si="61"/>
        <v>#DIV/0!</v>
      </c>
      <c r="T516" s="158" t="e">
        <f t="shared" si="64"/>
        <v>#DIV/0!</v>
      </c>
    </row>
    <row r="517" spans="1:20" ht="51" hidden="1" x14ac:dyDescent="0.25">
      <c r="A517" s="207"/>
      <c r="B517" s="9" t="s">
        <v>269</v>
      </c>
      <c r="C517" s="3" t="s">
        <v>27</v>
      </c>
      <c r="D517" s="1" t="s">
        <v>270</v>
      </c>
      <c r="E517" s="53">
        <v>4447</v>
      </c>
      <c r="F517" s="90">
        <v>3250</v>
      </c>
      <c r="G517" s="48" t="s">
        <v>289</v>
      </c>
      <c r="H517" s="124">
        <v>2771</v>
      </c>
      <c r="I517" s="54">
        <f t="shared" si="62"/>
        <v>0.85261538461538466</v>
      </c>
      <c r="J517" s="158" t="str">
        <f t="shared" si="65"/>
        <v>MUY ALTO</v>
      </c>
      <c r="K517" s="136">
        <v>0</v>
      </c>
      <c r="L517" s="136">
        <v>20000000</v>
      </c>
      <c r="M517" s="153" t="e">
        <v>#DIV/0!</v>
      </c>
      <c r="N517" s="136"/>
      <c r="O517" s="136">
        <v>16267738</v>
      </c>
      <c r="P517" s="122">
        <f t="shared" ref="P517" si="66">+O517/L517</f>
        <v>0.81338690000000002</v>
      </c>
      <c r="Q517" s="158" t="str">
        <f t="shared" si="63"/>
        <v>MUY ALTO</v>
      </c>
      <c r="R517" s="143"/>
      <c r="S517" s="31">
        <f t="shared" si="61"/>
        <v>0.69350618458461544</v>
      </c>
      <c r="T517" s="158" t="str">
        <f t="shared" si="64"/>
        <v>ALTO</v>
      </c>
    </row>
    <row r="518" spans="1:20" ht="51" hidden="1" x14ac:dyDescent="0.25">
      <c r="A518" s="207"/>
      <c r="B518" s="9" t="s">
        <v>269</v>
      </c>
      <c r="C518" s="3" t="s">
        <v>29</v>
      </c>
      <c r="D518" s="1" t="s">
        <v>270</v>
      </c>
      <c r="E518" s="53">
        <v>487</v>
      </c>
      <c r="F518" s="90">
        <v>240</v>
      </c>
      <c r="G518" s="48" t="s">
        <v>289</v>
      </c>
      <c r="H518" s="124">
        <v>545</v>
      </c>
      <c r="I518" s="127">
        <v>1</v>
      </c>
      <c r="J518" s="158" t="str">
        <f t="shared" si="65"/>
        <v>MUY ALTO</v>
      </c>
      <c r="K518" s="136">
        <v>0</v>
      </c>
      <c r="L518" s="136">
        <v>0</v>
      </c>
      <c r="M518" s="153"/>
      <c r="N518" s="136"/>
      <c r="O518" s="136"/>
      <c r="P518" s="122"/>
      <c r="Q518" s="158" t="s">
        <v>293</v>
      </c>
      <c r="R518" s="143"/>
      <c r="S518" s="31">
        <f t="shared" si="61"/>
        <v>0</v>
      </c>
      <c r="T518" s="158" t="s">
        <v>293</v>
      </c>
    </row>
    <row r="519" spans="1:20" ht="51" hidden="1" x14ac:dyDescent="0.25">
      <c r="A519" s="207"/>
      <c r="B519" s="9" t="s">
        <v>269</v>
      </c>
      <c r="C519" s="3" t="s">
        <v>30</v>
      </c>
      <c r="D519" s="1" t="s">
        <v>270</v>
      </c>
      <c r="E519" s="53">
        <v>339</v>
      </c>
      <c r="F519" s="90">
        <v>140</v>
      </c>
      <c r="G519" s="48" t="s">
        <v>289</v>
      </c>
      <c r="H519" s="124">
        <v>438</v>
      </c>
      <c r="I519" s="127">
        <v>1</v>
      </c>
      <c r="J519" s="158" t="str">
        <f t="shared" si="65"/>
        <v>MUY ALTO</v>
      </c>
      <c r="K519" s="136">
        <v>0</v>
      </c>
      <c r="L519" s="136">
        <v>0</v>
      </c>
      <c r="M519" s="153"/>
      <c r="N519" s="136"/>
      <c r="O519" s="136"/>
      <c r="P519" s="122"/>
      <c r="Q519" s="158" t="s">
        <v>293</v>
      </c>
      <c r="R519" s="143"/>
      <c r="S519" s="31">
        <f t="shared" si="61"/>
        <v>0</v>
      </c>
      <c r="T519" s="158" t="s">
        <v>293</v>
      </c>
    </row>
    <row r="520" spans="1:20" ht="51" hidden="1" x14ac:dyDescent="0.25">
      <c r="A520" s="207"/>
      <c r="B520" s="9" t="s">
        <v>269</v>
      </c>
      <c r="C520" s="3" t="s">
        <v>31</v>
      </c>
      <c r="D520" s="1" t="s">
        <v>270</v>
      </c>
      <c r="E520" s="53">
        <v>826</v>
      </c>
      <c r="F520" s="90">
        <v>500</v>
      </c>
      <c r="G520" s="48" t="s">
        <v>289</v>
      </c>
      <c r="H520" s="124">
        <v>725</v>
      </c>
      <c r="I520" s="127">
        <v>1</v>
      </c>
      <c r="J520" s="158" t="str">
        <f t="shared" si="65"/>
        <v>MUY ALTO</v>
      </c>
      <c r="K520" s="136">
        <v>0</v>
      </c>
      <c r="L520" s="136">
        <v>0</v>
      </c>
      <c r="M520" s="153"/>
      <c r="N520" s="136"/>
      <c r="O520" s="136"/>
      <c r="P520" s="122"/>
      <c r="Q520" s="158" t="s">
        <v>293</v>
      </c>
      <c r="R520" s="143"/>
      <c r="S520" s="31">
        <f t="shared" si="61"/>
        <v>0</v>
      </c>
      <c r="T520" s="158" t="s">
        <v>293</v>
      </c>
    </row>
    <row r="521" spans="1:20" ht="51" hidden="1" x14ac:dyDescent="0.25">
      <c r="A521" s="207"/>
      <c r="B521" s="9" t="s">
        <v>269</v>
      </c>
      <c r="C521" s="3" t="s">
        <v>27</v>
      </c>
      <c r="D521" s="1" t="s">
        <v>271</v>
      </c>
      <c r="E521" s="53">
        <v>0</v>
      </c>
      <c r="F521" s="90">
        <v>10</v>
      </c>
      <c r="G521" s="48" t="s">
        <v>289</v>
      </c>
      <c r="H521" s="124">
        <v>0</v>
      </c>
      <c r="I521" s="54">
        <f t="shared" ref="I521:I546" si="67">+H521/F521</f>
        <v>0</v>
      </c>
      <c r="J521" s="158" t="str">
        <f t="shared" si="65"/>
        <v>MUY BAJO</v>
      </c>
      <c r="K521" s="136">
        <v>0</v>
      </c>
      <c r="L521" s="136">
        <v>0</v>
      </c>
      <c r="M521" s="153"/>
      <c r="N521" s="136"/>
      <c r="O521" s="136"/>
      <c r="P521" s="122"/>
      <c r="Q521" s="158" t="s">
        <v>293</v>
      </c>
      <c r="R521" s="143"/>
      <c r="S521" s="31">
        <f t="shared" ref="S521:S539" si="68">+I521*P521</f>
        <v>0</v>
      </c>
      <c r="T521" s="158" t="s">
        <v>293</v>
      </c>
    </row>
    <row r="522" spans="1:20" ht="51" hidden="1" x14ac:dyDescent="0.25">
      <c r="A522" s="207"/>
      <c r="B522" s="9" t="s">
        <v>269</v>
      </c>
      <c r="C522" s="3" t="s">
        <v>29</v>
      </c>
      <c r="D522" s="1" t="s">
        <v>271</v>
      </c>
      <c r="E522" s="53">
        <v>0</v>
      </c>
      <c r="F522" s="90">
        <v>2</v>
      </c>
      <c r="G522" s="48" t="s">
        <v>289</v>
      </c>
      <c r="H522" s="124">
        <v>0</v>
      </c>
      <c r="I522" s="54">
        <f t="shared" si="67"/>
        <v>0</v>
      </c>
      <c r="J522" s="158" t="str">
        <f t="shared" si="65"/>
        <v>MUY BAJO</v>
      </c>
      <c r="K522" s="136">
        <v>0</v>
      </c>
      <c r="L522" s="136">
        <v>0</v>
      </c>
      <c r="M522" s="153"/>
      <c r="N522" s="136"/>
      <c r="O522" s="136"/>
      <c r="P522" s="122"/>
      <c r="Q522" s="158" t="s">
        <v>293</v>
      </c>
      <c r="R522" s="143"/>
      <c r="S522" s="31">
        <f t="shared" si="68"/>
        <v>0</v>
      </c>
      <c r="T522" s="158" t="s">
        <v>293</v>
      </c>
    </row>
    <row r="523" spans="1:20" ht="51" hidden="1" x14ac:dyDescent="0.25">
      <c r="A523" s="207"/>
      <c r="B523" s="9" t="s">
        <v>269</v>
      </c>
      <c r="C523" s="3" t="s">
        <v>30</v>
      </c>
      <c r="D523" s="1" t="s">
        <v>271</v>
      </c>
      <c r="E523" s="53">
        <v>0</v>
      </c>
      <c r="F523" s="90">
        <v>2</v>
      </c>
      <c r="G523" s="48" t="s">
        <v>289</v>
      </c>
      <c r="H523" s="124">
        <v>0</v>
      </c>
      <c r="I523" s="54">
        <f t="shared" si="67"/>
        <v>0</v>
      </c>
      <c r="J523" s="158" t="str">
        <f t="shared" si="65"/>
        <v>MUY BAJO</v>
      </c>
      <c r="K523" s="136">
        <v>0</v>
      </c>
      <c r="L523" s="136">
        <v>0</v>
      </c>
      <c r="M523" s="153"/>
      <c r="N523" s="136"/>
      <c r="O523" s="136"/>
      <c r="P523" s="122"/>
      <c r="Q523" s="158" t="s">
        <v>293</v>
      </c>
      <c r="R523" s="143"/>
      <c r="S523" s="31">
        <f t="shared" si="68"/>
        <v>0</v>
      </c>
      <c r="T523" s="158" t="s">
        <v>293</v>
      </c>
    </row>
    <row r="524" spans="1:20" ht="51" hidden="1" x14ac:dyDescent="0.25">
      <c r="A524" s="207"/>
      <c r="B524" s="9" t="s">
        <v>269</v>
      </c>
      <c r="C524" s="3" t="s">
        <v>31</v>
      </c>
      <c r="D524" s="1" t="s">
        <v>271</v>
      </c>
      <c r="E524" s="53">
        <v>0</v>
      </c>
      <c r="F524" s="90">
        <v>3</v>
      </c>
      <c r="G524" s="48" t="s">
        <v>289</v>
      </c>
      <c r="H524" s="124">
        <v>0</v>
      </c>
      <c r="I524" s="54">
        <f t="shared" si="67"/>
        <v>0</v>
      </c>
      <c r="J524" s="158" t="str">
        <f t="shared" si="65"/>
        <v>MUY BAJO</v>
      </c>
      <c r="K524" s="136">
        <v>0</v>
      </c>
      <c r="L524" s="136">
        <v>0</v>
      </c>
      <c r="M524" s="153"/>
      <c r="N524" s="136"/>
      <c r="O524" s="136"/>
      <c r="P524" s="122"/>
      <c r="Q524" s="158" t="s">
        <v>293</v>
      </c>
      <c r="R524" s="143"/>
      <c r="S524" s="31">
        <f t="shared" si="68"/>
        <v>0</v>
      </c>
      <c r="T524" s="158" t="s">
        <v>293</v>
      </c>
    </row>
    <row r="525" spans="1:20" ht="63.75" hidden="1" x14ac:dyDescent="0.25">
      <c r="A525" s="207"/>
      <c r="B525" s="9" t="s">
        <v>269</v>
      </c>
      <c r="C525" s="3" t="s">
        <v>27</v>
      </c>
      <c r="D525" s="1" t="s">
        <v>272</v>
      </c>
      <c r="E525" s="53">
        <v>0</v>
      </c>
      <c r="F525" s="90">
        <v>40</v>
      </c>
      <c r="G525" s="48" t="s">
        <v>289</v>
      </c>
      <c r="H525" s="124">
        <v>335</v>
      </c>
      <c r="I525" s="127">
        <v>1</v>
      </c>
      <c r="J525" s="158" t="str">
        <f t="shared" si="65"/>
        <v>MUY ALTO</v>
      </c>
      <c r="K525" s="136">
        <v>387800000</v>
      </c>
      <c r="L525" s="136">
        <v>0</v>
      </c>
      <c r="M525" s="153">
        <v>0</v>
      </c>
      <c r="N525" s="136"/>
      <c r="O525" s="136"/>
      <c r="P525" s="122" t="e">
        <f t="shared" ref="P525:P539" si="69">+O525/L525</f>
        <v>#DIV/0!</v>
      </c>
      <c r="Q525" s="158" t="e">
        <f t="shared" si="63"/>
        <v>#DIV/0!</v>
      </c>
      <c r="R525" s="143"/>
      <c r="S525" s="31" t="e">
        <f t="shared" si="68"/>
        <v>#DIV/0!</v>
      </c>
      <c r="T525" s="158" t="e">
        <f t="shared" si="64"/>
        <v>#DIV/0!</v>
      </c>
    </row>
    <row r="526" spans="1:20" ht="63.75" hidden="1" x14ac:dyDescent="0.25">
      <c r="A526" s="207"/>
      <c r="B526" s="9" t="s">
        <v>269</v>
      </c>
      <c r="C526" s="3" t="s">
        <v>29</v>
      </c>
      <c r="D526" s="1" t="s">
        <v>272</v>
      </c>
      <c r="E526" s="53">
        <v>0</v>
      </c>
      <c r="F526" s="90">
        <v>6</v>
      </c>
      <c r="G526" s="48" t="s">
        <v>289</v>
      </c>
      <c r="H526" s="124">
        <v>14</v>
      </c>
      <c r="I526" s="127">
        <v>1</v>
      </c>
      <c r="J526" s="158" t="str">
        <f t="shared" si="65"/>
        <v>MUY ALTO</v>
      </c>
      <c r="K526" s="136">
        <v>7000000</v>
      </c>
      <c r="L526" s="136">
        <v>0</v>
      </c>
      <c r="M526" s="153">
        <v>0</v>
      </c>
      <c r="N526" s="136"/>
      <c r="O526" s="136"/>
      <c r="P526" s="122" t="e">
        <f t="shared" si="69"/>
        <v>#DIV/0!</v>
      </c>
      <c r="Q526" s="158" t="e">
        <f t="shared" si="63"/>
        <v>#DIV/0!</v>
      </c>
      <c r="R526" s="143"/>
      <c r="S526" s="31" t="e">
        <f t="shared" si="68"/>
        <v>#DIV/0!</v>
      </c>
      <c r="T526" s="158" t="e">
        <f t="shared" si="64"/>
        <v>#DIV/0!</v>
      </c>
    </row>
    <row r="527" spans="1:20" ht="63.75" hidden="1" x14ac:dyDescent="0.25">
      <c r="A527" s="207"/>
      <c r="B527" s="9" t="s">
        <v>269</v>
      </c>
      <c r="C527" s="3" t="s">
        <v>30</v>
      </c>
      <c r="D527" s="1" t="s">
        <v>272</v>
      </c>
      <c r="E527" s="53">
        <v>0</v>
      </c>
      <c r="F527" s="90">
        <v>6</v>
      </c>
      <c r="G527" s="48" t="s">
        <v>289</v>
      </c>
      <c r="H527" s="124">
        <v>21</v>
      </c>
      <c r="I527" s="127">
        <v>1</v>
      </c>
      <c r="J527" s="158" t="str">
        <f t="shared" si="65"/>
        <v>MUY ALTO</v>
      </c>
      <c r="K527" s="136">
        <v>7000000</v>
      </c>
      <c r="L527" s="136">
        <v>0</v>
      </c>
      <c r="M527" s="153">
        <v>0</v>
      </c>
      <c r="N527" s="136"/>
      <c r="O527" s="136"/>
      <c r="P527" s="122" t="e">
        <f t="shared" si="69"/>
        <v>#DIV/0!</v>
      </c>
      <c r="Q527" s="158" t="e">
        <f t="shared" si="63"/>
        <v>#DIV/0!</v>
      </c>
      <c r="R527" s="143"/>
      <c r="S527" s="31" t="e">
        <f t="shared" si="68"/>
        <v>#DIV/0!</v>
      </c>
      <c r="T527" s="158" t="e">
        <f t="shared" si="64"/>
        <v>#DIV/0!</v>
      </c>
    </row>
    <row r="528" spans="1:20" ht="63.75" hidden="1" x14ac:dyDescent="0.25">
      <c r="A528" s="207"/>
      <c r="B528" s="9" t="s">
        <v>269</v>
      </c>
      <c r="C528" s="3" t="s">
        <v>31</v>
      </c>
      <c r="D528" s="1" t="s">
        <v>272</v>
      </c>
      <c r="E528" s="53">
        <v>0</v>
      </c>
      <c r="F528" s="90">
        <v>6</v>
      </c>
      <c r="G528" s="48" t="s">
        <v>289</v>
      </c>
      <c r="H528" s="124">
        <v>21</v>
      </c>
      <c r="I528" s="127">
        <v>1</v>
      </c>
      <c r="J528" s="158" t="str">
        <f t="shared" si="65"/>
        <v>MUY ALTO</v>
      </c>
      <c r="K528" s="136">
        <v>10000000</v>
      </c>
      <c r="L528" s="136">
        <v>0</v>
      </c>
      <c r="M528" s="153">
        <v>0</v>
      </c>
      <c r="N528" s="136"/>
      <c r="O528" s="136"/>
      <c r="P528" s="122" t="e">
        <f t="shared" si="69"/>
        <v>#DIV/0!</v>
      </c>
      <c r="Q528" s="158" t="e">
        <f t="shared" si="63"/>
        <v>#DIV/0!</v>
      </c>
      <c r="R528" s="143"/>
      <c r="S528" s="31" t="e">
        <f t="shared" si="68"/>
        <v>#DIV/0!</v>
      </c>
      <c r="T528" s="158" t="e">
        <f t="shared" si="64"/>
        <v>#DIV/0!</v>
      </c>
    </row>
    <row r="529" spans="1:20" ht="63.75" hidden="1" x14ac:dyDescent="0.25">
      <c r="A529" s="207"/>
      <c r="B529" s="9" t="s">
        <v>269</v>
      </c>
      <c r="C529" s="3" t="s">
        <v>27</v>
      </c>
      <c r="D529" s="1" t="s">
        <v>273</v>
      </c>
      <c r="E529" s="53">
        <v>2820</v>
      </c>
      <c r="F529" s="90">
        <v>15000</v>
      </c>
      <c r="G529" s="48" t="s">
        <v>290</v>
      </c>
      <c r="H529" s="124">
        <v>3220</v>
      </c>
      <c r="I529" s="54">
        <f t="shared" si="67"/>
        <v>0.21466666666666667</v>
      </c>
      <c r="J529" s="158" t="str">
        <f t="shared" si="65"/>
        <v>BAJO</v>
      </c>
      <c r="K529" s="136">
        <v>427250000</v>
      </c>
      <c r="L529" s="136">
        <v>204947301</v>
      </c>
      <c r="M529" s="153">
        <v>0.47968941135166765</v>
      </c>
      <c r="N529" s="136">
        <v>49697100</v>
      </c>
      <c r="O529" s="136">
        <v>200018698</v>
      </c>
      <c r="P529" s="122">
        <f t="shared" si="69"/>
        <v>0.97595185213002633</v>
      </c>
      <c r="Q529" s="158" t="str">
        <f t="shared" si="63"/>
        <v>MUY ALTO</v>
      </c>
      <c r="R529" s="143"/>
      <c r="S529" s="31">
        <f t="shared" si="68"/>
        <v>0.20950433092391232</v>
      </c>
      <c r="T529" s="158" t="str">
        <f t="shared" si="64"/>
        <v>BAJO</v>
      </c>
    </row>
    <row r="530" spans="1:20" ht="63.75" hidden="1" x14ac:dyDescent="0.25">
      <c r="A530" s="207"/>
      <c r="B530" s="9" t="s">
        <v>269</v>
      </c>
      <c r="C530" s="3" t="s">
        <v>29</v>
      </c>
      <c r="D530" s="1" t="s">
        <v>273</v>
      </c>
      <c r="E530" s="53">
        <v>31</v>
      </c>
      <c r="F530" s="90">
        <v>250</v>
      </c>
      <c r="G530" s="48" t="s">
        <v>290</v>
      </c>
      <c r="H530" s="124">
        <v>10</v>
      </c>
      <c r="I530" s="54">
        <f t="shared" si="67"/>
        <v>0.04</v>
      </c>
      <c r="J530" s="158" t="str">
        <f t="shared" si="65"/>
        <v>MUY BAJO</v>
      </c>
      <c r="K530" s="136">
        <v>50000000</v>
      </c>
      <c r="L530" s="136">
        <v>0</v>
      </c>
      <c r="M530" s="153">
        <v>0</v>
      </c>
      <c r="N530" s="136"/>
      <c r="O530" s="136"/>
      <c r="P530" s="122" t="e">
        <f t="shared" si="69"/>
        <v>#DIV/0!</v>
      </c>
      <c r="Q530" s="158" t="e">
        <f t="shared" si="63"/>
        <v>#DIV/0!</v>
      </c>
      <c r="R530" s="143"/>
      <c r="S530" s="31" t="e">
        <f t="shared" si="68"/>
        <v>#DIV/0!</v>
      </c>
      <c r="T530" s="158" t="e">
        <f t="shared" si="64"/>
        <v>#DIV/0!</v>
      </c>
    </row>
    <row r="531" spans="1:20" ht="63.75" hidden="1" x14ac:dyDescent="0.25">
      <c r="A531" s="207"/>
      <c r="B531" s="9" t="s">
        <v>269</v>
      </c>
      <c r="C531" s="3" t="s">
        <v>30</v>
      </c>
      <c r="D531" s="1" t="s">
        <v>273</v>
      </c>
      <c r="E531" s="53">
        <v>27</v>
      </c>
      <c r="F531" s="90">
        <v>200</v>
      </c>
      <c r="G531" s="48" t="s">
        <v>289</v>
      </c>
      <c r="H531" s="124">
        <v>13</v>
      </c>
      <c r="I531" s="54">
        <f t="shared" si="67"/>
        <v>6.5000000000000002E-2</v>
      </c>
      <c r="J531" s="158" t="str">
        <f t="shared" si="65"/>
        <v>MUY BAJO</v>
      </c>
      <c r="K531" s="136">
        <v>40000000</v>
      </c>
      <c r="L531" s="136">
        <v>0</v>
      </c>
      <c r="M531" s="153">
        <v>0</v>
      </c>
      <c r="N531" s="136"/>
      <c r="O531" s="136"/>
      <c r="P531" s="122" t="e">
        <f t="shared" si="69"/>
        <v>#DIV/0!</v>
      </c>
      <c r="Q531" s="158" t="e">
        <f t="shared" si="63"/>
        <v>#DIV/0!</v>
      </c>
      <c r="R531" s="143"/>
      <c r="S531" s="31" t="e">
        <f t="shared" si="68"/>
        <v>#DIV/0!</v>
      </c>
      <c r="T531" s="158" t="e">
        <f t="shared" si="64"/>
        <v>#DIV/0!</v>
      </c>
    </row>
    <row r="532" spans="1:20" ht="63.75" hidden="1" x14ac:dyDescent="0.25">
      <c r="A532" s="207"/>
      <c r="B532" s="9" t="s">
        <v>269</v>
      </c>
      <c r="C532" s="3" t="s">
        <v>31</v>
      </c>
      <c r="D532" s="1" t="s">
        <v>273</v>
      </c>
      <c r="E532" s="53">
        <v>37</v>
      </c>
      <c r="F532" s="90">
        <v>500</v>
      </c>
      <c r="G532" s="48" t="s">
        <v>289</v>
      </c>
      <c r="H532" s="124">
        <v>1</v>
      </c>
      <c r="I532" s="54">
        <f t="shared" si="67"/>
        <v>2E-3</v>
      </c>
      <c r="J532" s="158" t="str">
        <f t="shared" si="65"/>
        <v>MUY BAJO</v>
      </c>
      <c r="K532" s="136">
        <v>80000000</v>
      </c>
      <c r="L532" s="136">
        <v>0</v>
      </c>
      <c r="M532" s="153">
        <v>0</v>
      </c>
      <c r="N532" s="136"/>
      <c r="O532" s="136"/>
      <c r="P532" s="122" t="e">
        <f t="shared" si="69"/>
        <v>#DIV/0!</v>
      </c>
      <c r="Q532" s="158" t="e">
        <f t="shared" si="63"/>
        <v>#DIV/0!</v>
      </c>
      <c r="R532" s="143"/>
      <c r="S532" s="31" t="e">
        <f t="shared" si="68"/>
        <v>#DIV/0!</v>
      </c>
      <c r="T532" s="158" t="e">
        <f t="shared" si="64"/>
        <v>#DIV/0!</v>
      </c>
    </row>
    <row r="533" spans="1:20" ht="38.25" hidden="1" x14ac:dyDescent="0.25">
      <c r="A533" s="207"/>
      <c r="B533" s="9" t="s">
        <v>269</v>
      </c>
      <c r="C533" s="3" t="s">
        <v>27</v>
      </c>
      <c r="D533" s="1" t="s">
        <v>274</v>
      </c>
      <c r="E533" s="53">
        <v>104</v>
      </c>
      <c r="F533" s="90">
        <v>118</v>
      </c>
      <c r="G533" s="48" t="s">
        <v>291</v>
      </c>
      <c r="H533" s="124">
        <v>213</v>
      </c>
      <c r="I533" s="127">
        <v>1</v>
      </c>
      <c r="J533" s="158" t="str">
        <f t="shared" si="65"/>
        <v>MUY ALTO</v>
      </c>
      <c r="K533" s="136">
        <v>39000000</v>
      </c>
      <c r="L533" s="136">
        <v>238000000</v>
      </c>
      <c r="M533" s="153">
        <v>6.1025641025641022</v>
      </c>
      <c r="N533" s="136">
        <v>3853333</v>
      </c>
      <c r="O533" s="136">
        <v>228243331</v>
      </c>
      <c r="P533" s="122">
        <f t="shared" si="69"/>
        <v>0.95900559243697481</v>
      </c>
      <c r="Q533" s="158" t="str">
        <f t="shared" si="63"/>
        <v>MUY ALTO</v>
      </c>
      <c r="R533" s="143"/>
      <c r="S533" s="31">
        <f t="shared" si="68"/>
        <v>0.95900559243697481</v>
      </c>
      <c r="T533" s="158" t="str">
        <f t="shared" si="64"/>
        <v>MUY ALTO</v>
      </c>
    </row>
    <row r="534" spans="1:20" ht="38.25" hidden="1" x14ac:dyDescent="0.25">
      <c r="A534" s="207"/>
      <c r="B534" s="9" t="s">
        <v>269</v>
      </c>
      <c r="C534" s="3" t="s">
        <v>29</v>
      </c>
      <c r="D534" s="1" t="s">
        <v>274</v>
      </c>
      <c r="E534" s="53">
        <v>1</v>
      </c>
      <c r="F534" s="90">
        <v>1</v>
      </c>
      <c r="G534" s="48" t="s">
        <v>291</v>
      </c>
      <c r="H534" s="124">
        <v>5</v>
      </c>
      <c r="I534" s="127">
        <v>1</v>
      </c>
      <c r="J534" s="158" t="str">
        <f t="shared" si="65"/>
        <v>MUY ALTO</v>
      </c>
      <c r="K534" s="136">
        <v>5000000</v>
      </c>
      <c r="L534" s="136">
        <v>0</v>
      </c>
      <c r="M534" s="153">
        <v>0</v>
      </c>
      <c r="N534" s="136"/>
      <c r="O534" s="136"/>
      <c r="P534" s="122" t="e">
        <f t="shared" si="69"/>
        <v>#DIV/0!</v>
      </c>
      <c r="Q534" s="158" t="e">
        <f t="shared" si="63"/>
        <v>#DIV/0!</v>
      </c>
      <c r="R534" s="143"/>
      <c r="S534" s="31" t="e">
        <f t="shared" si="68"/>
        <v>#DIV/0!</v>
      </c>
      <c r="T534" s="158" t="e">
        <f t="shared" si="64"/>
        <v>#DIV/0!</v>
      </c>
    </row>
    <row r="535" spans="1:20" ht="38.25" hidden="1" x14ac:dyDescent="0.25">
      <c r="A535" s="207"/>
      <c r="B535" s="9" t="s">
        <v>269</v>
      </c>
      <c r="C535" s="3" t="s">
        <v>30</v>
      </c>
      <c r="D535" s="1" t="s">
        <v>274</v>
      </c>
      <c r="E535" s="53">
        <v>2</v>
      </c>
      <c r="F535" s="90">
        <v>2</v>
      </c>
      <c r="G535" s="48" t="s">
        <v>291</v>
      </c>
      <c r="H535" s="124">
        <v>17</v>
      </c>
      <c r="I535" s="127">
        <v>1</v>
      </c>
      <c r="J535" s="158" t="str">
        <f t="shared" si="65"/>
        <v>MUY ALTO</v>
      </c>
      <c r="K535" s="136">
        <v>5000000</v>
      </c>
      <c r="L535" s="136">
        <v>0</v>
      </c>
      <c r="M535" s="153">
        <v>0</v>
      </c>
      <c r="N535" s="136"/>
      <c r="O535" s="136"/>
      <c r="P535" s="122" t="e">
        <f t="shared" si="69"/>
        <v>#DIV/0!</v>
      </c>
      <c r="Q535" s="158" t="e">
        <f t="shared" si="63"/>
        <v>#DIV/0!</v>
      </c>
      <c r="R535" s="143"/>
      <c r="S535" s="31" t="e">
        <f t="shared" si="68"/>
        <v>#DIV/0!</v>
      </c>
      <c r="T535" s="158" t="e">
        <f t="shared" si="64"/>
        <v>#DIV/0!</v>
      </c>
    </row>
    <row r="536" spans="1:20" ht="38.25" hidden="1" x14ac:dyDescent="0.25">
      <c r="A536" s="207"/>
      <c r="B536" s="9" t="s">
        <v>269</v>
      </c>
      <c r="C536" s="3" t="s">
        <v>31</v>
      </c>
      <c r="D536" s="1" t="s">
        <v>274</v>
      </c>
      <c r="E536" s="53">
        <v>13</v>
      </c>
      <c r="F536" s="90">
        <v>13</v>
      </c>
      <c r="G536" s="48" t="s">
        <v>291</v>
      </c>
      <c r="H536" s="124">
        <v>13</v>
      </c>
      <c r="I536" s="127">
        <v>1</v>
      </c>
      <c r="J536" s="158" t="str">
        <f t="shared" si="65"/>
        <v>MUY ALTO</v>
      </c>
      <c r="K536" s="136">
        <v>8000000</v>
      </c>
      <c r="L536" s="136">
        <v>0</v>
      </c>
      <c r="M536" s="153">
        <v>0</v>
      </c>
      <c r="N536" s="136"/>
      <c r="O536" s="136"/>
      <c r="P536" s="122" t="e">
        <f t="shared" si="69"/>
        <v>#DIV/0!</v>
      </c>
      <c r="Q536" s="158" t="e">
        <f t="shared" si="63"/>
        <v>#DIV/0!</v>
      </c>
      <c r="R536" s="143"/>
      <c r="S536" s="31" t="e">
        <f t="shared" si="68"/>
        <v>#DIV/0!</v>
      </c>
      <c r="T536" s="158" t="e">
        <f t="shared" si="64"/>
        <v>#DIV/0!</v>
      </c>
    </row>
    <row r="537" spans="1:20" ht="25.5" hidden="1" x14ac:dyDescent="0.25">
      <c r="A537" s="207"/>
      <c r="B537" s="9" t="s">
        <v>269</v>
      </c>
      <c r="C537" s="3" t="s">
        <v>1</v>
      </c>
      <c r="D537" s="1" t="s">
        <v>275</v>
      </c>
      <c r="E537" s="53">
        <v>200</v>
      </c>
      <c r="F537" s="90">
        <v>200</v>
      </c>
      <c r="G537" s="48" t="s">
        <v>291</v>
      </c>
      <c r="H537" s="124">
        <v>62</v>
      </c>
      <c r="I537" s="54">
        <f t="shared" si="67"/>
        <v>0.31</v>
      </c>
      <c r="J537" s="158" t="str">
        <f t="shared" si="65"/>
        <v>BAJO</v>
      </c>
      <c r="K537" s="136">
        <v>200000000</v>
      </c>
      <c r="L537" s="136">
        <v>192000000</v>
      </c>
      <c r="M537" s="153">
        <v>0.96</v>
      </c>
      <c r="N537" s="136">
        <v>20755242</v>
      </c>
      <c r="O537" s="136">
        <v>145153896</v>
      </c>
      <c r="P537" s="122">
        <f t="shared" si="69"/>
        <v>0.75600987500000005</v>
      </c>
      <c r="Q537" s="158" t="str">
        <f t="shared" si="63"/>
        <v>ALTO</v>
      </c>
      <c r="R537" s="143"/>
      <c r="S537" s="31">
        <f t="shared" si="68"/>
        <v>0.23436306125</v>
      </c>
      <c r="T537" s="158" t="str">
        <f t="shared" si="64"/>
        <v>BAJO</v>
      </c>
    </row>
    <row r="538" spans="1:20" ht="38.25" hidden="1" x14ac:dyDescent="0.25">
      <c r="A538" s="207"/>
      <c r="B538" s="9" t="s">
        <v>269</v>
      </c>
      <c r="C538" s="3" t="s">
        <v>1</v>
      </c>
      <c r="D538" s="1" t="s">
        <v>276</v>
      </c>
      <c r="E538" s="53">
        <v>10</v>
      </c>
      <c r="F538" s="90">
        <v>1</v>
      </c>
      <c r="G538" s="48" t="s">
        <v>289</v>
      </c>
      <c r="H538" s="124">
        <v>3</v>
      </c>
      <c r="I538" s="127">
        <v>1</v>
      </c>
      <c r="J538" s="158" t="str">
        <f t="shared" si="65"/>
        <v>MUY ALTO</v>
      </c>
      <c r="K538" s="136">
        <v>150000000</v>
      </c>
      <c r="L538" s="136">
        <v>30000000</v>
      </c>
      <c r="M538" s="153">
        <v>0.2</v>
      </c>
      <c r="N538" s="136"/>
      <c r="O538" s="136">
        <v>5742000</v>
      </c>
      <c r="P538" s="122">
        <f t="shared" si="69"/>
        <v>0.19139999999999999</v>
      </c>
      <c r="Q538" s="158" t="str">
        <f t="shared" si="63"/>
        <v>MUY BAJO</v>
      </c>
      <c r="R538" s="143"/>
      <c r="S538" s="31">
        <f t="shared" si="68"/>
        <v>0.19139999999999999</v>
      </c>
      <c r="T538" s="158" t="str">
        <f t="shared" si="64"/>
        <v>MUY BAJO</v>
      </c>
    </row>
    <row r="539" spans="1:20" ht="25.5" x14ac:dyDescent="0.25">
      <c r="A539" s="207"/>
      <c r="B539" s="10" t="s">
        <v>310</v>
      </c>
      <c r="C539" s="19"/>
      <c r="D539" s="6"/>
      <c r="E539" s="76"/>
      <c r="F539" s="91"/>
      <c r="G539" s="51"/>
      <c r="H539" s="76"/>
      <c r="I539" s="174">
        <f>+AVERAGE(I424:I538)</f>
        <v>0.91035203586026137</v>
      </c>
      <c r="J539" s="159" t="str">
        <f t="shared" si="65"/>
        <v>MUY ALTO</v>
      </c>
      <c r="K539" s="137">
        <f>SUM(K424:K538)</f>
        <v>11720954000</v>
      </c>
      <c r="L539" s="137">
        <v>7181375038</v>
      </c>
      <c r="M539" s="140">
        <v>0.61269543741917254</v>
      </c>
      <c r="N539" s="137">
        <v>73426215</v>
      </c>
      <c r="O539" s="137">
        <v>6435766858</v>
      </c>
      <c r="P539" s="176">
        <f t="shared" si="69"/>
        <v>0.89617473310408668</v>
      </c>
      <c r="Q539" s="158" t="str">
        <f t="shared" si="63"/>
        <v>MUY ALTO</v>
      </c>
      <c r="R539" s="143"/>
      <c r="S539" s="178">
        <f t="shared" si="68"/>
        <v>0.81583449276783171</v>
      </c>
      <c r="T539" s="158" t="str">
        <f t="shared" si="64"/>
        <v>MUY ALTO</v>
      </c>
    </row>
    <row r="540" spans="1:20" hidden="1" x14ac:dyDescent="0.25">
      <c r="A540" s="207"/>
      <c r="B540" s="9" t="s">
        <v>277</v>
      </c>
      <c r="C540" s="3" t="s">
        <v>1</v>
      </c>
      <c r="D540" s="1" t="s">
        <v>278</v>
      </c>
      <c r="E540" s="53">
        <v>0</v>
      </c>
      <c r="F540" s="53">
        <v>1</v>
      </c>
      <c r="G540" s="48" t="s">
        <v>290</v>
      </c>
      <c r="H540" s="124">
        <v>0</v>
      </c>
      <c r="I540" s="54">
        <f t="shared" si="67"/>
        <v>0</v>
      </c>
      <c r="J540" s="158" t="str">
        <f t="shared" si="65"/>
        <v>MUY BAJO</v>
      </c>
      <c r="K540" s="136">
        <v>0</v>
      </c>
      <c r="L540" s="136">
        <v>0</v>
      </c>
      <c r="M540" s="153"/>
      <c r="N540" s="136"/>
      <c r="O540" s="136">
        <v>0</v>
      </c>
      <c r="P540" s="104"/>
      <c r="Q540" s="158" t="s">
        <v>293</v>
      </c>
      <c r="R540" s="143"/>
      <c r="S540" s="31"/>
      <c r="T540" s="158" t="s">
        <v>293</v>
      </c>
    </row>
    <row r="541" spans="1:20" hidden="1" x14ac:dyDescent="0.25">
      <c r="A541" s="207"/>
      <c r="B541" s="9" t="s">
        <v>277</v>
      </c>
      <c r="C541" s="3" t="s">
        <v>1</v>
      </c>
      <c r="D541" s="1" t="s">
        <v>279</v>
      </c>
      <c r="E541" s="53">
        <v>1</v>
      </c>
      <c r="F541" s="53">
        <v>1</v>
      </c>
      <c r="G541" s="48" t="s">
        <v>290</v>
      </c>
      <c r="H541" s="124">
        <v>0</v>
      </c>
      <c r="I541" s="54">
        <f t="shared" si="67"/>
        <v>0</v>
      </c>
      <c r="J541" s="158" t="str">
        <f t="shared" si="65"/>
        <v>MUY BAJO</v>
      </c>
      <c r="K541" s="136">
        <v>0</v>
      </c>
      <c r="L541" s="136">
        <v>0</v>
      </c>
      <c r="M541" s="153"/>
      <c r="N541" s="136"/>
      <c r="O541" s="136">
        <v>0</v>
      </c>
      <c r="P541" s="104"/>
      <c r="Q541" s="158" t="s">
        <v>293</v>
      </c>
      <c r="R541" s="143"/>
      <c r="S541" s="31"/>
      <c r="T541" s="158" t="s">
        <v>293</v>
      </c>
    </row>
    <row r="542" spans="1:20" ht="25.5" hidden="1" x14ac:dyDescent="0.25">
      <c r="A542" s="207"/>
      <c r="B542" s="9" t="s">
        <v>280</v>
      </c>
      <c r="C542" s="3" t="s">
        <v>1</v>
      </c>
      <c r="D542" s="1" t="s">
        <v>281</v>
      </c>
      <c r="E542" s="53">
        <v>1</v>
      </c>
      <c r="F542" s="53">
        <v>1</v>
      </c>
      <c r="G542" s="48" t="s">
        <v>290</v>
      </c>
      <c r="H542" s="124">
        <v>0</v>
      </c>
      <c r="I542" s="54">
        <f t="shared" si="67"/>
        <v>0</v>
      </c>
      <c r="J542" s="158" t="str">
        <f t="shared" si="65"/>
        <v>MUY BAJO</v>
      </c>
      <c r="K542" s="136">
        <v>0</v>
      </c>
      <c r="L542" s="136">
        <v>0</v>
      </c>
      <c r="M542" s="153"/>
      <c r="N542" s="136"/>
      <c r="O542" s="136">
        <v>0</v>
      </c>
      <c r="P542" s="104"/>
      <c r="Q542" s="158" t="s">
        <v>293</v>
      </c>
      <c r="R542" s="143"/>
      <c r="S542" s="31"/>
      <c r="T542" s="158" t="s">
        <v>293</v>
      </c>
    </row>
    <row r="543" spans="1:20" ht="38.25" hidden="1" x14ac:dyDescent="0.25">
      <c r="A543" s="207"/>
      <c r="B543" s="9" t="s">
        <v>282</v>
      </c>
      <c r="C543" s="3" t="s">
        <v>27</v>
      </c>
      <c r="D543" s="1" t="s">
        <v>283</v>
      </c>
      <c r="E543" s="53">
        <v>0</v>
      </c>
      <c r="F543" s="53">
        <v>10</v>
      </c>
      <c r="G543" s="48" t="s">
        <v>289</v>
      </c>
      <c r="H543" s="124">
        <v>0</v>
      </c>
      <c r="I543" s="54">
        <f t="shared" si="67"/>
        <v>0</v>
      </c>
      <c r="J543" s="158" t="str">
        <f t="shared" si="65"/>
        <v>MUY BAJO</v>
      </c>
      <c r="K543" s="136">
        <v>0</v>
      </c>
      <c r="L543" s="136">
        <v>0</v>
      </c>
      <c r="M543" s="153"/>
      <c r="N543" s="136"/>
      <c r="O543" s="136">
        <v>0</v>
      </c>
      <c r="P543" s="104"/>
      <c r="Q543" s="158" t="s">
        <v>293</v>
      </c>
      <c r="R543" s="143"/>
      <c r="S543" s="31"/>
      <c r="T543" s="158" t="s">
        <v>293</v>
      </c>
    </row>
    <row r="544" spans="1:20" ht="38.25" hidden="1" x14ac:dyDescent="0.25">
      <c r="A544" s="207"/>
      <c r="B544" s="9" t="s">
        <v>282</v>
      </c>
      <c r="C544" s="3" t="s">
        <v>29</v>
      </c>
      <c r="D544" s="1" t="s">
        <v>283</v>
      </c>
      <c r="E544" s="53">
        <v>0</v>
      </c>
      <c r="F544" s="53">
        <v>10</v>
      </c>
      <c r="G544" s="48" t="s">
        <v>289</v>
      </c>
      <c r="H544" s="124">
        <v>0</v>
      </c>
      <c r="I544" s="54">
        <f t="shared" si="67"/>
        <v>0</v>
      </c>
      <c r="J544" s="158" t="str">
        <f t="shared" si="65"/>
        <v>MUY BAJO</v>
      </c>
      <c r="K544" s="136">
        <v>0</v>
      </c>
      <c r="L544" s="136">
        <v>0</v>
      </c>
      <c r="M544" s="153"/>
      <c r="N544" s="136"/>
      <c r="O544" s="136">
        <v>0</v>
      </c>
      <c r="P544" s="104"/>
      <c r="Q544" s="158" t="s">
        <v>293</v>
      </c>
      <c r="R544" s="143"/>
      <c r="S544" s="31"/>
      <c r="T544" s="158" t="s">
        <v>293</v>
      </c>
    </row>
    <row r="545" spans="1:20" ht="38.25" hidden="1" x14ac:dyDescent="0.25">
      <c r="A545" s="207"/>
      <c r="B545" s="9" t="s">
        <v>282</v>
      </c>
      <c r="C545" s="3" t="s">
        <v>30</v>
      </c>
      <c r="D545" s="1" t="s">
        <v>283</v>
      </c>
      <c r="E545" s="53">
        <v>0</v>
      </c>
      <c r="F545" s="53">
        <v>10</v>
      </c>
      <c r="G545" s="48" t="s">
        <v>289</v>
      </c>
      <c r="H545" s="124">
        <v>0</v>
      </c>
      <c r="I545" s="54">
        <f t="shared" si="67"/>
        <v>0</v>
      </c>
      <c r="J545" s="158" t="str">
        <f t="shared" si="65"/>
        <v>MUY BAJO</v>
      </c>
      <c r="K545" s="136">
        <v>0</v>
      </c>
      <c r="L545" s="136">
        <v>0</v>
      </c>
      <c r="M545" s="153"/>
      <c r="N545" s="136"/>
      <c r="O545" s="136">
        <v>0</v>
      </c>
      <c r="P545" s="104"/>
      <c r="Q545" s="158" t="s">
        <v>293</v>
      </c>
      <c r="R545" s="143"/>
      <c r="S545" s="31"/>
      <c r="T545" s="158" t="s">
        <v>293</v>
      </c>
    </row>
    <row r="546" spans="1:20" ht="38.25" hidden="1" x14ac:dyDescent="0.25">
      <c r="A546" s="207"/>
      <c r="B546" s="9" t="s">
        <v>282</v>
      </c>
      <c r="C546" s="3" t="s">
        <v>31</v>
      </c>
      <c r="D546" s="1" t="s">
        <v>283</v>
      </c>
      <c r="E546" s="53">
        <v>0</v>
      </c>
      <c r="F546" s="53">
        <v>10</v>
      </c>
      <c r="G546" s="48" t="s">
        <v>289</v>
      </c>
      <c r="H546" s="124">
        <v>0</v>
      </c>
      <c r="I546" s="54">
        <f t="shared" si="67"/>
        <v>0</v>
      </c>
      <c r="J546" s="158" t="str">
        <f t="shared" si="65"/>
        <v>MUY BAJO</v>
      </c>
      <c r="K546" s="136">
        <v>0</v>
      </c>
      <c r="L546" s="136">
        <v>0</v>
      </c>
      <c r="M546" s="153"/>
      <c r="N546" s="136"/>
      <c r="O546" s="136">
        <v>0</v>
      </c>
      <c r="P546" s="104"/>
      <c r="Q546" s="158" t="s">
        <v>293</v>
      </c>
      <c r="R546" s="143"/>
      <c r="S546" s="31"/>
      <c r="T546" s="158" t="s">
        <v>293</v>
      </c>
    </row>
    <row r="547" spans="1:20" ht="25.5" hidden="1" x14ac:dyDescent="0.25">
      <c r="A547" s="207"/>
      <c r="B547" s="9" t="s">
        <v>284</v>
      </c>
      <c r="C547" s="3" t="s">
        <v>1</v>
      </c>
      <c r="D547" s="1" t="s">
        <v>285</v>
      </c>
      <c r="E547" s="53">
        <v>0</v>
      </c>
      <c r="F547" s="53"/>
      <c r="G547" s="48" t="s">
        <v>290</v>
      </c>
      <c r="H547" s="124">
        <v>2</v>
      </c>
      <c r="I547" s="54"/>
      <c r="J547" s="158" t="s">
        <v>293</v>
      </c>
      <c r="K547" s="136">
        <v>0</v>
      </c>
      <c r="L547" s="136">
        <v>65000000</v>
      </c>
      <c r="M547" s="153"/>
      <c r="N547" s="136">
        <v>5000000</v>
      </c>
      <c r="O547" s="136">
        <v>60596050</v>
      </c>
      <c r="P547" s="104">
        <f>+O547/L547</f>
        <v>0.93224692307692303</v>
      </c>
      <c r="Q547" s="158" t="s">
        <v>293</v>
      </c>
      <c r="R547" s="143"/>
      <c r="S547" s="31">
        <f>+I547*P547</f>
        <v>0</v>
      </c>
      <c r="T547" s="158" t="str">
        <f t="shared" ref="T547" si="70">IF(S547&lt;=20%,"MUY BAJO",IF(AND(S547&gt;20%,S547&lt;=40%),"BAJO",IF(AND(S547&gt;40%,S547&lt;=60%),"MEDIO",IF(AND(S547&gt;60%,S547&lt;=80%),"ALTO","MUY ALTO"))))</f>
        <v>MUY BAJO</v>
      </c>
    </row>
    <row r="548" spans="1:20" x14ac:dyDescent="0.25">
      <c r="A548" s="207"/>
      <c r="B548" s="21" t="s">
        <v>309</v>
      </c>
      <c r="C548" s="22"/>
      <c r="D548" s="23"/>
      <c r="E548" s="84"/>
      <c r="F548" s="92"/>
      <c r="G548" s="85"/>
      <c r="H548" s="84"/>
      <c r="I548" s="175">
        <f>+AVERAGE(I540:I547)</f>
        <v>0</v>
      </c>
      <c r="J548" s="158" t="str">
        <f t="shared" si="65"/>
        <v>MUY BAJO</v>
      </c>
      <c r="K548" s="139"/>
      <c r="L548" s="139">
        <v>65000000</v>
      </c>
      <c r="M548" s="139"/>
      <c r="N548" s="139">
        <v>5000000</v>
      </c>
      <c r="O548" s="139">
        <v>60596050</v>
      </c>
      <c r="P548" s="183">
        <f>+O548/L548</f>
        <v>0.93224692307692303</v>
      </c>
      <c r="Q548" s="159"/>
      <c r="R548" s="141"/>
      <c r="S548" s="178"/>
      <c r="T548" s="162"/>
    </row>
    <row r="549" spans="1:20" s="115" customFormat="1" x14ac:dyDescent="0.25">
      <c r="A549" s="208"/>
      <c r="B549" s="171" t="s">
        <v>308</v>
      </c>
      <c r="C549" s="20"/>
      <c r="D549" s="20"/>
      <c r="E549" s="20"/>
      <c r="F549" s="20"/>
      <c r="G549" s="20"/>
      <c r="H549" s="20"/>
      <c r="I549" s="133">
        <f>+AVERAGE(I539,I548)</f>
        <v>0.45517601793013068</v>
      </c>
      <c r="J549" s="158" t="str">
        <f t="shared" si="65"/>
        <v>MEDIO</v>
      </c>
      <c r="K549" s="146">
        <f>+K548+K539</f>
        <v>11720954000</v>
      </c>
      <c r="L549" s="146">
        <v>7246375038</v>
      </c>
      <c r="M549" s="170">
        <v>0.61269543741917254</v>
      </c>
      <c r="N549" s="146">
        <v>78426215</v>
      </c>
      <c r="O549" s="146">
        <v>6496362908</v>
      </c>
      <c r="P549" s="169">
        <f>+O549/L549</f>
        <v>0.89649830072733805</v>
      </c>
      <c r="Q549" s="159" t="str">
        <f>IF(P549&lt;=20%,"MUY BAJO",IF(AND(P549&gt;20%,P549&lt;=40%),"BAJO",IF(AND(P549&gt;40%,P549&lt;=60%),"MEDIO",IF(AND(P549&gt;60%,P549&lt;=80%),"ALTO","MUY ALTO"))))</f>
        <v>MUY ALTO</v>
      </c>
      <c r="R549" s="141"/>
      <c r="S549" s="163">
        <f>+I549*P549</f>
        <v>0.40806452660619852</v>
      </c>
      <c r="T549" s="158" t="str">
        <f t="shared" ref="T549:T550" si="71">IF(S549&lt;=20%,"MUY BAJO",IF(AND(S549&gt;20%,S549&lt;=40%),"BAJO",IF(AND(S549&gt;40%,S549&lt;=60%),"MEDIO",IF(AND(S549&gt;60%,S549&lt;=80%),"ALTO","MUY ALTO"))))</f>
        <v>MEDIO</v>
      </c>
    </row>
    <row r="550" spans="1:20" s="46" customFormat="1" ht="15.75" x14ac:dyDescent="0.25">
      <c r="B550" s="121" t="s">
        <v>346</v>
      </c>
      <c r="C550" s="121"/>
      <c r="D550" s="121"/>
      <c r="E550" s="121"/>
      <c r="F550" s="121"/>
      <c r="G550" s="121"/>
      <c r="H550" s="120"/>
      <c r="I550" s="173">
        <f>AVERAGE(I549,I423,I267,I161,I28,I20,I15)</f>
        <v>0.62044064550047184</v>
      </c>
      <c r="J550" s="158" t="str">
        <f t="shared" si="65"/>
        <v>ALTO</v>
      </c>
      <c r="K550" s="148">
        <f>+K549+K423+K267+K161+K28+K20+K15</f>
        <v>76431610364</v>
      </c>
      <c r="L550" s="148">
        <v>59666280391</v>
      </c>
      <c r="M550" s="155">
        <v>0.78064926418328318</v>
      </c>
      <c r="N550" s="148">
        <v>9311726516</v>
      </c>
      <c r="O550" s="148">
        <v>49176682472</v>
      </c>
      <c r="P550" s="172">
        <f>+O550/L550</f>
        <v>0.82419554478240542</v>
      </c>
      <c r="Q550" s="159" t="str">
        <f>IF(P550&lt;=20%,"MUY BAJO",IF(AND(P550&gt;20%,P550&lt;=40%),"BAJO",IF(AND(P550&gt;40%,P550&lt;=60%),"MEDIO",IF(AND(P550&gt;60%,P550&lt;=80%),"ALTO","MUY ALTO"))))</f>
        <v>MUY ALTO</v>
      </c>
      <c r="R550" s="144"/>
      <c r="S550" s="172">
        <f>AVERAGE(S549,S423,S267,S161,S28,S20,S15)</f>
        <v>0.51875916317473314</v>
      </c>
      <c r="T550" s="158" t="str">
        <f t="shared" si="71"/>
        <v>MEDIO</v>
      </c>
    </row>
    <row r="551" spans="1:20" x14ac:dyDescent="0.25">
      <c r="B551" s="134" t="s">
        <v>350</v>
      </c>
      <c r="C551" s="93"/>
      <c r="D551" s="94"/>
      <c r="E551" s="94"/>
      <c r="F551" s="94"/>
      <c r="G551" s="94"/>
      <c r="H551" s="94"/>
      <c r="I551" s="95"/>
      <c r="J551" s="141"/>
      <c r="K551" s="97"/>
      <c r="L551" s="97"/>
      <c r="M551" s="97"/>
      <c r="N551" s="97"/>
      <c r="O551" s="97"/>
      <c r="P551" s="142"/>
      <c r="Q551" s="141"/>
      <c r="R551" s="141"/>
      <c r="S551" s="142"/>
      <c r="T551" s="143"/>
    </row>
    <row r="552" spans="1:20" ht="21" x14ac:dyDescent="0.35">
      <c r="B552" s="25"/>
      <c r="C552" s="25"/>
      <c r="D552" s="25"/>
      <c r="P552" s="24"/>
      <c r="Q552" s="135"/>
      <c r="R552" s="135"/>
      <c r="T552" s="135"/>
    </row>
    <row r="553" spans="1:20" x14ac:dyDescent="0.25">
      <c r="B553" s="26"/>
      <c r="C553" s="27">
        <v>144.88</v>
      </c>
      <c r="D553" s="25"/>
      <c r="Q553" s="135"/>
      <c r="R553" s="135"/>
      <c r="T553" s="135"/>
    </row>
    <row r="554" spans="1:20" x14ac:dyDescent="0.25">
      <c r="B554" s="28"/>
      <c r="C554" s="117">
        <v>148.68</v>
      </c>
      <c r="D554" s="25"/>
      <c r="Q554" s="135"/>
      <c r="R554" s="135"/>
      <c r="T554" s="135"/>
    </row>
  </sheetData>
  <autoFilter ref="A3:T550" xr:uid="{D4006B0E-58DA-47A3-AB8C-40C0299FD32F}">
    <filterColumn colId="1">
      <filters>
        <filter val="TOTAL  M4.PY.6: Consolidación del sistema interno de aseguramiento de la calidad - SIAC"/>
        <filter val="TOTAL  M7 BIENESTAR Y FORMACIÓN SOCIO-HUMANÍSTICA"/>
        <filter val="TOTAL M1 GOBERNABILIDAD Y GOBERNANZA"/>
        <filter val="TOTAL M1.PY.1: Revisión y actualización de la normatividad institucional"/>
        <filter val="TOTAL M1.PY.2: Consolidacion de los procesos comunicativos institucionales"/>
        <filter val="TOTAL M2 SOSTENIBILIDAD FINANCIERA"/>
        <filter val="TOTAL M2.PY.1: Gestión para diversificar de fuentes de financiacilón y la programación y ejecución de recursos"/>
        <filter val="TOTAL M3 REGIONALIZACIÓN"/>
        <filter val="TOTAL M3.PY.1: Desarrollar los objetivos de la política de regionalización"/>
        <filter val="TOTAL M4 EXCELENCIA ACADÉMICA, PERTENENCIA, PERTINENCIA Y RELEVANCIA SOCIAL"/>
        <filter val="TOTAL M4.PY.1: Sistema Integral de Desarrollo profesoral"/>
        <filter val="TOTAL M4.PY.2:  Innovación, Internacionalización y Transformación pedagógica curricular"/>
        <filter val="TOTAL M4.PY.3: Programa Integral de Desarrollo Profesional y el Emprendimiento"/>
        <filter val="TOTAL M4.PY.4: Actualización y Transformación de la oferta académica con Pertinencia Social y Académica"/>
        <filter val="TOTAL M4.PY.5: Articulación de la educación media con la educación superior y la formación para el trabajo y el desarrollo humano."/>
        <filter val="TOTAL M5 MODERNIZACIÓN TECNOLÓGICA, TRANSFORMACIÓN DIGITAL E INFRAESTRUCTURA FÍSICA"/>
        <filter val="TOTAL M5.PY.1: Consolidación y modernización de la infraestructura y plataformas para la educación digital."/>
        <filter val="TOTAL M5.PY.2: Desarrollo de la infraestructura FISICA de la institución"/>
        <filter val="TOTAL M5.PY.3: Fortalecimiento de la infraestructura TECNOLÓGICA de la institución."/>
        <filter val="TOTAL M5.PY.4: Dotación de la infraestructura física y tecnológica de la institución"/>
        <filter val="TOTAL M5.PY.5: Modernización, automatización e Integración de los sistemas de información y gestión universitaria"/>
        <filter val="TOTAL M6 INVESTIGACIÓN, CONOCIMIENTO, TERRITORIO, DESARROLLO Y COMPETITIVIDAD"/>
        <filter val="TOTAL M6.PY.1: Fortalecimiento del ecosistema de investigación, innovación, emprendimiento, transferencia de conocimiento, tecnología y competitividad"/>
        <filter val="TOTAL M6.PY.2: Fortalecimiento y dinamización de la cuádruple hélice (Universidad, empresa, estado, sociedad)"/>
        <filter val="TOTAL M6.PY.3: Fortalecimiento de las capacidades y la cultura de investigación (Cadena Formativa de Investigación)"/>
        <filter val="TOTAL M6.PY.5: Fortalecimiento de procesos de responsabilidad y transformación social"/>
        <filter val="TOTAL M6.PY4: Apropiación, difusión y divulgación del conocimiento científico tecnológico"/>
        <filter val="TOTAL M7.PY.1: Cultura del Bienestar Universitario (calidad de vida, construcción de comunidad, formación integral y desarrollo humano)"/>
        <filter val="TOTAL M7.PY.2: Construcción de la identidad institucional (ADN universitario)"/>
        <filter val="TOTAL PDI T4 2025"/>
      </filters>
    </filterColumn>
  </autoFilter>
  <mergeCells count="20">
    <mergeCell ref="A268:A423"/>
    <mergeCell ref="A424:A549"/>
    <mergeCell ref="K2:O2"/>
    <mergeCell ref="A4:A14"/>
    <mergeCell ref="A16:A19"/>
    <mergeCell ref="A21:A27"/>
    <mergeCell ref="A29:A161"/>
    <mergeCell ref="A162:A267"/>
    <mergeCell ref="A1:T1"/>
    <mergeCell ref="A2:A3"/>
    <mergeCell ref="B2:B3"/>
    <mergeCell ref="C2:C3"/>
    <mergeCell ref="D2:D3"/>
    <mergeCell ref="E2:E3"/>
    <mergeCell ref="F2:F3"/>
    <mergeCell ref="G2:G3"/>
    <mergeCell ref="H2:H3"/>
    <mergeCell ref="I2:J2"/>
    <mergeCell ref="P2:Q2"/>
    <mergeCell ref="S2:T2"/>
  </mergeCells>
  <conditionalFormatting sqref="J4:J72 J79:J550">
    <cfRule type="containsText" dxfId="381" priority="182" operator="containsText" text="MUY BAJO">
      <formula>NOT(ISERROR(SEARCH("MUY BAJO",J4)))</formula>
    </cfRule>
    <cfRule type="containsText" dxfId="380" priority="183" operator="containsText" text="MUY ALTO">
      <formula>NOT(ISERROR(SEARCH("MUY ALTO",J4)))</formula>
    </cfRule>
    <cfRule type="containsText" dxfId="379" priority="184" operator="containsText" text="ALTO">
      <formula>NOT(ISERROR(SEARCH("ALTO",J4)))</formula>
    </cfRule>
    <cfRule type="containsText" dxfId="378" priority="185" operator="containsText" text="MEDIO">
      <formula>NOT(ISERROR(SEARCH("MEDIO",J4)))</formula>
    </cfRule>
    <cfRule type="containsText" dxfId="377" priority="186" operator="containsText" text="BAJO">
      <formula>NOT(ISERROR(SEARCH("BAJO",J4)))</formula>
    </cfRule>
  </conditionalFormatting>
  <conditionalFormatting sqref="J73:J78">
    <cfRule type="containsText" dxfId="376" priority="157" operator="containsText" text="MUY BAJO">
      <formula>NOT(ISERROR(SEARCH("MUY BAJO",J73)))</formula>
    </cfRule>
    <cfRule type="containsText" dxfId="375" priority="158" operator="containsText" text="MUY ALTO">
      <formula>NOT(ISERROR(SEARCH("MUY ALTO",J73)))</formula>
    </cfRule>
    <cfRule type="containsText" dxfId="374" priority="159" operator="containsText" text="ALTO">
      <formula>NOT(ISERROR(SEARCH("ALTO",J73)))</formula>
    </cfRule>
    <cfRule type="containsText" dxfId="373" priority="160" operator="containsText" text="MEDIO">
      <formula>NOT(ISERROR(SEARCH("MEDIO",J73)))</formula>
    </cfRule>
    <cfRule type="containsText" dxfId="372" priority="161" operator="containsText" text="BAJO">
      <formula>NOT(ISERROR(SEARCH("BAJO",J73)))</formula>
    </cfRule>
    <cfRule type="containsText" dxfId="371" priority="162" operator="containsText" text="MUY BAJO">
      <formula>NOT(ISERROR(SEARCH("MUY BAJO",J73)))</formula>
    </cfRule>
    <cfRule type="containsText" dxfId="370" priority="163" operator="containsText" text="MUY ALTO">
      <formula>NOT(ISERROR(SEARCH("MUY ALTO",J73)))</formula>
    </cfRule>
    <cfRule type="containsText" dxfId="369" priority="164" operator="containsText" text="ALTO">
      <formula>NOT(ISERROR(SEARCH("ALTO",J73)))</formula>
    </cfRule>
    <cfRule type="containsText" dxfId="368" priority="165" operator="containsText" text="MEDIO">
      <formula>NOT(ISERROR(SEARCH("MEDIO",J73)))</formula>
    </cfRule>
    <cfRule type="containsText" dxfId="367" priority="166" operator="containsText" text="BAJO">
      <formula>NOT(ISERROR(SEARCH("BAJO",J73)))</formula>
    </cfRule>
  </conditionalFormatting>
  <conditionalFormatting sqref="J551">
    <cfRule type="containsText" dxfId="366" priority="167" operator="containsText" text="MUY BAJO">
      <formula>NOT(ISERROR(SEARCH("MUY BAJO",J551)))</formula>
    </cfRule>
    <cfRule type="containsText" dxfId="365" priority="168" operator="containsText" text="MUY ALTO">
      <formula>NOT(ISERROR(SEARCH("MUY ALTO",J551)))</formula>
    </cfRule>
    <cfRule type="containsText" dxfId="364" priority="169" operator="containsText" text="ALTO">
      <formula>NOT(ISERROR(SEARCH("ALTO",J551)))</formula>
    </cfRule>
    <cfRule type="containsText" dxfId="363" priority="170" operator="containsText" text="MEDIO">
      <formula>NOT(ISERROR(SEARCH("MEDIO",J551)))</formula>
    </cfRule>
    <cfRule type="containsText" dxfId="362" priority="171" operator="containsText" text="BAJO">
      <formula>NOT(ISERROR(SEARCH("BAJO",J551)))</formula>
    </cfRule>
  </conditionalFormatting>
  <conditionalFormatting sqref="Q121">
    <cfRule type="containsText" dxfId="361" priority="131" operator="containsText" text="MUY BAJO">
      <formula>NOT(ISERROR(SEARCH("MUY BAJO",Q121)))</formula>
    </cfRule>
    <cfRule type="containsText" dxfId="360" priority="132" operator="containsText" text="MUY ALTO">
      <formula>NOT(ISERROR(SEARCH("MUY ALTO",Q121)))</formula>
    </cfRule>
    <cfRule type="containsText" dxfId="359" priority="133" operator="containsText" text="ALTO">
      <formula>NOT(ISERROR(SEARCH("ALTO",Q121)))</formula>
    </cfRule>
    <cfRule type="containsText" dxfId="358" priority="134" operator="containsText" text="MEDIO">
      <formula>NOT(ISERROR(SEARCH("MEDIO",Q121)))</formula>
    </cfRule>
    <cfRule type="containsText" dxfId="357" priority="135" operator="containsText" text="BAJO">
      <formula>NOT(ISERROR(SEARCH("BAJO",Q121)))</formula>
    </cfRule>
  </conditionalFormatting>
  <conditionalFormatting sqref="Q149">
    <cfRule type="containsText" dxfId="356" priority="121" operator="containsText" text="MUY BAJO">
      <formula>NOT(ISERROR(SEARCH("MUY BAJO",Q149)))</formula>
    </cfRule>
    <cfRule type="containsText" dxfId="355" priority="122" operator="containsText" text="MUY ALTO">
      <formula>NOT(ISERROR(SEARCH("MUY ALTO",Q149)))</formula>
    </cfRule>
    <cfRule type="containsText" dxfId="354" priority="123" operator="containsText" text="ALTO">
      <formula>NOT(ISERROR(SEARCH("ALTO",Q149)))</formula>
    </cfRule>
    <cfRule type="containsText" dxfId="353" priority="124" operator="containsText" text="MEDIO">
      <formula>NOT(ISERROR(SEARCH("MEDIO",Q149)))</formula>
    </cfRule>
    <cfRule type="containsText" dxfId="352" priority="125" operator="containsText" text="BAJO">
      <formula>NOT(ISERROR(SEARCH("BAJO",Q149)))</formula>
    </cfRule>
  </conditionalFormatting>
  <conditionalFormatting sqref="Q160">
    <cfRule type="containsText" dxfId="351" priority="110" operator="containsText" text="BAJO">
      <formula>NOT(ISERROR(SEARCH("BAJO",Q160)))</formula>
    </cfRule>
  </conditionalFormatting>
  <conditionalFormatting sqref="Q166">
    <cfRule type="containsText" dxfId="350" priority="101" operator="containsText" text="MUY BAJO">
      <formula>NOT(ISERROR(SEARCH("MUY BAJO",Q166)))</formula>
    </cfRule>
    <cfRule type="containsText" dxfId="349" priority="102" operator="containsText" text="MUY ALTO">
      <formula>NOT(ISERROR(SEARCH("MUY ALTO",Q166)))</formula>
    </cfRule>
    <cfRule type="containsText" dxfId="348" priority="103" operator="containsText" text="ALTO">
      <formula>NOT(ISERROR(SEARCH("ALTO",Q166)))</formula>
    </cfRule>
    <cfRule type="containsText" dxfId="347" priority="104" operator="containsText" text="MEDIO">
      <formula>NOT(ISERROR(SEARCH("MEDIO",Q166)))</formula>
    </cfRule>
    <cfRule type="containsText" dxfId="346" priority="105" operator="containsText" text="BAJO">
      <formula>NOT(ISERROR(SEARCH("BAJO",Q166)))</formula>
    </cfRule>
  </conditionalFormatting>
  <conditionalFormatting sqref="Q187">
    <cfRule type="containsText" dxfId="345" priority="141" operator="containsText" text="MUY BAJO">
      <formula>NOT(ISERROR(SEARCH("MUY BAJO",Q187)))</formula>
    </cfRule>
    <cfRule type="containsText" dxfId="344" priority="142" operator="containsText" text="MUY ALTO">
      <formula>NOT(ISERROR(SEARCH("MUY ALTO",Q187)))</formula>
    </cfRule>
    <cfRule type="containsText" dxfId="343" priority="143" operator="containsText" text="ALTO">
      <formula>NOT(ISERROR(SEARCH("ALTO",Q187)))</formula>
    </cfRule>
    <cfRule type="containsText" dxfId="342" priority="144" operator="containsText" text="MEDIO">
      <formula>NOT(ISERROR(SEARCH("MEDIO",Q187)))</formula>
    </cfRule>
    <cfRule type="containsText" dxfId="341" priority="145" operator="containsText" text="BAJO">
      <formula>NOT(ISERROR(SEARCH("BAJO",Q187)))</formula>
    </cfRule>
  </conditionalFormatting>
  <conditionalFormatting sqref="Q192">
    <cfRule type="containsText" dxfId="340" priority="136" operator="containsText" text="MUY BAJO">
      <formula>NOT(ISERROR(SEARCH("MUY BAJO",Q192)))</formula>
    </cfRule>
    <cfRule type="containsText" dxfId="339" priority="137" operator="containsText" text="MUY ALTO">
      <formula>NOT(ISERROR(SEARCH("MUY ALTO",Q192)))</formula>
    </cfRule>
    <cfRule type="containsText" dxfId="338" priority="138" operator="containsText" text="ALTO">
      <formula>NOT(ISERROR(SEARCH("ALTO",Q192)))</formula>
    </cfRule>
    <cfRule type="containsText" dxfId="337" priority="139" operator="containsText" text="MEDIO">
      <formula>NOT(ISERROR(SEARCH("MEDIO",Q192)))</formula>
    </cfRule>
    <cfRule type="containsText" dxfId="336" priority="140" operator="containsText" text="BAJO">
      <formula>NOT(ISERROR(SEARCH("BAJO",Q192)))</formula>
    </cfRule>
  </conditionalFormatting>
  <conditionalFormatting sqref="Q277">
    <cfRule type="containsText" dxfId="335" priority="71" operator="containsText" text="MUY BAJO">
      <formula>NOT(ISERROR(SEARCH("MUY BAJO",Q277)))</formula>
    </cfRule>
    <cfRule type="containsText" dxfId="334" priority="72" operator="containsText" text="MUY ALTO">
      <formula>NOT(ISERROR(SEARCH("MUY ALTO",Q277)))</formula>
    </cfRule>
    <cfRule type="containsText" dxfId="333" priority="73" operator="containsText" text="ALTO">
      <formula>NOT(ISERROR(SEARCH("ALTO",Q277)))</formula>
    </cfRule>
    <cfRule type="containsText" dxfId="332" priority="74" operator="containsText" text="MEDIO">
      <formula>NOT(ISERROR(SEARCH("MEDIO",Q277)))</formula>
    </cfRule>
    <cfRule type="containsText" dxfId="331" priority="75" operator="containsText" text="BAJO">
      <formula>NOT(ISERROR(SEARCH("BAJO",Q277)))</formula>
    </cfRule>
  </conditionalFormatting>
  <conditionalFormatting sqref="Q289">
    <cfRule type="containsText" dxfId="330" priority="61" operator="containsText" text="MUY BAJO">
      <formula>NOT(ISERROR(SEARCH("MUY BAJO",Q289)))</formula>
    </cfRule>
    <cfRule type="containsText" dxfId="329" priority="62" operator="containsText" text="MUY ALTO">
      <formula>NOT(ISERROR(SEARCH("MUY ALTO",Q289)))</formula>
    </cfRule>
    <cfRule type="containsText" dxfId="328" priority="63" operator="containsText" text="ALTO">
      <formula>NOT(ISERROR(SEARCH("ALTO",Q289)))</formula>
    </cfRule>
    <cfRule type="containsText" dxfId="327" priority="64" operator="containsText" text="MEDIO">
      <formula>NOT(ISERROR(SEARCH("MEDIO",Q289)))</formula>
    </cfRule>
    <cfRule type="containsText" dxfId="326" priority="65" operator="containsText" text="BAJO">
      <formula>NOT(ISERROR(SEARCH("BAJO",Q289)))</formula>
    </cfRule>
    <cfRule type="containsText" dxfId="325" priority="66" operator="containsText" text="MUY BAJO">
      <formula>NOT(ISERROR(SEARCH("MUY BAJO",Q289)))</formula>
    </cfRule>
    <cfRule type="containsText" dxfId="324" priority="67" operator="containsText" text="MUY ALTO">
      <formula>NOT(ISERROR(SEARCH("MUY ALTO",Q289)))</formula>
    </cfRule>
    <cfRule type="containsText" dxfId="323" priority="68" operator="containsText" text="ALTO">
      <formula>NOT(ISERROR(SEARCH("ALTO",Q289)))</formula>
    </cfRule>
    <cfRule type="containsText" dxfId="322" priority="69" operator="containsText" text="MEDIO">
      <formula>NOT(ISERROR(SEARCH("MEDIO",Q289)))</formula>
    </cfRule>
    <cfRule type="containsText" dxfId="321" priority="70" operator="containsText" text="BAJO">
      <formula>NOT(ISERROR(SEARCH("BAJO",Q289)))</formula>
    </cfRule>
  </conditionalFormatting>
  <conditionalFormatting sqref="Q517">
    <cfRule type="containsText" dxfId="320" priority="46" operator="containsText" text="MUY BAJO">
      <formula>NOT(ISERROR(SEARCH("MUY BAJO",Q517)))</formula>
    </cfRule>
    <cfRule type="containsText" dxfId="319" priority="47" operator="containsText" text="MUY ALTO">
      <formula>NOT(ISERROR(SEARCH("MUY ALTO",Q517)))</formula>
    </cfRule>
    <cfRule type="containsText" dxfId="318" priority="48" operator="containsText" text="ALTO">
      <formula>NOT(ISERROR(SEARCH("ALTO",Q517)))</formula>
    </cfRule>
    <cfRule type="containsText" dxfId="317" priority="49" operator="containsText" text="MEDIO">
      <formula>NOT(ISERROR(SEARCH("MEDIO",Q517)))</formula>
    </cfRule>
    <cfRule type="containsText" dxfId="316" priority="50" operator="containsText" text="BAJO">
      <formula>NOT(ISERROR(SEARCH("BAJO",Q517)))</formula>
    </cfRule>
    <cfRule type="containsText" dxfId="315" priority="51" operator="containsText" text="MUY BAJO">
      <formula>NOT(ISERROR(SEARCH("MUY BAJO",Q517)))</formula>
    </cfRule>
    <cfRule type="containsText" dxfId="314" priority="52" operator="containsText" text="MUY ALTO">
      <formula>NOT(ISERROR(SEARCH("MUY ALTO",Q517)))</formula>
    </cfRule>
    <cfRule type="containsText" dxfId="313" priority="53" operator="containsText" text="ALTO">
      <formula>NOT(ISERROR(SEARCH("ALTO",Q517)))</formula>
    </cfRule>
    <cfRule type="containsText" dxfId="312" priority="54" operator="containsText" text="MEDIO">
      <formula>NOT(ISERROR(SEARCH("MEDIO",Q517)))</formula>
    </cfRule>
    <cfRule type="containsText" dxfId="311" priority="55" operator="containsText" text="BAJO">
      <formula>NOT(ISERROR(SEARCH("BAJO",Q517)))</formula>
    </cfRule>
    <cfRule type="containsText" dxfId="310" priority="56" operator="containsText" text="MUY BAJO">
      <formula>NOT(ISERROR(SEARCH("MUY BAJO",Q517)))</formula>
    </cfRule>
    <cfRule type="containsText" dxfId="309" priority="57" operator="containsText" text="MUY ALTO">
      <formula>NOT(ISERROR(SEARCH("MUY ALTO",Q517)))</formula>
    </cfRule>
    <cfRule type="containsText" dxfId="308" priority="58" operator="containsText" text="ALTO">
      <formula>NOT(ISERROR(SEARCH("ALTO",Q517)))</formula>
    </cfRule>
    <cfRule type="containsText" dxfId="307" priority="59" operator="containsText" text="MEDIO">
      <formula>NOT(ISERROR(SEARCH("MEDIO",Q517)))</formula>
    </cfRule>
    <cfRule type="containsText" dxfId="306" priority="60" operator="containsText" text="BAJO">
      <formula>NOT(ISERROR(SEARCH("BAJO",Q517)))</formula>
    </cfRule>
  </conditionalFormatting>
  <conditionalFormatting sqref="Q549:Q550">
    <cfRule type="containsText" dxfId="305" priority="152" operator="containsText" text="MUY BAJO">
      <formula>NOT(ISERROR(SEARCH("MUY BAJO",Q549)))</formula>
    </cfRule>
    <cfRule type="containsText" dxfId="304" priority="153" operator="containsText" text="MUY ALTO">
      <formula>NOT(ISERROR(SEARCH("MUY ALTO",Q549)))</formula>
    </cfRule>
    <cfRule type="containsText" dxfId="303" priority="154" operator="containsText" text="ALTO">
      <formula>NOT(ISERROR(SEARCH("ALTO",Q549)))</formula>
    </cfRule>
    <cfRule type="containsText" dxfId="302" priority="155" operator="containsText" text="MEDIO">
      <formula>NOT(ISERROR(SEARCH("MEDIO",Q549)))</formula>
    </cfRule>
    <cfRule type="containsText" dxfId="301" priority="156" operator="containsText" text="BAJO">
      <formula>NOT(ISERROR(SEARCH("BAJO",Q549)))</formula>
    </cfRule>
  </conditionalFormatting>
  <conditionalFormatting sqref="Q4:R6">
    <cfRule type="containsText" dxfId="300" priority="293" operator="containsText" text="MUY BAJO">
      <formula>NOT(ISERROR(SEARCH("MUY BAJO",Q4)))</formula>
    </cfRule>
    <cfRule type="containsText" dxfId="299" priority="294" operator="containsText" text="MUY ALTO">
      <formula>NOT(ISERROR(SEARCH("MUY ALTO",Q4)))</formula>
    </cfRule>
    <cfRule type="containsText" dxfId="298" priority="295" operator="containsText" text="ALTO">
      <formula>NOT(ISERROR(SEARCH("ALTO",Q4)))</formula>
    </cfRule>
    <cfRule type="containsText" dxfId="297" priority="296" operator="containsText" text="MEDIO">
      <formula>NOT(ISERROR(SEARCH("MEDIO",Q4)))</formula>
    </cfRule>
    <cfRule type="containsText" dxfId="296" priority="297" operator="containsText" text="BAJO">
      <formula>NOT(ISERROR(SEARCH("BAJO",Q4)))</formula>
    </cfRule>
  </conditionalFormatting>
  <conditionalFormatting sqref="Q4:R120 T4:T19 Q167:R186 T167:T186 Q193:R548 T193:T265 T267:T297 T299:T548 R121 Q122:R148 T122:T148 R149 Q150:R159 T150:T159 R160 Q161:R165 T161:T165 R166 R187 R192 Q188:R191 T188:T191 T21:T120">
    <cfRule type="containsText" dxfId="295" priority="378" operator="containsText" text="MUY BAJO">
      <formula>NOT(ISERROR(SEARCH("MUY BAJO",Q4)))</formula>
    </cfRule>
  </conditionalFormatting>
  <conditionalFormatting sqref="Q4:R120 T4:T19 R121 Q122:R148 T122:T148 R149 Q150:R159 T150:T159 R160 Q161:R165 T161:T165 R166 Q167:R186 T167:T186 R187 Q188:R191 T188:T191 R192 T193:T265 Q193:R548 T267:T297 T299:T548 T21:T120">
    <cfRule type="containsText" dxfId="294" priority="379" operator="containsText" text="MUY ALTO">
      <formula>NOT(ISERROR(SEARCH("MUY ALTO",Q4)))</formula>
    </cfRule>
    <cfRule type="containsText" dxfId="293" priority="380" operator="containsText" text="ALTO">
      <formula>NOT(ISERROR(SEARCH("ALTO",Q4)))</formula>
    </cfRule>
    <cfRule type="containsText" dxfId="292" priority="381" operator="containsText" text="MEDIO">
      <formula>NOT(ISERROR(SEARCH("MEDIO",Q4)))</formula>
    </cfRule>
    <cfRule type="containsText" dxfId="291" priority="382" operator="containsText" text="BAJO">
      <formula>NOT(ISERROR(SEARCH("BAJO",Q4)))</formula>
    </cfRule>
  </conditionalFormatting>
  <conditionalFormatting sqref="Q72:R78">
    <cfRule type="containsText" dxfId="290" priority="373" operator="containsText" text="MUY BAJO">
      <formula>NOT(ISERROR(SEARCH("MUY BAJO",Q72)))</formula>
    </cfRule>
    <cfRule type="containsText" dxfId="289" priority="374" operator="containsText" text="MUY ALTO">
      <formula>NOT(ISERROR(SEARCH("MUY ALTO",Q72)))</formula>
    </cfRule>
    <cfRule type="containsText" dxfId="288" priority="375" operator="containsText" text="ALTO">
      <formula>NOT(ISERROR(SEARCH("ALTO",Q72)))</formula>
    </cfRule>
    <cfRule type="containsText" dxfId="287" priority="376" operator="containsText" text="MEDIO">
      <formula>NOT(ISERROR(SEARCH("MEDIO",Q72)))</formula>
    </cfRule>
    <cfRule type="containsText" dxfId="286" priority="377" operator="containsText" text="BAJO">
      <formula>NOT(ISERROR(SEARCH("BAJO",Q72)))</formula>
    </cfRule>
  </conditionalFormatting>
  <conditionalFormatting sqref="Q97:R102">
    <cfRule type="containsText" dxfId="285" priority="283" operator="containsText" text="MUY BAJO">
      <formula>NOT(ISERROR(SEARCH("MUY BAJO",Q97)))</formula>
    </cfRule>
    <cfRule type="containsText" dxfId="284" priority="284" operator="containsText" text="MUY ALTO">
      <formula>NOT(ISERROR(SEARCH("MUY ALTO",Q97)))</formula>
    </cfRule>
    <cfRule type="containsText" dxfId="283" priority="285" operator="containsText" text="ALTO">
      <formula>NOT(ISERROR(SEARCH("ALTO",Q97)))</formula>
    </cfRule>
    <cfRule type="containsText" dxfId="282" priority="286" operator="containsText" text="MEDIO">
      <formula>NOT(ISERROR(SEARCH("MEDIO",Q97)))</formula>
    </cfRule>
    <cfRule type="containsText" dxfId="281" priority="287" operator="containsText" text="BAJO">
      <formula>NOT(ISERROR(SEARCH("BAJO",Q97)))</formula>
    </cfRule>
  </conditionalFormatting>
  <conditionalFormatting sqref="Q104:R107">
    <cfRule type="containsText" dxfId="280" priority="273" operator="containsText" text="MUY BAJO">
      <formula>NOT(ISERROR(SEARCH("MUY BAJO",Q104)))</formula>
    </cfRule>
    <cfRule type="containsText" dxfId="279" priority="274" operator="containsText" text="MUY ALTO">
      <formula>NOT(ISERROR(SEARCH("MUY ALTO",Q104)))</formula>
    </cfRule>
    <cfRule type="containsText" dxfId="278" priority="275" operator="containsText" text="ALTO">
      <formula>NOT(ISERROR(SEARCH("ALTO",Q104)))</formula>
    </cfRule>
    <cfRule type="containsText" dxfId="277" priority="276" operator="containsText" text="MEDIO">
      <formula>NOT(ISERROR(SEARCH("MEDIO",Q104)))</formula>
    </cfRule>
    <cfRule type="containsText" dxfId="276" priority="277" operator="containsText" text="BAJO">
      <formula>NOT(ISERROR(SEARCH("BAJO",Q104)))</formula>
    </cfRule>
  </conditionalFormatting>
  <conditionalFormatting sqref="Q112:R120 R121 Q122:R140">
    <cfRule type="containsText" dxfId="275" priority="263" operator="containsText" text="MUY BAJO">
      <formula>NOT(ISERROR(SEARCH("MUY BAJO",Q112)))</formula>
    </cfRule>
    <cfRule type="containsText" dxfId="274" priority="264" operator="containsText" text="MUY ALTO">
      <formula>NOT(ISERROR(SEARCH("MUY ALTO",Q112)))</formula>
    </cfRule>
    <cfRule type="containsText" dxfId="273" priority="265" operator="containsText" text="ALTO">
      <formula>NOT(ISERROR(SEARCH("ALTO",Q112)))</formula>
    </cfRule>
    <cfRule type="containsText" dxfId="272" priority="266" operator="containsText" text="MEDIO">
      <formula>NOT(ISERROR(SEARCH("MEDIO",Q112)))</formula>
    </cfRule>
    <cfRule type="containsText" dxfId="271" priority="267" operator="containsText" text="BAJO">
      <formula>NOT(ISERROR(SEARCH("BAJO",Q112)))</formula>
    </cfRule>
  </conditionalFormatting>
  <conditionalFormatting sqref="Q145:R148 R149 Q150:R156">
    <cfRule type="containsText" dxfId="270" priority="213" operator="containsText" text="MUY BAJO">
      <formula>NOT(ISERROR(SEARCH("MUY BAJO",Q145)))</formula>
    </cfRule>
    <cfRule type="containsText" dxfId="269" priority="214" operator="containsText" text="MUY ALTO">
      <formula>NOT(ISERROR(SEARCH("MUY ALTO",Q145)))</formula>
    </cfRule>
    <cfRule type="containsText" dxfId="268" priority="215" operator="containsText" text="ALTO">
      <formula>NOT(ISERROR(SEARCH("ALTO",Q145)))</formula>
    </cfRule>
    <cfRule type="containsText" dxfId="267" priority="216" operator="containsText" text="MEDIO">
      <formula>NOT(ISERROR(SEARCH("MEDIO",Q145)))</formula>
    </cfRule>
    <cfRule type="containsText" dxfId="266" priority="217" operator="containsText" text="BAJO">
      <formula>NOT(ISERROR(SEARCH("BAJO",Q145)))</formula>
    </cfRule>
  </conditionalFormatting>
  <conditionalFormatting sqref="Q158:R159 R160 Q161:R161">
    <cfRule type="containsText" dxfId="265" priority="207" operator="containsText" text="BAJO">
      <formula>NOT(ISERROR(SEARCH("BAJO",Q158)))</formula>
    </cfRule>
  </conditionalFormatting>
  <conditionalFormatting sqref="Q158:R161">
    <cfRule type="containsText" dxfId="264" priority="106" operator="containsText" text="MUY BAJO">
      <formula>NOT(ISERROR(SEARCH("MUY BAJO",Q158)))</formula>
    </cfRule>
    <cfRule type="containsText" dxfId="263" priority="107" operator="containsText" text="MUY ALTO">
      <formula>NOT(ISERROR(SEARCH("MUY ALTO",Q158)))</formula>
    </cfRule>
    <cfRule type="containsText" dxfId="262" priority="108" operator="containsText" text="ALTO">
      <formula>NOT(ISERROR(SEARCH("ALTO",Q158)))</formula>
    </cfRule>
    <cfRule type="containsText" dxfId="261" priority="109" operator="containsText" text="MEDIO">
      <formula>NOT(ISERROR(SEARCH("MEDIO",Q158)))</formula>
    </cfRule>
  </conditionalFormatting>
  <conditionalFormatting sqref="Q173:R173">
    <cfRule type="containsText" dxfId="260" priority="363" operator="containsText" text="MUY BAJO">
      <formula>NOT(ISERROR(SEARCH("MUY BAJO",Q173)))</formula>
    </cfRule>
    <cfRule type="containsText" dxfId="259" priority="364" operator="containsText" text="MUY ALTO">
      <formula>NOT(ISERROR(SEARCH("MUY ALTO",Q173)))</formula>
    </cfRule>
    <cfRule type="containsText" dxfId="258" priority="365" operator="containsText" text="ALTO">
      <formula>NOT(ISERROR(SEARCH("ALTO",Q173)))</formula>
    </cfRule>
    <cfRule type="containsText" dxfId="257" priority="366" operator="containsText" text="MEDIO">
      <formula>NOT(ISERROR(SEARCH("MEDIO",Q173)))</formula>
    </cfRule>
    <cfRule type="containsText" dxfId="256" priority="367" operator="containsText" text="BAJO">
      <formula>NOT(ISERROR(SEARCH("BAJO",Q173)))</formula>
    </cfRule>
  </conditionalFormatting>
  <conditionalFormatting sqref="Q176:R182">
    <cfRule type="containsText" dxfId="255" priority="353" operator="containsText" text="MUY BAJO">
      <formula>NOT(ISERROR(SEARCH("MUY BAJO",Q176)))</formula>
    </cfRule>
    <cfRule type="containsText" dxfId="254" priority="354" operator="containsText" text="MUY ALTO">
      <formula>NOT(ISERROR(SEARCH("MUY ALTO",Q176)))</formula>
    </cfRule>
    <cfRule type="containsText" dxfId="253" priority="355" operator="containsText" text="ALTO">
      <formula>NOT(ISERROR(SEARCH("ALTO",Q176)))</formula>
    </cfRule>
    <cfRule type="containsText" dxfId="252" priority="356" operator="containsText" text="MEDIO">
      <formula>NOT(ISERROR(SEARCH("MEDIO",Q176)))</formula>
    </cfRule>
    <cfRule type="containsText" dxfId="251" priority="357" operator="containsText" text="BAJO">
      <formula>NOT(ISERROR(SEARCH("BAJO",Q176)))</formula>
    </cfRule>
  </conditionalFormatting>
  <conditionalFormatting sqref="Q202:R204">
    <cfRule type="containsText" dxfId="250" priority="343" operator="containsText" text="MUY BAJO">
      <formula>NOT(ISERROR(SEARCH("MUY BAJO",Q202)))</formula>
    </cfRule>
    <cfRule type="containsText" dxfId="249" priority="344" operator="containsText" text="MUY ALTO">
      <formula>NOT(ISERROR(SEARCH("MUY ALTO",Q202)))</formula>
    </cfRule>
    <cfRule type="containsText" dxfId="248" priority="345" operator="containsText" text="ALTO">
      <formula>NOT(ISERROR(SEARCH("ALTO",Q202)))</formula>
    </cfRule>
    <cfRule type="containsText" dxfId="247" priority="346" operator="containsText" text="MEDIO">
      <formula>NOT(ISERROR(SEARCH("MEDIO",Q202)))</formula>
    </cfRule>
    <cfRule type="containsText" dxfId="246" priority="347" operator="containsText" text="BAJO">
      <formula>NOT(ISERROR(SEARCH("BAJO",Q202)))</formula>
    </cfRule>
  </conditionalFormatting>
  <conditionalFormatting sqref="Q210:R215 Q273:R275 Q277:R277">
    <cfRule type="containsText" dxfId="245" priority="334" operator="containsText" text="MUY ALTO">
      <formula>NOT(ISERROR(SEARCH("MUY ALTO",Q210)))</formula>
    </cfRule>
    <cfRule type="containsText" dxfId="244" priority="335" operator="containsText" text="ALTO">
      <formula>NOT(ISERROR(SEARCH("ALTO",Q210)))</formula>
    </cfRule>
    <cfRule type="containsText" dxfId="243" priority="336" operator="containsText" text="MEDIO">
      <formula>NOT(ISERROR(SEARCH("MEDIO",Q210)))</formula>
    </cfRule>
    <cfRule type="containsText" dxfId="242" priority="337" operator="containsText" text="BAJO">
      <formula>NOT(ISERROR(SEARCH("BAJO",Q210)))</formula>
    </cfRule>
  </conditionalFormatting>
  <conditionalFormatting sqref="Q277:R277 Q210:R215 Q273:R275">
    <cfRule type="containsText" dxfId="241" priority="333" operator="containsText" text="MUY BAJO">
      <formula>NOT(ISERROR(SEARCH("MUY BAJO",Q210)))</formula>
    </cfRule>
  </conditionalFormatting>
  <conditionalFormatting sqref="Q285:R286 Q309:R309">
    <cfRule type="containsText" dxfId="240" priority="323" operator="containsText" text="MUY BAJO">
      <formula>NOT(ISERROR(SEARCH("MUY BAJO",Q285)))</formula>
    </cfRule>
    <cfRule type="containsText" dxfId="239" priority="324" operator="containsText" text="MUY ALTO">
      <formula>NOT(ISERROR(SEARCH("MUY ALTO",Q285)))</formula>
    </cfRule>
    <cfRule type="containsText" dxfId="238" priority="325" operator="containsText" text="ALTO">
      <formula>NOT(ISERROR(SEARCH("ALTO",Q285)))</formula>
    </cfRule>
    <cfRule type="containsText" dxfId="237" priority="326" operator="containsText" text="MEDIO">
      <formula>NOT(ISERROR(SEARCH("MEDIO",Q285)))</formula>
    </cfRule>
    <cfRule type="containsText" dxfId="236" priority="327" operator="containsText" text="BAJO">
      <formula>NOT(ISERROR(SEARCH("BAJO",Q285)))</formula>
    </cfRule>
  </conditionalFormatting>
  <conditionalFormatting sqref="Q289:R289">
    <cfRule type="containsText" dxfId="235" priority="253" operator="containsText" text="MUY BAJO">
      <formula>NOT(ISERROR(SEARCH("MUY BAJO",Q289)))</formula>
    </cfRule>
    <cfRule type="containsText" dxfId="234" priority="254" operator="containsText" text="MUY ALTO">
      <formula>NOT(ISERROR(SEARCH("MUY ALTO",Q289)))</formula>
    </cfRule>
    <cfRule type="containsText" dxfId="233" priority="255" operator="containsText" text="ALTO">
      <formula>NOT(ISERROR(SEARCH("ALTO",Q289)))</formula>
    </cfRule>
    <cfRule type="containsText" dxfId="232" priority="256" operator="containsText" text="MEDIO">
      <formula>NOT(ISERROR(SEARCH("MEDIO",Q289)))</formula>
    </cfRule>
    <cfRule type="containsText" dxfId="231" priority="257" operator="containsText" text="BAJO">
      <formula>NOT(ISERROR(SEARCH("BAJO",Q289)))</formula>
    </cfRule>
  </conditionalFormatting>
  <conditionalFormatting sqref="Q327:R328 Q341:R343">
    <cfRule type="containsText" dxfId="230" priority="313" operator="containsText" text="MUY BAJO">
      <formula>NOT(ISERROR(SEARCH("MUY BAJO",Q327)))</formula>
    </cfRule>
    <cfRule type="containsText" dxfId="229" priority="314" operator="containsText" text="MUY ALTO">
      <formula>NOT(ISERROR(SEARCH("MUY ALTO",Q327)))</formula>
    </cfRule>
    <cfRule type="containsText" dxfId="228" priority="315" operator="containsText" text="ALTO">
      <formula>NOT(ISERROR(SEARCH("ALTO",Q327)))</formula>
    </cfRule>
    <cfRule type="containsText" dxfId="227" priority="316" operator="containsText" text="MEDIO">
      <formula>NOT(ISERROR(SEARCH("MEDIO",Q327)))</formula>
    </cfRule>
    <cfRule type="containsText" dxfId="226" priority="317" operator="containsText" text="BAJO">
      <formula>NOT(ISERROR(SEARCH("BAJO",Q327)))</formula>
    </cfRule>
  </conditionalFormatting>
  <conditionalFormatting sqref="Q355:R356">
    <cfRule type="containsText" dxfId="225" priority="303" operator="containsText" text="MUY BAJO">
      <formula>NOT(ISERROR(SEARCH("MUY BAJO",Q355)))</formula>
    </cfRule>
    <cfRule type="containsText" dxfId="224" priority="304" operator="containsText" text="MUY ALTO">
      <formula>NOT(ISERROR(SEARCH("MUY ALTO",Q355)))</formula>
    </cfRule>
    <cfRule type="containsText" dxfId="223" priority="305" operator="containsText" text="ALTO">
      <formula>NOT(ISERROR(SEARCH("ALTO",Q355)))</formula>
    </cfRule>
    <cfRule type="containsText" dxfId="222" priority="306" operator="containsText" text="MEDIO">
      <formula>NOT(ISERROR(SEARCH("MEDIO",Q355)))</formula>
    </cfRule>
    <cfRule type="containsText" dxfId="221" priority="307" operator="containsText" text="BAJO">
      <formula>NOT(ISERROR(SEARCH("BAJO",Q355)))</formula>
    </cfRule>
  </conditionalFormatting>
  <conditionalFormatting sqref="Q368:R368 Q390:R390">
    <cfRule type="containsText" dxfId="220" priority="248" operator="containsText" text="MUY BAJO">
      <formula>NOT(ISERROR(SEARCH("MUY BAJO",Q368)))</formula>
    </cfRule>
    <cfRule type="containsText" dxfId="219" priority="249" operator="containsText" text="MUY ALTO">
      <formula>NOT(ISERROR(SEARCH("MUY ALTO",Q368)))</formula>
    </cfRule>
    <cfRule type="containsText" dxfId="218" priority="250" operator="containsText" text="ALTO">
      <formula>NOT(ISERROR(SEARCH("ALTO",Q368)))</formula>
    </cfRule>
    <cfRule type="containsText" dxfId="217" priority="251" operator="containsText" text="MEDIO">
      <formula>NOT(ISERROR(SEARCH("MEDIO",Q368)))</formula>
    </cfRule>
    <cfRule type="containsText" dxfId="216" priority="252" operator="containsText" text="BAJO">
      <formula>NOT(ISERROR(SEARCH("BAJO",Q368)))</formula>
    </cfRule>
  </conditionalFormatting>
  <conditionalFormatting sqref="Q452:R452 Q500:R500">
    <cfRule type="containsText" dxfId="215" priority="238" operator="containsText" text="MUY BAJO">
      <formula>NOT(ISERROR(SEARCH("MUY BAJO",Q452)))</formula>
    </cfRule>
    <cfRule type="containsText" dxfId="214" priority="239" operator="containsText" text="MUY ALTO">
      <formula>NOT(ISERROR(SEARCH("MUY ALTO",Q452)))</formula>
    </cfRule>
    <cfRule type="containsText" dxfId="213" priority="240" operator="containsText" text="ALTO">
      <formula>NOT(ISERROR(SEARCH("ALTO",Q452)))</formula>
    </cfRule>
    <cfRule type="containsText" dxfId="212" priority="241" operator="containsText" text="MEDIO">
      <formula>NOT(ISERROR(SEARCH("MEDIO",Q452)))</formula>
    </cfRule>
    <cfRule type="containsText" dxfId="211" priority="242" operator="containsText" text="BAJO">
      <formula>NOT(ISERROR(SEARCH("BAJO",Q452)))</formula>
    </cfRule>
  </conditionalFormatting>
  <conditionalFormatting sqref="Q517:R524">
    <cfRule type="containsText" dxfId="210" priority="228" operator="containsText" text="MUY BAJO">
      <formula>NOT(ISERROR(SEARCH("MUY BAJO",Q517)))</formula>
    </cfRule>
    <cfRule type="containsText" dxfId="209" priority="229" operator="containsText" text="MUY ALTO">
      <formula>NOT(ISERROR(SEARCH("MUY ALTO",Q517)))</formula>
    </cfRule>
    <cfRule type="containsText" dxfId="208" priority="230" operator="containsText" text="ALTO">
      <formula>NOT(ISERROR(SEARCH("ALTO",Q517)))</formula>
    </cfRule>
    <cfRule type="containsText" dxfId="207" priority="231" operator="containsText" text="MEDIO">
      <formula>NOT(ISERROR(SEARCH("MEDIO",Q517)))</formula>
    </cfRule>
    <cfRule type="containsText" dxfId="206" priority="232" operator="containsText" text="BAJO">
      <formula>NOT(ISERROR(SEARCH("BAJO",Q517)))</formula>
    </cfRule>
  </conditionalFormatting>
  <conditionalFormatting sqref="Q540:R547">
    <cfRule type="containsText" dxfId="205" priority="218" operator="containsText" text="MUY BAJO">
      <formula>NOT(ISERROR(SEARCH("MUY BAJO",Q540)))</formula>
    </cfRule>
    <cfRule type="containsText" dxfId="204" priority="219" operator="containsText" text="MUY ALTO">
      <formula>NOT(ISERROR(SEARCH("MUY ALTO",Q540)))</formula>
    </cfRule>
    <cfRule type="containsText" dxfId="203" priority="220" operator="containsText" text="ALTO">
      <formula>NOT(ISERROR(SEARCH("ALTO",Q540)))</formula>
    </cfRule>
    <cfRule type="containsText" dxfId="202" priority="221" operator="containsText" text="MEDIO">
      <formula>NOT(ISERROR(SEARCH("MEDIO",Q540)))</formula>
    </cfRule>
    <cfRule type="containsText" dxfId="201" priority="222" operator="containsText" text="BAJO">
      <formula>NOT(ISERROR(SEARCH("BAJO",Q540)))</formula>
    </cfRule>
  </conditionalFormatting>
  <conditionalFormatting sqref="R166">
    <cfRule type="containsText" dxfId="200" priority="197" operator="containsText" text="MUY BAJO">
      <formula>NOT(ISERROR(SEARCH("MUY BAJO",R166)))</formula>
    </cfRule>
    <cfRule type="containsText" dxfId="199" priority="198" operator="containsText" text="MUY ALTO">
      <formula>NOT(ISERROR(SEARCH("MUY ALTO",R166)))</formula>
    </cfRule>
    <cfRule type="containsText" dxfId="198" priority="199" operator="containsText" text="ALTO">
      <formula>NOT(ISERROR(SEARCH("ALTO",R166)))</formula>
    </cfRule>
    <cfRule type="containsText" dxfId="197" priority="200" operator="containsText" text="MEDIO">
      <formula>NOT(ISERROR(SEARCH("MEDIO",R166)))</formula>
    </cfRule>
    <cfRule type="containsText" dxfId="196" priority="201" operator="containsText" text="BAJO">
      <formula>NOT(ISERROR(SEARCH("BAJO",R166)))</formula>
    </cfRule>
  </conditionalFormatting>
  <conditionalFormatting sqref="R187">
    <cfRule type="containsText" dxfId="195" priority="192" operator="containsText" text="MUY BAJO">
      <formula>NOT(ISERROR(SEARCH("MUY BAJO",R187)))</formula>
    </cfRule>
    <cfRule type="containsText" dxfId="194" priority="193" operator="containsText" text="MUY ALTO">
      <formula>NOT(ISERROR(SEARCH("MUY ALTO",R187)))</formula>
    </cfRule>
    <cfRule type="containsText" dxfId="193" priority="194" operator="containsText" text="ALTO">
      <formula>NOT(ISERROR(SEARCH("ALTO",R187)))</formula>
    </cfRule>
    <cfRule type="containsText" dxfId="192" priority="195" operator="containsText" text="MEDIO">
      <formula>NOT(ISERROR(SEARCH("MEDIO",R187)))</formula>
    </cfRule>
    <cfRule type="containsText" dxfId="191" priority="196" operator="containsText" text="BAJO">
      <formula>NOT(ISERROR(SEARCH("BAJO",R187)))</formula>
    </cfRule>
  </conditionalFormatting>
  <conditionalFormatting sqref="R192">
    <cfRule type="containsText" dxfId="190" priority="187" operator="containsText" text="MUY BAJO">
      <formula>NOT(ISERROR(SEARCH("MUY BAJO",R192)))</formula>
    </cfRule>
    <cfRule type="containsText" dxfId="189" priority="188" operator="containsText" text="MUY ALTO">
      <formula>NOT(ISERROR(SEARCH("MUY ALTO",R192)))</formula>
    </cfRule>
    <cfRule type="containsText" dxfId="188" priority="189" operator="containsText" text="ALTO">
      <formula>NOT(ISERROR(SEARCH("ALTO",R192)))</formula>
    </cfRule>
    <cfRule type="containsText" dxfId="187" priority="190" operator="containsText" text="MEDIO">
      <formula>NOT(ISERROR(SEARCH("MEDIO",R192)))</formula>
    </cfRule>
    <cfRule type="containsText" dxfId="186" priority="191" operator="containsText" text="BAJO">
      <formula>NOT(ISERROR(SEARCH("BAJO",R192)))</formula>
    </cfRule>
  </conditionalFormatting>
  <conditionalFormatting sqref="R549:R550 Q551:R551">
    <cfRule type="containsText" dxfId="185" priority="177" operator="containsText" text="MUY BAJO">
      <formula>NOT(ISERROR(SEARCH("MUY BAJO",Q549)))</formula>
    </cfRule>
    <cfRule type="containsText" dxfId="184" priority="178" operator="containsText" text="MUY ALTO">
      <formula>NOT(ISERROR(SEARCH("MUY ALTO",Q549)))</formula>
    </cfRule>
    <cfRule type="containsText" dxfId="183" priority="179" operator="containsText" text="ALTO">
      <formula>NOT(ISERROR(SEARCH("ALTO",Q549)))</formula>
    </cfRule>
    <cfRule type="containsText" dxfId="182" priority="180" operator="containsText" text="MEDIO">
      <formula>NOT(ISERROR(SEARCH("MEDIO",Q549)))</formula>
    </cfRule>
    <cfRule type="containsText" dxfId="181" priority="181" operator="containsText" text="BAJO">
      <formula>NOT(ISERROR(SEARCH("BAJO",Q549)))</formula>
    </cfRule>
  </conditionalFormatting>
  <conditionalFormatting sqref="T4:T6">
    <cfRule type="containsText" dxfId="180" priority="288" operator="containsText" text="MUY BAJO">
      <formula>NOT(ISERROR(SEARCH("MUY BAJO",T4)))</formula>
    </cfRule>
    <cfRule type="containsText" dxfId="179" priority="289" operator="containsText" text="MUY ALTO">
      <formula>NOT(ISERROR(SEARCH("MUY ALTO",T4)))</formula>
    </cfRule>
    <cfRule type="containsText" dxfId="178" priority="290" operator="containsText" text="ALTO">
      <formula>NOT(ISERROR(SEARCH("ALTO",T4)))</formula>
    </cfRule>
    <cfRule type="containsText" dxfId="177" priority="291" operator="containsText" text="MEDIO">
      <formula>NOT(ISERROR(SEARCH("MEDIO",T4)))</formula>
    </cfRule>
    <cfRule type="containsText" dxfId="176" priority="292" operator="containsText" text="BAJO">
      <formula>NOT(ISERROR(SEARCH("BAJO",T4)))</formula>
    </cfRule>
  </conditionalFormatting>
  <conditionalFormatting sqref="T72:T78">
    <cfRule type="containsText" dxfId="175" priority="368" operator="containsText" text="MUY BAJO">
      <formula>NOT(ISERROR(SEARCH("MUY BAJO",T72)))</formula>
    </cfRule>
    <cfRule type="containsText" dxfId="174" priority="369" operator="containsText" text="MUY ALTO">
      <formula>NOT(ISERROR(SEARCH("MUY ALTO",T72)))</formula>
    </cfRule>
    <cfRule type="containsText" dxfId="173" priority="370" operator="containsText" text="ALTO">
      <formula>NOT(ISERROR(SEARCH("ALTO",T72)))</formula>
    </cfRule>
    <cfRule type="containsText" dxfId="172" priority="371" operator="containsText" text="MEDIO">
      <formula>NOT(ISERROR(SEARCH("MEDIO",T72)))</formula>
    </cfRule>
    <cfRule type="containsText" dxfId="171" priority="372" operator="containsText" text="BAJO">
      <formula>NOT(ISERROR(SEARCH("BAJO",T72)))</formula>
    </cfRule>
  </conditionalFormatting>
  <conditionalFormatting sqref="T97:T102">
    <cfRule type="containsText" dxfId="170" priority="278" operator="containsText" text="MUY BAJO">
      <formula>NOT(ISERROR(SEARCH("MUY BAJO",T97)))</formula>
    </cfRule>
    <cfRule type="containsText" dxfId="169" priority="279" operator="containsText" text="MUY ALTO">
      <formula>NOT(ISERROR(SEARCH("MUY ALTO",T97)))</formula>
    </cfRule>
    <cfRule type="containsText" dxfId="168" priority="280" operator="containsText" text="ALTO">
      <formula>NOT(ISERROR(SEARCH("ALTO",T97)))</formula>
    </cfRule>
    <cfRule type="containsText" dxfId="167" priority="281" operator="containsText" text="MEDIO">
      <formula>NOT(ISERROR(SEARCH("MEDIO",T97)))</formula>
    </cfRule>
    <cfRule type="containsText" dxfId="166" priority="282" operator="containsText" text="BAJO">
      <formula>NOT(ISERROR(SEARCH("BAJO",T97)))</formula>
    </cfRule>
  </conditionalFormatting>
  <conditionalFormatting sqref="T104:T107">
    <cfRule type="containsText" dxfId="165" priority="268" operator="containsText" text="MUY BAJO">
      <formula>NOT(ISERROR(SEARCH("MUY BAJO",T104)))</formula>
    </cfRule>
    <cfRule type="containsText" dxfId="164" priority="269" operator="containsText" text="MUY ALTO">
      <formula>NOT(ISERROR(SEARCH("MUY ALTO",T104)))</formula>
    </cfRule>
    <cfRule type="containsText" dxfId="163" priority="270" operator="containsText" text="ALTO">
      <formula>NOT(ISERROR(SEARCH("ALTO",T104)))</formula>
    </cfRule>
    <cfRule type="containsText" dxfId="162" priority="271" operator="containsText" text="MEDIO">
      <formula>NOT(ISERROR(SEARCH("MEDIO",T104)))</formula>
    </cfRule>
    <cfRule type="containsText" dxfId="161" priority="272" operator="containsText" text="BAJO">
      <formula>NOT(ISERROR(SEARCH("BAJO",T104)))</formula>
    </cfRule>
  </conditionalFormatting>
  <conditionalFormatting sqref="T112:T120 T122:T140">
    <cfRule type="containsText" dxfId="160" priority="258" operator="containsText" text="MUY BAJO">
      <formula>NOT(ISERROR(SEARCH("MUY BAJO",T112)))</formula>
    </cfRule>
    <cfRule type="containsText" dxfId="159" priority="259" operator="containsText" text="MUY ALTO">
      <formula>NOT(ISERROR(SEARCH("MUY ALTO",T112)))</formula>
    </cfRule>
    <cfRule type="containsText" dxfId="158" priority="260" operator="containsText" text="ALTO">
      <formula>NOT(ISERROR(SEARCH("ALTO",T112)))</formula>
    </cfRule>
    <cfRule type="containsText" dxfId="157" priority="261" operator="containsText" text="MEDIO">
      <formula>NOT(ISERROR(SEARCH("MEDIO",T112)))</formula>
    </cfRule>
    <cfRule type="containsText" dxfId="156" priority="262" operator="containsText" text="BAJO">
      <formula>NOT(ISERROR(SEARCH("BAJO",T112)))</formula>
    </cfRule>
  </conditionalFormatting>
  <conditionalFormatting sqref="T121">
    <cfRule type="containsText" dxfId="155" priority="126" operator="containsText" text="MUY BAJO">
      <formula>NOT(ISERROR(SEARCH("MUY BAJO",T121)))</formula>
    </cfRule>
    <cfRule type="containsText" dxfId="154" priority="127" operator="containsText" text="MUY ALTO">
      <formula>NOT(ISERROR(SEARCH("MUY ALTO",T121)))</formula>
    </cfRule>
    <cfRule type="containsText" dxfId="153" priority="128" operator="containsText" text="ALTO">
      <formula>NOT(ISERROR(SEARCH("ALTO",T121)))</formula>
    </cfRule>
    <cfRule type="containsText" dxfId="152" priority="129" operator="containsText" text="MEDIO">
      <formula>NOT(ISERROR(SEARCH("MEDIO",T121)))</formula>
    </cfRule>
    <cfRule type="containsText" dxfId="151" priority="130" operator="containsText" text="BAJO">
      <formula>NOT(ISERROR(SEARCH("BAJO",T121)))</formula>
    </cfRule>
  </conditionalFormatting>
  <conditionalFormatting sqref="T145">
    <cfRule type="containsText" dxfId="150" priority="27" operator="containsText" text="MUY ALTO">
      <formula>NOT(ISERROR(SEARCH("MUY ALTO",T145)))</formula>
    </cfRule>
    <cfRule type="containsText" dxfId="149" priority="28" operator="containsText" text="ALTO">
      <formula>NOT(ISERROR(SEARCH("ALTO",T145)))</formula>
    </cfRule>
    <cfRule type="containsText" dxfId="148" priority="29" operator="containsText" text="MEDIO">
      <formula>NOT(ISERROR(SEARCH("MEDIO",T145)))</formula>
    </cfRule>
    <cfRule type="containsText" dxfId="147" priority="30" operator="containsText" text="BAJO">
      <formula>NOT(ISERROR(SEARCH("BAJO",T145)))</formula>
    </cfRule>
  </conditionalFormatting>
  <conditionalFormatting sqref="T145:T148">
    <cfRule type="containsText" dxfId="146" priority="26" operator="containsText" text="MUY BAJO">
      <formula>NOT(ISERROR(SEARCH("MUY BAJO",T145)))</formula>
    </cfRule>
  </conditionalFormatting>
  <conditionalFormatting sqref="T146:T149">
    <cfRule type="containsText" dxfId="145" priority="117" operator="containsText" text="MUY ALTO">
      <formula>NOT(ISERROR(SEARCH("MUY ALTO",T146)))</formula>
    </cfRule>
    <cfRule type="containsText" dxfId="144" priority="118" operator="containsText" text="ALTO">
      <formula>NOT(ISERROR(SEARCH("ALTO",T146)))</formula>
    </cfRule>
    <cfRule type="containsText" dxfId="143" priority="119" operator="containsText" text="MEDIO">
      <formula>NOT(ISERROR(SEARCH("MEDIO",T146)))</formula>
    </cfRule>
  </conditionalFormatting>
  <conditionalFormatting sqref="T149">
    <cfRule type="containsText" dxfId="142" priority="116" operator="containsText" text="MUY BAJO">
      <formula>NOT(ISERROR(SEARCH("MUY BAJO",T149)))</formula>
    </cfRule>
    <cfRule type="containsText" dxfId="141" priority="120" operator="containsText" text="BAJO">
      <formula>NOT(ISERROR(SEARCH("BAJO",T149)))</formula>
    </cfRule>
  </conditionalFormatting>
  <conditionalFormatting sqref="T150:T156 T146:T148">
    <cfRule type="containsText" dxfId="140" priority="212" operator="containsText" text="BAJO">
      <formula>NOT(ISERROR(SEARCH("BAJO",T146)))</formula>
    </cfRule>
  </conditionalFormatting>
  <conditionalFormatting sqref="T150:T156">
    <cfRule type="containsText" dxfId="139" priority="208" operator="containsText" text="MUY BAJO">
      <formula>NOT(ISERROR(SEARCH("MUY BAJO",T150)))</formula>
    </cfRule>
    <cfRule type="containsText" dxfId="138" priority="209" operator="containsText" text="MUY ALTO">
      <formula>NOT(ISERROR(SEARCH("MUY ALTO",T150)))</formula>
    </cfRule>
    <cfRule type="containsText" dxfId="137" priority="210" operator="containsText" text="ALTO">
      <formula>NOT(ISERROR(SEARCH("ALTO",T150)))</formula>
    </cfRule>
    <cfRule type="containsText" dxfId="136" priority="211" operator="containsText" text="MEDIO">
      <formula>NOT(ISERROR(SEARCH("MEDIO",T150)))</formula>
    </cfRule>
  </conditionalFormatting>
  <conditionalFormatting sqref="T158">
    <cfRule type="containsText" dxfId="135" priority="22" operator="containsText" text="MUY ALTO">
      <formula>NOT(ISERROR(SEARCH("MUY ALTO",T158)))</formula>
    </cfRule>
    <cfRule type="containsText" dxfId="134" priority="23" operator="containsText" text="ALTO">
      <formula>NOT(ISERROR(SEARCH("ALTO",T158)))</formula>
    </cfRule>
    <cfRule type="containsText" dxfId="133" priority="24" operator="containsText" text="MEDIO">
      <formula>NOT(ISERROR(SEARCH("MEDIO",T158)))</formula>
    </cfRule>
    <cfRule type="containsText" dxfId="132" priority="25" operator="containsText" text="BAJO">
      <formula>NOT(ISERROR(SEARCH("BAJO",T158)))</formula>
    </cfRule>
  </conditionalFormatting>
  <conditionalFormatting sqref="T158:T159">
    <cfRule type="containsText" dxfId="131" priority="21" operator="containsText" text="MUY BAJO">
      <formula>NOT(ISERROR(SEARCH("MUY BAJO",T158)))</formula>
    </cfRule>
  </conditionalFormatting>
  <conditionalFormatting sqref="T159:T161">
    <cfRule type="containsText" dxfId="130" priority="112" operator="containsText" text="MUY ALTO">
      <formula>NOT(ISERROR(SEARCH("MUY ALTO",T159)))</formula>
    </cfRule>
    <cfRule type="containsText" dxfId="129" priority="113" operator="containsText" text="ALTO">
      <formula>NOT(ISERROR(SEARCH("ALTO",T159)))</formula>
    </cfRule>
    <cfRule type="containsText" dxfId="128" priority="114" operator="containsText" text="MEDIO">
      <formula>NOT(ISERROR(SEARCH("MEDIO",T159)))</formula>
    </cfRule>
  </conditionalFormatting>
  <conditionalFormatting sqref="T160">
    <cfRule type="containsText" dxfId="127" priority="115" operator="containsText" text="BAJO">
      <formula>NOT(ISERROR(SEARCH("BAJO",T160)))</formula>
    </cfRule>
  </conditionalFormatting>
  <conditionalFormatting sqref="T160:T161">
    <cfRule type="containsText" dxfId="126" priority="111" operator="containsText" text="MUY BAJO">
      <formula>NOT(ISERROR(SEARCH("MUY BAJO",T160)))</formula>
    </cfRule>
  </conditionalFormatting>
  <conditionalFormatting sqref="T161 T159">
    <cfRule type="containsText" dxfId="125" priority="206" operator="containsText" text="BAJO">
      <formula>NOT(ISERROR(SEARCH("BAJO",T159)))</formula>
    </cfRule>
  </conditionalFormatting>
  <conditionalFormatting sqref="T161">
    <cfRule type="containsText" dxfId="124" priority="146" operator="containsText" text="BAJO">
      <formula>NOT(ISERROR(SEARCH("BAJO",T161)))</formula>
    </cfRule>
    <cfRule type="containsText" dxfId="123" priority="202" operator="containsText" text="MUY BAJO">
      <formula>NOT(ISERROR(SEARCH("MUY BAJO",T161)))</formula>
    </cfRule>
    <cfRule type="containsText" dxfId="122" priority="203" operator="containsText" text="MUY ALTO">
      <formula>NOT(ISERROR(SEARCH("MUY ALTO",T161)))</formula>
    </cfRule>
    <cfRule type="containsText" dxfId="121" priority="204" operator="containsText" text="ALTO">
      <formula>NOT(ISERROR(SEARCH("ALTO",T161)))</formula>
    </cfRule>
    <cfRule type="containsText" dxfId="120" priority="205" operator="containsText" text="MEDIO">
      <formula>NOT(ISERROR(SEARCH("MEDIO",T161)))</formula>
    </cfRule>
  </conditionalFormatting>
  <conditionalFormatting sqref="T166">
    <cfRule type="containsText" dxfId="119" priority="96" operator="containsText" text="MUY BAJO">
      <formula>NOT(ISERROR(SEARCH("MUY BAJO",T166)))</formula>
    </cfRule>
    <cfRule type="containsText" dxfId="118" priority="97" operator="containsText" text="MUY ALTO">
      <formula>NOT(ISERROR(SEARCH("MUY ALTO",T166)))</formula>
    </cfRule>
    <cfRule type="containsText" dxfId="117" priority="98" operator="containsText" text="ALTO">
      <formula>NOT(ISERROR(SEARCH("ALTO",T166)))</formula>
    </cfRule>
    <cfRule type="containsText" dxfId="116" priority="99" operator="containsText" text="MEDIO">
      <formula>NOT(ISERROR(SEARCH("MEDIO",T166)))</formula>
    </cfRule>
    <cfRule type="containsText" dxfId="115" priority="100" operator="containsText" text="BAJO">
      <formula>NOT(ISERROR(SEARCH("BAJO",T166)))</formula>
    </cfRule>
  </conditionalFormatting>
  <conditionalFormatting sqref="T173">
    <cfRule type="containsText" dxfId="114" priority="358" operator="containsText" text="MUY BAJO">
      <formula>NOT(ISERROR(SEARCH("MUY BAJO",T173)))</formula>
    </cfRule>
    <cfRule type="containsText" dxfId="113" priority="359" operator="containsText" text="MUY ALTO">
      <formula>NOT(ISERROR(SEARCH("MUY ALTO",T173)))</formula>
    </cfRule>
    <cfRule type="containsText" dxfId="112" priority="360" operator="containsText" text="ALTO">
      <formula>NOT(ISERROR(SEARCH("ALTO",T173)))</formula>
    </cfRule>
    <cfRule type="containsText" dxfId="111" priority="361" operator="containsText" text="MEDIO">
      <formula>NOT(ISERROR(SEARCH("MEDIO",T173)))</formula>
    </cfRule>
    <cfRule type="containsText" dxfId="110" priority="362" operator="containsText" text="BAJO">
      <formula>NOT(ISERROR(SEARCH("BAJO",T173)))</formula>
    </cfRule>
  </conditionalFormatting>
  <conditionalFormatting sqref="T176:T182">
    <cfRule type="containsText" dxfId="109" priority="348" operator="containsText" text="MUY BAJO">
      <formula>NOT(ISERROR(SEARCH("MUY BAJO",T176)))</formula>
    </cfRule>
    <cfRule type="containsText" dxfId="108" priority="349" operator="containsText" text="MUY ALTO">
      <formula>NOT(ISERROR(SEARCH("MUY ALTO",T176)))</formula>
    </cfRule>
    <cfRule type="containsText" dxfId="107" priority="350" operator="containsText" text="ALTO">
      <formula>NOT(ISERROR(SEARCH("ALTO",T176)))</formula>
    </cfRule>
    <cfRule type="containsText" dxfId="106" priority="351" operator="containsText" text="MEDIO">
      <formula>NOT(ISERROR(SEARCH("MEDIO",T176)))</formula>
    </cfRule>
    <cfRule type="containsText" dxfId="105" priority="352" operator="containsText" text="BAJO">
      <formula>NOT(ISERROR(SEARCH("BAJO",T176)))</formula>
    </cfRule>
  </conditionalFormatting>
  <conditionalFormatting sqref="T187">
    <cfRule type="containsText" dxfId="104" priority="91" operator="containsText" text="MUY BAJO">
      <formula>NOT(ISERROR(SEARCH("MUY BAJO",T187)))</formula>
    </cfRule>
    <cfRule type="containsText" dxfId="103" priority="92" operator="containsText" text="MUY ALTO">
      <formula>NOT(ISERROR(SEARCH("MUY ALTO",T187)))</formula>
    </cfRule>
    <cfRule type="containsText" dxfId="102" priority="93" operator="containsText" text="ALTO">
      <formula>NOT(ISERROR(SEARCH("ALTO",T187)))</formula>
    </cfRule>
    <cfRule type="containsText" dxfId="101" priority="94" operator="containsText" text="MEDIO">
      <formula>NOT(ISERROR(SEARCH("MEDIO",T187)))</formula>
    </cfRule>
    <cfRule type="containsText" dxfId="100" priority="95" operator="containsText" text="BAJO">
      <formula>NOT(ISERROR(SEARCH("BAJO",T187)))</formula>
    </cfRule>
  </conditionalFormatting>
  <conditionalFormatting sqref="T192">
    <cfRule type="containsText" dxfId="99" priority="86" operator="containsText" text="MUY BAJO">
      <formula>NOT(ISERROR(SEARCH("MUY BAJO",T192)))</formula>
    </cfRule>
    <cfRule type="containsText" dxfId="98" priority="87" operator="containsText" text="MUY ALTO">
      <formula>NOT(ISERROR(SEARCH("MUY ALTO",T192)))</formula>
    </cfRule>
    <cfRule type="containsText" dxfId="97" priority="88" operator="containsText" text="ALTO">
      <formula>NOT(ISERROR(SEARCH("ALTO",T192)))</formula>
    </cfRule>
    <cfRule type="containsText" dxfId="96" priority="89" operator="containsText" text="MEDIO">
      <formula>NOT(ISERROR(SEARCH("MEDIO",T192)))</formula>
    </cfRule>
    <cfRule type="containsText" dxfId="95" priority="90" operator="containsText" text="BAJO">
      <formula>NOT(ISERROR(SEARCH("BAJO",T192)))</formula>
    </cfRule>
  </conditionalFormatting>
  <conditionalFormatting sqref="T202:T204">
    <cfRule type="containsText" dxfId="94" priority="338" operator="containsText" text="MUY BAJO">
      <formula>NOT(ISERROR(SEARCH("MUY BAJO",T202)))</formula>
    </cfRule>
    <cfRule type="containsText" dxfId="93" priority="339" operator="containsText" text="MUY ALTO">
      <formula>NOT(ISERROR(SEARCH("MUY ALTO",T202)))</formula>
    </cfRule>
    <cfRule type="containsText" dxfId="92" priority="340" operator="containsText" text="ALTO">
      <formula>NOT(ISERROR(SEARCH("ALTO",T202)))</formula>
    </cfRule>
    <cfRule type="containsText" dxfId="91" priority="341" operator="containsText" text="MEDIO">
      <formula>NOT(ISERROR(SEARCH("MEDIO",T202)))</formula>
    </cfRule>
    <cfRule type="containsText" dxfId="90" priority="342" operator="containsText" text="BAJO">
      <formula>NOT(ISERROR(SEARCH("BAJO",T202)))</formula>
    </cfRule>
  </conditionalFormatting>
  <conditionalFormatting sqref="T210:T215 T273:T275">
    <cfRule type="containsText" dxfId="89" priority="328" operator="containsText" text="MUY BAJO">
      <formula>NOT(ISERROR(SEARCH("MUY BAJO",T210)))</formula>
    </cfRule>
    <cfRule type="containsText" dxfId="88" priority="329" operator="containsText" text="MUY ALTO">
      <formula>NOT(ISERROR(SEARCH("MUY ALTO",T210)))</formula>
    </cfRule>
    <cfRule type="containsText" dxfId="87" priority="330" operator="containsText" text="ALTO">
      <formula>NOT(ISERROR(SEARCH("ALTO",T210)))</formula>
    </cfRule>
    <cfRule type="containsText" dxfId="86" priority="331" operator="containsText" text="MEDIO">
      <formula>NOT(ISERROR(SEARCH("MEDIO",T210)))</formula>
    </cfRule>
    <cfRule type="containsText" dxfId="85" priority="332" operator="containsText" text="BAJO">
      <formula>NOT(ISERROR(SEARCH("BAJO",T210)))</formula>
    </cfRule>
  </conditionalFormatting>
  <conditionalFormatting sqref="T266">
    <cfRule type="containsText" dxfId="84" priority="81" operator="containsText" text="MUY BAJO">
      <formula>NOT(ISERROR(SEARCH("MUY BAJO",T266)))</formula>
    </cfRule>
    <cfRule type="containsText" dxfId="83" priority="82" operator="containsText" text="MUY ALTO">
      <formula>NOT(ISERROR(SEARCH("MUY ALTO",T266)))</formula>
    </cfRule>
    <cfRule type="containsText" dxfId="82" priority="83" operator="containsText" text="ALTO">
      <formula>NOT(ISERROR(SEARCH("ALTO",T266)))</formula>
    </cfRule>
    <cfRule type="containsText" dxfId="81" priority="84" operator="containsText" text="MEDIO">
      <formula>NOT(ISERROR(SEARCH("MEDIO",T266)))</formula>
    </cfRule>
    <cfRule type="containsText" dxfId="80" priority="85" operator="containsText" text="BAJO">
      <formula>NOT(ISERROR(SEARCH("BAJO",T266)))</formula>
    </cfRule>
  </conditionalFormatting>
  <conditionalFormatting sqref="T277">
    <cfRule type="containsText" dxfId="79" priority="16" operator="containsText" text="MUY BAJO">
      <formula>NOT(ISERROR(SEARCH("MUY BAJO",T277)))</formula>
    </cfRule>
    <cfRule type="containsText" dxfId="78" priority="17" operator="containsText" text="MUY ALTO">
      <formula>NOT(ISERROR(SEARCH("MUY ALTO",T277)))</formula>
    </cfRule>
    <cfRule type="containsText" dxfId="77" priority="18" operator="containsText" text="ALTO">
      <formula>NOT(ISERROR(SEARCH("ALTO",T277)))</formula>
    </cfRule>
    <cfRule type="containsText" dxfId="76" priority="19" operator="containsText" text="MEDIO">
      <formula>NOT(ISERROR(SEARCH("MEDIO",T277)))</formula>
    </cfRule>
    <cfRule type="containsText" dxfId="75" priority="20" operator="containsText" text="BAJO">
      <formula>NOT(ISERROR(SEARCH("BAJO",T277)))</formula>
    </cfRule>
  </conditionalFormatting>
  <conditionalFormatting sqref="T285:T286 T309">
    <cfRule type="containsText" dxfId="74" priority="318" operator="containsText" text="MUY BAJO">
      <formula>NOT(ISERROR(SEARCH("MUY BAJO",T285)))</formula>
    </cfRule>
    <cfRule type="containsText" dxfId="73" priority="319" operator="containsText" text="MUY ALTO">
      <formula>NOT(ISERROR(SEARCH("MUY ALTO",T285)))</formula>
    </cfRule>
    <cfRule type="containsText" dxfId="72" priority="320" operator="containsText" text="ALTO">
      <formula>NOT(ISERROR(SEARCH("ALTO",T285)))</formula>
    </cfRule>
    <cfRule type="containsText" dxfId="71" priority="321" operator="containsText" text="MEDIO">
      <formula>NOT(ISERROR(SEARCH("MEDIO",T285)))</formula>
    </cfRule>
    <cfRule type="containsText" dxfId="70" priority="322" operator="containsText" text="BAJO">
      <formula>NOT(ISERROR(SEARCH("BAJO",T285)))</formula>
    </cfRule>
  </conditionalFormatting>
  <conditionalFormatting sqref="T289">
    <cfRule type="containsText" dxfId="69" priority="11" operator="containsText" text="MUY BAJO">
      <formula>NOT(ISERROR(SEARCH("MUY BAJO",T289)))</formula>
    </cfRule>
    <cfRule type="containsText" dxfId="68" priority="12" operator="containsText" text="MUY ALTO">
      <formula>NOT(ISERROR(SEARCH("MUY ALTO",T289)))</formula>
    </cfRule>
    <cfRule type="containsText" dxfId="67" priority="13" operator="containsText" text="ALTO">
      <formula>NOT(ISERROR(SEARCH("ALTO",T289)))</formula>
    </cfRule>
    <cfRule type="containsText" dxfId="66" priority="14" operator="containsText" text="MEDIO">
      <formula>NOT(ISERROR(SEARCH("MEDIO",T289)))</formula>
    </cfRule>
    <cfRule type="containsText" dxfId="65" priority="15" operator="containsText" text="BAJO">
      <formula>NOT(ISERROR(SEARCH("BAJO",T289)))</formula>
    </cfRule>
  </conditionalFormatting>
  <conditionalFormatting sqref="T298">
    <cfRule type="containsText" dxfId="64" priority="76" operator="containsText" text="MUY BAJO">
      <formula>NOT(ISERROR(SEARCH("MUY BAJO",T298)))</formula>
    </cfRule>
    <cfRule type="containsText" dxfId="63" priority="77" operator="containsText" text="MUY ALTO">
      <formula>NOT(ISERROR(SEARCH("MUY ALTO",T298)))</formula>
    </cfRule>
    <cfRule type="containsText" dxfId="62" priority="78" operator="containsText" text="ALTO">
      <formula>NOT(ISERROR(SEARCH("ALTO",T298)))</formula>
    </cfRule>
    <cfRule type="containsText" dxfId="61" priority="79" operator="containsText" text="MEDIO">
      <formula>NOT(ISERROR(SEARCH("MEDIO",T298)))</formula>
    </cfRule>
    <cfRule type="containsText" dxfId="60" priority="80" operator="containsText" text="BAJO">
      <formula>NOT(ISERROR(SEARCH("BAJO",T298)))</formula>
    </cfRule>
  </conditionalFormatting>
  <conditionalFormatting sqref="T327:T328 T341:T343">
    <cfRule type="containsText" dxfId="59" priority="308" operator="containsText" text="MUY BAJO">
      <formula>NOT(ISERROR(SEARCH("MUY BAJO",T327)))</formula>
    </cfRule>
    <cfRule type="containsText" dxfId="58" priority="309" operator="containsText" text="MUY ALTO">
      <formula>NOT(ISERROR(SEARCH("MUY ALTO",T327)))</formula>
    </cfRule>
    <cfRule type="containsText" dxfId="57" priority="310" operator="containsText" text="ALTO">
      <formula>NOT(ISERROR(SEARCH("ALTO",T327)))</formula>
    </cfRule>
    <cfRule type="containsText" dxfId="56" priority="311" operator="containsText" text="MEDIO">
      <formula>NOT(ISERROR(SEARCH("MEDIO",T327)))</formula>
    </cfRule>
    <cfRule type="containsText" dxfId="55" priority="312" operator="containsText" text="BAJO">
      <formula>NOT(ISERROR(SEARCH("BAJO",T327)))</formula>
    </cfRule>
  </conditionalFormatting>
  <conditionalFormatting sqref="T355:T356">
    <cfRule type="containsText" dxfId="54" priority="298" operator="containsText" text="MUY BAJO">
      <formula>NOT(ISERROR(SEARCH("MUY BAJO",T355)))</formula>
    </cfRule>
    <cfRule type="containsText" dxfId="53" priority="299" operator="containsText" text="MUY ALTO">
      <formula>NOT(ISERROR(SEARCH("MUY ALTO",T355)))</formula>
    </cfRule>
    <cfRule type="containsText" dxfId="52" priority="300" operator="containsText" text="ALTO">
      <formula>NOT(ISERROR(SEARCH("ALTO",T355)))</formula>
    </cfRule>
    <cfRule type="containsText" dxfId="51" priority="301" operator="containsText" text="MEDIO">
      <formula>NOT(ISERROR(SEARCH("MEDIO",T355)))</formula>
    </cfRule>
    <cfRule type="containsText" dxfId="50" priority="302" operator="containsText" text="BAJO">
      <formula>NOT(ISERROR(SEARCH("BAJO",T355)))</formula>
    </cfRule>
  </conditionalFormatting>
  <conditionalFormatting sqref="T368">
    <cfRule type="containsText" dxfId="49" priority="243" operator="containsText" text="MUY BAJO">
      <formula>NOT(ISERROR(SEARCH("MUY BAJO",T368)))</formula>
    </cfRule>
    <cfRule type="containsText" dxfId="48" priority="244" operator="containsText" text="MUY ALTO">
      <formula>NOT(ISERROR(SEARCH("MUY ALTO",T368)))</formula>
    </cfRule>
    <cfRule type="containsText" dxfId="47" priority="245" operator="containsText" text="ALTO">
      <formula>NOT(ISERROR(SEARCH("ALTO",T368)))</formula>
    </cfRule>
    <cfRule type="containsText" dxfId="46" priority="246" operator="containsText" text="MEDIO">
      <formula>NOT(ISERROR(SEARCH("MEDIO",T368)))</formula>
    </cfRule>
    <cfRule type="containsText" dxfId="45" priority="247" operator="containsText" text="BAJO">
      <formula>NOT(ISERROR(SEARCH("BAJO",T368)))</formula>
    </cfRule>
  </conditionalFormatting>
  <conditionalFormatting sqref="T390">
    <cfRule type="containsText" dxfId="44" priority="6" operator="containsText" text="MUY BAJO">
      <formula>NOT(ISERROR(SEARCH("MUY BAJO",T390)))</formula>
    </cfRule>
    <cfRule type="containsText" dxfId="43" priority="7" operator="containsText" text="MUY ALTO">
      <formula>NOT(ISERROR(SEARCH("MUY ALTO",T390)))</formula>
    </cfRule>
    <cfRule type="containsText" dxfId="42" priority="8" operator="containsText" text="ALTO">
      <formula>NOT(ISERROR(SEARCH("ALTO",T390)))</formula>
    </cfRule>
    <cfRule type="containsText" dxfId="41" priority="9" operator="containsText" text="MEDIO">
      <formula>NOT(ISERROR(SEARCH("MEDIO",T390)))</formula>
    </cfRule>
    <cfRule type="containsText" dxfId="40" priority="10" operator="containsText" text="BAJO">
      <formula>NOT(ISERROR(SEARCH("BAJO",T390)))</formula>
    </cfRule>
  </conditionalFormatting>
  <conditionalFormatting sqref="T452 T500">
    <cfRule type="containsText" dxfId="39" priority="233" operator="containsText" text="MUY BAJO">
      <formula>NOT(ISERROR(SEARCH("MUY BAJO",T452)))</formula>
    </cfRule>
    <cfRule type="containsText" dxfId="38" priority="234" operator="containsText" text="MUY ALTO">
      <formula>NOT(ISERROR(SEARCH("MUY ALTO",T452)))</formula>
    </cfRule>
    <cfRule type="containsText" dxfId="37" priority="235" operator="containsText" text="ALTO">
      <formula>NOT(ISERROR(SEARCH("ALTO",T452)))</formula>
    </cfRule>
    <cfRule type="containsText" dxfId="36" priority="236" operator="containsText" text="MEDIO">
      <formula>NOT(ISERROR(SEARCH("MEDIO",T452)))</formula>
    </cfRule>
    <cfRule type="containsText" dxfId="35" priority="237" operator="containsText" text="BAJO">
      <formula>NOT(ISERROR(SEARCH("BAJO",T452)))</formula>
    </cfRule>
  </conditionalFormatting>
  <conditionalFormatting sqref="T517">
    <cfRule type="containsText" dxfId="34" priority="31" operator="containsText" text="MUY BAJO">
      <formula>NOT(ISERROR(SEARCH("MUY BAJO",T517)))</formula>
    </cfRule>
    <cfRule type="containsText" dxfId="33" priority="32" operator="containsText" text="MUY ALTO">
      <formula>NOT(ISERROR(SEARCH("MUY ALTO",T517)))</formula>
    </cfRule>
    <cfRule type="containsText" dxfId="32" priority="33" operator="containsText" text="ALTO">
      <formula>NOT(ISERROR(SEARCH("ALTO",T517)))</formula>
    </cfRule>
    <cfRule type="containsText" dxfId="31" priority="34" operator="containsText" text="MEDIO">
      <formula>NOT(ISERROR(SEARCH("MEDIO",T517)))</formula>
    </cfRule>
    <cfRule type="containsText" dxfId="30" priority="35" operator="containsText" text="BAJO">
      <formula>NOT(ISERROR(SEARCH("BAJO",T517)))</formula>
    </cfRule>
    <cfRule type="containsText" dxfId="29" priority="36" operator="containsText" text="MUY BAJO">
      <formula>NOT(ISERROR(SEARCH("MUY BAJO",T517)))</formula>
    </cfRule>
    <cfRule type="containsText" dxfId="28" priority="37" operator="containsText" text="MUY ALTO">
      <formula>NOT(ISERROR(SEARCH("MUY ALTO",T517)))</formula>
    </cfRule>
    <cfRule type="containsText" dxfId="27" priority="38" operator="containsText" text="ALTO">
      <formula>NOT(ISERROR(SEARCH("ALTO",T517)))</formula>
    </cfRule>
    <cfRule type="containsText" dxfId="26" priority="39" operator="containsText" text="MEDIO">
      <formula>NOT(ISERROR(SEARCH("MEDIO",T517)))</formula>
    </cfRule>
    <cfRule type="containsText" dxfId="25" priority="40" operator="containsText" text="BAJO">
      <formula>NOT(ISERROR(SEARCH("BAJO",T517)))</formula>
    </cfRule>
    <cfRule type="containsText" dxfId="24" priority="41" operator="containsText" text="MUY BAJO">
      <formula>NOT(ISERROR(SEARCH("MUY BAJO",T517)))</formula>
    </cfRule>
    <cfRule type="containsText" dxfId="23" priority="42" operator="containsText" text="MUY ALTO">
      <formula>NOT(ISERROR(SEARCH("MUY ALTO",T517)))</formula>
    </cfRule>
    <cfRule type="containsText" dxfId="22" priority="43" operator="containsText" text="ALTO">
      <formula>NOT(ISERROR(SEARCH("ALTO",T517)))</formula>
    </cfRule>
    <cfRule type="containsText" dxfId="21" priority="44" operator="containsText" text="MEDIO">
      <formula>NOT(ISERROR(SEARCH("MEDIO",T517)))</formula>
    </cfRule>
    <cfRule type="containsText" dxfId="20" priority="45" operator="containsText" text="BAJO">
      <formula>NOT(ISERROR(SEARCH("BAJO",T517)))</formula>
    </cfRule>
  </conditionalFormatting>
  <conditionalFormatting sqref="T517:T524">
    <cfRule type="containsText" dxfId="19" priority="223" operator="containsText" text="MUY BAJO">
      <formula>NOT(ISERROR(SEARCH("MUY BAJO",T517)))</formula>
    </cfRule>
    <cfRule type="containsText" dxfId="18" priority="224" operator="containsText" text="MUY ALTO">
      <formula>NOT(ISERROR(SEARCH("MUY ALTO",T517)))</formula>
    </cfRule>
    <cfRule type="containsText" dxfId="17" priority="225" operator="containsText" text="ALTO">
      <formula>NOT(ISERROR(SEARCH("ALTO",T517)))</formula>
    </cfRule>
    <cfRule type="containsText" dxfId="16" priority="226" operator="containsText" text="MEDIO">
      <formula>NOT(ISERROR(SEARCH("MEDIO",T517)))</formula>
    </cfRule>
    <cfRule type="containsText" dxfId="15" priority="227" operator="containsText" text="BAJO">
      <formula>NOT(ISERROR(SEARCH("BAJO",T517)))</formula>
    </cfRule>
  </conditionalFormatting>
  <conditionalFormatting sqref="T540:T547">
    <cfRule type="containsText" dxfId="14" priority="1" operator="containsText" text="MUY BAJO">
      <formula>NOT(ISERROR(SEARCH("MUY BAJO",T540)))</formula>
    </cfRule>
    <cfRule type="containsText" dxfId="13" priority="2" operator="containsText" text="MUY ALTO">
      <formula>NOT(ISERROR(SEARCH("MUY ALTO",T540)))</formula>
    </cfRule>
    <cfRule type="containsText" dxfId="12" priority="3" operator="containsText" text="ALTO">
      <formula>NOT(ISERROR(SEARCH("ALTO",T540)))</formula>
    </cfRule>
    <cfRule type="containsText" dxfId="11" priority="4" operator="containsText" text="MEDIO">
      <formula>NOT(ISERROR(SEARCH("MEDIO",T540)))</formula>
    </cfRule>
    <cfRule type="containsText" dxfId="10" priority="5" operator="containsText" text="BAJO">
      <formula>NOT(ISERROR(SEARCH("BAJO",T540)))</formula>
    </cfRule>
  </conditionalFormatting>
  <conditionalFormatting sqref="T549:T550">
    <cfRule type="containsText" dxfId="9" priority="147" operator="containsText" text="MUY BAJO">
      <formula>NOT(ISERROR(SEARCH("MUY BAJO",T549)))</formula>
    </cfRule>
    <cfRule type="containsText" dxfId="8" priority="148" operator="containsText" text="MUY ALTO">
      <formula>NOT(ISERROR(SEARCH("MUY ALTO",T549)))</formula>
    </cfRule>
    <cfRule type="containsText" dxfId="7" priority="149" operator="containsText" text="ALTO">
      <formula>NOT(ISERROR(SEARCH("ALTO",T549)))</formula>
    </cfRule>
    <cfRule type="containsText" dxfId="6" priority="150" operator="containsText" text="MEDIO">
      <formula>NOT(ISERROR(SEARCH("MEDIO",T549)))</formula>
    </cfRule>
    <cfRule type="containsText" dxfId="5" priority="151" operator="containsText" text="BAJO">
      <formula>NOT(ISERROR(SEARCH("BAJO",T549)))</formula>
    </cfRule>
  </conditionalFormatting>
  <conditionalFormatting sqref="T551">
    <cfRule type="containsText" dxfId="4" priority="172" operator="containsText" text="MUY BAJO">
      <formula>NOT(ISERROR(SEARCH("MUY BAJO",T551)))</formula>
    </cfRule>
    <cfRule type="containsText" dxfId="3" priority="173" operator="containsText" text="MUY ALTO">
      <formula>NOT(ISERROR(SEARCH("MUY ALTO",T551)))</formula>
    </cfRule>
    <cfRule type="containsText" dxfId="2" priority="174" operator="containsText" text="ALTO">
      <formula>NOT(ISERROR(SEARCH("ALTO",T551)))</formula>
    </cfRule>
    <cfRule type="containsText" dxfId="1" priority="175" operator="containsText" text="MEDIO">
      <formula>NOT(ISERROR(SEARCH("MEDIO",T551)))</formula>
    </cfRule>
    <cfRule type="containsText" dxfId="0" priority="176" operator="containsText" text="BAJO">
      <formula>NOT(ISERROR(SEARCH("BAJO",T551)))</formula>
    </cfRule>
  </conditionalFormatting>
  <pageMargins left="0.23622047244094491" right="0.17" top="0.39370078740157483" bottom="0.55118110236220474" header="0.31496062992125984" footer="0.27559055118110237"/>
  <pageSetup paperSize="8"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AVANCE DETALLADO PDI T4</vt:lpstr>
      <vt:lpstr>RESUMEN AVANCE PDI T4 MISIÓN PY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OLIVA PARRA</dc:creator>
  <cp:lastModifiedBy>Angy Marcela  Correa Florez</cp:lastModifiedBy>
  <cp:lastPrinted>2025-09-22T19:57:32Z</cp:lastPrinted>
  <dcterms:created xsi:type="dcterms:W3CDTF">2025-06-26T21:01:28Z</dcterms:created>
  <dcterms:modified xsi:type="dcterms:W3CDTF">2026-04-28T18:28:22Z</dcterms:modified>
</cp:coreProperties>
</file>