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2025\Planeamiento económico\Informes\PDI\Publicados\"/>
    </mc:Choice>
  </mc:AlternateContent>
  <xr:revisionPtr revIDLastSave="0" documentId="13_ncr:1_{716E5AE0-C854-44E2-B0A4-F06C91ACF5FC}" xr6:coauthVersionLast="47" xr6:coauthVersionMax="47" xr10:uidLastSave="{00000000-0000-0000-0000-000000000000}"/>
  <bookViews>
    <workbookView xWindow="-120" yWindow="-120" windowWidth="29040" windowHeight="15720" firstSheet="1" activeTab="2" xr2:uid="{BDB378A6-8B2C-4D1A-8E49-3BED2CBE1DD4}"/>
  </bookViews>
  <sheets>
    <sheet name="Hoja1" sheetId="1" state="hidden" r:id="rId1"/>
    <sheet name="AVANCE DETALLADO PDI T3" sheetId="3" r:id="rId2"/>
    <sheet name="RESUMEN AVANCE PDI T3 MISIÓN PY" sheetId="2" r:id="rId3"/>
  </sheets>
  <externalReferences>
    <externalReference r:id="rId4"/>
  </externalReferences>
  <definedNames>
    <definedName name="_xlnm._FilterDatabase" localSheetId="1" hidden="1">'AVANCE DETALLADO PDI T3'!$A$3:$T$552</definedName>
    <definedName name="_xlnm._FilterDatabase" localSheetId="0" hidden="1">Hoja1!$A$3:$T$550</definedName>
    <definedName name="_xlnm._FilterDatabase" localSheetId="2" hidden="1">'RESUMEN AVANCE PDI T3 MISIÓN PY'!$A$3:$T$550</definedName>
    <definedName name="_xlnm.Print_Area" localSheetId="1">'AVANCE DETALLADO PDI T3'!$A$1:$T$552</definedName>
    <definedName name="_xlnm.Print_Area" localSheetId="2">'RESUMEN AVANCE PDI T3 MISIÓN PY'!$A$1:$T$552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9" i="3" l="1"/>
  <c r="Q9" i="3" s="1"/>
  <c r="P10" i="3"/>
  <c r="S10" i="3" s="1"/>
  <c r="T10" i="3" s="1"/>
  <c r="P13" i="3"/>
  <c r="Q13" i="3" s="1"/>
  <c r="P31" i="3"/>
  <c r="P32" i="3"/>
  <c r="Q32" i="3" s="1"/>
  <c r="P33" i="3"/>
  <c r="Q33" i="3" s="1"/>
  <c r="P34" i="3"/>
  <c r="Q34" i="3" s="1"/>
  <c r="P38" i="3"/>
  <c r="Q38" i="3" s="1"/>
  <c r="P42" i="3"/>
  <c r="Q42" i="3" s="1"/>
  <c r="P43" i="3"/>
  <c r="P44" i="3"/>
  <c r="P45" i="3"/>
  <c r="S45" i="3" s="1"/>
  <c r="T45" i="3" s="1"/>
  <c r="P46" i="3"/>
  <c r="Q46" i="3" s="1"/>
  <c r="P47" i="3"/>
  <c r="Q47" i="3" s="1"/>
  <c r="P48" i="3"/>
  <c r="Q48" i="3" s="1"/>
  <c r="P52" i="3"/>
  <c r="P53" i="3"/>
  <c r="Q53" i="3" s="1"/>
  <c r="P56" i="3"/>
  <c r="Q56" i="3" s="1"/>
  <c r="P57" i="3"/>
  <c r="Q57" i="3" s="1"/>
  <c r="P58" i="3"/>
  <c r="Q58" i="3" s="1"/>
  <c r="P60" i="3"/>
  <c r="Q60" i="3" s="1"/>
  <c r="P63" i="3"/>
  <c r="Q63" i="3" s="1"/>
  <c r="P66" i="3"/>
  <c r="P67" i="3"/>
  <c r="P68" i="3"/>
  <c r="Q68" i="3" s="1"/>
  <c r="P71" i="3"/>
  <c r="S71" i="3" s="1"/>
  <c r="T71" i="3" s="1"/>
  <c r="P79" i="3"/>
  <c r="Q79" i="3" s="1"/>
  <c r="P80" i="3"/>
  <c r="Q80" i="3" s="1"/>
  <c r="P82" i="3"/>
  <c r="Q82" i="3" s="1"/>
  <c r="P86" i="3"/>
  <c r="Q86" i="3" s="1"/>
  <c r="P87" i="3"/>
  <c r="Q87" i="3" s="1"/>
  <c r="P89" i="3"/>
  <c r="Q89" i="3" s="1"/>
  <c r="P90" i="3"/>
  <c r="S90" i="3" s="1"/>
  <c r="T90" i="3" s="1"/>
  <c r="P91" i="3"/>
  <c r="Q91" i="3" s="1"/>
  <c r="P92" i="3"/>
  <c r="P96" i="3"/>
  <c r="Q96" i="3" s="1"/>
  <c r="P108" i="3"/>
  <c r="P109" i="3"/>
  <c r="P110" i="3"/>
  <c r="P123" i="3"/>
  <c r="Q123" i="3" s="1"/>
  <c r="P140" i="3"/>
  <c r="Q140" i="3" s="1"/>
  <c r="P144" i="3"/>
  <c r="Q144" i="3" s="1"/>
  <c r="P149" i="3"/>
  <c r="Q149" i="3" s="1"/>
  <c r="P157" i="3"/>
  <c r="P164" i="3"/>
  <c r="Q164" i="3" s="1"/>
  <c r="P166" i="3"/>
  <c r="Q166" i="3" s="1"/>
  <c r="P167" i="3"/>
  <c r="P168" i="3"/>
  <c r="Q168" i="3" s="1"/>
  <c r="P170" i="3"/>
  <c r="Q170" i="3" s="1"/>
  <c r="P171" i="3"/>
  <c r="P183" i="3"/>
  <c r="P187" i="3"/>
  <c r="Q187" i="3" s="1"/>
  <c r="P196" i="3"/>
  <c r="P197" i="3"/>
  <c r="Q197" i="3" s="1"/>
  <c r="P200" i="3"/>
  <c r="Q200" i="3" s="1"/>
  <c r="P201" i="3"/>
  <c r="Q201" i="3" s="1"/>
  <c r="P202" i="3"/>
  <c r="Q202" i="3" s="1"/>
  <c r="P205" i="3"/>
  <c r="Q205" i="3" s="1"/>
  <c r="P206" i="3"/>
  <c r="Q206" i="3" s="1"/>
  <c r="P207" i="3"/>
  <c r="Q207" i="3" s="1"/>
  <c r="P216" i="3"/>
  <c r="P219" i="3"/>
  <c r="Q219" i="3" s="1"/>
  <c r="P220" i="3"/>
  <c r="Q220" i="3" s="1"/>
  <c r="P221" i="3"/>
  <c r="Q221" i="3" s="1"/>
  <c r="P223" i="3"/>
  <c r="Q223" i="3" s="1"/>
  <c r="P224" i="3"/>
  <c r="Q224" i="3" s="1"/>
  <c r="P225" i="3"/>
  <c r="Q225" i="3" s="1"/>
  <c r="P230" i="3"/>
  <c r="Q230" i="3" s="1"/>
  <c r="P231" i="3"/>
  <c r="Q231" i="3" s="1"/>
  <c r="P234" i="3"/>
  <c r="P235" i="3"/>
  <c r="Q235" i="3" s="1"/>
  <c r="P236" i="3"/>
  <c r="P244" i="3"/>
  <c r="Q244" i="3" s="1"/>
  <c r="P247" i="3"/>
  <c r="Q247" i="3" s="1"/>
  <c r="P248" i="3"/>
  <c r="Q248" i="3" s="1"/>
  <c r="P249" i="3"/>
  <c r="Q249" i="3" s="1"/>
  <c r="P250" i="3"/>
  <c r="Q250" i="3" s="1"/>
  <c r="P258" i="3"/>
  <c r="P259" i="3"/>
  <c r="P260" i="3"/>
  <c r="P261" i="3"/>
  <c r="P262" i="3"/>
  <c r="Q262" i="3" s="1"/>
  <c r="P263" i="3"/>
  <c r="P264" i="3"/>
  <c r="Q264" i="3" s="1"/>
  <c r="P268" i="3"/>
  <c r="Q268" i="3" s="1"/>
  <c r="P269" i="3"/>
  <c r="Q269" i="3" s="1"/>
  <c r="P272" i="3"/>
  <c r="Q272" i="3" s="1"/>
  <c r="P276" i="3"/>
  <c r="Q276" i="3" s="1"/>
  <c r="P277" i="3"/>
  <c r="S277" i="3" s="1"/>
  <c r="T277" i="3" s="1"/>
  <c r="P278" i="3"/>
  <c r="P279" i="3"/>
  <c r="Q279" i="3" s="1"/>
  <c r="P284" i="3"/>
  <c r="Q284" i="3" s="1"/>
  <c r="P287" i="3"/>
  <c r="Q287" i="3" s="1"/>
  <c r="P288" i="3"/>
  <c r="Q288" i="3" s="1"/>
  <c r="P290" i="3"/>
  <c r="Q290" i="3" s="1"/>
  <c r="P291" i="3"/>
  <c r="Q291" i="3" s="1"/>
  <c r="P292" i="3"/>
  <c r="Q292" i="3" s="1"/>
  <c r="P293" i="3"/>
  <c r="Q293" i="3" s="1"/>
  <c r="P297" i="3"/>
  <c r="Q297" i="3" s="1"/>
  <c r="P301" i="3"/>
  <c r="P302" i="3"/>
  <c r="P303" i="3"/>
  <c r="P304" i="3"/>
  <c r="Q304" i="3" s="1"/>
  <c r="P305" i="3"/>
  <c r="Q305" i="3" s="1"/>
  <c r="P308" i="3"/>
  <c r="Q308" i="3" s="1"/>
  <c r="P311" i="3"/>
  <c r="Q311" i="3" s="1"/>
  <c r="P315" i="3"/>
  <c r="Q315" i="3" s="1"/>
  <c r="P317" i="3"/>
  <c r="Q317" i="3" s="1"/>
  <c r="P319" i="3"/>
  <c r="P320" i="3"/>
  <c r="P321" i="3"/>
  <c r="Q321" i="3" s="1"/>
  <c r="P325" i="3"/>
  <c r="Q325" i="3" s="1"/>
  <c r="P326" i="3"/>
  <c r="Q326" i="3" s="1"/>
  <c r="P330" i="3"/>
  <c r="P331" i="3"/>
  <c r="Q331" i="3" s="1"/>
  <c r="P332" i="3"/>
  <c r="Q332" i="3" s="1"/>
  <c r="P333" i="3"/>
  <c r="Q333" i="3" s="1"/>
  <c r="P334" i="3"/>
  <c r="Q334" i="3" s="1"/>
  <c r="P336" i="3"/>
  <c r="Q336" i="3" s="1"/>
  <c r="P340" i="3"/>
  <c r="Q340" i="3" s="1"/>
  <c r="P344" i="3"/>
  <c r="Q344" i="3" s="1"/>
  <c r="P345" i="3"/>
  <c r="P346" i="3"/>
  <c r="Q346" i="3" s="1"/>
  <c r="P347" i="3"/>
  <c r="Q347" i="3" s="1"/>
  <c r="P348" i="3"/>
  <c r="P349" i="3"/>
  <c r="Q349" i="3" s="1"/>
  <c r="P351" i="3"/>
  <c r="Q351" i="3" s="1"/>
  <c r="P354" i="3"/>
  <c r="Q354" i="3" s="1"/>
  <c r="P359" i="3"/>
  <c r="Q359" i="3" s="1"/>
  <c r="P360" i="3"/>
  <c r="Q360" i="3" s="1"/>
  <c r="P362" i="3"/>
  <c r="P363" i="3"/>
  <c r="Q363" i="3" s="1"/>
  <c r="P369" i="3"/>
  <c r="P370" i="3"/>
  <c r="Q370" i="3" s="1"/>
  <c r="P372" i="3"/>
  <c r="Q372" i="3" s="1"/>
  <c r="P374" i="3"/>
  <c r="Q374" i="3" s="1"/>
  <c r="P377" i="3"/>
  <c r="P384" i="3"/>
  <c r="P387" i="3"/>
  <c r="Q387" i="3" s="1"/>
  <c r="P388" i="3"/>
  <c r="P389" i="3"/>
  <c r="Q389" i="3" s="1"/>
  <c r="P394" i="3"/>
  <c r="Q394" i="3" s="1"/>
  <c r="P398" i="3"/>
  <c r="Q398" i="3" s="1"/>
  <c r="P401" i="3"/>
  <c r="Q401" i="3" s="1"/>
  <c r="P402" i="3"/>
  <c r="Q402" i="3" s="1"/>
  <c r="P403" i="3"/>
  <c r="Q403" i="3" s="1"/>
  <c r="P404" i="3"/>
  <c r="Q404" i="3" s="1"/>
  <c r="P407" i="3"/>
  <c r="Q407" i="3" s="1"/>
  <c r="P411" i="3"/>
  <c r="Q411" i="3" s="1"/>
  <c r="P413" i="3"/>
  <c r="Q413" i="3" s="1"/>
  <c r="P415" i="3"/>
  <c r="P421" i="3"/>
  <c r="P422" i="3"/>
  <c r="Q422" i="3" s="1"/>
  <c r="P423" i="3"/>
  <c r="Q423" i="3" s="1"/>
  <c r="P425" i="3"/>
  <c r="Q425" i="3" s="1"/>
  <c r="P426" i="3"/>
  <c r="P427" i="3"/>
  <c r="S427" i="3" s="1"/>
  <c r="T427" i="3" s="1"/>
  <c r="P428" i="3"/>
  <c r="Q428" i="3" s="1"/>
  <c r="P432" i="3"/>
  <c r="S432" i="3" s="1"/>
  <c r="T432" i="3" s="1"/>
  <c r="P435" i="3"/>
  <c r="Q435" i="3" s="1"/>
  <c r="P436" i="3"/>
  <c r="Q436" i="3" s="1"/>
  <c r="P437" i="3"/>
  <c r="Q437" i="3" s="1"/>
  <c r="P439" i="3"/>
  <c r="P440" i="3"/>
  <c r="P445" i="3"/>
  <c r="P446" i="3"/>
  <c r="Q446" i="3" s="1"/>
  <c r="P447" i="3"/>
  <c r="P449" i="3"/>
  <c r="Q449" i="3" s="1"/>
  <c r="P450" i="3"/>
  <c r="P451" i="3"/>
  <c r="P456" i="3"/>
  <c r="Q456" i="3" s="1"/>
  <c r="P459" i="3"/>
  <c r="P460" i="3"/>
  <c r="Q460" i="3" s="1"/>
  <c r="P461" i="3"/>
  <c r="Q461" i="3" s="1"/>
  <c r="P463" i="3"/>
  <c r="P464" i="3"/>
  <c r="Q464" i="3" s="1"/>
  <c r="P470" i="3"/>
  <c r="Q470" i="3" s="1"/>
  <c r="P471" i="3"/>
  <c r="Q471" i="3" s="1"/>
  <c r="P473" i="3"/>
  <c r="P474" i="3"/>
  <c r="P475" i="3"/>
  <c r="Q475" i="3" s="1"/>
  <c r="P476" i="3"/>
  <c r="Q476" i="3" s="1"/>
  <c r="P477" i="3"/>
  <c r="Q477" i="3" s="1"/>
  <c r="P480" i="3"/>
  <c r="P483" i="3"/>
  <c r="Q483" i="3" s="1"/>
  <c r="P484" i="3"/>
  <c r="Q484" i="3" s="1"/>
  <c r="P485" i="3"/>
  <c r="Q485" i="3" s="1"/>
  <c r="P487" i="3"/>
  <c r="P488" i="3"/>
  <c r="Q488" i="3" s="1"/>
  <c r="P494" i="3"/>
  <c r="Q494" i="3" s="1"/>
  <c r="P495" i="3"/>
  <c r="P497" i="3"/>
  <c r="S497" i="3" s="1"/>
  <c r="T497" i="3" s="1"/>
  <c r="P498" i="3"/>
  <c r="Q498" i="3" s="1"/>
  <c r="P499" i="3"/>
  <c r="P500" i="3"/>
  <c r="P504" i="3"/>
  <c r="Q504" i="3" s="1"/>
  <c r="P507" i="3"/>
  <c r="P508" i="3"/>
  <c r="Q508" i="3" s="1"/>
  <c r="P509" i="3"/>
  <c r="P514" i="3"/>
  <c r="Q514" i="3" s="1"/>
  <c r="P517" i="3"/>
  <c r="P525" i="3"/>
  <c r="Q525" i="3" s="1"/>
  <c r="P528" i="3"/>
  <c r="Q528" i="3" s="1"/>
  <c r="P532" i="3"/>
  <c r="P533" i="3"/>
  <c r="Q533" i="3" s="1"/>
  <c r="P535" i="3"/>
  <c r="Q535" i="3" s="1"/>
  <c r="P537" i="3"/>
  <c r="Q537" i="3" s="1"/>
  <c r="P538" i="3"/>
  <c r="Q538" i="3" s="1"/>
  <c r="P539" i="3"/>
  <c r="Q539" i="3" s="1"/>
  <c r="P548" i="3"/>
  <c r="I14" i="2"/>
  <c r="P15" i="2"/>
  <c r="P550" i="3"/>
  <c r="P549" i="3"/>
  <c r="Q549" i="3" s="1"/>
  <c r="I546" i="3"/>
  <c r="J546" i="3" s="1"/>
  <c r="I545" i="3"/>
  <c r="J545" i="3" s="1"/>
  <c r="I544" i="3"/>
  <c r="J544" i="3" s="1"/>
  <c r="I543" i="3"/>
  <c r="J543" i="3" s="1"/>
  <c r="I542" i="3"/>
  <c r="J542" i="3" s="1"/>
  <c r="I541" i="3"/>
  <c r="J541" i="3" s="1"/>
  <c r="I540" i="3"/>
  <c r="I538" i="3"/>
  <c r="I537" i="3"/>
  <c r="J536" i="3"/>
  <c r="I536" i="3"/>
  <c r="I535" i="3"/>
  <c r="P534" i="3"/>
  <c r="I534" i="3"/>
  <c r="J534" i="3" s="1"/>
  <c r="I533" i="3"/>
  <c r="J533" i="3" s="1"/>
  <c r="I532" i="3"/>
  <c r="J532" i="3" s="1"/>
  <c r="P531" i="3"/>
  <c r="Q531" i="3" s="1"/>
  <c r="I531" i="3"/>
  <c r="J531" i="3" s="1"/>
  <c r="I530" i="3"/>
  <c r="J530" i="3" s="1"/>
  <c r="I529" i="3"/>
  <c r="I528" i="3"/>
  <c r="J528" i="3" s="1"/>
  <c r="I527" i="3"/>
  <c r="P526" i="3"/>
  <c r="Q526" i="3" s="1"/>
  <c r="I526" i="3"/>
  <c r="I525" i="3"/>
  <c r="S524" i="3"/>
  <c r="I524" i="3"/>
  <c r="J524" i="3" s="1"/>
  <c r="I523" i="3"/>
  <c r="S523" i="3" s="1"/>
  <c r="I522" i="3"/>
  <c r="I521" i="3"/>
  <c r="J520" i="3"/>
  <c r="I520" i="3"/>
  <c r="S520" i="3" s="1"/>
  <c r="I519" i="3"/>
  <c r="S519" i="3" s="1"/>
  <c r="I518" i="3"/>
  <c r="S518" i="3" s="1"/>
  <c r="I517" i="3"/>
  <c r="J517" i="3" s="1"/>
  <c r="P516" i="3"/>
  <c r="Q516" i="3" s="1"/>
  <c r="J516" i="3"/>
  <c r="I516" i="3"/>
  <c r="P515" i="3"/>
  <c r="I515" i="3"/>
  <c r="J515" i="3" s="1"/>
  <c r="I514" i="3"/>
  <c r="P513" i="3"/>
  <c r="Q513" i="3" s="1"/>
  <c r="I513" i="3"/>
  <c r="I512" i="3"/>
  <c r="I511" i="3"/>
  <c r="P510" i="3"/>
  <c r="Q510" i="3" s="1"/>
  <c r="J510" i="3"/>
  <c r="I510" i="3"/>
  <c r="J509" i="3"/>
  <c r="I509" i="3"/>
  <c r="I508" i="3"/>
  <c r="J508" i="3" s="1"/>
  <c r="I507" i="3"/>
  <c r="J507" i="3" s="1"/>
  <c r="P506" i="3"/>
  <c r="Q506" i="3" s="1"/>
  <c r="I506" i="3"/>
  <c r="P505" i="3"/>
  <c r="S505" i="3" s="1"/>
  <c r="T505" i="3" s="1"/>
  <c r="I505" i="3"/>
  <c r="J505" i="3" s="1"/>
  <c r="I504" i="3"/>
  <c r="J504" i="3" s="1"/>
  <c r="P503" i="3"/>
  <c r="Q503" i="3" s="1"/>
  <c r="I503" i="3"/>
  <c r="P502" i="3"/>
  <c r="S502" i="3" s="1"/>
  <c r="T502" i="3" s="1"/>
  <c r="J502" i="3"/>
  <c r="I502" i="3"/>
  <c r="P501" i="3"/>
  <c r="Q501" i="3" s="1"/>
  <c r="I501" i="3"/>
  <c r="I500" i="3"/>
  <c r="I499" i="3"/>
  <c r="J499" i="3" s="1"/>
  <c r="I498" i="3"/>
  <c r="I497" i="3"/>
  <c r="J497" i="3" s="1"/>
  <c r="P496" i="3"/>
  <c r="Q496" i="3" s="1"/>
  <c r="I496" i="3"/>
  <c r="J496" i="3" s="1"/>
  <c r="I495" i="3"/>
  <c r="J495" i="3" s="1"/>
  <c r="J494" i="3"/>
  <c r="I494" i="3"/>
  <c r="P493" i="3"/>
  <c r="Q493" i="3" s="1"/>
  <c r="I493" i="3"/>
  <c r="J493" i="3" s="1"/>
  <c r="P492" i="3"/>
  <c r="Q492" i="3" s="1"/>
  <c r="I492" i="3"/>
  <c r="J492" i="3" s="1"/>
  <c r="P491" i="3"/>
  <c r="Q491" i="3" s="1"/>
  <c r="J491" i="3"/>
  <c r="I491" i="3"/>
  <c r="I490" i="3"/>
  <c r="I489" i="3"/>
  <c r="I488" i="3"/>
  <c r="I487" i="3"/>
  <c r="J487" i="3" s="1"/>
  <c r="P486" i="3"/>
  <c r="Q486" i="3" s="1"/>
  <c r="I486" i="3"/>
  <c r="J485" i="3"/>
  <c r="I485" i="3"/>
  <c r="I484" i="3"/>
  <c r="I483" i="3"/>
  <c r="I482" i="3"/>
  <c r="J482" i="3" s="1"/>
  <c r="P481" i="3"/>
  <c r="Q481" i="3" s="1"/>
  <c r="J481" i="3"/>
  <c r="I481" i="3"/>
  <c r="I480" i="3"/>
  <c r="J480" i="3" s="1"/>
  <c r="P479" i="3"/>
  <c r="Q479" i="3" s="1"/>
  <c r="I479" i="3"/>
  <c r="S479" i="3" s="1"/>
  <c r="T479" i="3" s="1"/>
  <c r="J478" i="3"/>
  <c r="I478" i="3"/>
  <c r="I477" i="3"/>
  <c r="J477" i="3" s="1"/>
  <c r="I476" i="3"/>
  <c r="I475" i="3"/>
  <c r="I474" i="3"/>
  <c r="J474" i="3" s="1"/>
  <c r="I473" i="3"/>
  <c r="J473" i="3" s="1"/>
  <c r="P472" i="3"/>
  <c r="Q472" i="3" s="1"/>
  <c r="I472" i="3"/>
  <c r="I471" i="3"/>
  <c r="J471" i="3" s="1"/>
  <c r="I470" i="3"/>
  <c r="P469" i="3"/>
  <c r="I469" i="3"/>
  <c r="J469" i="3" s="1"/>
  <c r="I468" i="3"/>
  <c r="P467" i="3"/>
  <c r="Q467" i="3" s="1"/>
  <c r="I467" i="3"/>
  <c r="I466" i="3"/>
  <c r="J465" i="3"/>
  <c r="I465" i="3"/>
  <c r="I464" i="3"/>
  <c r="I463" i="3"/>
  <c r="J463" i="3" s="1"/>
  <c r="P462" i="3"/>
  <c r="Q462" i="3" s="1"/>
  <c r="I462" i="3"/>
  <c r="I461" i="3"/>
  <c r="J461" i="3" s="1"/>
  <c r="I460" i="3"/>
  <c r="I459" i="3"/>
  <c r="J459" i="3" s="1"/>
  <c r="P458" i="3"/>
  <c r="I458" i="3"/>
  <c r="J458" i="3" s="1"/>
  <c r="I457" i="3"/>
  <c r="J457" i="3" s="1"/>
  <c r="I456" i="3"/>
  <c r="J456" i="3" s="1"/>
  <c r="P455" i="3"/>
  <c r="Q455" i="3" s="1"/>
  <c r="I455" i="3"/>
  <c r="S455" i="3" s="1"/>
  <c r="T455" i="3" s="1"/>
  <c r="P454" i="3"/>
  <c r="Q454" i="3" s="1"/>
  <c r="I454" i="3"/>
  <c r="P453" i="3"/>
  <c r="Q453" i="3" s="1"/>
  <c r="I453" i="3"/>
  <c r="J452" i="3"/>
  <c r="I452" i="3"/>
  <c r="S452" i="3" s="1"/>
  <c r="I451" i="3"/>
  <c r="J451" i="3" s="1"/>
  <c r="I450" i="3"/>
  <c r="J450" i="3" s="1"/>
  <c r="I449" i="3"/>
  <c r="P448" i="3"/>
  <c r="I448" i="3"/>
  <c r="J448" i="3" s="1"/>
  <c r="J447" i="3"/>
  <c r="I447" i="3"/>
  <c r="I446" i="3"/>
  <c r="I445" i="3"/>
  <c r="J445" i="3" s="1"/>
  <c r="P444" i="3"/>
  <c r="Q444" i="3" s="1"/>
  <c r="I444" i="3"/>
  <c r="P443" i="3"/>
  <c r="I443" i="3"/>
  <c r="J443" i="3" s="1"/>
  <c r="I442" i="3"/>
  <c r="J442" i="3" s="1"/>
  <c r="P441" i="3"/>
  <c r="Q441" i="3" s="1"/>
  <c r="J441" i="3"/>
  <c r="I441" i="3"/>
  <c r="S441" i="3" s="1"/>
  <c r="T441" i="3" s="1"/>
  <c r="I440" i="3"/>
  <c r="J440" i="3" s="1"/>
  <c r="I439" i="3"/>
  <c r="J439" i="3" s="1"/>
  <c r="P438" i="3"/>
  <c r="I438" i="3"/>
  <c r="J438" i="3" s="1"/>
  <c r="I437" i="3"/>
  <c r="J437" i="3" s="1"/>
  <c r="I436" i="3"/>
  <c r="J436" i="3" s="1"/>
  <c r="I435" i="3"/>
  <c r="J435" i="3" s="1"/>
  <c r="P434" i="3"/>
  <c r="Q434" i="3" s="1"/>
  <c r="J434" i="3"/>
  <c r="I434" i="3"/>
  <c r="I433" i="3"/>
  <c r="J432" i="3"/>
  <c r="I432" i="3"/>
  <c r="P431" i="3"/>
  <c r="Q431" i="3" s="1"/>
  <c r="I431" i="3"/>
  <c r="J431" i="3" s="1"/>
  <c r="I430" i="3"/>
  <c r="P429" i="3"/>
  <c r="S429" i="3" s="1"/>
  <c r="T429" i="3" s="1"/>
  <c r="I429" i="3"/>
  <c r="J429" i="3" s="1"/>
  <c r="I428" i="3"/>
  <c r="J428" i="3" s="1"/>
  <c r="I427" i="3"/>
  <c r="J427" i="3" s="1"/>
  <c r="I426" i="3"/>
  <c r="J426" i="3" s="1"/>
  <c r="I425" i="3"/>
  <c r="J425" i="3" s="1"/>
  <c r="P424" i="3"/>
  <c r="Q424" i="3" s="1"/>
  <c r="I424" i="3"/>
  <c r="I421" i="3"/>
  <c r="J421" i="3" s="1"/>
  <c r="P420" i="3"/>
  <c r="Q420" i="3" s="1"/>
  <c r="I420" i="3"/>
  <c r="P419" i="3"/>
  <c r="Q419" i="3" s="1"/>
  <c r="I419" i="3"/>
  <c r="I418" i="3"/>
  <c r="J418" i="3" s="1"/>
  <c r="I417" i="3"/>
  <c r="J417" i="3" s="1"/>
  <c r="P416" i="3"/>
  <c r="J416" i="3"/>
  <c r="I416" i="3"/>
  <c r="J415" i="3"/>
  <c r="I415" i="3"/>
  <c r="P414" i="3"/>
  <c r="I414" i="3"/>
  <c r="J414" i="3" s="1"/>
  <c r="I413" i="3"/>
  <c r="J413" i="3" s="1"/>
  <c r="I412" i="3"/>
  <c r="J412" i="3" s="1"/>
  <c r="I411" i="3"/>
  <c r="P410" i="3"/>
  <c r="Q410" i="3" s="1"/>
  <c r="I410" i="3"/>
  <c r="J410" i="3" s="1"/>
  <c r="P409" i="3"/>
  <c r="Q409" i="3" s="1"/>
  <c r="I409" i="3"/>
  <c r="I408" i="3"/>
  <c r="J408" i="3" s="1"/>
  <c r="J407" i="3"/>
  <c r="I407" i="3"/>
  <c r="I406" i="3"/>
  <c r="P405" i="3"/>
  <c r="Q405" i="3" s="1"/>
  <c r="I405" i="3"/>
  <c r="I404" i="3"/>
  <c r="I403" i="3"/>
  <c r="I402" i="3"/>
  <c r="I401" i="3"/>
  <c r="P400" i="3"/>
  <c r="Q400" i="3" s="1"/>
  <c r="I400" i="3"/>
  <c r="I399" i="3"/>
  <c r="J399" i="3" s="1"/>
  <c r="I398" i="3"/>
  <c r="I397" i="3"/>
  <c r="P396" i="3"/>
  <c r="Q396" i="3" s="1"/>
  <c r="J396" i="3"/>
  <c r="I396" i="3"/>
  <c r="P395" i="3"/>
  <c r="Q395" i="3" s="1"/>
  <c r="I395" i="3"/>
  <c r="I394" i="3"/>
  <c r="P393" i="3"/>
  <c r="Q393" i="3" s="1"/>
  <c r="I393" i="3"/>
  <c r="P392" i="3"/>
  <c r="Q392" i="3" s="1"/>
  <c r="I392" i="3"/>
  <c r="S392" i="3" s="1"/>
  <c r="T392" i="3" s="1"/>
  <c r="P391" i="3"/>
  <c r="S391" i="3" s="1"/>
  <c r="T391" i="3" s="1"/>
  <c r="I391" i="3"/>
  <c r="J391" i="3" s="1"/>
  <c r="P390" i="3"/>
  <c r="S390" i="3" s="1"/>
  <c r="T390" i="3" s="1"/>
  <c r="I390" i="3"/>
  <c r="J390" i="3" s="1"/>
  <c r="I389" i="3"/>
  <c r="I388" i="3"/>
  <c r="J388" i="3" s="1"/>
  <c r="I387" i="3"/>
  <c r="P386" i="3"/>
  <c r="I386" i="3"/>
  <c r="J386" i="3" s="1"/>
  <c r="P385" i="3"/>
  <c r="Q385" i="3" s="1"/>
  <c r="I385" i="3"/>
  <c r="I384" i="3"/>
  <c r="J384" i="3" s="1"/>
  <c r="I383" i="3"/>
  <c r="J383" i="3" s="1"/>
  <c r="P382" i="3"/>
  <c r="Q382" i="3" s="1"/>
  <c r="I382" i="3"/>
  <c r="J382" i="3" s="1"/>
  <c r="P381" i="3"/>
  <c r="Q381" i="3" s="1"/>
  <c r="J381" i="3"/>
  <c r="I381" i="3"/>
  <c r="I380" i="3"/>
  <c r="J380" i="3" s="1"/>
  <c r="P379" i="3"/>
  <c r="J379" i="3"/>
  <c r="I379" i="3"/>
  <c r="I378" i="3"/>
  <c r="J378" i="3" s="1"/>
  <c r="I377" i="3"/>
  <c r="J377" i="3" s="1"/>
  <c r="I376" i="3"/>
  <c r="I375" i="3"/>
  <c r="I374" i="3"/>
  <c r="I373" i="3"/>
  <c r="J373" i="3" s="1"/>
  <c r="I372" i="3"/>
  <c r="J372" i="3" s="1"/>
  <c r="P371" i="3"/>
  <c r="Q371" i="3" s="1"/>
  <c r="I371" i="3"/>
  <c r="I370" i="3"/>
  <c r="J370" i="3" s="1"/>
  <c r="I369" i="3"/>
  <c r="J369" i="3" s="1"/>
  <c r="P368" i="3"/>
  <c r="I368" i="3"/>
  <c r="J368" i="3" s="1"/>
  <c r="I367" i="3"/>
  <c r="J367" i="3" s="1"/>
  <c r="P366" i="3"/>
  <c r="Q366" i="3" s="1"/>
  <c r="J366" i="3"/>
  <c r="I366" i="3"/>
  <c r="P365" i="3"/>
  <c r="Q365" i="3" s="1"/>
  <c r="I365" i="3"/>
  <c r="J365" i="3" s="1"/>
  <c r="I364" i="3"/>
  <c r="I363" i="3"/>
  <c r="I362" i="3"/>
  <c r="J362" i="3" s="1"/>
  <c r="P361" i="3"/>
  <c r="I361" i="3"/>
  <c r="J361" i="3" s="1"/>
  <c r="J360" i="3"/>
  <c r="I360" i="3"/>
  <c r="I359" i="3"/>
  <c r="J359" i="3" s="1"/>
  <c r="P357" i="3"/>
  <c r="Q357" i="3" s="1"/>
  <c r="I357" i="3"/>
  <c r="J354" i="3"/>
  <c r="I354" i="3"/>
  <c r="P353" i="3"/>
  <c r="J353" i="3"/>
  <c r="I353" i="3"/>
  <c r="I351" i="3"/>
  <c r="P350" i="3"/>
  <c r="Q350" i="3" s="1"/>
  <c r="I350" i="3"/>
  <c r="I349" i="3"/>
  <c r="I348" i="3"/>
  <c r="J348" i="3" s="1"/>
  <c r="I347" i="3"/>
  <c r="I346" i="3"/>
  <c r="J346" i="3" s="1"/>
  <c r="I345" i="3"/>
  <c r="J345" i="3" s="1"/>
  <c r="I344" i="3"/>
  <c r="I340" i="3"/>
  <c r="J340" i="3" s="1"/>
  <c r="P339" i="3"/>
  <c r="Q339" i="3" s="1"/>
  <c r="I339" i="3"/>
  <c r="J339" i="3" s="1"/>
  <c r="P338" i="3"/>
  <c r="I338" i="3"/>
  <c r="J338" i="3" s="1"/>
  <c r="P337" i="3"/>
  <c r="I337" i="3"/>
  <c r="J337" i="3" s="1"/>
  <c r="I336" i="3"/>
  <c r="P335" i="3"/>
  <c r="Q335" i="3" s="1"/>
  <c r="I335" i="3"/>
  <c r="J335" i="3" s="1"/>
  <c r="I334" i="3"/>
  <c r="I333" i="3"/>
  <c r="J333" i="3" s="1"/>
  <c r="I332" i="3"/>
  <c r="J332" i="3" s="1"/>
  <c r="I331" i="3"/>
  <c r="I330" i="3"/>
  <c r="J330" i="3" s="1"/>
  <c r="I329" i="3"/>
  <c r="J329" i="3" s="1"/>
  <c r="I326" i="3"/>
  <c r="I325" i="3"/>
  <c r="J325" i="3" s="1"/>
  <c r="P324" i="3"/>
  <c r="Q324" i="3" s="1"/>
  <c r="I324" i="3"/>
  <c r="P323" i="3"/>
  <c r="Q323" i="3" s="1"/>
  <c r="J323" i="3"/>
  <c r="I323" i="3"/>
  <c r="S323" i="3" s="1"/>
  <c r="T323" i="3" s="1"/>
  <c r="P322" i="3"/>
  <c r="Q322" i="3" s="1"/>
  <c r="I322" i="3"/>
  <c r="J322" i="3" s="1"/>
  <c r="I320" i="3"/>
  <c r="J320" i="3" s="1"/>
  <c r="I319" i="3"/>
  <c r="J319" i="3" s="1"/>
  <c r="P318" i="3"/>
  <c r="I318" i="3"/>
  <c r="J318" i="3" s="1"/>
  <c r="I317" i="3"/>
  <c r="J317" i="3" s="1"/>
  <c r="I316" i="3"/>
  <c r="I315" i="3"/>
  <c r="P314" i="3"/>
  <c r="Q314" i="3" s="1"/>
  <c r="I314" i="3"/>
  <c r="I313" i="3"/>
  <c r="I312" i="3"/>
  <c r="I311" i="3"/>
  <c r="J311" i="3" s="1"/>
  <c r="P310" i="3"/>
  <c r="Q310" i="3" s="1"/>
  <c r="I310" i="3"/>
  <c r="I308" i="3"/>
  <c r="I307" i="3"/>
  <c r="J307" i="3" s="1"/>
  <c r="P306" i="3"/>
  <c r="Q306" i="3" s="1"/>
  <c r="I306" i="3"/>
  <c r="J306" i="3" s="1"/>
  <c r="I305" i="3"/>
  <c r="I304" i="3"/>
  <c r="I303" i="3"/>
  <c r="J303" i="3" s="1"/>
  <c r="I302" i="3"/>
  <c r="J302" i="3" s="1"/>
  <c r="I301" i="3"/>
  <c r="J301" i="3" s="1"/>
  <c r="P300" i="3"/>
  <c r="J300" i="3"/>
  <c r="I300" i="3"/>
  <c r="P299" i="3"/>
  <c r="Q299" i="3" s="1"/>
  <c r="I299" i="3"/>
  <c r="I297" i="3"/>
  <c r="P296" i="3"/>
  <c r="Q296" i="3" s="1"/>
  <c r="I296" i="3"/>
  <c r="I295" i="3"/>
  <c r="P294" i="3"/>
  <c r="I294" i="3"/>
  <c r="J294" i="3" s="1"/>
  <c r="I293" i="3"/>
  <c r="J293" i="3" s="1"/>
  <c r="I292" i="3"/>
  <c r="I290" i="3"/>
  <c r="I289" i="3"/>
  <c r="J289" i="3" s="1"/>
  <c r="I288" i="3"/>
  <c r="J288" i="3" s="1"/>
  <c r="I287" i="3"/>
  <c r="J284" i="3"/>
  <c r="I284" i="3"/>
  <c r="I283" i="3"/>
  <c r="J283" i="3" s="1"/>
  <c r="J282" i="3"/>
  <c r="I282" i="3"/>
  <c r="P281" i="3"/>
  <c r="Q281" i="3" s="1"/>
  <c r="J281" i="3"/>
  <c r="I281" i="3"/>
  <c r="P280" i="3"/>
  <c r="Q280" i="3" s="1"/>
  <c r="I280" i="3"/>
  <c r="I279" i="3"/>
  <c r="I278" i="3"/>
  <c r="J278" i="3" s="1"/>
  <c r="I276" i="3"/>
  <c r="I272" i="3"/>
  <c r="J272" i="3" s="1"/>
  <c r="P271" i="3"/>
  <c r="J271" i="3"/>
  <c r="I271" i="3"/>
  <c r="P270" i="3"/>
  <c r="Q270" i="3" s="1"/>
  <c r="I270" i="3"/>
  <c r="I269" i="3"/>
  <c r="J268" i="3"/>
  <c r="I268" i="3"/>
  <c r="P267" i="3"/>
  <c r="Q267" i="3" s="1"/>
  <c r="P266" i="3"/>
  <c r="Q266" i="3" s="1"/>
  <c r="P265" i="3"/>
  <c r="Q265" i="3" s="1"/>
  <c r="I265" i="3"/>
  <c r="S265" i="3" s="1"/>
  <c r="T265" i="3" s="1"/>
  <c r="I264" i="3"/>
  <c r="I263" i="3"/>
  <c r="J263" i="3" s="1"/>
  <c r="I262" i="3"/>
  <c r="I261" i="3"/>
  <c r="J261" i="3" s="1"/>
  <c r="I260" i="3"/>
  <c r="J260" i="3" s="1"/>
  <c r="I259" i="3"/>
  <c r="J259" i="3" s="1"/>
  <c r="I258" i="3"/>
  <c r="J258" i="3" s="1"/>
  <c r="I257" i="3"/>
  <c r="P256" i="3"/>
  <c r="Q256" i="3" s="1"/>
  <c r="I256" i="3"/>
  <c r="J256" i="3" s="1"/>
  <c r="I255" i="3"/>
  <c r="I254" i="3"/>
  <c r="P253" i="3"/>
  <c r="J253" i="3"/>
  <c r="I253" i="3"/>
  <c r="P252" i="3"/>
  <c r="Q252" i="3" s="1"/>
  <c r="P251" i="3"/>
  <c r="Q251" i="3" s="1"/>
  <c r="I251" i="3"/>
  <c r="I250" i="3"/>
  <c r="I249" i="3"/>
  <c r="I248" i="3"/>
  <c r="I247" i="3"/>
  <c r="P246" i="3"/>
  <c r="Q246" i="3" s="1"/>
  <c r="I246" i="3"/>
  <c r="J246" i="3" s="1"/>
  <c r="I245" i="3"/>
  <c r="J245" i="3" s="1"/>
  <c r="I244" i="3"/>
  <c r="P243" i="3"/>
  <c r="I243" i="3"/>
  <c r="J243" i="3" s="1"/>
  <c r="P242" i="3"/>
  <c r="Q242" i="3" s="1"/>
  <c r="I242" i="3"/>
  <c r="P241" i="3"/>
  <c r="S241" i="3" s="1"/>
  <c r="T241" i="3" s="1"/>
  <c r="I241" i="3"/>
  <c r="J241" i="3" s="1"/>
  <c r="I240" i="3"/>
  <c r="J240" i="3" s="1"/>
  <c r="P239" i="3"/>
  <c r="I239" i="3"/>
  <c r="J239" i="3" s="1"/>
  <c r="P238" i="3"/>
  <c r="J238" i="3"/>
  <c r="I238" i="3"/>
  <c r="I237" i="3"/>
  <c r="I236" i="3"/>
  <c r="J236" i="3" s="1"/>
  <c r="I235" i="3"/>
  <c r="J235" i="3" s="1"/>
  <c r="I234" i="3"/>
  <c r="J234" i="3" s="1"/>
  <c r="I233" i="3"/>
  <c r="J233" i="3" s="1"/>
  <c r="I232" i="3"/>
  <c r="J232" i="3" s="1"/>
  <c r="I231" i="3"/>
  <c r="J231" i="3" s="1"/>
  <c r="I230" i="3"/>
  <c r="P229" i="3"/>
  <c r="Q229" i="3" s="1"/>
  <c r="I229" i="3"/>
  <c r="S229" i="3" s="1"/>
  <c r="T229" i="3" s="1"/>
  <c r="P228" i="3"/>
  <c r="Q228" i="3" s="1"/>
  <c r="I228" i="3"/>
  <c r="P227" i="3"/>
  <c r="Q227" i="3" s="1"/>
  <c r="I227" i="3"/>
  <c r="P226" i="3"/>
  <c r="Q226" i="3" s="1"/>
  <c r="I226" i="3"/>
  <c r="I225" i="3"/>
  <c r="J225" i="3" s="1"/>
  <c r="I224" i="3"/>
  <c r="I223" i="3"/>
  <c r="P222" i="3"/>
  <c r="Q222" i="3" s="1"/>
  <c r="I222" i="3"/>
  <c r="J222" i="3" s="1"/>
  <c r="I221" i="3"/>
  <c r="J221" i="3" s="1"/>
  <c r="I220" i="3"/>
  <c r="J219" i="3"/>
  <c r="I219" i="3"/>
  <c r="P218" i="3"/>
  <c r="Q218" i="3" s="1"/>
  <c r="I218" i="3"/>
  <c r="P217" i="3"/>
  <c r="I217" i="3"/>
  <c r="J217" i="3" s="1"/>
  <c r="I216" i="3"/>
  <c r="J216" i="3" s="1"/>
  <c r="P209" i="3"/>
  <c r="Q209" i="3" s="1"/>
  <c r="I209" i="3"/>
  <c r="J209" i="3" s="1"/>
  <c r="P208" i="3"/>
  <c r="Q208" i="3" s="1"/>
  <c r="I208" i="3"/>
  <c r="J208" i="3" s="1"/>
  <c r="I207" i="3"/>
  <c r="I206" i="3"/>
  <c r="I205" i="3"/>
  <c r="I201" i="3"/>
  <c r="J201" i="3" s="1"/>
  <c r="I200" i="3"/>
  <c r="P199" i="3"/>
  <c r="Q199" i="3" s="1"/>
  <c r="I199" i="3"/>
  <c r="J199" i="3" s="1"/>
  <c r="P198" i="3"/>
  <c r="I198" i="3"/>
  <c r="J198" i="3" s="1"/>
  <c r="I197" i="3"/>
  <c r="J197" i="3" s="1"/>
  <c r="P195" i="3"/>
  <c r="P194" i="3"/>
  <c r="S194" i="3" s="1"/>
  <c r="T194" i="3" s="1"/>
  <c r="P193" i="3"/>
  <c r="S193" i="3" s="1"/>
  <c r="T193" i="3" s="1"/>
  <c r="Q192" i="3"/>
  <c r="S191" i="3"/>
  <c r="T191" i="3" s="1"/>
  <c r="Q191" i="3"/>
  <c r="I191" i="3"/>
  <c r="J191" i="3" s="1"/>
  <c r="Q190" i="3"/>
  <c r="I190" i="3"/>
  <c r="Q189" i="3"/>
  <c r="I189" i="3"/>
  <c r="Q188" i="3"/>
  <c r="I188" i="3"/>
  <c r="S186" i="3"/>
  <c r="T186" i="3" s="1"/>
  <c r="Q186" i="3"/>
  <c r="I186" i="3"/>
  <c r="J186" i="3" s="1"/>
  <c r="P185" i="3"/>
  <c r="Q185" i="3" s="1"/>
  <c r="I185" i="3"/>
  <c r="S185" i="3" s="1"/>
  <c r="T185" i="3" s="1"/>
  <c r="Q184" i="3"/>
  <c r="I184" i="3"/>
  <c r="I183" i="3"/>
  <c r="J183" i="3" s="1"/>
  <c r="S175" i="3"/>
  <c r="T175" i="3" s="1"/>
  <c r="Q175" i="3"/>
  <c r="I175" i="3"/>
  <c r="J175" i="3" s="1"/>
  <c r="P174" i="3"/>
  <c r="P172" i="3"/>
  <c r="I172" i="3"/>
  <c r="J172" i="3" s="1"/>
  <c r="J170" i="3"/>
  <c r="I170" i="3"/>
  <c r="T169" i="3"/>
  <c r="Q169" i="3"/>
  <c r="I169" i="3"/>
  <c r="S169" i="3" s="1"/>
  <c r="I168" i="3"/>
  <c r="J168" i="3" s="1"/>
  <c r="I167" i="3"/>
  <c r="J167" i="3" s="1"/>
  <c r="P165" i="3"/>
  <c r="Q165" i="3" s="1"/>
  <c r="I165" i="3"/>
  <c r="I164" i="3"/>
  <c r="J164" i="3" s="1"/>
  <c r="S163" i="3"/>
  <c r="T163" i="3" s="1"/>
  <c r="Q163" i="3"/>
  <c r="I163" i="3"/>
  <c r="J163" i="3" s="1"/>
  <c r="Q162" i="3"/>
  <c r="J162" i="3"/>
  <c r="I162" i="3"/>
  <c r="S162" i="3" s="1"/>
  <c r="T162" i="3" s="1"/>
  <c r="P161" i="3"/>
  <c r="Q161" i="3" s="1"/>
  <c r="P160" i="3"/>
  <c r="Q160" i="3" s="1"/>
  <c r="I159" i="3"/>
  <c r="J159" i="3" s="1"/>
  <c r="I158" i="3"/>
  <c r="J158" i="3" s="1"/>
  <c r="I157" i="3"/>
  <c r="J157" i="3" s="1"/>
  <c r="I156" i="3"/>
  <c r="J156" i="3" s="1"/>
  <c r="I155" i="3"/>
  <c r="I160" i="3" s="1"/>
  <c r="J153" i="3"/>
  <c r="I153" i="3"/>
  <c r="I151" i="3"/>
  <c r="J151" i="3" s="1"/>
  <c r="I150" i="3"/>
  <c r="P145" i="3"/>
  <c r="I145" i="3"/>
  <c r="I144" i="3"/>
  <c r="J144" i="3" s="1"/>
  <c r="I143" i="3"/>
  <c r="P142" i="3"/>
  <c r="Q142" i="3" s="1"/>
  <c r="I142" i="3"/>
  <c r="I141" i="3"/>
  <c r="J141" i="3" s="1"/>
  <c r="P136" i="3"/>
  <c r="I136" i="3"/>
  <c r="J136" i="3" s="1"/>
  <c r="P132" i="3"/>
  <c r="I131" i="3"/>
  <c r="J131" i="3" s="1"/>
  <c r="I129" i="3"/>
  <c r="J129" i="3" s="1"/>
  <c r="J128" i="3"/>
  <c r="I128" i="3"/>
  <c r="I127" i="3"/>
  <c r="J127" i="3" s="1"/>
  <c r="I126" i="3"/>
  <c r="J126" i="3" s="1"/>
  <c r="I125" i="3"/>
  <c r="J125" i="3" s="1"/>
  <c r="I124" i="3"/>
  <c r="J124" i="3" s="1"/>
  <c r="I123" i="3"/>
  <c r="I122" i="3"/>
  <c r="P121" i="3"/>
  <c r="Q121" i="3" s="1"/>
  <c r="I120" i="3"/>
  <c r="J120" i="3" s="1"/>
  <c r="I119" i="3"/>
  <c r="J119" i="3" s="1"/>
  <c r="I118" i="3"/>
  <c r="J118" i="3" s="1"/>
  <c r="J117" i="3"/>
  <c r="I117" i="3"/>
  <c r="J116" i="3"/>
  <c r="I116" i="3"/>
  <c r="I115" i="3"/>
  <c r="J115" i="3" s="1"/>
  <c r="I114" i="3"/>
  <c r="J114" i="3" s="1"/>
  <c r="I113" i="3"/>
  <c r="J113" i="3" s="1"/>
  <c r="I112" i="3"/>
  <c r="J112" i="3" s="1"/>
  <c r="P111" i="3"/>
  <c r="Q111" i="3" s="1"/>
  <c r="I111" i="3"/>
  <c r="I110" i="3"/>
  <c r="J110" i="3" s="1"/>
  <c r="I109" i="3"/>
  <c r="J109" i="3" s="1"/>
  <c r="I108" i="3"/>
  <c r="J108" i="3" s="1"/>
  <c r="I107" i="3"/>
  <c r="J107" i="3" s="1"/>
  <c r="I106" i="3"/>
  <c r="J106" i="3" s="1"/>
  <c r="I105" i="3"/>
  <c r="I121" i="3" s="1"/>
  <c r="I104" i="3"/>
  <c r="J104" i="3" s="1"/>
  <c r="P103" i="3"/>
  <c r="Q103" i="3" s="1"/>
  <c r="I102" i="3"/>
  <c r="J102" i="3" s="1"/>
  <c r="I101" i="3"/>
  <c r="J101" i="3" s="1"/>
  <c r="I100" i="3"/>
  <c r="J100" i="3" s="1"/>
  <c r="I97" i="3"/>
  <c r="J97" i="3" s="1"/>
  <c r="I96" i="3"/>
  <c r="J96" i="3" s="1"/>
  <c r="P95" i="3"/>
  <c r="J95" i="3"/>
  <c r="I95" i="3"/>
  <c r="J94" i="3"/>
  <c r="I94" i="3"/>
  <c r="P93" i="3"/>
  <c r="Q93" i="3" s="1"/>
  <c r="I93" i="3"/>
  <c r="S93" i="3" s="1"/>
  <c r="T93" i="3" s="1"/>
  <c r="J92" i="3"/>
  <c r="I92" i="3"/>
  <c r="I91" i="3"/>
  <c r="J91" i="3" s="1"/>
  <c r="I90" i="3"/>
  <c r="J90" i="3" s="1"/>
  <c r="I89" i="3"/>
  <c r="J89" i="3" s="1"/>
  <c r="P88" i="3"/>
  <c r="I88" i="3"/>
  <c r="J88" i="3" s="1"/>
  <c r="I87" i="3"/>
  <c r="I86" i="3"/>
  <c r="I85" i="3"/>
  <c r="J85" i="3" s="1"/>
  <c r="I84" i="3"/>
  <c r="P83" i="3"/>
  <c r="Q83" i="3" s="1"/>
  <c r="I83" i="3"/>
  <c r="J82" i="3"/>
  <c r="I82" i="3"/>
  <c r="P81" i="3"/>
  <c r="Q81" i="3" s="1"/>
  <c r="I81" i="3"/>
  <c r="I80" i="3"/>
  <c r="I72" i="3"/>
  <c r="J72" i="3" s="1"/>
  <c r="I71" i="3"/>
  <c r="J71" i="3" s="1"/>
  <c r="I70" i="3"/>
  <c r="I69" i="3"/>
  <c r="I68" i="3"/>
  <c r="J68" i="3" s="1"/>
  <c r="I67" i="3"/>
  <c r="J67" i="3" s="1"/>
  <c r="J66" i="3"/>
  <c r="I66" i="3"/>
  <c r="J65" i="3"/>
  <c r="I65" i="3"/>
  <c r="P64" i="3"/>
  <c r="Q64" i="3" s="1"/>
  <c r="I64" i="3"/>
  <c r="J64" i="3" s="1"/>
  <c r="I63" i="3"/>
  <c r="I62" i="3"/>
  <c r="P61" i="3"/>
  <c r="Q61" i="3" s="1"/>
  <c r="I61" i="3"/>
  <c r="I60" i="3"/>
  <c r="J60" i="3" s="1"/>
  <c r="P59" i="3"/>
  <c r="S59" i="3" s="1"/>
  <c r="T59" i="3" s="1"/>
  <c r="I59" i="3"/>
  <c r="J59" i="3" s="1"/>
  <c r="I58" i="3"/>
  <c r="I57" i="3"/>
  <c r="J57" i="3" s="1"/>
  <c r="I56" i="3"/>
  <c r="P55" i="3"/>
  <c r="Q55" i="3" s="1"/>
  <c r="I55" i="3"/>
  <c r="J55" i="3" s="1"/>
  <c r="P54" i="3"/>
  <c r="Q54" i="3" s="1"/>
  <c r="I54" i="3"/>
  <c r="I53" i="3"/>
  <c r="J53" i="3" s="1"/>
  <c r="I52" i="3"/>
  <c r="J52" i="3" s="1"/>
  <c r="P51" i="3"/>
  <c r="Q51" i="3" s="1"/>
  <c r="I51" i="3"/>
  <c r="P50" i="3"/>
  <c r="S50" i="3" s="1"/>
  <c r="T50" i="3" s="1"/>
  <c r="I50" i="3"/>
  <c r="J50" i="3" s="1"/>
  <c r="P49" i="3"/>
  <c r="Q49" i="3" s="1"/>
  <c r="I49" i="3"/>
  <c r="I48" i="3"/>
  <c r="I47" i="3"/>
  <c r="I46" i="3"/>
  <c r="J46" i="3" s="1"/>
  <c r="I45" i="3"/>
  <c r="J45" i="3" s="1"/>
  <c r="I42" i="3"/>
  <c r="P41" i="3"/>
  <c r="Q41" i="3" s="1"/>
  <c r="I41" i="3"/>
  <c r="P40" i="3"/>
  <c r="I40" i="3"/>
  <c r="J40" i="3" s="1"/>
  <c r="I39" i="3"/>
  <c r="I38" i="3"/>
  <c r="J38" i="3" s="1"/>
  <c r="I37" i="3"/>
  <c r="J37" i="3" s="1"/>
  <c r="P36" i="3"/>
  <c r="J36" i="3"/>
  <c r="I36" i="3"/>
  <c r="P35" i="3"/>
  <c r="Q35" i="3" s="1"/>
  <c r="I35" i="3"/>
  <c r="I34" i="3"/>
  <c r="I33" i="3"/>
  <c r="J33" i="3" s="1"/>
  <c r="I32" i="3"/>
  <c r="J32" i="3" s="1"/>
  <c r="I31" i="3"/>
  <c r="J31" i="3" s="1"/>
  <c r="P30" i="3"/>
  <c r="Q30" i="3" s="1"/>
  <c r="I30" i="3"/>
  <c r="I29" i="3"/>
  <c r="I26" i="3"/>
  <c r="J26" i="3" s="1"/>
  <c r="I25" i="3"/>
  <c r="J25" i="3" s="1"/>
  <c r="I24" i="3"/>
  <c r="J24" i="3" s="1"/>
  <c r="I23" i="3"/>
  <c r="J23" i="3" s="1"/>
  <c r="J22" i="3"/>
  <c r="I22" i="3"/>
  <c r="I21" i="3"/>
  <c r="J21" i="3" s="1"/>
  <c r="I18" i="3"/>
  <c r="J18" i="3" s="1"/>
  <c r="I17" i="3"/>
  <c r="J17" i="3" s="1"/>
  <c r="I16" i="3"/>
  <c r="I19" i="3" s="1"/>
  <c r="I20" i="3" s="1"/>
  <c r="J20" i="3" s="1"/>
  <c r="P15" i="3"/>
  <c r="Q15" i="3" s="1"/>
  <c r="P14" i="3"/>
  <c r="Q14" i="3" s="1"/>
  <c r="I13" i="3"/>
  <c r="J13" i="3" s="1"/>
  <c r="I12" i="3"/>
  <c r="J12" i="3" s="1"/>
  <c r="J11" i="3"/>
  <c r="I11" i="3"/>
  <c r="I10" i="3"/>
  <c r="J10" i="3" s="1"/>
  <c r="I9" i="3"/>
  <c r="J9" i="3" s="1"/>
  <c r="I8" i="3"/>
  <c r="J8" i="3" s="1"/>
  <c r="P7" i="3"/>
  <c r="Q7" i="3" s="1"/>
  <c r="I7" i="3"/>
  <c r="J6" i="3"/>
  <c r="I5" i="3"/>
  <c r="J5" i="3" s="1"/>
  <c r="I4" i="3"/>
  <c r="J4" i="3" s="1"/>
  <c r="Q480" i="3" l="1"/>
  <c r="S480" i="3"/>
  <c r="T480" i="3" s="1"/>
  <c r="Q303" i="3"/>
  <c r="S303" i="3"/>
  <c r="T303" i="3" s="1"/>
  <c r="Q415" i="3"/>
  <c r="S415" i="3"/>
  <c r="T415" i="3" s="1"/>
  <c r="Q236" i="3"/>
  <c r="S236" i="3"/>
  <c r="T236" i="3" s="1"/>
  <c r="S322" i="3"/>
  <c r="T322" i="3" s="1"/>
  <c r="S244" i="3"/>
  <c r="T244" i="3" s="1"/>
  <c r="S220" i="3"/>
  <c r="T220" i="3" s="1"/>
  <c r="S538" i="3"/>
  <c r="T538" i="3" s="1"/>
  <c r="S269" i="3"/>
  <c r="T269" i="3" s="1"/>
  <c r="S86" i="3"/>
  <c r="T86" i="3" s="1"/>
  <c r="S250" i="3"/>
  <c r="T250" i="3" s="1"/>
  <c r="S48" i="3"/>
  <c r="T48" i="3" s="1"/>
  <c r="S488" i="3"/>
  <c r="T488" i="3" s="1"/>
  <c r="S500" i="3"/>
  <c r="S207" i="3"/>
  <c r="T207" i="3" s="1"/>
  <c r="S280" i="3"/>
  <c r="T280" i="3" s="1"/>
  <c r="Q277" i="3"/>
  <c r="S49" i="3"/>
  <c r="T49" i="3" s="1"/>
  <c r="S228" i="3"/>
  <c r="T228" i="3" s="1"/>
  <c r="S336" i="3"/>
  <c r="T336" i="3" s="1"/>
  <c r="S30" i="3"/>
  <c r="T30" i="3" s="1"/>
  <c r="S501" i="3"/>
  <c r="T501" i="3" s="1"/>
  <c r="S145" i="3"/>
  <c r="T145" i="3" s="1"/>
  <c r="S467" i="3"/>
  <c r="T467" i="3" s="1"/>
  <c r="Q90" i="3"/>
  <c r="S276" i="3"/>
  <c r="T276" i="3" s="1"/>
  <c r="S481" i="3"/>
  <c r="T481" i="3" s="1"/>
  <c r="S446" i="3"/>
  <c r="T446" i="3" s="1"/>
  <c r="S160" i="3"/>
  <c r="T160" i="3" s="1"/>
  <c r="J160" i="3"/>
  <c r="S268" i="3"/>
  <c r="T268" i="3" s="1"/>
  <c r="S332" i="3"/>
  <c r="T332" i="3" s="1"/>
  <c r="S51" i="3"/>
  <c r="T51" i="3" s="1"/>
  <c r="J349" i="3"/>
  <c r="S349" i="3"/>
  <c r="T349" i="3" s="1"/>
  <c r="J190" i="3"/>
  <c r="S190" i="3"/>
  <c r="T190" i="3" s="1"/>
  <c r="I539" i="3"/>
  <c r="S539" i="3" s="1"/>
  <c r="T539" i="3" s="1"/>
  <c r="J506" i="3"/>
  <c r="S506" i="3"/>
  <c r="T506" i="3" s="1"/>
  <c r="Q50" i="3"/>
  <c r="J16" i="3"/>
  <c r="I321" i="3"/>
  <c r="J467" i="3"/>
  <c r="S262" i="3"/>
  <c r="T262" i="3" s="1"/>
  <c r="J262" i="3"/>
  <c r="S394" i="3"/>
  <c r="T394" i="3" s="1"/>
  <c r="S475" i="3"/>
  <c r="T475" i="3" s="1"/>
  <c r="J475" i="3"/>
  <c r="J86" i="3"/>
  <c r="J229" i="3"/>
  <c r="S246" i="3"/>
  <c r="T246" i="3" s="1"/>
  <c r="J30" i="3"/>
  <c r="S389" i="3"/>
  <c r="T389" i="3" s="1"/>
  <c r="J389" i="3"/>
  <c r="Q429" i="3"/>
  <c r="J207" i="3"/>
  <c r="J224" i="3"/>
  <c r="S224" i="3"/>
  <c r="T224" i="3" s="1"/>
  <c r="Q505" i="3"/>
  <c r="J155" i="3"/>
  <c r="J402" i="3"/>
  <c r="S402" i="3"/>
  <c r="T402" i="3" s="1"/>
  <c r="J105" i="3"/>
  <c r="J479" i="3"/>
  <c r="J518" i="3"/>
  <c r="J226" i="3"/>
  <c r="S226" i="3"/>
  <c r="T226" i="3" s="1"/>
  <c r="S454" i="3"/>
  <c r="T454" i="3" s="1"/>
  <c r="J454" i="3"/>
  <c r="I14" i="3"/>
  <c r="J14" i="3" s="1"/>
  <c r="S33" i="3"/>
  <c r="T33" i="3" s="1"/>
  <c r="J331" i="3"/>
  <c r="S331" i="3"/>
  <c r="T331" i="3" s="1"/>
  <c r="J145" i="3"/>
  <c r="S362" i="3"/>
  <c r="T362" i="3" s="1"/>
  <c r="S52" i="3"/>
  <c r="T52" i="3" s="1"/>
  <c r="Q52" i="3"/>
  <c r="S222" i="3"/>
  <c r="T222" i="3" s="1"/>
  <c r="J392" i="3"/>
  <c r="Q432" i="3"/>
  <c r="Q10" i="3"/>
  <c r="S319" i="3"/>
  <c r="T319" i="3" s="1"/>
  <c r="S374" i="3"/>
  <c r="T374" i="3" s="1"/>
  <c r="J374" i="3"/>
  <c r="J227" i="3"/>
  <c r="S227" i="3"/>
  <c r="T227" i="3" s="1"/>
  <c r="Q497" i="3"/>
  <c r="S109" i="3"/>
  <c r="T109" i="3" s="1"/>
  <c r="J455" i="3"/>
  <c r="J523" i="3"/>
  <c r="S64" i="3"/>
  <c r="T64" i="3" s="1"/>
  <c r="Q71" i="3"/>
  <c r="I192" i="3"/>
  <c r="S192" i="3" s="1"/>
  <c r="T192" i="3" s="1"/>
  <c r="J249" i="3"/>
  <c r="S249" i="3"/>
  <c r="T249" i="3" s="1"/>
  <c r="S264" i="3"/>
  <c r="T264" i="3" s="1"/>
  <c r="S189" i="3"/>
  <c r="T189" i="3" s="1"/>
  <c r="J189" i="3"/>
  <c r="S370" i="3"/>
  <c r="T370" i="3" s="1"/>
  <c r="S400" i="3"/>
  <c r="T400" i="3" s="1"/>
  <c r="J404" i="3"/>
  <c r="S404" i="3"/>
  <c r="T404" i="3" s="1"/>
  <c r="S263" i="3"/>
  <c r="T263" i="3" s="1"/>
  <c r="S363" i="3"/>
  <c r="T363" i="3" s="1"/>
  <c r="S436" i="3"/>
  <c r="T436" i="3" s="1"/>
  <c r="S34" i="3"/>
  <c r="T34" i="3" s="1"/>
  <c r="I252" i="3"/>
  <c r="J252" i="3" s="1"/>
  <c r="S278" i="3"/>
  <c r="T278" i="3" s="1"/>
  <c r="S239" i="3"/>
  <c r="T239" i="3" s="1"/>
  <c r="S398" i="3"/>
  <c r="T398" i="3" s="1"/>
  <c r="S419" i="3"/>
  <c r="T419" i="3" s="1"/>
  <c r="S450" i="3"/>
  <c r="T450" i="3" s="1"/>
  <c r="Q239" i="3"/>
  <c r="J398" i="3"/>
  <c r="S485" i="3"/>
  <c r="T485" i="3" s="1"/>
  <c r="J519" i="3"/>
  <c r="J269" i="3"/>
  <c r="S218" i="3"/>
  <c r="T218" i="3" s="1"/>
  <c r="S83" i="3"/>
  <c r="T83" i="3" s="1"/>
  <c r="I152" i="3"/>
  <c r="J152" i="3" s="1"/>
  <c r="S284" i="3"/>
  <c r="T284" i="3" s="1"/>
  <c r="J299" i="3"/>
  <c r="S416" i="3"/>
  <c r="T416" i="3" s="1"/>
  <c r="S510" i="3"/>
  <c r="T510" i="3" s="1"/>
  <c r="S350" i="3"/>
  <c r="T350" i="3" s="1"/>
  <c r="S353" i="3"/>
  <c r="T353" i="3" s="1"/>
  <c r="S393" i="3"/>
  <c r="T393" i="3" s="1"/>
  <c r="S493" i="3"/>
  <c r="T493" i="3" s="1"/>
  <c r="J218" i="3"/>
  <c r="J538" i="3"/>
  <c r="S302" i="3"/>
  <c r="T302" i="3" s="1"/>
  <c r="S470" i="3"/>
  <c r="T470" i="3" s="1"/>
  <c r="S534" i="3"/>
  <c r="T534" i="3" s="1"/>
  <c r="S87" i="3"/>
  <c r="T87" i="3" s="1"/>
  <c r="J470" i="3"/>
  <c r="J500" i="3"/>
  <c r="S361" i="3"/>
  <c r="T361" i="3" s="1"/>
  <c r="J393" i="3"/>
  <c r="S456" i="3"/>
  <c r="T456" i="3" s="1"/>
  <c r="S459" i="3"/>
  <c r="T459" i="3" s="1"/>
  <c r="S517" i="3"/>
  <c r="T517" i="3" s="1"/>
  <c r="Q369" i="3"/>
  <c r="S369" i="3"/>
  <c r="T369" i="3" s="1"/>
  <c r="S414" i="3"/>
  <c r="T414" i="3" s="1"/>
  <c r="Q414" i="3"/>
  <c r="S426" i="3"/>
  <c r="T426" i="3" s="1"/>
  <c r="Q426" i="3"/>
  <c r="S36" i="3"/>
  <c r="T36" i="3" s="1"/>
  <c r="Q36" i="3"/>
  <c r="S44" i="3"/>
  <c r="T44" i="3" s="1"/>
  <c r="Q44" i="3"/>
  <c r="Q88" i="3"/>
  <c r="S88" i="3"/>
  <c r="T88" i="3" s="1"/>
  <c r="Q271" i="3"/>
  <c r="S271" i="3"/>
  <c r="T271" i="3" s="1"/>
  <c r="Q157" i="3"/>
  <c r="S157" i="3"/>
  <c r="T157" i="3" s="1"/>
  <c r="S167" i="3"/>
  <c r="T167" i="3" s="1"/>
  <c r="Q167" i="3"/>
  <c r="Q234" i="3"/>
  <c r="S234" i="3"/>
  <c r="T234" i="3" s="1"/>
  <c r="Q198" i="3"/>
  <c r="S198" i="3"/>
  <c r="T198" i="3" s="1"/>
  <c r="S66" i="3"/>
  <c r="T66" i="3" s="1"/>
  <c r="Q66" i="3"/>
  <c r="Q110" i="3"/>
  <c r="S110" i="3"/>
  <c r="T110" i="3" s="1"/>
  <c r="S57" i="3"/>
  <c r="T57" i="3" s="1"/>
  <c r="Q502" i="3"/>
  <c r="S61" i="3"/>
  <c r="T61" i="3" s="1"/>
  <c r="J61" i="3"/>
  <c r="S174" i="3"/>
  <c r="T174" i="3" s="1"/>
  <c r="Q174" i="3"/>
  <c r="S334" i="3"/>
  <c r="T334" i="3" s="1"/>
  <c r="J334" i="3"/>
  <c r="S499" i="3"/>
  <c r="T499" i="3" s="1"/>
  <c r="Q499" i="3"/>
  <c r="S533" i="3"/>
  <c r="T533" i="3" s="1"/>
  <c r="S58" i="3"/>
  <c r="T58" i="3" s="1"/>
  <c r="S217" i="3"/>
  <c r="T217" i="3" s="1"/>
  <c r="Q217" i="3"/>
  <c r="S321" i="3"/>
  <c r="T321" i="3" s="1"/>
  <c r="J321" i="3"/>
  <c r="Q337" i="3"/>
  <c r="S337" i="3"/>
  <c r="T337" i="3" s="1"/>
  <c r="S387" i="3"/>
  <c r="T387" i="3" s="1"/>
  <c r="J387" i="3"/>
  <c r="J503" i="3"/>
  <c r="S503" i="3"/>
  <c r="T503" i="3" s="1"/>
  <c r="S509" i="3"/>
  <c r="T509" i="3" s="1"/>
  <c r="Q509" i="3"/>
  <c r="I15" i="3"/>
  <c r="S14" i="3"/>
  <c r="T14" i="3" s="1"/>
  <c r="S38" i="3"/>
  <c r="T38" i="3" s="1"/>
  <c r="S91" i="3"/>
  <c r="T91" i="3" s="1"/>
  <c r="S300" i="3"/>
  <c r="T300" i="3" s="1"/>
  <c r="Q300" i="3"/>
  <c r="J403" i="3"/>
  <c r="S403" i="3"/>
  <c r="T403" i="3" s="1"/>
  <c r="J406" i="3"/>
  <c r="Q463" i="3"/>
  <c r="S463" i="3"/>
  <c r="T463" i="3" s="1"/>
  <c r="J205" i="3"/>
  <c r="S205" i="3"/>
  <c r="T205" i="3" s="1"/>
  <c r="P255" i="3"/>
  <c r="Q255" i="3" s="1"/>
  <c r="Q362" i="3"/>
  <c r="Q386" i="3"/>
  <c r="S386" i="3"/>
  <c r="T386" i="3" s="1"/>
  <c r="S409" i="3"/>
  <c r="T409" i="3" s="1"/>
  <c r="J409" i="3"/>
  <c r="S95" i="3"/>
  <c r="T95" i="3" s="1"/>
  <c r="Q95" i="3"/>
  <c r="S170" i="3"/>
  <c r="T170" i="3" s="1"/>
  <c r="Q183" i="3"/>
  <c r="S183" i="3"/>
  <c r="T183" i="3" s="1"/>
  <c r="S252" i="3"/>
  <c r="T252" i="3" s="1"/>
  <c r="S259" i="3"/>
  <c r="T259" i="3" s="1"/>
  <c r="Q259" i="3"/>
  <c r="I27" i="3"/>
  <c r="J39" i="3"/>
  <c r="S67" i="3"/>
  <c r="T67" i="3" s="1"/>
  <c r="Q67" i="3"/>
  <c r="S168" i="3"/>
  <c r="T168" i="3" s="1"/>
  <c r="I187" i="3"/>
  <c r="S293" i="3"/>
  <c r="T293" i="3" s="1"/>
  <c r="P490" i="3"/>
  <c r="Q490" i="3" s="1"/>
  <c r="S494" i="3"/>
  <c r="T494" i="3" s="1"/>
  <c r="I103" i="3"/>
  <c r="S80" i="3"/>
  <c r="T80" i="3" s="1"/>
  <c r="J83" i="3"/>
  <c r="J397" i="3"/>
  <c r="J400" i="3"/>
  <c r="Q427" i="3"/>
  <c r="S447" i="3"/>
  <c r="T447" i="3" s="1"/>
  <c r="Q447" i="3"/>
  <c r="J62" i="3"/>
  <c r="J80" i="3"/>
  <c r="J237" i="3"/>
  <c r="S301" i="3"/>
  <c r="T301" i="3" s="1"/>
  <c r="Q301" i="3"/>
  <c r="S311" i="3"/>
  <c r="T311" i="3" s="1"/>
  <c r="S318" i="3"/>
  <c r="T318" i="3" s="1"/>
  <c r="Q318" i="3"/>
  <c r="S360" i="3"/>
  <c r="T360" i="3" s="1"/>
  <c r="S31" i="3"/>
  <c r="T31" i="3" s="1"/>
  <c r="Q31" i="3"/>
  <c r="Q278" i="3"/>
  <c r="S330" i="3"/>
  <c r="T330" i="3" s="1"/>
  <c r="Q330" i="3"/>
  <c r="J70" i="3"/>
  <c r="S70" i="3"/>
  <c r="T70" i="3" s="1"/>
  <c r="P482" i="3"/>
  <c r="J48" i="3"/>
  <c r="S60" i="3"/>
  <c r="T60" i="3" s="1"/>
  <c r="Q439" i="3"/>
  <c r="S439" i="3"/>
  <c r="T439" i="3" s="1"/>
  <c r="S487" i="3"/>
  <c r="T487" i="3" s="1"/>
  <c r="Q487" i="3"/>
  <c r="S247" i="3"/>
  <c r="T247" i="3" s="1"/>
  <c r="J247" i="3"/>
  <c r="Q451" i="3"/>
  <c r="S451" i="3"/>
  <c r="T451" i="3" s="1"/>
  <c r="Q253" i="3"/>
  <c r="S253" i="3"/>
  <c r="T253" i="3" s="1"/>
  <c r="Q263" i="3"/>
  <c r="I358" i="3"/>
  <c r="S388" i="3"/>
  <c r="T388" i="3" s="1"/>
  <c r="Q388" i="3"/>
  <c r="J394" i="3"/>
  <c r="S471" i="3"/>
  <c r="T471" i="3" s="1"/>
  <c r="J488" i="3"/>
  <c r="J34" i="3"/>
  <c r="J87" i="3"/>
  <c r="J244" i="3"/>
  <c r="S325" i="3"/>
  <c r="T325" i="3" s="1"/>
  <c r="S458" i="3"/>
  <c r="T458" i="3" s="1"/>
  <c r="Q458" i="3"/>
  <c r="Q515" i="3"/>
  <c r="S515" i="3"/>
  <c r="T515" i="3" s="1"/>
  <c r="S35" i="3"/>
  <c r="T35" i="3" s="1"/>
  <c r="J35" i="3"/>
  <c r="S223" i="3"/>
  <c r="T223" i="3" s="1"/>
  <c r="J223" i="3"/>
  <c r="Q241" i="3"/>
  <c r="Q459" i="3"/>
  <c r="P94" i="3"/>
  <c r="J539" i="3"/>
  <c r="Q45" i="3"/>
  <c r="Q92" i="3"/>
  <c r="S92" i="3"/>
  <c r="T92" i="3" s="1"/>
  <c r="Q243" i="3"/>
  <c r="S243" i="3"/>
  <c r="T243" i="3" s="1"/>
  <c r="S221" i="3"/>
  <c r="T221" i="3" s="1"/>
  <c r="Q43" i="3"/>
  <c r="S43" i="3"/>
  <c r="T43" i="3" s="1"/>
  <c r="Q294" i="3"/>
  <c r="S294" i="3"/>
  <c r="T294" i="3" s="1"/>
  <c r="S507" i="3"/>
  <c r="T507" i="3" s="1"/>
  <c r="Q507" i="3"/>
  <c r="S46" i="3"/>
  <c r="T46" i="3" s="1"/>
  <c r="S68" i="3"/>
  <c r="T68" i="3" s="1"/>
  <c r="Q136" i="3"/>
  <c r="S136" i="3"/>
  <c r="T136" i="3" s="1"/>
  <c r="S219" i="3"/>
  <c r="T219" i="3" s="1"/>
  <c r="P329" i="3"/>
  <c r="Q329" i="3" s="1"/>
  <c r="S346" i="3"/>
  <c r="T346" i="3" s="1"/>
  <c r="Q391" i="3"/>
  <c r="S472" i="3"/>
  <c r="T472" i="3" s="1"/>
  <c r="J472" i="3"/>
  <c r="S525" i="3"/>
  <c r="T525" i="3" s="1"/>
  <c r="J525" i="3"/>
  <c r="P8" i="3"/>
  <c r="Q172" i="3"/>
  <c r="S172" i="3"/>
  <c r="T172" i="3" s="1"/>
  <c r="S326" i="3"/>
  <c r="T326" i="3" s="1"/>
  <c r="J326" i="3"/>
  <c r="S347" i="3"/>
  <c r="T347" i="3" s="1"/>
  <c r="J347" i="3"/>
  <c r="Q448" i="3"/>
  <c r="S448" i="3"/>
  <c r="T448" i="3" s="1"/>
  <c r="J47" i="3"/>
  <c r="S47" i="3"/>
  <c r="T47" i="3" s="1"/>
  <c r="J69" i="3"/>
  <c r="Q132" i="3"/>
  <c r="S132" i="3"/>
  <c r="T132" i="3" s="1"/>
  <c r="Q195" i="3"/>
  <c r="S195" i="3"/>
  <c r="T195" i="3" s="1"/>
  <c r="S344" i="3"/>
  <c r="T344" i="3" s="1"/>
  <c r="S438" i="3"/>
  <c r="T438" i="3" s="1"/>
  <c r="Q438" i="3"/>
  <c r="S216" i="3"/>
  <c r="T216" i="3" s="1"/>
  <c r="Q216" i="3"/>
  <c r="S270" i="3"/>
  <c r="T270" i="3" s="1"/>
  <c r="J270" i="3"/>
  <c r="S384" i="3"/>
  <c r="T384" i="3" s="1"/>
  <c r="Q384" i="3"/>
  <c r="S260" i="3"/>
  <c r="T260" i="3" s="1"/>
  <c r="Q260" i="3"/>
  <c r="S40" i="3"/>
  <c r="T40" i="3" s="1"/>
  <c r="Q40" i="3"/>
  <c r="S225" i="3"/>
  <c r="T225" i="3" s="1"/>
  <c r="J248" i="3"/>
  <c r="S248" i="3"/>
  <c r="T248" i="3" s="1"/>
  <c r="S288" i="3"/>
  <c r="T288" i="3" s="1"/>
  <c r="Q302" i="3"/>
  <c r="S333" i="3"/>
  <c r="T333" i="3" s="1"/>
  <c r="S339" i="3"/>
  <c r="T339" i="3" s="1"/>
  <c r="J344" i="3"/>
  <c r="S469" i="3"/>
  <c r="T469" i="3" s="1"/>
  <c r="Q469" i="3"/>
  <c r="S365" i="3"/>
  <c r="T365" i="3" s="1"/>
  <c r="S320" i="3"/>
  <c r="T320" i="3" s="1"/>
  <c r="Q320" i="3"/>
  <c r="Q379" i="3"/>
  <c r="S379" i="3"/>
  <c r="T379" i="3" s="1"/>
  <c r="I166" i="3"/>
  <c r="S165" i="3"/>
  <c r="T165" i="3" s="1"/>
  <c r="S171" i="3"/>
  <c r="T171" i="3" s="1"/>
  <c r="Q171" i="3"/>
  <c r="Q338" i="3"/>
  <c r="S338" i="3"/>
  <c r="T338" i="3" s="1"/>
  <c r="S357" i="3"/>
  <c r="T357" i="3" s="1"/>
  <c r="J357" i="3"/>
  <c r="S377" i="3"/>
  <c r="T377" i="3" s="1"/>
  <c r="Q377" i="3"/>
  <c r="J165" i="3"/>
  <c r="J121" i="3"/>
  <c r="S121" i="3"/>
  <c r="T121" i="3" s="1"/>
  <c r="J371" i="3"/>
  <c r="S371" i="3"/>
  <c r="T371" i="3" s="1"/>
  <c r="J521" i="3"/>
  <c r="S521" i="3"/>
  <c r="I149" i="3"/>
  <c r="J122" i="3"/>
  <c r="S238" i="3"/>
  <c r="T238" i="3" s="1"/>
  <c r="Q238" i="3"/>
  <c r="S258" i="3"/>
  <c r="T258" i="3" s="1"/>
  <c r="Q258" i="3"/>
  <c r="S261" i="3"/>
  <c r="T261" i="3" s="1"/>
  <c r="Q261" i="3"/>
  <c r="J310" i="3"/>
  <c r="S310" i="3"/>
  <c r="T310" i="3" s="1"/>
  <c r="S340" i="3"/>
  <c r="T340" i="3" s="1"/>
  <c r="Q421" i="3"/>
  <c r="S421" i="3"/>
  <c r="T421" i="3" s="1"/>
  <c r="J512" i="3"/>
  <c r="S532" i="3"/>
  <c r="T532" i="3" s="1"/>
  <c r="Q532" i="3"/>
  <c r="S42" i="3"/>
  <c r="T42" i="3" s="1"/>
  <c r="J42" i="3"/>
  <c r="S315" i="3"/>
  <c r="T315" i="3" s="1"/>
  <c r="J460" i="3"/>
  <c r="S460" i="3"/>
  <c r="T460" i="3" s="1"/>
  <c r="P39" i="3"/>
  <c r="Q39" i="3" s="1"/>
  <c r="S111" i="3"/>
  <c r="T111" i="3" s="1"/>
  <c r="J111" i="3"/>
  <c r="S208" i="3"/>
  <c r="T208" i="3" s="1"/>
  <c r="J228" i="3"/>
  <c r="J279" i="3"/>
  <c r="S279" i="3"/>
  <c r="T279" i="3" s="1"/>
  <c r="S297" i="3"/>
  <c r="T297" i="3" s="1"/>
  <c r="J297" i="3"/>
  <c r="J315" i="3"/>
  <c r="P397" i="3"/>
  <c r="Q397" i="3" s="1"/>
  <c r="J424" i="3"/>
  <c r="Q450" i="3"/>
  <c r="S516" i="3"/>
  <c r="T516" i="3" s="1"/>
  <c r="P11" i="3"/>
  <c r="Q11" i="3" s="1"/>
  <c r="I79" i="3"/>
  <c r="S56" i="3"/>
  <c r="T56" i="3" s="1"/>
  <c r="J150" i="3"/>
  <c r="J184" i="3"/>
  <c r="S184" i="3"/>
  <c r="T184" i="3" s="1"/>
  <c r="S242" i="3"/>
  <c r="T242" i="3" s="1"/>
  <c r="J312" i="3"/>
  <c r="P412" i="3"/>
  <c r="J430" i="3"/>
  <c r="J433" i="3"/>
  <c r="P512" i="3"/>
  <c r="Q512" i="3" s="1"/>
  <c r="S9" i="3"/>
  <c r="T9" i="3" s="1"/>
  <c r="J29" i="3"/>
  <c r="J56" i="3"/>
  <c r="P69" i="3"/>
  <c r="Q69" i="3" s="1"/>
  <c r="S196" i="3"/>
  <c r="T196" i="3" s="1"/>
  <c r="Q196" i="3"/>
  <c r="J242" i="3"/>
  <c r="J264" i="3"/>
  <c r="S335" i="3"/>
  <c r="T335" i="3" s="1"/>
  <c r="J363" i="3"/>
  <c r="S372" i="3"/>
  <c r="T372" i="3" s="1"/>
  <c r="J375" i="3"/>
  <c r="P478" i="3"/>
  <c r="Q478" i="3" s="1"/>
  <c r="S513" i="3"/>
  <c r="T513" i="3" s="1"/>
  <c r="J513" i="3"/>
  <c r="J81" i="3"/>
  <c r="S81" i="3"/>
  <c r="T81" i="3" s="1"/>
  <c r="S108" i="3"/>
  <c r="T108" i="3" s="1"/>
  <c r="Q108" i="3"/>
  <c r="J401" i="3"/>
  <c r="S401" i="3"/>
  <c r="T401" i="3" s="1"/>
  <c r="S53" i="3"/>
  <c r="T53" i="3" s="1"/>
  <c r="S158" i="3"/>
  <c r="T158" i="3" s="1"/>
  <c r="S232" i="3"/>
  <c r="T232" i="3" s="1"/>
  <c r="J254" i="3"/>
  <c r="I266" i="3"/>
  <c r="I298" i="3"/>
  <c r="S424" i="3"/>
  <c r="T424" i="3" s="1"/>
  <c r="S437" i="3"/>
  <c r="T437" i="3" s="1"/>
  <c r="Q445" i="3"/>
  <c r="S445" i="3"/>
  <c r="T445" i="3" s="1"/>
  <c r="S7" i="3"/>
  <c r="T7" i="3" s="1"/>
  <c r="J7" i="3"/>
  <c r="P84" i="3"/>
  <c r="Q84" i="3" s="1"/>
  <c r="S54" i="3"/>
  <c r="T54" i="3" s="1"/>
  <c r="J54" i="3"/>
  <c r="Q59" i="3"/>
  <c r="P70" i="3"/>
  <c r="Q70" i="3" s="1"/>
  <c r="I422" i="3"/>
  <c r="S473" i="3"/>
  <c r="T473" i="3" s="1"/>
  <c r="Q473" i="3"/>
  <c r="S504" i="3"/>
  <c r="T504" i="3" s="1"/>
  <c r="J200" i="3"/>
  <c r="P289" i="3"/>
  <c r="S381" i="3"/>
  <c r="T381" i="3" s="1"/>
  <c r="J419" i="3"/>
  <c r="J446" i="3"/>
  <c r="S82" i="3"/>
  <c r="T82" i="3" s="1"/>
  <c r="Q109" i="3"/>
  <c r="P237" i="3"/>
  <c r="Q237" i="3" s="1"/>
  <c r="J265" i="3"/>
  <c r="J336" i="3"/>
  <c r="S382" i="3"/>
  <c r="T382" i="3" s="1"/>
  <c r="S407" i="3"/>
  <c r="T407" i="3" s="1"/>
  <c r="J489" i="3"/>
  <c r="S345" i="3"/>
  <c r="T345" i="3" s="1"/>
  <c r="Q345" i="3"/>
  <c r="J535" i="3"/>
  <c r="S535" i="3"/>
  <c r="T535" i="3" s="1"/>
  <c r="P37" i="3"/>
  <c r="J188" i="3"/>
  <c r="S188" i="3"/>
  <c r="T188" i="3" s="1"/>
  <c r="S235" i="3"/>
  <c r="T235" i="3" s="1"/>
  <c r="J280" i="3"/>
  <c r="J304" i="3"/>
  <c r="S304" i="3"/>
  <c r="T304" i="3" s="1"/>
  <c r="P358" i="3"/>
  <c r="Q358" i="3" s="1"/>
  <c r="S32" i="3"/>
  <c r="T32" i="3" s="1"/>
  <c r="P203" i="3"/>
  <c r="Q203" i="3" s="1"/>
  <c r="P62" i="3"/>
  <c r="Q62" i="3" s="1"/>
  <c r="P240" i="3"/>
  <c r="P254" i="3"/>
  <c r="Q254" i="3" s="1"/>
  <c r="S411" i="3"/>
  <c r="T411" i="3" s="1"/>
  <c r="J483" i="3"/>
  <c r="S483" i="3"/>
  <c r="T483" i="3" s="1"/>
  <c r="S495" i="3"/>
  <c r="T495" i="3" s="1"/>
  <c r="Q495" i="3"/>
  <c r="S41" i="3"/>
  <c r="T41" i="3" s="1"/>
  <c r="P65" i="3"/>
  <c r="S123" i="3"/>
  <c r="T123" i="3" s="1"/>
  <c r="J123" i="3"/>
  <c r="P158" i="3"/>
  <c r="Q158" i="3" s="1"/>
  <c r="P232" i="3"/>
  <c r="Q232" i="3" s="1"/>
  <c r="S287" i="3"/>
  <c r="T287" i="3" s="1"/>
  <c r="P307" i="3"/>
  <c r="Q307" i="3" s="1"/>
  <c r="Q361" i="3"/>
  <c r="P376" i="3"/>
  <c r="Q376" i="3" s="1"/>
  <c r="J405" i="3"/>
  <c r="S405" i="3"/>
  <c r="T405" i="3" s="1"/>
  <c r="J411" i="3"/>
  <c r="S431" i="3"/>
  <c r="T431" i="3" s="1"/>
  <c r="J527" i="3"/>
  <c r="J41" i="3"/>
  <c r="J49" i="3"/>
  <c r="S63" i="3"/>
  <c r="T63" i="3" s="1"/>
  <c r="S144" i="3"/>
  <c r="T144" i="3" s="1"/>
  <c r="S290" i="3"/>
  <c r="T290" i="3" s="1"/>
  <c r="J290" i="3"/>
  <c r="Q416" i="3"/>
  <c r="S425" i="3"/>
  <c r="T425" i="3" s="1"/>
  <c r="S526" i="3"/>
  <c r="T526" i="3" s="1"/>
  <c r="J526" i="3"/>
  <c r="J19" i="3"/>
  <c r="S199" i="3"/>
  <c r="T199" i="3" s="1"/>
  <c r="S209" i="3"/>
  <c r="T209" i="3" s="1"/>
  <c r="P245" i="3"/>
  <c r="I291" i="3"/>
  <c r="J295" i="3"/>
  <c r="J364" i="3"/>
  <c r="J63" i="3"/>
  <c r="S142" i="3"/>
  <c r="T142" i="3" s="1"/>
  <c r="S164" i="3"/>
  <c r="T164" i="3" s="1"/>
  <c r="Q194" i="3"/>
  <c r="S299" i="3"/>
  <c r="T299" i="3" s="1"/>
  <c r="S305" i="3"/>
  <c r="T305" i="3" s="1"/>
  <c r="Q319" i="3"/>
  <c r="S453" i="3"/>
  <c r="T453" i="3" s="1"/>
  <c r="J453" i="3"/>
  <c r="Q517" i="3"/>
  <c r="Q348" i="3"/>
  <c r="S348" i="3"/>
  <c r="T348" i="3" s="1"/>
  <c r="J316" i="3"/>
  <c r="J93" i="3"/>
  <c r="J185" i="3"/>
  <c r="S200" i="3"/>
  <c r="T200" i="3" s="1"/>
  <c r="J257" i="3"/>
  <c r="J313" i="3"/>
  <c r="J449" i="3"/>
  <c r="S449" i="3"/>
  <c r="T449" i="3" s="1"/>
  <c r="J464" i="3"/>
  <c r="S464" i="3"/>
  <c r="T464" i="3" s="1"/>
  <c r="S55" i="3"/>
  <c r="T55" i="3" s="1"/>
  <c r="J142" i="3"/>
  <c r="S230" i="3"/>
  <c r="T230" i="3" s="1"/>
  <c r="J305" i="3"/>
  <c r="P352" i="3"/>
  <c r="P399" i="3"/>
  <c r="S435" i="3"/>
  <c r="T435" i="3" s="1"/>
  <c r="S440" i="3"/>
  <c r="T440" i="3" s="1"/>
  <c r="Q440" i="3"/>
  <c r="Q443" i="3"/>
  <c r="S443" i="3"/>
  <c r="T443" i="3" s="1"/>
  <c r="Q474" i="3"/>
  <c r="S474" i="3"/>
  <c r="T474" i="3" s="1"/>
  <c r="P527" i="3"/>
  <c r="Q527" i="3" s="1"/>
  <c r="P530" i="3"/>
  <c r="P312" i="3"/>
  <c r="Q312" i="3" s="1"/>
  <c r="S385" i="3"/>
  <c r="T385" i="3" s="1"/>
  <c r="J385" i="3"/>
  <c r="S395" i="3"/>
  <c r="T395" i="3" s="1"/>
  <c r="J462" i="3"/>
  <c r="S462" i="3"/>
  <c r="T462" i="3" s="1"/>
  <c r="S522" i="3"/>
  <c r="J522" i="3"/>
  <c r="J51" i="3"/>
  <c r="J58" i="3"/>
  <c r="J220" i="3"/>
  <c r="J230" i="3"/>
  <c r="J250" i="3"/>
  <c r="J255" i="3"/>
  <c r="P257" i="3"/>
  <c r="Q257" i="3" s="1"/>
  <c r="J276" i="3"/>
  <c r="S281" i="3"/>
  <c r="T281" i="3" s="1"/>
  <c r="P283" i="3"/>
  <c r="J287" i="3"/>
  <c r="J292" i="3"/>
  <c r="J350" i="3"/>
  <c r="J395" i="3"/>
  <c r="P408" i="3"/>
  <c r="J486" i="3"/>
  <c r="S486" i="3"/>
  <c r="T486" i="3" s="1"/>
  <c r="S308" i="3"/>
  <c r="T308" i="3" s="1"/>
  <c r="S359" i="3"/>
  <c r="T359" i="3" s="1"/>
  <c r="P364" i="3"/>
  <c r="Q364" i="3" s="1"/>
  <c r="P380" i="3"/>
  <c r="Q380" i="3" s="1"/>
  <c r="S476" i="3"/>
  <c r="T476" i="3" s="1"/>
  <c r="J476" i="3"/>
  <c r="J484" i="3"/>
  <c r="S484" i="3"/>
  <c r="T484" i="3" s="1"/>
  <c r="J511" i="3"/>
  <c r="Q193" i="3"/>
  <c r="S201" i="3"/>
  <c r="T201" i="3" s="1"/>
  <c r="S256" i="3"/>
  <c r="T256" i="3" s="1"/>
  <c r="S292" i="3"/>
  <c r="T292" i="3" s="1"/>
  <c r="J308" i="3"/>
  <c r="P313" i="3"/>
  <c r="Q313" i="3" s="1"/>
  <c r="Q353" i="3"/>
  <c r="P406" i="3"/>
  <c r="Q406" i="3" s="1"/>
  <c r="P465" i="3"/>
  <c r="S498" i="3"/>
  <c r="T498" i="3" s="1"/>
  <c r="J498" i="3"/>
  <c r="J529" i="3"/>
  <c r="S272" i="3"/>
  <c r="T272" i="3" s="1"/>
  <c r="S89" i="3"/>
  <c r="T89" i="3" s="1"/>
  <c r="S231" i="3"/>
  <c r="T231" i="3" s="1"/>
  <c r="P233" i="3"/>
  <c r="Q233" i="3" s="1"/>
  <c r="J251" i="3"/>
  <c r="S251" i="3"/>
  <c r="T251" i="3" s="1"/>
  <c r="P316" i="3"/>
  <c r="Q316" i="3" s="1"/>
  <c r="J351" i="3"/>
  <c r="S351" i="3"/>
  <c r="T351" i="3" s="1"/>
  <c r="P383" i="3"/>
  <c r="S396" i="3"/>
  <c r="T396" i="3" s="1"/>
  <c r="S428" i="3"/>
  <c r="T428" i="3" s="1"/>
  <c r="P430" i="3"/>
  <c r="Q430" i="3" s="1"/>
  <c r="S444" i="3"/>
  <c r="T444" i="3" s="1"/>
  <c r="J444" i="3"/>
  <c r="P457" i="3"/>
  <c r="Q457" i="3" s="1"/>
  <c r="P468" i="3"/>
  <c r="Q468" i="3" s="1"/>
  <c r="S96" i="3"/>
  <c r="T96" i="3" s="1"/>
  <c r="S197" i="3"/>
  <c r="T197" i="3" s="1"/>
  <c r="P295" i="3"/>
  <c r="Q295" i="3" s="1"/>
  <c r="S354" i="3"/>
  <c r="T354" i="3" s="1"/>
  <c r="P367" i="3"/>
  <c r="Q367" i="3" s="1"/>
  <c r="P375" i="3"/>
  <c r="Q375" i="3" s="1"/>
  <c r="S410" i="3"/>
  <c r="T410" i="3" s="1"/>
  <c r="S420" i="3"/>
  <c r="T420" i="3" s="1"/>
  <c r="S537" i="3"/>
  <c r="T537" i="3" s="1"/>
  <c r="J84" i="3"/>
  <c r="J143" i="3"/>
  <c r="J169" i="3"/>
  <c r="P298" i="3"/>
  <c r="Q298" i="3" s="1"/>
  <c r="S306" i="3"/>
  <c r="T306" i="3" s="1"/>
  <c r="J376" i="3"/>
  <c r="P378" i="3"/>
  <c r="Q378" i="3" s="1"/>
  <c r="J420" i="3"/>
  <c r="S434" i="3"/>
  <c r="T434" i="3" s="1"/>
  <c r="J490" i="3"/>
  <c r="J501" i="3"/>
  <c r="Q534" i="3"/>
  <c r="J537" i="3"/>
  <c r="S314" i="3"/>
  <c r="T314" i="3" s="1"/>
  <c r="J314" i="3"/>
  <c r="S324" i="3"/>
  <c r="T324" i="3" s="1"/>
  <c r="J324" i="3"/>
  <c r="S206" i="3"/>
  <c r="T206" i="3" s="1"/>
  <c r="J206" i="3"/>
  <c r="S296" i="3"/>
  <c r="T296" i="3" s="1"/>
  <c r="J296" i="3"/>
  <c r="S317" i="3"/>
  <c r="T317" i="3" s="1"/>
  <c r="S413" i="3"/>
  <c r="T413" i="3" s="1"/>
  <c r="P417" i="3"/>
  <c r="S461" i="3"/>
  <c r="T461" i="3" s="1"/>
  <c r="J466" i="3"/>
  <c r="S496" i="3"/>
  <c r="T496" i="3" s="1"/>
  <c r="P466" i="3"/>
  <c r="Q466" i="3" s="1"/>
  <c r="S491" i="3"/>
  <c r="T491" i="3" s="1"/>
  <c r="P529" i="3"/>
  <c r="Q529" i="3" s="1"/>
  <c r="P536" i="3"/>
  <c r="Q536" i="3" s="1"/>
  <c r="P85" i="3"/>
  <c r="P143" i="3"/>
  <c r="Q143" i="3" s="1"/>
  <c r="P282" i="3"/>
  <c r="P442" i="3"/>
  <c r="Q442" i="3" s="1"/>
  <c r="S508" i="3"/>
  <c r="T508" i="3" s="1"/>
  <c r="S528" i="3"/>
  <c r="T528" i="3" s="1"/>
  <c r="S514" i="3"/>
  <c r="T514" i="3" s="1"/>
  <c r="I548" i="3"/>
  <c r="J548" i="3" s="1"/>
  <c r="S366" i="3"/>
  <c r="T366" i="3" s="1"/>
  <c r="P418" i="3"/>
  <c r="Q418" i="3" s="1"/>
  <c r="S477" i="3"/>
  <c r="T477" i="3" s="1"/>
  <c r="S492" i="3"/>
  <c r="T492" i="3" s="1"/>
  <c r="J514" i="3"/>
  <c r="J540" i="3"/>
  <c r="P373" i="3"/>
  <c r="P511" i="3"/>
  <c r="Q511" i="3" s="1"/>
  <c r="S531" i="3"/>
  <c r="T531" i="3" s="1"/>
  <c r="P141" i="3"/>
  <c r="Q141" i="3" s="1"/>
  <c r="P433" i="3"/>
  <c r="Q433" i="3" s="1"/>
  <c r="J468" i="3"/>
  <c r="P489" i="3"/>
  <c r="Q489" i="3" s="1"/>
  <c r="P547" i="3"/>
  <c r="S547" i="3" s="1"/>
  <c r="T547" i="3" s="1"/>
  <c r="S418" i="3" l="1"/>
  <c r="T418" i="3" s="1"/>
  <c r="S367" i="3"/>
  <c r="T367" i="3" s="1"/>
  <c r="S84" i="3"/>
  <c r="T84" i="3" s="1"/>
  <c r="S329" i="3"/>
  <c r="T329" i="3" s="1"/>
  <c r="S466" i="3"/>
  <c r="T466" i="3" s="1"/>
  <c r="S237" i="3"/>
  <c r="T237" i="3" s="1"/>
  <c r="I549" i="3"/>
  <c r="S442" i="3"/>
  <c r="T442" i="3" s="1"/>
  <c r="S478" i="3"/>
  <c r="T478" i="3" s="1"/>
  <c r="S378" i="3"/>
  <c r="T378" i="3" s="1"/>
  <c r="J192" i="3"/>
  <c r="S527" i="3"/>
  <c r="T527" i="3" s="1"/>
  <c r="S489" i="3"/>
  <c r="T489" i="3" s="1"/>
  <c r="S307" i="3"/>
  <c r="T307" i="3" s="1"/>
  <c r="S511" i="3"/>
  <c r="T511" i="3" s="1"/>
  <c r="S295" i="3"/>
  <c r="T295" i="3" s="1"/>
  <c r="S312" i="3"/>
  <c r="T312" i="3" s="1"/>
  <c r="S39" i="3"/>
  <c r="T39" i="3" s="1"/>
  <c r="S254" i="3"/>
  <c r="T254" i="3" s="1"/>
  <c r="S380" i="3"/>
  <c r="T380" i="3" s="1"/>
  <c r="Q65" i="3"/>
  <c r="S65" i="3"/>
  <c r="T65" i="3" s="1"/>
  <c r="S364" i="3"/>
  <c r="T364" i="3" s="1"/>
  <c r="S482" i="3"/>
  <c r="T482" i="3" s="1"/>
  <c r="Q482" i="3"/>
  <c r="Q283" i="3"/>
  <c r="S283" i="3"/>
  <c r="T283" i="3" s="1"/>
  <c r="J103" i="3"/>
  <c r="S103" i="3"/>
  <c r="T103" i="3" s="1"/>
  <c r="S85" i="3"/>
  <c r="T85" i="3" s="1"/>
  <c r="Q85" i="3"/>
  <c r="S399" i="3"/>
  <c r="T399" i="3" s="1"/>
  <c r="Q399" i="3"/>
  <c r="S352" i="3"/>
  <c r="T352" i="3" s="1"/>
  <c r="Q352" i="3"/>
  <c r="S529" i="3"/>
  <c r="T529" i="3" s="1"/>
  <c r="S255" i="3"/>
  <c r="T255" i="3" s="1"/>
  <c r="S187" i="3"/>
  <c r="T187" i="3" s="1"/>
  <c r="J187" i="3"/>
  <c r="S282" i="3"/>
  <c r="T282" i="3" s="1"/>
  <c r="Q282" i="3"/>
  <c r="S11" i="3"/>
  <c r="T11" i="3" s="1"/>
  <c r="S549" i="3"/>
  <c r="J549" i="3"/>
  <c r="S141" i="3"/>
  <c r="T141" i="3" s="1"/>
  <c r="S430" i="3"/>
  <c r="T430" i="3" s="1"/>
  <c r="S233" i="3"/>
  <c r="T233" i="3" s="1"/>
  <c r="S376" i="3"/>
  <c r="T376" i="3" s="1"/>
  <c r="J298" i="3"/>
  <c r="S298" i="3"/>
  <c r="T298" i="3" s="1"/>
  <c r="J166" i="3"/>
  <c r="S166" i="3"/>
  <c r="T166" i="3" s="1"/>
  <c r="I267" i="3"/>
  <c r="S69" i="3"/>
  <c r="T69" i="3" s="1"/>
  <c r="S383" i="3"/>
  <c r="T383" i="3" s="1"/>
  <c r="Q383" i="3"/>
  <c r="Q240" i="3"/>
  <c r="S240" i="3"/>
  <c r="T240" i="3" s="1"/>
  <c r="S266" i="3"/>
  <c r="T266" i="3" s="1"/>
  <c r="J266" i="3"/>
  <c r="Q8" i="3"/>
  <c r="S8" i="3"/>
  <c r="T8" i="3" s="1"/>
  <c r="J358" i="3"/>
  <c r="S358" i="3"/>
  <c r="T358" i="3" s="1"/>
  <c r="S457" i="3"/>
  <c r="T457" i="3" s="1"/>
  <c r="S94" i="3"/>
  <c r="T94" i="3" s="1"/>
  <c r="Q94" i="3"/>
  <c r="S143" i="3"/>
  <c r="T143" i="3" s="1"/>
  <c r="J149" i="3"/>
  <c r="S149" i="3"/>
  <c r="T149" i="3" s="1"/>
  <c r="S512" i="3"/>
  <c r="T512" i="3" s="1"/>
  <c r="S62" i="3"/>
  <c r="T62" i="3" s="1"/>
  <c r="S530" i="3"/>
  <c r="T530" i="3" s="1"/>
  <c r="Q530" i="3"/>
  <c r="S422" i="3"/>
  <c r="T422" i="3" s="1"/>
  <c r="J422" i="3"/>
  <c r="S412" i="3"/>
  <c r="T412" i="3" s="1"/>
  <c r="Q412" i="3"/>
  <c r="S468" i="3"/>
  <c r="T468" i="3" s="1"/>
  <c r="S245" i="3"/>
  <c r="T245" i="3" s="1"/>
  <c r="Q245" i="3"/>
  <c r="Q408" i="3"/>
  <c r="S408" i="3"/>
  <c r="T408" i="3" s="1"/>
  <c r="S375" i="3"/>
  <c r="T375" i="3" s="1"/>
  <c r="S417" i="3"/>
  <c r="T417" i="3" s="1"/>
  <c r="Q417" i="3"/>
  <c r="S433" i="3"/>
  <c r="T433" i="3" s="1"/>
  <c r="S316" i="3"/>
  <c r="T316" i="3" s="1"/>
  <c r="S37" i="3"/>
  <c r="T37" i="3" s="1"/>
  <c r="Q37" i="3"/>
  <c r="J79" i="3"/>
  <c r="S79" i="3"/>
  <c r="T79" i="3" s="1"/>
  <c r="I161" i="3"/>
  <c r="I550" i="3" s="1"/>
  <c r="Q373" i="3"/>
  <c r="S373" i="3"/>
  <c r="T373" i="3" s="1"/>
  <c r="S289" i="3"/>
  <c r="T289" i="3" s="1"/>
  <c r="Q289" i="3"/>
  <c r="I28" i="3"/>
  <c r="J28" i="3" s="1"/>
  <c r="J27" i="3"/>
  <c r="S15" i="3"/>
  <c r="T15" i="3" s="1"/>
  <c r="J15" i="3"/>
  <c r="I423" i="3"/>
  <c r="J291" i="3"/>
  <c r="S291" i="3"/>
  <c r="T291" i="3" s="1"/>
  <c r="S490" i="3"/>
  <c r="T490" i="3" s="1"/>
  <c r="S313" i="3"/>
  <c r="T313" i="3" s="1"/>
  <c r="S465" i="3"/>
  <c r="T465" i="3" s="1"/>
  <c r="Q465" i="3"/>
  <c r="S257" i="3"/>
  <c r="T257" i="3" s="1"/>
  <c r="S536" i="3"/>
  <c r="T536" i="3" s="1"/>
  <c r="S397" i="3"/>
  <c r="T397" i="3" s="1"/>
  <c r="S406" i="3"/>
  <c r="T406" i="3" s="1"/>
  <c r="T549" i="3" l="1"/>
  <c r="S423" i="3"/>
  <c r="T423" i="3" s="1"/>
  <c r="J423" i="3"/>
  <c r="S161" i="3"/>
  <c r="T161" i="3" s="1"/>
  <c r="J161" i="3"/>
  <c r="J267" i="3"/>
  <c r="S267" i="3"/>
  <c r="T267" i="3" s="1"/>
  <c r="S550" i="3" l="1"/>
  <c r="O550" i="2" l="1"/>
  <c r="N550" i="2"/>
  <c r="M550" i="2"/>
  <c r="L550" i="2"/>
  <c r="K550" i="2"/>
  <c r="O549" i="2"/>
  <c r="N549" i="2"/>
  <c r="M549" i="2"/>
  <c r="L549" i="2"/>
  <c r="K549" i="2"/>
  <c r="O548" i="2"/>
  <c r="N548" i="2"/>
  <c r="M548" i="2"/>
  <c r="L548" i="2"/>
  <c r="K548" i="2"/>
  <c r="O547" i="2"/>
  <c r="N547" i="2"/>
  <c r="M547" i="2"/>
  <c r="L547" i="2"/>
  <c r="K547" i="2"/>
  <c r="O546" i="2"/>
  <c r="N546" i="2"/>
  <c r="M546" i="2"/>
  <c r="L546" i="2"/>
  <c r="K546" i="2"/>
  <c r="O545" i="2"/>
  <c r="N545" i="2"/>
  <c r="M545" i="2"/>
  <c r="L545" i="2"/>
  <c r="K545" i="2"/>
  <c r="O544" i="2"/>
  <c r="N544" i="2"/>
  <c r="M544" i="2"/>
  <c r="L544" i="2"/>
  <c r="K544" i="2"/>
  <c r="O543" i="2"/>
  <c r="N543" i="2"/>
  <c r="M543" i="2"/>
  <c r="L543" i="2"/>
  <c r="K543" i="2"/>
  <c r="O542" i="2"/>
  <c r="N542" i="2"/>
  <c r="M542" i="2"/>
  <c r="L542" i="2"/>
  <c r="K542" i="2"/>
  <c r="O541" i="2"/>
  <c r="N541" i="2"/>
  <c r="M541" i="2"/>
  <c r="L541" i="2"/>
  <c r="K541" i="2"/>
  <c r="O540" i="2"/>
  <c r="N540" i="2"/>
  <c r="M540" i="2"/>
  <c r="L540" i="2"/>
  <c r="K540" i="2"/>
  <c r="O539" i="2"/>
  <c r="N539" i="2"/>
  <c r="M539" i="2"/>
  <c r="L539" i="2"/>
  <c r="K539" i="2"/>
  <c r="O538" i="2"/>
  <c r="P538" i="2" s="1"/>
  <c r="Q538" i="2" s="1"/>
  <c r="N538" i="2"/>
  <c r="M538" i="2"/>
  <c r="L538" i="2"/>
  <c r="K538" i="2"/>
  <c r="O537" i="2"/>
  <c r="N537" i="2"/>
  <c r="M537" i="2"/>
  <c r="L537" i="2"/>
  <c r="K537" i="2"/>
  <c r="O536" i="2"/>
  <c r="P536" i="2" s="1"/>
  <c r="Q536" i="2" s="1"/>
  <c r="N536" i="2"/>
  <c r="M536" i="2"/>
  <c r="L536" i="2"/>
  <c r="K536" i="2"/>
  <c r="O535" i="2"/>
  <c r="P535" i="2" s="1"/>
  <c r="N535" i="2"/>
  <c r="M535" i="2"/>
  <c r="L535" i="2"/>
  <c r="K535" i="2"/>
  <c r="O534" i="2"/>
  <c r="N534" i="2"/>
  <c r="M534" i="2"/>
  <c r="L534" i="2"/>
  <c r="K534" i="2"/>
  <c r="O533" i="2"/>
  <c r="P533" i="2" s="1"/>
  <c r="Q533" i="2" s="1"/>
  <c r="N533" i="2"/>
  <c r="M533" i="2"/>
  <c r="L533" i="2"/>
  <c r="K533" i="2"/>
  <c r="O532" i="2"/>
  <c r="N532" i="2"/>
  <c r="M532" i="2"/>
  <c r="L532" i="2"/>
  <c r="K532" i="2"/>
  <c r="O531" i="2"/>
  <c r="P531" i="2" s="1"/>
  <c r="N531" i="2"/>
  <c r="M531" i="2"/>
  <c r="L531" i="2"/>
  <c r="K531" i="2"/>
  <c r="O530" i="2"/>
  <c r="N530" i="2"/>
  <c r="M530" i="2"/>
  <c r="L530" i="2"/>
  <c r="K530" i="2"/>
  <c r="O529" i="2"/>
  <c r="N529" i="2"/>
  <c r="M529" i="2"/>
  <c r="L529" i="2"/>
  <c r="P529" i="2" s="1"/>
  <c r="Q529" i="2" s="1"/>
  <c r="K529" i="2"/>
  <c r="O528" i="2"/>
  <c r="P528" i="2" s="1"/>
  <c r="Q528" i="2" s="1"/>
  <c r="N528" i="2"/>
  <c r="M528" i="2"/>
  <c r="L528" i="2"/>
  <c r="K528" i="2"/>
  <c r="O527" i="2"/>
  <c r="N527" i="2"/>
  <c r="M527" i="2"/>
  <c r="L527" i="2"/>
  <c r="K527" i="2"/>
  <c r="O526" i="2"/>
  <c r="N526" i="2"/>
  <c r="M526" i="2"/>
  <c r="L526" i="2"/>
  <c r="K526" i="2"/>
  <c r="O525" i="2"/>
  <c r="N525" i="2"/>
  <c r="M525" i="2"/>
  <c r="L525" i="2"/>
  <c r="K525" i="2"/>
  <c r="O524" i="2"/>
  <c r="N524" i="2"/>
  <c r="M524" i="2"/>
  <c r="L524" i="2"/>
  <c r="K524" i="2"/>
  <c r="O523" i="2"/>
  <c r="N523" i="2"/>
  <c r="M523" i="2"/>
  <c r="L523" i="2"/>
  <c r="K523" i="2"/>
  <c r="O522" i="2"/>
  <c r="N522" i="2"/>
  <c r="M522" i="2"/>
  <c r="L522" i="2"/>
  <c r="K522" i="2"/>
  <c r="O521" i="2"/>
  <c r="N521" i="2"/>
  <c r="M521" i="2"/>
  <c r="L521" i="2"/>
  <c r="K521" i="2"/>
  <c r="O520" i="2"/>
  <c r="N520" i="2"/>
  <c r="M520" i="2"/>
  <c r="L520" i="2"/>
  <c r="K520" i="2"/>
  <c r="O519" i="2"/>
  <c r="N519" i="2"/>
  <c r="M519" i="2"/>
  <c r="L519" i="2"/>
  <c r="K519" i="2"/>
  <c r="O518" i="2"/>
  <c r="N518" i="2"/>
  <c r="M518" i="2"/>
  <c r="L518" i="2"/>
  <c r="K518" i="2"/>
  <c r="O517" i="2"/>
  <c r="P517" i="2" s="1"/>
  <c r="Q517" i="2" s="1"/>
  <c r="N517" i="2"/>
  <c r="M517" i="2"/>
  <c r="L517" i="2"/>
  <c r="K517" i="2"/>
  <c r="O516" i="2"/>
  <c r="N516" i="2"/>
  <c r="M516" i="2"/>
  <c r="L516" i="2"/>
  <c r="K516" i="2"/>
  <c r="O515" i="2"/>
  <c r="N515" i="2"/>
  <c r="M515" i="2"/>
  <c r="L515" i="2"/>
  <c r="K515" i="2"/>
  <c r="O514" i="2"/>
  <c r="N514" i="2"/>
  <c r="M514" i="2"/>
  <c r="L514" i="2"/>
  <c r="P514" i="2" s="1"/>
  <c r="Q514" i="2" s="1"/>
  <c r="K514" i="2"/>
  <c r="O513" i="2"/>
  <c r="P513" i="2" s="1"/>
  <c r="Q513" i="2" s="1"/>
  <c r="N513" i="2"/>
  <c r="M513" i="2"/>
  <c r="L513" i="2"/>
  <c r="K513" i="2"/>
  <c r="O512" i="2"/>
  <c r="P512" i="2" s="1"/>
  <c r="Q512" i="2" s="1"/>
  <c r="N512" i="2"/>
  <c r="M512" i="2"/>
  <c r="L512" i="2"/>
  <c r="K512" i="2"/>
  <c r="O511" i="2"/>
  <c r="N511" i="2"/>
  <c r="M511" i="2"/>
  <c r="L511" i="2"/>
  <c r="K511" i="2"/>
  <c r="O510" i="2"/>
  <c r="N510" i="2"/>
  <c r="M510" i="2"/>
  <c r="L510" i="2"/>
  <c r="K510" i="2"/>
  <c r="O509" i="2"/>
  <c r="N509" i="2"/>
  <c r="M509" i="2"/>
  <c r="L509" i="2"/>
  <c r="P509" i="2" s="1"/>
  <c r="Q509" i="2" s="1"/>
  <c r="K509" i="2"/>
  <c r="O508" i="2"/>
  <c r="N508" i="2"/>
  <c r="M508" i="2"/>
  <c r="L508" i="2"/>
  <c r="K508" i="2"/>
  <c r="O507" i="2"/>
  <c r="N507" i="2"/>
  <c r="M507" i="2"/>
  <c r="L507" i="2"/>
  <c r="K507" i="2"/>
  <c r="O506" i="2"/>
  <c r="N506" i="2"/>
  <c r="M506" i="2"/>
  <c r="L506" i="2"/>
  <c r="K506" i="2"/>
  <c r="O505" i="2"/>
  <c r="N505" i="2"/>
  <c r="M505" i="2"/>
  <c r="L505" i="2"/>
  <c r="K505" i="2"/>
  <c r="O504" i="2"/>
  <c r="N504" i="2"/>
  <c r="M504" i="2"/>
  <c r="L504" i="2"/>
  <c r="K504" i="2"/>
  <c r="O503" i="2"/>
  <c r="N503" i="2"/>
  <c r="M503" i="2"/>
  <c r="L503" i="2"/>
  <c r="P503" i="2" s="1"/>
  <c r="K503" i="2"/>
  <c r="O502" i="2"/>
  <c r="N502" i="2"/>
  <c r="M502" i="2"/>
  <c r="L502" i="2"/>
  <c r="K502" i="2"/>
  <c r="O501" i="2"/>
  <c r="N501" i="2"/>
  <c r="M501" i="2"/>
  <c r="L501" i="2"/>
  <c r="K501" i="2"/>
  <c r="O500" i="2"/>
  <c r="N500" i="2"/>
  <c r="M500" i="2"/>
  <c r="L500" i="2"/>
  <c r="K500" i="2"/>
  <c r="O499" i="2"/>
  <c r="N499" i="2"/>
  <c r="M499" i="2"/>
  <c r="L499" i="2"/>
  <c r="K499" i="2"/>
  <c r="O498" i="2"/>
  <c r="N498" i="2"/>
  <c r="M498" i="2"/>
  <c r="L498" i="2"/>
  <c r="K498" i="2"/>
  <c r="O497" i="2"/>
  <c r="N497" i="2"/>
  <c r="M497" i="2"/>
  <c r="L497" i="2"/>
  <c r="K497" i="2"/>
  <c r="O496" i="2"/>
  <c r="N496" i="2"/>
  <c r="M496" i="2"/>
  <c r="L496" i="2"/>
  <c r="K496" i="2"/>
  <c r="O495" i="2"/>
  <c r="P495" i="2" s="1"/>
  <c r="N495" i="2"/>
  <c r="M495" i="2"/>
  <c r="L495" i="2"/>
  <c r="K495" i="2"/>
  <c r="O494" i="2"/>
  <c r="P494" i="2" s="1"/>
  <c r="Q494" i="2" s="1"/>
  <c r="N494" i="2"/>
  <c r="M494" i="2"/>
  <c r="L494" i="2"/>
  <c r="K494" i="2"/>
  <c r="O493" i="2"/>
  <c r="P493" i="2" s="1"/>
  <c r="Q493" i="2" s="1"/>
  <c r="N493" i="2"/>
  <c r="M493" i="2"/>
  <c r="L493" i="2"/>
  <c r="K493" i="2"/>
  <c r="O492" i="2"/>
  <c r="N492" i="2"/>
  <c r="M492" i="2"/>
  <c r="L492" i="2"/>
  <c r="K492" i="2"/>
  <c r="O491" i="2"/>
  <c r="N491" i="2"/>
  <c r="M491" i="2"/>
  <c r="L491" i="2"/>
  <c r="K491" i="2"/>
  <c r="O490" i="2"/>
  <c r="P490" i="2" s="1"/>
  <c r="Q490" i="2" s="1"/>
  <c r="N490" i="2"/>
  <c r="M490" i="2"/>
  <c r="L490" i="2"/>
  <c r="K490" i="2"/>
  <c r="O489" i="2"/>
  <c r="N489" i="2"/>
  <c r="M489" i="2"/>
  <c r="L489" i="2"/>
  <c r="K489" i="2"/>
  <c r="O488" i="2"/>
  <c r="P488" i="2" s="1"/>
  <c r="Q488" i="2" s="1"/>
  <c r="N488" i="2"/>
  <c r="M488" i="2"/>
  <c r="L488" i="2"/>
  <c r="K488" i="2"/>
  <c r="O487" i="2"/>
  <c r="N487" i="2"/>
  <c r="M487" i="2"/>
  <c r="L487" i="2"/>
  <c r="K487" i="2"/>
  <c r="O486" i="2"/>
  <c r="N486" i="2"/>
  <c r="M486" i="2"/>
  <c r="L486" i="2"/>
  <c r="K486" i="2"/>
  <c r="O485" i="2"/>
  <c r="N485" i="2"/>
  <c r="M485" i="2"/>
  <c r="L485" i="2"/>
  <c r="P485" i="2" s="1"/>
  <c r="Q485" i="2" s="1"/>
  <c r="K485" i="2"/>
  <c r="O484" i="2"/>
  <c r="N484" i="2"/>
  <c r="M484" i="2"/>
  <c r="L484" i="2"/>
  <c r="K484" i="2"/>
  <c r="O483" i="2"/>
  <c r="P483" i="2" s="1"/>
  <c r="N483" i="2"/>
  <c r="M483" i="2"/>
  <c r="L483" i="2"/>
  <c r="K483" i="2"/>
  <c r="O482" i="2"/>
  <c r="N482" i="2"/>
  <c r="M482" i="2"/>
  <c r="L482" i="2"/>
  <c r="K482" i="2"/>
  <c r="O481" i="2"/>
  <c r="N481" i="2"/>
  <c r="M481" i="2"/>
  <c r="L481" i="2"/>
  <c r="P481" i="2" s="1"/>
  <c r="Q481" i="2" s="1"/>
  <c r="K481" i="2"/>
  <c r="O480" i="2"/>
  <c r="P480" i="2" s="1"/>
  <c r="Q480" i="2" s="1"/>
  <c r="N480" i="2"/>
  <c r="M480" i="2"/>
  <c r="L480" i="2"/>
  <c r="K480" i="2"/>
  <c r="O479" i="2"/>
  <c r="N479" i="2"/>
  <c r="M479" i="2"/>
  <c r="L479" i="2"/>
  <c r="K479" i="2"/>
  <c r="O478" i="2"/>
  <c r="N478" i="2"/>
  <c r="M478" i="2"/>
  <c r="L478" i="2"/>
  <c r="P478" i="2" s="1"/>
  <c r="Q478" i="2" s="1"/>
  <c r="K478" i="2"/>
  <c r="O477" i="2"/>
  <c r="N477" i="2"/>
  <c r="M477" i="2"/>
  <c r="L477" i="2"/>
  <c r="K477" i="2"/>
  <c r="O476" i="2"/>
  <c r="N476" i="2"/>
  <c r="M476" i="2"/>
  <c r="L476" i="2"/>
  <c r="P476" i="2" s="1"/>
  <c r="Q476" i="2" s="1"/>
  <c r="K476" i="2"/>
  <c r="O475" i="2"/>
  <c r="N475" i="2"/>
  <c r="M475" i="2"/>
  <c r="L475" i="2"/>
  <c r="K475" i="2"/>
  <c r="O474" i="2"/>
  <c r="N474" i="2"/>
  <c r="M474" i="2"/>
  <c r="L474" i="2"/>
  <c r="K474" i="2"/>
  <c r="O473" i="2"/>
  <c r="N473" i="2"/>
  <c r="M473" i="2"/>
  <c r="L473" i="2"/>
  <c r="K473" i="2"/>
  <c r="O472" i="2"/>
  <c r="N472" i="2"/>
  <c r="M472" i="2"/>
  <c r="L472" i="2"/>
  <c r="K472" i="2"/>
  <c r="O471" i="2"/>
  <c r="P471" i="2" s="1"/>
  <c r="Q471" i="2" s="1"/>
  <c r="N471" i="2"/>
  <c r="M471" i="2"/>
  <c r="L471" i="2"/>
  <c r="K471" i="2"/>
  <c r="O470" i="2"/>
  <c r="P470" i="2" s="1"/>
  <c r="Q470" i="2" s="1"/>
  <c r="N470" i="2"/>
  <c r="M470" i="2"/>
  <c r="L470" i="2"/>
  <c r="K470" i="2"/>
  <c r="O469" i="2"/>
  <c r="P469" i="2" s="1"/>
  <c r="Q469" i="2" s="1"/>
  <c r="N469" i="2"/>
  <c r="M469" i="2"/>
  <c r="L469" i="2"/>
  <c r="K469" i="2"/>
  <c r="O468" i="2"/>
  <c r="N468" i="2"/>
  <c r="M468" i="2"/>
  <c r="L468" i="2"/>
  <c r="K468" i="2"/>
  <c r="O467" i="2"/>
  <c r="N467" i="2"/>
  <c r="M467" i="2"/>
  <c r="L467" i="2"/>
  <c r="K467" i="2"/>
  <c r="O466" i="2"/>
  <c r="P466" i="2" s="1"/>
  <c r="Q466" i="2" s="1"/>
  <c r="N466" i="2"/>
  <c r="M466" i="2"/>
  <c r="L466" i="2"/>
  <c r="K466" i="2"/>
  <c r="O465" i="2"/>
  <c r="P465" i="2" s="1"/>
  <c r="Q465" i="2" s="1"/>
  <c r="N465" i="2"/>
  <c r="M465" i="2"/>
  <c r="L465" i="2"/>
  <c r="K465" i="2"/>
  <c r="O464" i="2"/>
  <c r="P464" i="2" s="1"/>
  <c r="Q464" i="2" s="1"/>
  <c r="N464" i="2"/>
  <c r="M464" i="2"/>
  <c r="L464" i="2"/>
  <c r="K464" i="2"/>
  <c r="O463" i="2"/>
  <c r="N463" i="2"/>
  <c r="M463" i="2"/>
  <c r="L463" i="2"/>
  <c r="K463" i="2"/>
  <c r="O462" i="2"/>
  <c r="N462" i="2"/>
  <c r="M462" i="2"/>
  <c r="L462" i="2"/>
  <c r="K462" i="2"/>
  <c r="O461" i="2"/>
  <c r="N461" i="2"/>
  <c r="M461" i="2"/>
  <c r="L461" i="2"/>
  <c r="P461" i="2" s="1"/>
  <c r="Q461" i="2" s="1"/>
  <c r="K461" i="2"/>
  <c r="O460" i="2"/>
  <c r="N460" i="2"/>
  <c r="M460" i="2"/>
  <c r="L460" i="2"/>
  <c r="K460" i="2"/>
  <c r="O459" i="2"/>
  <c r="P459" i="2" s="1"/>
  <c r="N459" i="2"/>
  <c r="M459" i="2"/>
  <c r="L459" i="2"/>
  <c r="K459" i="2"/>
  <c r="O458" i="2"/>
  <c r="N458" i="2"/>
  <c r="M458" i="2"/>
  <c r="L458" i="2"/>
  <c r="K458" i="2"/>
  <c r="O457" i="2"/>
  <c r="N457" i="2"/>
  <c r="M457" i="2"/>
  <c r="L457" i="2"/>
  <c r="K457" i="2"/>
  <c r="O456" i="2"/>
  <c r="N456" i="2"/>
  <c r="M456" i="2"/>
  <c r="L456" i="2"/>
  <c r="K456" i="2"/>
  <c r="O455" i="2"/>
  <c r="N455" i="2"/>
  <c r="M455" i="2"/>
  <c r="L455" i="2"/>
  <c r="P455" i="2" s="1"/>
  <c r="K455" i="2"/>
  <c r="O454" i="2"/>
  <c r="N454" i="2"/>
  <c r="M454" i="2"/>
  <c r="L454" i="2"/>
  <c r="P454" i="2" s="1"/>
  <c r="Q454" i="2" s="1"/>
  <c r="K454" i="2"/>
  <c r="O453" i="2"/>
  <c r="N453" i="2"/>
  <c r="M453" i="2"/>
  <c r="L453" i="2"/>
  <c r="K453" i="2"/>
  <c r="O452" i="2"/>
  <c r="N452" i="2"/>
  <c r="M452" i="2"/>
  <c r="L452" i="2"/>
  <c r="K452" i="2"/>
  <c r="O451" i="2"/>
  <c r="N451" i="2"/>
  <c r="M451" i="2"/>
  <c r="L451" i="2"/>
  <c r="K451" i="2"/>
  <c r="O450" i="2"/>
  <c r="N450" i="2"/>
  <c r="M450" i="2"/>
  <c r="L450" i="2"/>
  <c r="K450" i="2"/>
  <c r="O449" i="2"/>
  <c r="N449" i="2"/>
  <c r="M449" i="2"/>
  <c r="L449" i="2"/>
  <c r="K449" i="2"/>
  <c r="O448" i="2"/>
  <c r="N448" i="2"/>
  <c r="M448" i="2"/>
  <c r="L448" i="2"/>
  <c r="K448" i="2"/>
  <c r="O447" i="2"/>
  <c r="N447" i="2"/>
  <c r="M447" i="2"/>
  <c r="L447" i="2"/>
  <c r="P447" i="2" s="1"/>
  <c r="K447" i="2"/>
  <c r="O446" i="2"/>
  <c r="P446" i="2" s="1"/>
  <c r="Q446" i="2" s="1"/>
  <c r="N446" i="2"/>
  <c r="M446" i="2"/>
  <c r="L446" i="2"/>
  <c r="K446" i="2"/>
  <c r="O445" i="2"/>
  <c r="P445" i="2" s="1"/>
  <c r="N445" i="2"/>
  <c r="M445" i="2"/>
  <c r="L445" i="2"/>
  <c r="K445" i="2"/>
  <c r="O444" i="2"/>
  <c r="N444" i="2"/>
  <c r="M444" i="2"/>
  <c r="L444" i="2"/>
  <c r="K444" i="2"/>
  <c r="O443" i="2"/>
  <c r="N443" i="2"/>
  <c r="M443" i="2"/>
  <c r="L443" i="2"/>
  <c r="K443" i="2"/>
  <c r="O442" i="2"/>
  <c r="P442" i="2" s="1"/>
  <c r="Q442" i="2" s="1"/>
  <c r="N442" i="2"/>
  <c r="M442" i="2"/>
  <c r="L442" i="2"/>
  <c r="K442" i="2"/>
  <c r="O441" i="2"/>
  <c r="N441" i="2"/>
  <c r="M441" i="2"/>
  <c r="L441" i="2"/>
  <c r="P441" i="2" s="1"/>
  <c r="K441" i="2"/>
  <c r="O440" i="2"/>
  <c r="P440" i="2" s="1"/>
  <c r="Q440" i="2" s="1"/>
  <c r="N440" i="2"/>
  <c r="M440" i="2"/>
  <c r="L440" i="2"/>
  <c r="K440" i="2"/>
  <c r="O439" i="2"/>
  <c r="P439" i="2" s="1"/>
  <c r="N439" i="2"/>
  <c r="M439" i="2"/>
  <c r="L439" i="2"/>
  <c r="K439" i="2"/>
  <c r="O438" i="2"/>
  <c r="N438" i="2"/>
  <c r="M438" i="2"/>
  <c r="L438" i="2"/>
  <c r="K438" i="2"/>
  <c r="O437" i="2"/>
  <c r="P437" i="2" s="1"/>
  <c r="N437" i="2"/>
  <c r="M437" i="2"/>
  <c r="L437" i="2"/>
  <c r="K437" i="2"/>
  <c r="O436" i="2"/>
  <c r="P436" i="2" s="1"/>
  <c r="Q436" i="2" s="1"/>
  <c r="N436" i="2"/>
  <c r="M436" i="2"/>
  <c r="L436" i="2"/>
  <c r="K436" i="2"/>
  <c r="O435" i="2"/>
  <c r="P435" i="2" s="1"/>
  <c r="N435" i="2"/>
  <c r="M435" i="2"/>
  <c r="L435" i="2"/>
  <c r="K435" i="2"/>
  <c r="O434" i="2"/>
  <c r="N434" i="2"/>
  <c r="M434" i="2"/>
  <c r="L434" i="2"/>
  <c r="K434" i="2"/>
  <c r="O433" i="2"/>
  <c r="N433" i="2"/>
  <c r="M433" i="2"/>
  <c r="L433" i="2"/>
  <c r="K433" i="2"/>
  <c r="O432" i="2"/>
  <c r="P432" i="2" s="1"/>
  <c r="Q432" i="2" s="1"/>
  <c r="N432" i="2"/>
  <c r="M432" i="2"/>
  <c r="L432" i="2"/>
  <c r="K432" i="2"/>
  <c r="O431" i="2"/>
  <c r="P431" i="2" s="1"/>
  <c r="S431" i="2" s="1"/>
  <c r="T431" i="2" s="1"/>
  <c r="N431" i="2"/>
  <c r="M431" i="2"/>
  <c r="L431" i="2"/>
  <c r="K431" i="2"/>
  <c r="O430" i="2"/>
  <c r="N430" i="2"/>
  <c r="M430" i="2"/>
  <c r="L430" i="2"/>
  <c r="P430" i="2" s="1"/>
  <c r="Q430" i="2" s="1"/>
  <c r="K430" i="2"/>
  <c r="O429" i="2"/>
  <c r="N429" i="2"/>
  <c r="M429" i="2"/>
  <c r="L429" i="2"/>
  <c r="K429" i="2"/>
  <c r="O428" i="2"/>
  <c r="N428" i="2"/>
  <c r="M428" i="2"/>
  <c r="L428" i="2"/>
  <c r="P428" i="2" s="1"/>
  <c r="Q428" i="2" s="1"/>
  <c r="K428" i="2"/>
  <c r="O427" i="2"/>
  <c r="P427" i="2" s="1"/>
  <c r="N427" i="2"/>
  <c r="M427" i="2"/>
  <c r="L427" i="2"/>
  <c r="K427" i="2"/>
  <c r="O426" i="2"/>
  <c r="P426" i="2" s="1"/>
  <c r="Q426" i="2" s="1"/>
  <c r="N426" i="2"/>
  <c r="M426" i="2"/>
  <c r="L426" i="2"/>
  <c r="K426" i="2"/>
  <c r="O425" i="2"/>
  <c r="N425" i="2"/>
  <c r="M425" i="2"/>
  <c r="L425" i="2"/>
  <c r="K425" i="2"/>
  <c r="O424" i="2"/>
  <c r="N424" i="2"/>
  <c r="M424" i="2"/>
  <c r="L424" i="2"/>
  <c r="K424" i="2"/>
  <c r="O423" i="2"/>
  <c r="N423" i="2"/>
  <c r="M423" i="2"/>
  <c r="L423" i="2"/>
  <c r="K423" i="2"/>
  <c r="O422" i="2"/>
  <c r="N422" i="2"/>
  <c r="M422" i="2"/>
  <c r="L422" i="2"/>
  <c r="P422" i="2" s="1"/>
  <c r="Q422" i="2" s="1"/>
  <c r="K422" i="2"/>
  <c r="O421" i="2"/>
  <c r="P421" i="2" s="1"/>
  <c r="Q421" i="2" s="1"/>
  <c r="N421" i="2"/>
  <c r="M421" i="2"/>
  <c r="L421" i="2"/>
  <c r="K421" i="2"/>
  <c r="O420" i="2"/>
  <c r="N420" i="2"/>
  <c r="M420" i="2"/>
  <c r="L420" i="2"/>
  <c r="K420" i="2"/>
  <c r="O419" i="2"/>
  <c r="N419" i="2"/>
  <c r="M419" i="2"/>
  <c r="L419" i="2"/>
  <c r="K419" i="2"/>
  <c r="O418" i="2"/>
  <c r="N418" i="2"/>
  <c r="M418" i="2"/>
  <c r="L418" i="2"/>
  <c r="K418" i="2"/>
  <c r="O417" i="2"/>
  <c r="N417" i="2"/>
  <c r="M417" i="2"/>
  <c r="L417" i="2"/>
  <c r="K417" i="2"/>
  <c r="O416" i="2"/>
  <c r="P416" i="2" s="1"/>
  <c r="N416" i="2"/>
  <c r="M416" i="2"/>
  <c r="L416" i="2"/>
  <c r="K416" i="2"/>
  <c r="O415" i="2"/>
  <c r="N415" i="2"/>
  <c r="M415" i="2"/>
  <c r="L415" i="2"/>
  <c r="K415" i="2"/>
  <c r="O414" i="2"/>
  <c r="N414" i="2"/>
  <c r="M414" i="2"/>
  <c r="L414" i="2"/>
  <c r="K414" i="2"/>
  <c r="O413" i="2"/>
  <c r="N413" i="2"/>
  <c r="M413" i="2"/>
  <c r="L413" i="2"/>
  <c r="K413" i="2"/>
  <c r="O412" i="2"/>
  <c r="N412" i="2"/>
  <c r="M412" i="2"/>
  <c r="L412" i="2"/>
  <c r="K412" i="2"/>
  <c r="O411" i="2"/>
  <c r="N411" i="2"/>
  <c r="M411" i="2"/>
  <c r="L411" i="2"/>
  <c r="K411" i="2"/>
  <c r="O410" i="2"/>
  <c r="N410" i="2"/>
  <c r="M410" i="2"/>
  <c r="L410" i="2"/>
  <c r="K410" i="2"/>
  <c r="O409" i="2"/>
  <c r="N409" i="2"/>
  <c r="M409" i="2"/>
  <c r="L409" i="2"/>
  <c r="K409" i="2"/>
  <c r="O408" i="2"/>
  <c r="P408" i="2" s="1"/>
  <c r="N408" i="2"/>
  <c r="M408" i="2"/>
  <c r="L408" i="2"/>
  <c r="K408" i="2"/>
  <c r="O407" i="2"/>
  <c r="P407" i="2" s="1"/>
  <c r="N407" i="2"/>
  <c r="M407" i="2"/>
  <c r="L407" i="2"/>
  <c r="K407" i="2"/>
  <c r="O406" i="2"/>
  <c r="N406" i="2"/>
  <c r="M406" i="2"/>
  <c r="L406" i="2"/>
  <c r="K406" i="2"/>
  <c r="O405" i="2"/>
  <c r="N405" i="2"/>
  <c r="M405" i="2"/>
  <c r="L405" i="2"/>
  <c r="K405" i="2"/>
  <c r="O404" i="2"/>
  <c r="N404" i="2"/>
  <c r="M404" i="2"/>
  <c r="L404" i="2"/>
  <c r="K404" i="2"/>
  <c r="O403" i="2"/>
  <c r="N403" i="2"/>
  <c r="M403" i="2"/>
  <c r="L403" i="2"/>
  <c r="K403" i="2"/>
  <c r="O402" i="2"/>
  <c r="N402" i="2"/>
  <c r="M402" i="2"/>
  <c r="L402" i="2"/>
  <c r="K402" i="2"/>
  <c r="O401" i="2"/>
  <c r="N401" i="2"/>
  <c r="M401" i="2"/>
  <c r="L401" i="2"/>
  <c r="K401" i="2"/>
  <c r="O400" i="2"/>
  <c r="N400" i="2"/>
  <c r="M400" i="2"/>
  <c r="L400" i="2"/>
  <c r="K400" i="2"/>
  <c r="O399" i="2"/>
  <c r="N399" i="2"/>
  <c r="M399" i="2"/>
  <c r="L399" i="2"/>
  <c r="P399" i="2" s="1"/>
  <c r="K399" i="2"/>
  <c r="O398" i="2"/>
  <c r="P398" i="2" s="1"/>
  <c r="Q398" i="2" s="1"/>
  <c r="N398" i="2"/>
  <c r="M398" i="2"/>
  <c r="L398" i="2"/>
  <c r="K398" i="2"/>
  <c r="O397" i="2"/>
  <c r="P397" i="2" s="1"/>
  <c r="Q397" i="2" s="1"/>
  <c r="N397" i="2"/>
  <c r="M397" i="2"/>
  <c r="L397" i="2"/>
  <c r="K397" i="2"/>
  <c r="O396" i="2"/>
  <c r="P396" i="2" s="1"/>
  <c r="N396" i="2"/>
  <c r="M396" i="2"/>
  <c r="L396" i="2"/>
  <c r="K396" i="2"/>
  <c r="O395" i="2"/>
  <c r="N395" i="2"/>
  <c r="M395" i="2"/>
  <c r="L395" i="2"/>
  <c r="K395" i="2"/>
  <c r="O394" i="2"/>
  <c r="P394" i="2" s="1"/>
  <c r="Q394" i="2" s="1"/>
  <c r="N394" i="2"/>
  <c r="M394" i="2"/>
  <c r="L394" i="2"/>
  <c r="K394" i="2"/>
  <c r="O393" i="2"/>
  <c r="N393" i="2"/>
  <c r="M393" i="2"/>
  <c r="L393" i="2"/>
  <c r="K393" i="2"/>
  <c r="O392" i="2"/>
  <c r="P392" i="2" s="1"/>
  <c r="N392" i="2"/>
  <c r="M392" i="2"/>
  <c r="L392" i="2"/>
  <c r="K392" i="2"/>
  <c r="O391" i="2"/>
  <c r="N391" i="2"/>
  <c r="M391" i="2"/>
  <c r="L391" i="2"/>
  <c r="K391" i="2"/>
  <c r="O390" i="2"/>
  <c r="N390" i="2"/>
  <c r="M390" i="2"/>
  <c r="L390" i="2"/>
  <c r="K390" i="2"/>
  <c r="O389" i="2"/>
  <c r="P389" i="2" s="1"/>
  <c r="Q389" i="2" s="1"/>
  <c r="N389" i="2"/>
  <c r="M389" i="2"/>
  <c r="L389" i="2"/>
  <c r="K389" i="2"/>
  <c r="O388" i="2"/>
  <c r="N388" i="2"/>
  <c r="M388" i="2"/>
  <c r="L388" i="2"/>
  <c r="K388" i="2"/>
  <c r="O387" i="2"/>
  <c r="P387" i="2" s="1"/>
  <c r="Q387" i="2" s="1"/>
  <c r="N387" i="2"/>
  <c r="M387" i="2"/>
  <c r="L387" i="2"/>
  <c r="K387" i="2"/>
  <c r="O386" i="2"/>
  <c r="N386" i="2"/>
  <c r="M386" i="2"/>
  <c r="L386" i="2"/>
  <c r="K386" i="2"/>
  <c r="O385" i="2"/>
  <c r="N385" i="2"/>
  <c r="M385" i="2"/>
  <c r="L385" i="2"/>
  <c r="P385" i="2" s="1"/>
  <c r="Q385" i="2" s="1"/>
  <c r="K385" i="2"/>
  <c r="O384" i="2"/>
  <c r="P384" i="2" s="1"/>
  <c r="N384" i="2"/>
  <c r="M384" i="2"/>
  <c r="L384" i="2"/>
  <c r="K384" i="2"/>
  <c r="O383" i="2"/>
  <c r="N383" i="2"/>
  <c r="M383" i="2"/>
  <c r="L383" i="2"/>
  <c r="K383" i="2"/>
  <c r="O382" i="2"/>
  <c r="N382" i="2"/>
  <c r="M382" i="2"/>
  <c r="L382" i="2"/>
  <c r="P382" i="2" s="1"/>
  <c r="Q382" i="2" s="1"/>
  <c r="K382" i="2"/>
  <c r="O381" i="2"/>
  <c r="N381" i="2"/>
  <c r="M381" i="2"/>
  <c r="L381" i="2"/>
  <c r="K381" i="2"/>
  <c r="O380" i="2"/>
  <c r="N380" i="2"/>
  <c r="M380" i="2"/>
  <c r="L380" i="2"/>
  <c r="K380" i="2"/>
  <c r="O379" i="2"/>
  <c r="P379" i="2" s="1"/>
  <c r="Q379" i="2" s="1"/>
  <c r="N379" i="2"/>
  <c r="M379" i="2"/>
  <c r="L379" i="2"/>
  <c r="K379" i="2"/>
  <c r="O378" i="2"/>
  <c r="N378" i="2"/>
  <c r="M378" i="2"/>
  <c r="L378" i="2"/>
  <c r="K378" i="2"/>
  <c r="O377" i="2"/>
  <c r="N377" i="2"/>
  <c r="M377" i="2"/>
  <c r="L377" i="2"/>
  <c r="K377" i="2"/>
  <c r="O376" i="2"/>
  <c r="N376" i="2"/>
  <c r="M376" i="2"/>
  <c r="L376" i="2"/>
  <c r="K376" i="2"/>
  <c r="O375" i="2"/>
  <c r="N375" i="2"/>
  <c r="M375" i="2"/>
  <c r="L375" i="2"/>
  <c r="K375" i="2"/>
  <c r="O374" i="2"/>
  <c r="N374" i="2"/>
  <c r="M374" i="2"/>
  <c r="L374" i="2"/>
  <c r="K374" i="2"/>
  <c r="O373" i="2"/>
  <c r="P373" i="2" s="1"/>
  <c r="Q373" i="2" s="1"/>
  <c r="N373" i="2"/>
  <c r="M373" i="2"/>
  <c r="L373" i="2"/>
  <c r="K373" i="2"/>
  <c r="O372" i="2"/>
  <c r="P372" i="2" s="1"/>
  <c r="Q372" i="2" s="1"/>
  <c r="N372" i="2"/>
  <c r="M372" i="2"/>
  <c r="L372" i="2"/>
  <c r="K372" i="2"/>
  <c r="O371" i="2"/>
  <c r="N371" i="2"/>
  <c r="M371" i="2"/>
  <c r="L371" i="2"/>
  <c r="K371" i="2"/>
  <c r="O370" i="2"/>
  <c r="N370" i="2"/>
  <c r="M370" i="2"/>
  <c r="L370" i="2"/>
  <c r="K370" i="2"/>
  <c r="O369" i="2"/>
  <c r="N369" i="2"/>
  <c r="M369" i="2"/>
  <c r="L369" i="2"/>
  <c r="P369" i="2" s="1"/>
  <c r="Q369" i="2" s="1"/>
  <c r="K369" i="2"/>
  <c r="O368" i="2"/>
  <c r="P368" i="2" s="1"/>
  <c r="N368" i="2"/>
  <c r="M368" i="2"/>
  <c r="L368" i="2"/>
  <c r="K368" i="2"/>
  <c r="O367" i="2"/>
  <c r="N367" i="2"/>
  <c r="M367" i="2"/>
  <c r="L367" i="2"/>
  <c r="K367" i="2"/>
  <c r="O366" i="2"/>
  <c r="N366" i="2"/>
  <c r="M366" i="2"/>
  <c r="L366" i="2"/>
  <c r="K366" i="2"/>
  <c r="O365" i="2"/>
  <c r="N365" i="2"/>
  <c r="M365" i="2"/>
  <c r="L365" i="2"/>
  <c r="P365" i="2" s="1"/>
  <c r="K365" i="2"/>
  <c r="O364" i="2"/>
  <c r="N364" i="2"/>
  <c r="M364" i="2"/>
  <c r="L364" i="2"/>
  <c r="K364" i="2"/>
  <c r="O363" i="2"/>
  <c r="N363" i="2"/>
  <c r="M363" i="2"/>
  <c r="L363" i="2"/>
  <c r="K363" i="2"/>
  <c r="O362" i="2"/>
  <c r="N362" i="2"/>
  <c r="M362" i="2"/>
  <c r="L362" i="2"/>
  <c r="K362" i="2"/>
  <c r="O361" i="2"/>
  <c r="N361" i="2"/>
  <c r="M361" i="2"/>
  <c r="L361" i="2"/>
  <c r="K361" i="2"/>
  <c r="O360" i="2"/>
  <c r="N360" i="2"/>
  <c r="M360" i="2"/>
  <c r="L360" i="2"/>
  <c r="K360" i="2"/>
  <c r="O359" i="2"/>
  <c r="N359" i="2"/>
  <c r="M359" i="2"/>
  <c r="L359" i="2"/>
  <c r="K359" i="2"/>
  <c r="O358" i="2"/>
  <c r="N358" i="2"/>
  <c r="M358" i="2"/>
  <c r="L358" i="2"/>
  <c r="K358" i="2"/>
  <c r="O357" i="2"/>
  <c r="N357" i="2"/>
  <c r="M357" i="2"/>
  <c r="L357" i="2"/>
  <c r="K357" i="2"/>
  <c r="O356" i="2"/>
  <c r="N356" i="2"/>
  <c r="M356" i="2"/>
  <c r="L356" i="2"/>
  <c r="K356" i="2"/>
  <c r="O355" i="2"/>
  <c r="N355" i="2"/>
  <c r="M355" i="2"/>
  <c r="L355" i="2"/>
  <c r="K355" i="2"/>
  <c r="O354" i="2"/>
  <c r="N354" i="2"/>
  <c r="M354" i="2"/>
  <c r="L354" i="2"/>
  <c r="K354" i="2"/>
  <c r="O353" i="2"/>
  <c r="P353" i="2" s="1"/>
  <c r="Q353" i="2" s="1"/>
  <c r="N353" i="2"/>
  <c r="M353" i="2"/>
  <c r="L353" i="2"/>
  <c r="K353" i="2"/>
  <c r="O352" i="2"/>
  <c r="N352" i="2"/>
  <c r="M352" i="2"/>
  <c r="L352" i="2"/>
  <c r="K352" i="2"/>
  <c r="O351" i="2"/>
  <c r="N351" i="2"/>
  <c r="M351" i="2"/>
  <c r="L351" i="2"/>
  <c r="P351" i="2" s="1"/>
  <c r="Q351" i="2" s="1"/>
  <c r="K351" i="2"/>
  <c r="O350" i="2"/>
  <c r="P350" i="2" s="1"/>
  <c r="N350" i="2"/>
  <c r="M350" i="2"/>
  <c r="L350" i="2"/>
  <c r="K350" i="2"/>
  <c r="O349" i="2"/>
  <c r="P349" i="2" s="1"/>
  <c r="Q349" i="2" s="1"/>
  <c r="N349" i="2"/>
  <c r="M349" i="2"/>
  <c r="L349" i="2"/>
  <c r="K349" i="2"/>
  <c r="O348" i="2"/>
  <c r="P348" i="2" s="1"/>
  <c r="Q348" i="2" s="1"/>
  <c r="N348" i="2"/>
  <c r="M348" i="2"/>
  <c r="L348" i="2"/>
  <c r="K348" i="2"/>
  <c r="O347" i="2"/>
  <c r="N347" i="2"/>
  <c r="M347" i="2"/>
  <c r="L347" i="2"/>
  <c r="K347" i="2"/>
  <c r="O346" i="2"/>
  <c r="N346" i="2"/>
  <c r="M346" i="2"/>
  <c r="L346" i="2"/>
  <c r="K346" i="2"/>
  <c r="O345" i="2"/>
  <c r="N345" i="2"/>
  <c r="M345" i="2"/>
  <c r="L345" i="2"/>
  <c r="K345" i="2"/>
  <c r="O344" i="2"/>
  <c r="P344" i="2" s="1"/>
  <c r="Q344" i="2" s="1"/>
  <c r="N344" i="2"/>
  <c r="M344" i="2"/>
  <c r="L344" i="2"/>
  <c r="K344" i="2"/>
  <c r="O343" i="2"/>
  <c r="N343" i="2"/>
  <c r="M343" i="2"/>
  <c r="L343" i="2"/>
  <c r="K343" i="2"/>
  <c r="O342" i="2"/>
  <c r="N342" i="2"/>
  <c r="M342" i="2"/>
  <c r="L342" i="2"/>
  <c r="K342" i="2"/>
  <c r="O341" i="2"/>
  <c r="N341" i="2"/>
  <c r="M341" i="2"/>
  <c r="L341" i="2"/>
  <c r="K341" i="2"/>
  <c r="O340" i="2"/>
  <c r="P340" i="2" s="1"/>
  <c r="Q340" i="2" s="1"/>
  <c r="N340" i="2"/>
  <c r="M340" i="2"/>
  <c r="L340" i="2"/>
  <c r="K340" i="2"/>
  <c r="O339" i="2"/>
  <c r="P339" i="2" s="1"/>
  <c r="N339" i="2"/>
  <c r="M339" i="2"/>
  <c r="L339" i="2"/>
  <c r="K339" i="2"/>
  <c r="O338" i="2"/>
  <c r="N338" i="2"/>
  <c r="M338" i="2"/>
  <c r="L338" i="2"/>
  <c r="K338" i="2"/>
  <c r="O337" i="2"/>
  <c r="N337" i="2"/>
  <c r="M337" i="2"/>
  <c r="L337" i="2"/>
  <c r="P337" i="2" s="1"/>
  <c r="Q337" i="2" s="1"/>
  <c r="K337" i="2"/>
  <c r="O336" i="2"/>
  <c r="P336" i="2" s="1"/>
  <c r="N336" i="2"/>
  <c r="M336" i="2"/>
  <c r="L336" i="2"/>
  <c r="K336" i="2"/>
  <c r="O335" i="2"/>
  <c r="N335" i="2"/>
  <c r="M335" i="2"/>
  <c r="L335" i="2"/>
  <c r="K335" i="2"/>
  <c r="O334" i="2"/>
  <c r="N334" i="2"/>
  <c r="M334" i="2"/>
  <c r="L334" i="2"/>
  <c r="P334" i="2" s="1"/>
  <c r="Q334" i="2" s="1"/>
  <c r="K334" i="2"/>
  <c r="O333" i="2"/>
  <c r="N333" i="2"/>
  <c r="M333" i="2"/>
  <c r="L333" i="2"/>
  <c r="K333" i="2"/>
  <c r="O332" i="2"/>
  <c r="N332" i="2"/>
  <c r="M332" i="2"/>
  <c r="L332" i="2"/>
  <c r="P332" i="2" s="1"/>
  <c r="Q332" i="2" s="1"/>
  <c r="K332" i="2"/>
  <c r="O331" i="2"/>
  <c r="N331" i="2"/>
  <c r="M331" i="2"/>
  <c r="L331" i="2"/>
  <c r="K331" i="2"/>
  <c r="O330" i="2"/>
  <c r="N330" i="2"/>
  <c r="M330" i="2"/>
  <c r="L330" i="2"/>
  <c r="K330" i="2"/>
  <c r="O329" i="2"/>
  <c r="N329" i="2"/>
  <c r="M329" i="2"/>
  <c r="L329" i="2"/>
  <c r="K329" i="2"/>
  <c r="O328" i="2"/>
  <c r="N328" i="2"/>
  <c r="M328" i="2"/>
  <c r="L328" i="2"/>
  <c r="K328" i="2"/>
  <c r="O327" i="2"/>
  <c r="N327" i="2"/>
  <c r="M327" i="2"/>
  <c r="L327" i="2"/>
  <c r="K327" i="2"/>
  <c r="O326" i="2"/>
  <c r="P326" i="2" s="1"/>
  <c r="Q326" i="2" s="1"/>
  <c r="N326" i="2"/>
  <c r="M326" i="2"/>
  <c r="L326" i="2"/>
  <c r="K326" i="2"/>
  <c r="O325" i="2"/>
  <c r="P325" i="2" s="1"/>
  <c r="N325" i="2"/>
  <c r="M325" i="2"/>
  <c r="L325" i="2"/>
  <c r="K325" i="2"/>
  <c r="O324" i="2"/>
  <c r="N324" i="2"/>
  <c r="M324" i="2"/>
  <c r="L324" i="2"/>
  <c r="K324" i="2"/>
  <c r="O323" i="2"/>
  <c r="N323" i="2"/>
  <c r="M323" i="2"/>
  <c r="L323" i="2"/>
  <c r="K323" i="2"/>
  <c r="O322" i="2"/>
  <c r="N322" i="2"/>
  <c r="M322" i="2"/>
  <c r="L322" i="2"/>
  <c r="P322" i="2" s="1"/>
  <c r="Q322" i="2" s="1"/>
  <c r="K322" i="2"/>
  <c r="O321" i="2"/>
  <c r="P321" i="2" s="1"/>
  <c r="Q321" i="2" s="1"/>
  <c r="N321" i="2"/>
  <c r="M321" i="2"/>
  <c r="L321" i="2"/>
  <c r="K321" i="2"/>
  <c r="O320" i="2"/>
  <c r="P320" i="2" s="1"/>
  <c r="Q320" i="2" s="1"/>
  <c r="N320" i="2"/>
  <c r="M320" i="2"/>
  <c r="L320" i="2"/>
  <c r="K320" i="2"/>
  <c r="O319" i="2"/>
  <c r="N319" i="2"/>
  <c r="M319" i="2"/>
  <c r="L319" i="2"/>
  <c r="K319" i="2"/>
  <c r="O318" i="2"/>
  <c r="N318" i="2"/>
  <c r="M318" i="2"/>
  <c r="L318" i="2"/>
  <c r="K318" i="2"/>
  <c r="O317" i="2"/>
  <c r="P317" i="2" s="1"/>
  <c r="Q317" i="2" s="1"/>
  <c r="N317" i="2"/>
  <c r="M317" i="2"/>
  <c r="L317" i="2"/>
  <c r="K317" i="2"/>
  <c r="O316" i="2"/>
  <c r="P316" i="2" s="1"/>
  <c r="Q316" i="2" s="1"/>
  <c r="N316" i="2"/>
  <c r="M316" i="2"/>
  <c r="L316" i="2"/>
  <c r="K316" i="2"/>
  <c r="O315" i="2"/>
  <c r="N315" i="2"/>
  <c r="M315" i="2"/>
  <c r="L315" i="2"/>
  <c r="K315" i="2"/>
  <c r="O314" i="2"/>
  <c r="N314" i="2"/>
  <c r="M314" i="2"/>
  <c r="L314" i="2"/>
  <c r="K314" i="2"/>
  <c r="O313" i="2"/>
  <c r="N313" i="2"/>
  <c r="M313" i="2"/>
  <c r="L313" i="2"/>
  <c r="K313" i="2"/>
  <c r="O312" i="2"/>
  <c r="N312" i="2"/>
  <c r="M312" i="2"/>
  <c r="L312" i="2"/>
  <c r="K312" i="2"/>
  <c r="O311" i="2"/>
  <c r="N311" i="2"/>
  <c r="M311" i="2"/>
  <c r="L311" i="2"/>
  <c r="P311" i="2" s="1"/>
  <c r="Q311" i="2" s="1"/>
  <c r="K311" i="2"/>
  <c r="O310" i="2"/>
  <c r="N310" i="2"/>
  <c r="M310" i="2"/>
  <c r="L310" i="2"/>
  <c r="K310" i="2"/>
  <c r="O309" i="2"/>
  <c r="N309" i="2"/>
  <c r="M309" i="2"/>
  <c r="L309" i="2"/>
  <c r="K309" i="2"/>
  <c r="O308" i="2"/>
  <c r="N308" i="2"/>
  <c r="M308" i="2"/>
  <c r="L308" i="2"/>
  <c r="K308" i="2"/>
  <c r="O307" i="2"/>
  <c r="P307" i="2" s="1"/>
  <c r="Q307" i="2" s="1"/>
  <c r="N307" i="2"/>
  <c r="M307" i="2"/>
  <c r="L307" i="2"/>
  <c r="K307" i="2"/>
  <c r="O306" i="2"/>
  <c r="N306" i="2"/>
  <c r="M306" i="2"/>
  <c r="L306" i="2"/>
  <c r="K306" i="2"/>
  <c r="O305" i="2"/>
  <c r="N305" i="2"/>
  <c r="M305" i="2"/>
  <c r="L305" i="2"/>
  <c r="K305" i="2"/>
  <c r="O304" i="2"/>
  <c r="P304" i="2" s="1"/>
  <c r="Q304" i="2" s="1"/>
  <c r="N304" i="2"/>
  <c r="M304" i="2"/>
  <c r="L304" i="2"/>
  <c r="K304" i="2"/>
  <c r="O303" i="2"/>
  <c r="P303" i="2" s="1"/>
  <c r="Q303" i="2" s="1"/>
  <c r="N303" i="2"/>
  <c r="M303" i="2"/>
  <c r="L303" i="2"/>
  <c r="K303" i="2"/>
  <c r="O302" i="2"/>
  <c r="P302" i="2" s="1"/>
  <c r="Q302" i="2" s="1"/>
  <c r="N302" i="2"/>
  <c r="M302" i="2"/>
  <c r="L302" i="2"/>
  <c r="K302" i="2"/>
  <c r="O301" i="2"/>
  <c r="P301" i="2" s="1"/>
  <c r="N301" i="2"/>
  <c r="M301" i="2"/>
  <c r="L301" i="2"/>
  <c r="K301" i="2"/>
  <c r="O300" i="2"/>
  <c r="P300" i="2" s="1"/>
  <c r="Q300" i="2" s="1"/>
  <c r="N300" i="2"/>
  <c r="M300" i="2"/>
  <c r="L300" i="2"/>
  <c r="K300" i="2"/>
  <c r="O299" i="2"/>
  <c r="P299" i="2" s="1"/>
  <c r="Q299" i="2" s="1"/>
  <c r="N299" i="2"/>
  <c r="M299" i="2"/>
  <c r="L299" i="2"/>
  <c r="K299" i="2"/>
  <c r="O298" i="2"/>
  <c r="P298" i="2" s="1"/>
  <c r="Q298" i="2" s="1"/>
  <c r="N298" i="2"/>
  <c r="M298" i="2"/>
  <c r="L298" i="2"/>
  <c r="K298" i="2"/>
  <c r="O297" i="2"/>
  <c r="P297" i="2" s="1"/>
  <c r="N297" i="2"/>
  <c r="M297" i="2"/>
  <c r="L297" i="2"/>
  <c r="K297" i="2"/>
  <c r="O296" i="2"/>
  <c r="P296" i="2" s="1"/>
  <c r="N296" i="2"/>
  <c r="M296" i="2"/>
  <c r="L296" i="2"/>
  <c r="K296" i="2"/>
  <c r="O295" i="2"/>
  <c r="P295" i="2" s="1"/>
  <c r="Q295" i="2" s="1"/>
  <c r="N295" i="2"/>
  <c r="M295" i="2"/>
  <c r="L295" i="2"/>
  <c r="K295" i="2"/>
  <c r="O294" i="2"/>
  <c r="N294" i="2"/>
  <c r="M294" i="2"/>
  <c r="L294" i="2"/>
  <c r="P294" i="2" s="1"/>
  <c r="K294" i="2"/>
  <c r="O293" i="2"/>
  <c r="P293" i="2" s="1"/>
  <c r="N293" i="2"/>
  <c r="M293" i="2"/>
  <c r="L293" i="2"/>
  <c r="K293" i="2"/>
  <c r="O292" i="2"/>
  <c r="N292" i="2"/>
  <c r="M292" i="2"/>
  <c r="L292" i="2"/>
  <c r="K292" i="2"/>
  <c r="O291" i="2"/>
  <c r="P291" i="2" s="1"/>
  <c r="Q291" i="2" s="1"/>
  <c r="N291" i="2"/>
  <c r="M291" i="2"/>
  <c r="L291" i="2"/>
  <c r="K291" i="2"/>
  <c r="O290" i="2"/>
  <c r="N290" i="2"/>
  <c r="M290" i="2"/>
  <c r="L290" i="2"/>
  <c r="K290" i="2"/>
  <c r="O289" i="2"/>
  <c r="N289" i="2"/>
  <c r="M289" i="2"/>
  <c r="L289" i="2"/>
  <c r="P289" i="2" s="1"/>
  <c r="K289" i="2"/>
  <c r="O288" i="2"/>
  <c r="P288" i="2" s="1"/>
  <c r="N288" i="2"/>
  <c r="M288" i="2"/>
  <c r="L288" i="2"/>
  <c r="K288" i="2"/>
  <c r="O287" i="2"/>
  <c r="P287" i="2" s="1"/>
  <c r="S287" i="2" s="1"/>
  <c r="T287" i="2" s="1"/>
  <c r="N287" i="2"/>
  <c r="M287" i="2"/>
  <c r="L287" i="2"/>
  <c r="K287" i="2"/>
  <c r="O286" i="2"/>
  <c r="N286" i="2"/>
  <c r="M286" i="2"/>
  <c r="L286" i="2"/>
  <c r="K286" i="2"/>
  <c r="O285" i="2"/>
  <c r="N285" i="2"/>
  <c r="M285" i="2"/>
  <c r="L285" i="2"/>
  <c r="K285" i="2"/>
  <c r="O284" i="2"/>
  <c r="N284" i="2"/>
  <c r="M284" i="2"/>
  <c r="L284" i="2"/>
  <c r="K284" i="2"/>
  <c r="O283" i="2"/>
  <c r="P283" i="2" s="1"/>
  <c r="N283" i="2"/>
  <c r="M283" i="2"/>
  <c r="L283" i="2"/>
  <c r="K283" i="2"/>
  <c r="O282" i="2"/>
  <c r="N282" i="2"/>
  <c r="M282" i="2"/>
  <c r="L282" i="2"/>
  <c r="K282" i="2"/>
  <c r="O281" i="2"/>
  <c r="P281" i="2" s="1"/>
  <c r="Q281" i="2" s="1"/>
  <c r="N281" i="2"/>
  <c r="M281" i="2"/>
  <c r="L281" i="2"/>
  <c r="K281" i="2"/>
  <c r="O280" i="2"/>
  <c r="N280" i="2"/>
  <c r="M280" i="2"/>
  <c r="L280" i="2"/>
  <c r="K280" i="2"/>
  <c r="O279" i="2"/>
  <c r="N279" i="2"/>
  <c r="M279" i="2"/>
  <c r="L279" i="2"/>
  <c r="P279" i="2" s="1"/>
  <c r="K279" i="2"/>
  <c r="O278" i="2"/>
  <c r="P278" i="2" s="1"/>
  <c r="N278" i="2"/>
  <c r="M278" i="2"/>
  <c r="L278" i="2"/>
  <c r="K278" i="2"/>
  <c r="O277" i="2"/>
  <c r="P277" i="2" s="1"/>
  <c r="N277" i="2"/>
  <c r="M277" i="2"/>
  <c r="L277" i="2"/>
  <c r="K277" i="2"/>
  <c r="O276" i="2"/>
  <c r="N276" i="2"/>
  <c r="M276" i="2"/>
  <c r="L276" i="2"/>
  <c r="K276" i="2"/>
  <c r="O275" i="2"/>
  <c r="N275" i="2"/>
  <c r="M275" i="2"/>
  <c r="L275" i="2"/>
  <c r="K275" i="2"/>
  <c r="O274" i="2"/>
  <c r="N274" i="2"/>
  <c r="M274" i="2"/>
  <c r="L274" i="2"/>
  <c r="K274" i="2"/>
  <c r="O273" i="2"/>
  <c r="N273" i="2"/>
  <c r="M273" i="2"/>
  <c r="L273" i="2"/>
  <c r="K273" i="2"/>
  <c r="O272" i="2"/>
  <c r="P272" i="2" s="1"/>
  <c r="N272" i="2"/>
  <c r="M272" i="2"/>
  <c r="L272" i="2"/>
  <c r="K272" i="2"/>
  <c r="O271" i="2"/>
  <c r="N271" i="2"/>
  <c r="M271" i="2"/>
  <c r="L271" i="2"/>
  <c r="K271" i="2"/>
  <c r="O270" i="2"/>
  <c r="N270" i="2"/>
  <c r="M270" i="2"/>
  <c r="L270" i="2"/>
  <c r="K270" i="2"/>
  <c r="O269" i="2"/>
  <c r="N269" i="2"/>
  <c r="M269" i="2"/>
  <c r="L269" i="2"/>
  <c r="K269" i="2"/>
  <c r="O268" i="2"/>
  <c r="P268" i="2" s="1"/>
  <c r="N268" i="2"/>
  <c r="M268" i="2"/>
  <c r="L268" i="2"/>
  <c r="K268" i="2"/>
  <c r="O267" i="2"/>
  <c r="N267" i="2"/>
  <c r="M267" i="2"/>
  <c r="L267" i="2"/>
  <c r="K267" i="2"/>
  <c r="O266" i="2"/>
  <c r="N266" i="2"/>
  <c r="M266" i="2"/>
  <c r="L266" i="2"/>
  <c r="K266" i="2"/>
  <c r="O265" i="2"/>
  <c r="N265" i="2"/>
  <c r="M265" i="2"/>
  <c r="L265" i="2"/>
  <c r="K265" i="2"/>
  <c r="O264" i="2"/>
  <c r="P264" i="2" s="1"/>
  <c r="Q264" i="2" s="1"/>
  <c r="N264" i="2"/>
  <c r="M264" i="2"/>
  <c r="L264" i="2"/>
  <c r="K264" i="2"/>
  <c r="O263" i="2"/>
  <c r="P263" i="2" s="1"/>
  <c r="N263" i="2"/>
  <c r="M263" i="2"/>
  <c r="L263" i="2"/>
  <c r="K263" i="2"/>
  <c r="O262" i="2"/>
  <c r="N262" i="2"/>
  <c r="M262" i="2"/>
  <c r="L262" i="2"/>
  <c r="K262" i="2"/>
  <c r="O261" i="2"/>
  <c r="N261" i="2"/>
  <c r="M261" i="2"/>
  <c r="L261" i="2"/>
  <c r="K261" i="2"/>
  <c r="O260" i="2"/>
  <c r="N260" i="2"/>
  <c r="M260" i="2"/>
  <c r="L260" i="2"/>
  <c r="K260" i="2"/>
  <c r="O259" i="2"/>
  <c r="N259" i="2"/>
  <c r="M259" i="2"/>
  <c r="L259" i="2"/>
  <c r="K259" i="2"/>
  <c r="O258" i="2"/>
  <c r="N258" i="2"/>
  <c r="M258" i="2"/>
  <c r="L258" i="2"/>
  <c r="K258" i="2"/>
  <c r="O257" i="2"/>
  <c r="N257" i="2"/>
  <c r="M257" i="2"/>
  <c r="L257" i="2"/>
  <c r="K257" i="2"/>
  <c r="O256" i="2"/>
  <c r="N256" i="2"/>
  <c r="M256" i="2"/>
  <c r="L256" i="2"/>
  <c r="K256" i="2"/>
  <c r="O255" i="2"/>
  <c r="N255" i="2"/>
  <c r="M255" i="2"/>
  <c r="L255" i="2"/>
  <c r="K255" i="2"/>
  <c r="O254" i="2"/>
  <c r="N254" i="2"/>
  <c r="M254" i="2"/>
  <c r="L254" i="2"/>
  <c r="K254" i="2"/>
  <c r="O253" i="2"/>
  <c r="P253" i="2" s="1"/>
  <c r="Q253" i="2" s="1"/>
  <c r="N253" i="2"/>
  <c r="M253" i="2"/>
  <c r="L253" i="2"/>
  <c r="K253" i="2"/>
  <c r="O252" i="2"/>
  <c r="N252" i="2"/>
  <c r="M252" i="2"/>
  <c r="L252" i="2"/>
  <c r="K252" i="2"/>
  <c r="O251" i="2"/>
  <c r="N251" i="2"/>
  <c r="M251" i="2"/>
  <c r="L251" i="2"/>
  <c r="K251" i="2"/>
  <c r="O250" i="2"/>
  <c r="P250" i="2" s="1"/>
  <c r="Q250" i="2" s="1"/>
  <c r="N250" i="2"/>
  <c r="M250" i="2"/>
  <c r="L250" i="2"/>
  <c r="K250" i="2"/>
  <c r="O249" i="2"/>
  <c r="N249" i="2"/>
  <c r="M249" i="2"/>
  <c r="L249" i="2"/>
  <c r="K249" i="2"/>
  <c r="O248" i="2"/>
  <c r="P248" i="2" s="1"/>
  <c r="N248" i="2"/>
  <c r="M248" i="2"/>
  <c r="L248" i="2"/>
  <c r="K248" i="2"/>
  <c r="O247" i="2"/>
  <c r="P247" i="2" s="1"/>
  <c r="N247" i="2"/>
  <c r="M247" i="2"/>
  <c r="L247" i="2"/>
  <c r="K247" i="2"/>
  <c r="O246" i="2"/>
  <c r="P246" i="2" s="1"/>
  <c r="N246" i="2"/>
  <c r="M246" i="2"/>
  <c r="L246" i="2"/>
  <c r="K246" i="2"/>
  <c r="O245" i="2"/>
  <c r="P245" i="2" s="1"/>
  <c r="Q245" i="2" s="1"/>
  <c r="N245" i="2"/>
  <c r="M245" i="2"/>
  <c r="L245" i="2"/>
  <c r="K245" i="2"/>
  <c r="O244" i="2"/>
  <c r="P244" i="2" s="1"/>
  <c r="N244" i="2"/>
  <c r="M244" i="2"/>
  <c r="L244" i="2"/>
  <c r="K244" i="2"/>
  <c r="O243" i="2"/>
  <c r="P243" i="2" s="1"/>
  <c r="N243" i="2"/>
  <c r="M243" i="2"/>
  <c r="L243" i="2"/>
  <c r="K243" i="2"/>
  <c r="O242" i="2"/>
  <c r="N242" i="2"/>
  <c r="M242" i="2"/>
  <c r="L242" i="2"/>
  <c r="K242" i="2"/>
  <c r="O241" i="2"/>
  <c r="N241" i="2"/>
  <c r="M241" i="2"/>
  <c r="L241" i="2"/>
  <c r="K241" i="2"/>
  <c r="O240" i="2"/>
  <c r="P240" i="2" s="1"/>
  <c r="N240" i="2"/>
  <c r="M240" i="2"/>
  <c r="L240" i="2"/>
  <c r="K240" i="2"/>
  <c r="O239" i="2"/>
  <c r="N239" i="2"/>
  <c r="M239" i="2"/>
  <c r="L239" i="2"/>
  <c r="K239" i="2"/>
  <c r="O238" i="2"/>
  <c r="N238" i="2"/>
  <c r="M238" i="2"/>
  <c r="L238" i="2"/>
  <c r="K238" i="2"/>
  <c r="O237" i="2"/>
  <c r="N237" i="2"/>
  <c r="M237" i="2"/>
  <c r="L237" i="2"/>
  <c r="P237" i="2" s="1"/>
  <c r="Q237" i="2" s="1"/>
  <c r="K237" i="2"/>
  <c r="O236" i="2"/>
  <c r="N236" i="2"/>
  <c r="M236" i="2"/>
  <c r="L236" i="2"/>
  <c r="P236" i="2" s="1"/>
  <c r="K236" i="2"/>
  <c r="O235" i="2"/>
  <c r="P235" i="2" s="1"/>
  <c r="N235" i="2"/>
  <c r="M235" i="2"/>
  <c r="L235" i="2"/>
  <c r="K235" i="2"/>
  <c r="O234" i="2"/>
  <c r="P234" i="2" s="1"/>
  <c r="N234" i="2"/>
  <c r="M234" i="2"/>
  <c r="L234" i="2"/>
  <c r="K234" i="2"/>
  <c r="O233" i="2"/>
  <c r="N233" i="2"/>
  <c r="M233" i="2"/>
  <c r="L233" i="2"/>
  <c r="K233" i="2"/>
  <c r="O232" i="2"/>
  <c r="P232" i="2" s="1"/>
  <c r="N232" i="2"/>
  <c r="M232" i="2"/>
  <c r="L232" i="2"/>
  <c r="K232" i="2"/>
  <c r="O231" i="2"/>
  <c r="N231" i="2"/>
  <c r="M231" i="2"/>
  <c r="L231" i="2"/>
  <c r="P231" i="2" s="1"/>
  <c r="K231" i="2"/>
  <c r="O230" i="2"/>
  <c r="P230" i="2" s="1"/>
  <c r="N230" i="2"/>
  <c r="M230" i="2"/>
  <c r="L230" i="2"/>
  <c r="K230" i="2"/>
  <c r="O229" i="2"/>
  <c r="P229" i="2" s="1"/>
  <c r="Q229" i="2" s="1"/>
  <c r="N229" i="2"/>
  <c r="M229" i="2"/>
  <c r="L229" i="2"/>
  <c r="K229" i="2"/>
  <c r="O228" i="2"/>
  <c r="N228" i="2"/>
  <c r="M228" i="2"/>
  <c r="L228" i="2"/>
  <c r="K228" i="2"/>
  <c r="O227" i="2"/>
  <c r="N227" i="2"/>
  <c r="M227" i="2"/>
  <c r="L227" i="2"/>
  <c r="K227" i="2"/>
  <c r="O226" i="2"/>
  <c r="N226" i="2"/>
  <c r="M226" i="2"/>
  <c r="L226" i="2"/>
  <c r="P226" i="2" s="1"/>
  <c r="K226" i="2"/>
  <c r="O225" i="2"/>
  <c r="N225" i="2"/>
  <c r="M225" i="2"/>
  <c r="L225" i="2"/>
  <c r="K225" i="2"/>
  <c r="O224" i="2"/>
  <c r="P224" i="2" s="1"/>
  <c r="N224" i="2"/>
  <c r="M224" i="2"/>
  <c r="L224" i="2"/>
  <c r="K224" i="2"/>
  <c r="O223" i="2"/>
  <c r="N223" i="2"/>
  <c r="M223" i="2"/>
  <c r="L223" i="2"/>
  <c r="K223" i="2"/>
  <c r="O222" i="2"/>
  <c r="N222" i="2"/>
  <c r="M222" i="2"/>
  <c r="L222" i="2"/>
  <c r="K222" i="2"/>
  <c r="O221" i="2"/>
  <c r="N221" i="2"/>
  <c r="M221" i="2"/>
  <c r="L221" i="2"/>
  <c r="P221" i="2" s="1"/>
  <c r="Q221" i="2" s="1"/>
  <c r="K221" i="2"/>
  <c r="O220" i="2"/>
  <c r="N220" i="2"/>
  <c r="M220" i="2"/>
  <c r="L220" i="2"/>
  <c r="K220" i="2"/>
  <c r="O219" i="2"/>
  <c r="N219" i="2"/>
  <c r="M219" i="2"/>
  <c r="L219" i="2"/>
  <c r="K219" i="2"/>
  <c r="O218" i="2"/>
  <c r="N218" i="2"/>
  <c r="M218" i="2"/>
  <c r="L218" i="2"/>
  <c r="K218" i="2"/>
  <c r="O217" i="2"/>
  <c r="N217" i="2"/>
  <c r="M217" i="2"/>
  <c r="L217" i="2"/>
  <c r="K217" i="2"/>
  <c r="O216" i="2"/>
  <c r="N216" i="2"/>
  <c r="M216" i="2"/>
  <c r="L216" i="2"/>
  <c r="K216" i="2"/>
  <c r="O215" i="2"/>
  <c r="N215" i="2"/>
  <c r="M215" i="2"/>
  <c r="L215" i="2"/>
  <c r="K215" i="2"/>
  <c r="O214" i="2"/>
  <c r="N214" i="2"/>
  <c r="M214" i="2"/>
  <c r="L214" i="2"/>
  <c r="K214" i="2"/>
  <c r="O213" i="2"/>
  <c r="N213" i="2"/>
  <c r="M213" i="2"/>
  <c r="L213" i="2"/>
  <c r="K213" i="2"/>
  <c r="O212" i="2"/>
  <c r="N212" i="2"/>
  <c r="M212" i="2"/>
  <c r="L212" i="2"/>
  <c r="K212" i="2"/>
  <c r="O211" i="2"/>
  <c r="N211" i="2"/>
  <c r="M211" i="2"/>
  <c r="L211" i="2"/>
  <c r="K211" i="2"/>
  <c r="O210" i="2"/>
  <c r="N210" i="2"/>
  <c r="M210" i="2"/>
  <c r="L210" i="2"/>
  <c r="K210" i="2"/>
  <c r="O209" i="2"/>
  <c r="N209" i="2"/>
  <c r="M209" i="2"/>
  <c r="L209" i="2"/>
  <c r="K209" i="2"/>
  <c r="O208" i="2"/>
  <c r="N208" i="2"/>
  <c r="M208" i="2"/>
  <c r="L208" i="2"/>
  <c r="K208" i="2"/>
  <c r="O207" i="2"/>
  <c r="N207" i="2"/>
  <c r="M207" i="2"/>
  <c r="L207" i="2"/>
  <c r="K207" i="2"/>
  <c r="O206" i="2"/>
  <c r="N206" i="2"/>
  <c r="M206" i="2"/>
  <c r="L206" i="2"/>
  <c r="K206" i="2"/>
  <c r="O205" i="2"/>
  <c r="N205" i="2"/>
  <c r="M205" i="2"/>
  <c r="L205" i="2"/>
  <c r="K205" i="2"/>
  <c r="O204" i="2"/>
  <c r="N204" i="2"/>
  <c r="M204" i="2"/>
  <c r="L204" i="2"/>
  <c r="K204" i="2"/>
  <c r="O203" i="2"/>
  <c r="N203" i="2"/>
  <c r="M203" i="2"/>
  <c r="L203" i="2"/>
  <c r="K203" i="2"/>
  <c r="O202" i="2"/>
  <c r="N202" i="2"/>
  <c r="M202" i="2"/>
  <c r="L202" i="2"/>
  <c r="K202" i="2"/>
  <c r="O201" i="2"/>
  <c r="N201" i="2"/>
  <c r="M201" i="2"/>
  <c r="L201" i="2"/>
  <c r="P201" i="2" s="1"/>
  <c r="Q201" i="2" s="1"/>
  <c r="K201" i="2"/>
  <c r="O200" i="2"/>
  <c r="P200" i="2" s="1"/>
  <c r="Q200" i="2" s="1"/>
  <c r="N200" i="2"/>
  <c r="M200" i="2"/>
  <c r="L200" i="2"/>
  <c r="K200" i="2"/>
  <c r="O199" i="2"/>
  <c r="N199" i="2"/>
  <c r="M199" i="2"/>
  <c r="L199" i="2"/>
  <c r="K199" i="2"/>
  <c r="O198" i="2"/>
  <c r="N198" i="2"/>
  <c r="M198" i="2"/>
  <c r="L198" i="2"/>
  <c r="P198" i="2" s="1"/>
  <c r="Q198" i="2" s="1"/>
  <c r="K198" i="2"/>
  <c r="O197" i="2"/>
  <c r="N197" i="2"/>
  <c r="M197" i="2"/>
  <c r="L197" i="2"/>
  <c r="K197" i="2"/>
  <c r="O196" i="2"/>
  <c r="N196" i="2"/>
  <c r="M196" i="2"/>
  <c r="L196" i="2"/>
  <c r="K196" i="2"/>
  <c r="O195" i="2"/>
  <c r="P195" i="2" s="1"/>
  <c r="Q195" i="2" s="1"/>
  <c r="N195" i="2"/>
  <c r="M195" i="2"/>
  <c r="L195" i="2"/>
  <c r="K195" i="2"/>
  <c r="O194" i="2"/>
  <c r="N194" i="2"/>
  <c r="M194" i="2"/>
  <c r="L194" i="2"/>
  <c r="K194" i="2"/>
  <c r="O193" i="2"/>
  <c r="N193" i="2"/>
  <c r="M193" i="2"/>
  <c r="L193" i="2"/>
  <c r="P193" i="2" s="1"/>
  <c r="K193" i="2"/>
  <c r="O192" i="2"/>
  <c r="N192" i="2"/>
  <c r="M192" i="2"/>
  <c r="L192" i="2"/>
  <c r="K192" i="2"/>
  <c r="O191" i="2"/>
  <c r="N191" i="2"/>
  <c r="M191" i="2"/>
  <c r="L191" i="2"/>
  <c r="K191" i="2"/>
  <c r="O190" i="2"/>
  <c r="N190" i="2"/>
  <c r="M190" i="2"/>
  <c r="L190" i="2"/>
  <c r="K190" i="2"/>
  <c r="O189" i="2"/>
  <c r="N189" i="2"/>
  <c r="M189" i="2"/>
  <c r="L189" i="2"/>
  <c r="K189" i="2"/>
  <c r="O188" i="2"/>
  <c r="N188" i="2"/>
  <c r="M188" i="2"/>
  <c r="L188" i="2"/>
  <c r="K188" i="2"/>
  <c r="O187" i="2"/>
  <c r="P187" i="2" s="1"/>
  <c r="Q187" i="2" s="1"/>
  <c r="N187" i="2"/>
  <c r="M187" i="2"/>
  <c r="L187" i="2"/>
  <c r="K187" i="2"/>
  <c r="O186" i="2"/>
  <c r="N186" i="2"/>
  <c r="M186" i="2"/>
  <c r="L186" i="2"/>
  <c r="K186" i="2"/>
  <c r="O185" i="2"/>
  <c r="N185" i="2"/>
  <c r="M185" i="2"/>
  <c r="L185" i="2"/>
  <c r="K185" i="2"/>
  <c r="O184" i="2"/>
  <c r="N184" i="2"/>
  <c r="M184" i="2"/>
  <c r="L184" i="2"/>
  <c r="K184" i="2"/>
  <c r="O183" i="2"/>
  <c r="P183" i="2" s="1"/>
  <c r="N183" i="2"/>
  <c r="M183" i="2"/>
  <c r="L183" i="2"/>
  <c r="K183" i="2"/>
  <c r="O182" i="2"/>
  <c r="N182" i="2"/>
  <c r="M182" i="2"/>
  <c r="L182" i="2"/>
  <c r="K182" i="2"/>
  <c r="O181" i="2"/>
  <c r="N181" i="2"/>
  <c r="M181" i="2"/>
  <c r="L181" i="2"/>
  <c r="K181" i="2"/>
  <c r="O180" i="2"/>
  <c r="N180" i="2"/>
  <c r="M180" i="2"/>
  <c r="L180" i="2"/>
  <c r="K180" i="2"/>
  <c r="O179" i="2"/>
  <c r="N179" i="2"/>
  <c r="M179" i="2"/>
  <c r="L179" i="2"/>
  <c r="K179" i="2"/>
  <c r="O178" i="2"/>
  <c r="N178" i="2"/>
  <c r="M178" i="2"/>
  <c r="L178" i="2"/>
  <c r="K178" i="2"/>
  <c r="O177" i="2"/>
  <c r="N177" i="2"/>
  <c r="M177" i="2"/>
  <c r="L177" i="2"/>
  <c r="K177" i="2"/>
  <c r="O176" i="2"/>
  <c r="N176" i="2"/>
  <c r="M176" i="2"/>
  <c r="L176" i="2"/>
  <c r="K176" i="2"/>
  <c r="O175" i="2"/>
  <c r="N175" i="2"/>
  <c r="M175" i="2"/>
  <c r="L175" i="2"/>
  <c r="K175" i="2"/>
  <c r="O174" i="2"/>
  <c r="P174" i="2" s="1"/>
  <c r="N174" i="2"/>
  <c r="M174" i="2"/>
  <c r="L174" i="2"/>
  <c r="K174" i="2"/>
  <c r="O173" i="2"/>
  <c r="N173" i="2"/>
  <c r="M173" i="2"/>
  <c r="L173" i="2"/>
  <c r="K173" i="2"/>
  <c r="O172" i="2"/>
  <c r="P172" i="2" s="1"/>
  <c r="Q172" i="2" s="1"/>
  <c r="N172" i="2"/>
  <c r="M172" i="2"/>
  <c r="L172" i="2"/>
  <c r="K172" i="2"/>
  <c r="O171" i="2"/>
  <c r="P171" i="2" s="1"/>
  <c r="S171" i="2" s="1"/>
  <c r="T171" i="2" s="1"/>
  <c r="N171" i="2"/>
  <c r="M171" i="2"/>
  <c r="L171" i="2"/>
  <c r="K171" i="2"/>
  <c r="O170" i="2"/>
  <c r="N170" i="2"/>
  <c r="M170" i="2"/>
  <c r="L170" i="2"/>
  <c r="K170" i="2"/>
  <c r="O169" i="2"/>
  <c r="N169" i="2"/>
  <c r="M169" i="2"/>
  <c r="L169" i="2"/>
  <c r="K169" i="2"/>
  <c r="O168" i="2"/>
  <c r="P168" i="2" s="1"/>
  <c r="N168" i="2"/>
  <c r="M168" i="2"/>
  <c r="L168" i="2"/>
  <c r="K168" i="2"/>
  <c r="O167" i="2"/>
  <c r="P167" i="2" s="1"/>
  <c r="N167" i="2"/>
  <c r="M167" i="2"/>
  <c r="L167" i="2"/>
  <c r="K167" i="2"/>
  <c r="O166" i="2"/>
  <c r="N166" i="2"/>
  <c r="M166" i="2"/>
  <c r="L166" i="2"/>
  <c r="K166" i="2"/>
  <c r="O165" i="2"/>
  <c r="N165" i="2"/>
  <c r="M165" i="2"/>
  <c r="L165" i="2"/>
  <c r="K165" i="2"/>
  <c r="O164" i="2"/>
  <c r="N164" i="2"/>
  <c r="M164" i="2"/>
  <c r="L164" i="2"/>
  <c r="P164" i="2" s="1"/>
  <c r="Q164" i="2" s="1"/>
  <c r="K164" i="2"/>
  <c r="O163" i="2"/>
  <c r="N163" i="2"/>
  <c r="M163" i="2"/>
  <c r="L163" i="2"/>
  <c r="K163" i="2"/>
  <c r="O162" i="2"/>
  <c r="N162" i="2"/>
  <c r="M162" i="2"/>
  <c r="L162" i="2"/>
  <c r="K162" i="2"/>
  <c r="O161" i="2"/>
  <c r="N161" i="2"/>
  <c r="M161" i="2"/>
  <c r="L161" i="2"/>
  <c r="K161" i="2"/>
  <c r="O160" i="2"/>
  <c r="N160" i="2"/>
  <c r="M160" i="2"/>
  <c r="L160" i="2"/>
  <c r="K160" i="2"/>
  <c r="O159" i="2"/>
  <c r="N159" i="2"/>
  <c r="M159" i="2"/>
  <c r="L159" i="2"/>
  <c r="K159" i="2"/>
  <c r="O158" i="2"/>
  <c r="P158" i="2" s="1"/>
  <c r="Q158" i="2" s="1"/>
  <c r="N158" i="2"/>
  <c r="M158" i="2"/>
  <c r="L158" i="2"/>
  <c r="K158" i="2"/>
  <c r="O157" i="2"/>
  <c r="P157" i="2" s="1"/>
  <c r="Q157" i="2" s="1"/>
  <c r="N157" i="2"/>
  <c r="M157" i="2"/>
  <c r="L157" i="2"/>
  <c r="K157" i="2"/>
  <c r="O156" i="2"/>
  <c r="N156" i="2"/>
  <c r="M156" i="2"/>
  <c r="L156" i="2"/>
  <c r="K156" i="2"/>
  <c r="O155" i="2"/>
  <c r="N155" i="2"/>
  <c r="M155" i="2"/>
  <c r="L155" i="2"/>
  <c r="K155" i="2"/>
  <c r="O154" i="2"/>
  <c r="N154" i="2"/>
  <c r="M154" i="2"/>
  <c r="L154" i="2"/>
  <c r="K154" i="2"/>
  <c r="O153" i="2"/>
  <c r="N153" i="2"/>
  <c r="M153" i="2"/>
  <c r="L153" i="2"/>
  <c r="K153" i="2"/>
  <c r="O152" i="2"/>
  <c r="N152" i="2"/>
  <c r="M152" i="2"/>
  <c r="L152" i="2"/>
  <c r="K152" i="2"/>
  <c r="O151" i="2"/>
  <c r="N151" i="2"/>
  <c r="M151" i="2"/>
  <c r="L151" i="2"/>
  <c r="K151" i="2"/>
  <c r="O150" i="2"/>
  <c r="N150" i="2"/>
  <c r="M150" i="2"/>
  <c r="L150" i="2"/>
  <c r="K150" i="2"/>
  <c r="O149" i="2"/>
  <c r="P149" i="2" s="1"/>
  <c r="Q149" i="2" s="1"/>
  <c r="N149" i="2"/>
  <c r="M149" i="2"/>
  <c r="L149" i="2"/>
  <c r="K149" i="2"/>
  <c r="O148" i="2"/>
  <c r="N148" i="2"/>
  <c r="M148" i="2"/>
  <c r="L148" i="2"/>
  <c r="K148" i="2"/>
  <c r="O147" i="2"/>
  <c r="N147" i="2"/>
  <c r="M147" i="2"/>
  <c r="L147" i="2"/>
  <c r="K147" i="2"/>
  <c r="O146" i="2"/>
  <c r="N146" i="2"/>
  <c r="M146" i="2"/>
  <c r="L146" i="2"/>
  <c r="K146" i="2"/>
  <c r="O145" i="2"/>
  <c r="N145" i="2"/>
  <c r="M145" i="2"/>
  <c r="L145" i="2"/>
  <c r="P145" i="2" s="1"/>
  <c r="K145" i="2"/>
  <c r="O144" i="2"/>
  <c r="P144" i="2" s="1"/>
  <c r="Q144" i="2" s="1"/>
  <c r="N144" i="2"/>
  <c r="M144" i="2"/>
  <c r="L144" i="2"/>
  <c r="K144" i="2"/>
  <c r="O143" i="2"/>
  <c r="N143" i="2"/>
  <c r="M143" i="2"/>
  <c r="L143" i="2"/>
  <c r="K143" i="2"/>
  <c r="O142" i="2"/>
  <c r="N142" i="2"/>
  <c r="M142" i="2"/>
  <c r="L142" i="2"/>
  <c r="K142" i="2"/>
  <c r="O141" i="2"/>
  <c r="N141" i="2"/>
  <c r="M141" i="2"/>
  <c r="L141" i="2"/>
  <c r="K141" i="2"/>
  <c r="O140" i="2"/>
  <c r="N140" i="2"/>
  <c r="M140" i="2"/>
  <c r="L140" i="2"/>
  <c r="K140" i="2"/>
  <c r="O139" i="2"/>
  <c r="N139" i="2"/>
  <c r="M139" i="2"/>
  <c r="L139" i="2"/>
  <c r="K139" i="2"/>
  <c r="O138" i="2"/>
  <c r="N138" i="2"/>
  <c r="M138" i="2"/>
  <c r="L138" i="2"/>
  <c r="K138" i="2"/>
  <c r="O137" i="2"/>
  <c r="N137" i="2"/>
  <c r="M137" i="2"/>
  <c r="L137" i="2"/>
  <c r="K137" i="2"/>
  <c r="O136" i="2"/>
  <c r="N136" i="2"/>
  <c r="M136" i="2"/>
  <c r="L136" i="2"/>
  <c r="K136" i="2"/>
  <c r="O135" i="2"/>
  <c r="N135" i="2"/>
  <c r="M135" i="2"/>
  <c r="L135" i="2"/>
  <c r="K135" i="2"/>
  <c r="O134" i="2"/>
  <c r="N134" i="2"/>
  <c r="M134" i="2"/>
  <c r="L134" i="2"/>
  <c r="K134" i="2"/>
  <c r="O133" i="2"/>
  <c r="N133" i="2"/>
  <c r="M133" i="2"/>
  <c r="L133" i="2"/>
  <c r="K133" i="2"/>
  <c r="O132" i="2"/>
  <c r="N132" i="2"/>
  <c r="M132" i="2"/>
  <c r="L132" i="2"/>
  <c r="K132" i="2"/>
  <c r="O131" i="2"/>
  <c r="N131" i="2"/>
  <c r="M131" i="2"/>
  <c r="L131" i="2"/>
  <c r="K131" i="2"/>
  <c r="O130" i="2"/>
  <c r="N130" i="2"/>
  <c r="M130" i="2"/>
  <c r="L130" i="2"/>
  <c r="K130" i="2"/>
  <c r="O129" i="2"/>
  <c r="N129" i="2"/>
  <c r="M129" i="2"/>
  <c r="L129" i="2"/>
  <c r="K129" i="2"/>
  <c r="O128" i="2"/>
  <c r="N128" i="2"/>
  <c r="M128" i="2"/>
  <c r="L128" i="2"/>
  <c r="K128" i="2"/>
  <c r="O127" i="2"/>
  <c r="N127" i="2"/>
  <c r="M127" i="2"/>
  <c r="L127" i="2"/>
  <c r="K127" i="2"/>
  <c r="O126" i="2"/>
  <c r="N126" i="2"/>
  <c r="M126" i="2"/>
  <c r="L126" i="2"/>
  <c r="K126" i="2"/>
  <c r="O125" i="2"/>
  <c r="N125" i="2"/>
  <c r="M125" i="2"/>
  <c r="L125" i="2"/>
  <c r="K125" i="2"/>
  <c r="O124" i="2"/>
  <c r="N124" i="2"/>
  <c r="M124" i="2"/>
  <c r="L124" i="2"/>
  <c r="K124" i="2"/>
  <c r="O123" i="2"/>
  <c r="N123" i="2"/>
  <c r="M123" i="2"/>
  <c r="L123" i="2"/>
  <c r="K123" i="2"/>
  <c r="O122" i="2"/>
  <c r="N122" i="2"/>
  <c r="M122" i="2"/>
  <c r="L122" i="2"/>
  <c r="K122" i="2"/>
  <c r="O121" i="2"/>
  <c r="N121" i="2"/>
  <c r="M121" i="2"/>
  <c r="L121" i="2"/>
  <c r="K121" i="2"/>
  <c r="O120" i="2"/>
  <c r="N120" i="2"/>
  <c r="M120" i="2"/>
  <c r="L120" i="2"/>
  <c r="K120" i="2"/>
  <c r="O119" i="2"/>
  <c r="N119" i="2"/>
  <c r="M119" i="2"/>
  <c r="L119" i="2"/>
  <c r="K119" i="2"/>
  <c r="O118" i="2"/>
  <c r="N118" i="2"/>
  <c r="M118" i="2"/>
  <c r="L118" i="2"/>
  <c r="K118" i="2"/>
  <c r="O117" i="2"/>
  <c r="N117" i="2"/>
  <c r="M117" i="2"/>
  <c r="L117" i="2"/>
  <c r="K117" i="2"/>
  <c r="O116" i="2"/>
  <c r="N116" i="2"/>
  <c r="M116" i="2"/>
  <c r="L116" i="2"/>
  <c r="K116" i="2"/>
  <c r="O115" i="2"/>
  <c r="N115" i="2"/>
  <c r="M115" i="2"/>
  <c r="L115" i="2"/>
  <c r="K115" i="2"/>
  <c r="O114" i="2"/>
  <c r="N114" i="2"/>
  <c r="M114" i="2"/>
  <c r="L114" i="2"/>
  <c r="K114" i="2"/>
  <c r="O113" i="2"/>
  <c r="N113" i="2"/>
  <c r="M113" i="2"/>
  <c r="L113" i="2"/>
  <c r="K113" i="2"/>
  <c r="O112" i="2"/>
  <c r="N112" i="2"/>
  <c r="M112" i="2"/>
  <c r="L112" i="2"/>
  <c r="K112" i="2"/>
  <c r="O111" i="2"/>
  <c r="N111" i="2"/>
  <c r="M111" i="2"/>
  <c r="L111" i="2"/>
  <c r="K111" i="2"/>
  <c r="O110" i="2"/>
  <c r="P110" i="2" s="1"/>
  <c r="Q110" i="2" s="1"/>
  <c r="N110" i="2"/>
  <c r="M110" i="2"/>
  <c r="L110" i="2"/>
  <c r="K110" i="2"/>
  <c r="O109" i="2"/>
  <c r="P109" i="2" s="1"/>
  <c r="S109" i="2" s="1"/>
  <c r="T109" i="2" s="1"/>
  <c r="N109" i="2"/>
  <c r="M109" i="2"/>
  <c r="L109" i="2"/>
  <c r="K109" i="2"/>
  <c r="O108" i="2"/>
  <c r="N108" i="2"/>
  <c r="M108" i="2"/>
  <c r="L108" i="2"/>
  <c r="K108" i="2"/>
  <c r="O107" i="2"/>
  <c r="N107" i="2"/>
  <c r="M107" i="2"/>
  <c r="L107" i="2"/>
  <c r="K107" i="2"/>
  <c r="O106" i="2"/>
  <c r="N106" i="2"/>
  <c r="M106" i="2"/>
  <c r="L106" i="2"/>
  <c r="K106" i="2"/>
  <c r="O105" i="2"/>
  <c r="N105" i="2"/>
  <c r="M105" i="2"/>
  <c r="L105" i="2"/>
  <c r="K105" i="2"/>
  <c r="O104" i="2"/>
  <c r="N104" i="2"/>
  <c r="M104" i="2"/>
  <c r="L104" i="2"/>
  <c r="K104" i="2"/>
  <c r="O103" i="2"/>
  <c r="P103" i="2" s="1"/>
  <c r="Q103" i="2" s="1"/>
  <c r="N103" i="2"/>
  <c r="M103" i="2"/>
  <c r="L103" i="2"/>
  <c r="K103" i="2"/>
  <c r="O102" i="2"/>
  <c r="N102" i="2"/>
  <c r="M102" i="2"/>
  <c r="L102" i="2"/>
  <c r="K102" i="2"/>
  <c r="O101" i="2"/>
  <c r="N101" i="2"/>
  <c r="M101" i="2"/>
  <c r="L101" i="2"/>
  <c r="K101" i="2"/>
  <c r="O100" i="2"/>
  <c r="N100" i="2"/>
  <c r="M100" i="2"/>
  <c r="L100" i="2"/>
  <c r="K100" i="2"/>
  <c r="O99" i="2"/>
  <c r="N99" i="2"/>
  <c r="M99" i="2"/>
  <c r="L99" i="2"/>
  <c r="K99" i="2"/>
  <c r="O98" i="2"/>
  <c r="N98" i="2"/>
  <c r="M98" i="2"/>
  <c r="L98" i="2"/>
  <c r="K98" i="2"/>
  <c r="O97" i="2"/>
  <c r="N97" i="2"/>
  <c r="M97" i="2"/>
  <c r="L97" i="2"/>
  <c r="K97" i="2"/>
  <c r="O96" i="2"/>
  <c r="N96" i="2"/>
  <c r="M96" i="2"/>
  <c r="L96" i="2"/>
  <c r="K96" i="2"/>
  <c r="O95" i="2"/>
  <c r="N95" i="2"/>
  <c r="M95" i="2"/>
  <c r="L95" i="2"/>
  <c r="K95" i="2"/>
  <c r="O94" i="2"/>
  <c r="N94" i="2"/>
  <c r="M94" i="2"/>
  <c r="L94" i="2"/>
  <c r="K94" i="2"/>
  <c r="O93" i="2"/>
  <c r="N93" i="2"/>
  <c r="M93" i="2"/>
  <c r="L93" i="2"/>
  <c r="K93" i="2"/>
  <c r="O92" i="2"/>
  <c r="N92" i="2"/>
  <c r="M92" i="2"/>
  <c r="L92" i="2"/>
  <c r="K92" i="2"/>
  <c r="O91" i="2"/>
  <c r="N91" i="2"/>
  <c r="M91" i="2"/>
  <c r="L91" i="2"/>
  <c r="K91" i="2"/>
  <c r="O90" i="2"/>
  <c r="P90" i="2" s="1"/>
  <c r="N90" i="2"/>
  <c r="M90" i="2"/>
  <c r="L90" i="2"/>
  <c r="K90" i="2"/>
  <c r="O89" i="2"/>
  <c r="P89" i="2" s="1"/>
  <c r="N89" i="2"/>
  <c r="M89" i="2"/>
  <c r="L89" i="2"/>
  <c r="K89" i="2"/>
  <c r="O88" i="2"/>
  <c r="N88" i="2"/>
  <c r="M88" i="2"/>
  <c r="L88" i="2"/>
  <c r="K88" i="2"/>
  <c r="O87" i="2"/>
  <c r="P87" i="2" s="1"/>
  <c r="Q87" i="2" s="1"/>
  <c r="N87" i="2"/>
  <c r="M87" i="2"/>
  <c r="L87" i="2"/>
  <c r="K87" i="2"/>
  <c r="O86" i="2"/>
  <c r="P86" i="2" s="1"/>
  <c r="N86" i="2"/>
  <c r="M86" i="2"/>
  <c r="L86" i="2"/>
  <c r="K86" i="2"/>
  <c r="O85" i="2"/>
  <c r="P85" i="2" s="1"/>
  <c r="Q85" i="2" s="1"/>
  <c r="N85" i="2"/>
  <c r="M85" i="2"/>
  <c r="L85" i="2"/>
  <c r="K85" i="2"/>
  <c r="O84" i="2"/>
  <c r="P84" i="2" s="1"/>
  <c r="Q84" i="2" s="1"/>
  <c r="N84" i="2"/>
  <c r="M84" i="2"/>
  <c r="L84" i="2"/>
  <c r="K84" i="2"/>
  <c r="O83" i="2"/>
  <c r="N83" i="2"/>
  <c r="M83" i="2"/>
  <c r="L83" i="2"/>
  <c r="K83" i="2"/>
  <c r="O82" i="2"/>
  <c r="P82" i="2" s="1"/>
  <c r="N82" i="2"/>
  <c r="M82" i="2"/>
  <c r="L82" i="2"/>
  <c r="K82" i="2"/>
  <c r="O81" i="2"/>
  <c r="P81" i="2" s="1"/>
  <c r="N81" i="2"/>
  <c r="M81" i="2"/>
  <c r="L81" i="2"/>
  <c r="K81" i="2"/>
  <c r="O80" i="2"/>
  <c r="P80" i="2" s="1"/>
  <c r="Q80" i="2" s="1"/>
  <c r="N80" i="2"/>
  <c r="M80" i="2"/>
  <c r="L80" i="2"/>
  <c r="K80" i="2"/>
  <c r="O79" i="2"/>
  <c r="P79" i="2" s="1"/>
  <c r="Q79" i="2" s="1"/>
  <c r="N79" i="2"/>
  <c r="M79" i="2"/>
  <c r="L79" i="2"/>
  <c r="K79" i="2"/>
  <c r="O78" i="2"/>
  <c r="N78" i="2"/>
  <c r="M78" i="2"/>
  <c r="L78" i="2"/>
  <c r="K78" i="2"/>
  <c r="O77" i="2"/>
  <c r="N77" i="2"/>
  <c r="M77" i="2"/>
  <c r="L77" i="2"/>
  <c r="K77" i="2"/>
  <c r="O76" i="2"/>
  <c r="N76" i="2"/>
  <c r="M76" i="2"/>
  <c r="L76" i="2"/>
  <c r="K76" i="2"/>
  <c r="O75" i="2"/>
  <c r="N75" i="2"/>
  <c r="M75" i="2"/>
  <c r="L75" i="2"/>
  <c r="K75" i="2"/>
  <c r="O74" i="2"/>
  <c r="N74" i="2"/>
  <c r="M74" i="2"/>
  <c r="L74" i="2"/>
  <c r="K74" i="2"/>
  <c r="O73" i="2"/>
  <c r="N73" i="2"/>
  <c r="M73" i="2"/>
  <c r="L73" i="2"/>
  <c r="K73" i="2"/>
  <c r="O72" i="2"/>
  <c r="N72" i="2"/>
  <c r="M72" i="2"/>
  <c r="L72" i="2"/>
  <c r="K72" i="2"/>
  <c r="O71" i="2"/>
  <c r="P71" i="2" s="1"/>
  <c r="Q71" i="2" s="1"/>
  <c r="N71" i="2"/>
  <c r="M71" i="2"/>
  <c r="L71" i="2"/>
  <c r="K71" i="2"/>
  <c r="O70" i="2"/>
  <c r="N70" i="2"/>
  <c r="M70" i="2"/>
  <c r="L70" i="2"/>
  <c r="P70" i="2" s="1"/>
  <c r="Q70" i="2" s="1"/>
  <c r="K70" i="2"/>
  <c r="O69" i="2"/>
  <c r="N69" i="2"/>
  <c r="M69" i="2"/>
  <c r="L69" i="2"/>
  <c r="K69" i="2"/>
  <c r="O68" i="2"/>
  <c r="N68" i="2"/>
  <c r="M68" i="2"/>
  <c r="L68" i="2"/>
  <c r="P68" i="2" s="1"/>
  <c r="Q68" i="2" s="1"/>
  <c r="K68" i="2"/>
  <c r="O67" i="2"/>
  <c r="N67" i="2"/>
  <c r="M67" i="2"/>
  <c r="L67" i="2"/>
  <c r="K67" i="2"/>
  <c r="O66" i="2"/>
  <c r="P66" i="2" s="1"/>
  <c r="Q66" i="2" s="1"/>
  <c r="N66" i="2"/>
  <c r="M66" i="2"/>
  <c r="L66" i="2"/>
  <c r="K66" i="2"/>
  <c r="O65" i="2"/>
  <c r="P65" i="2" s="1"/>
  <c r="N65" i="2"/>
  <c r="M65" i="2"/>
  <c r="L65" i="2"/>
  <c r="K65" i="2"/>
  <c r="O64" i="2"/>
  <c r="N64" i="2"/>
  <c r="M64" i="2"/>
  <c r="L64" i="2"/>
  <c r="K64" i="2"/>
  <c r="O63" i="2"/>
  <c r="N63" i="2"/>
  <c r="M63" i="2"/>
  <c r="L63" i="2"/>
  <c r="P63" i="2" s="1"/>
  <c r="Q63" i="2" s="1"/>
  <c r="K63" i="2"/>
  <c r="O62" i="2"/>
  <c r="P62" i="2" s="1"/>
  <c r="Q62" i="2" s="1"/>
  <c r="N62" i="2"/>
  <c r="M62" i="2"/>
  <c r="L62" i="2"/>
  <c r="K62" i="2"/>
  <c r="O61" i="2"/>
  <c r="P61" i="2" s="1"/>
  <c r="N61" i="2"/>
  <c r="M61" i="2"/>
  <c r="L61" i="2"/>
  <c r="K61" i="2"/>
  <c r="O60" i="2"/>
  <c r="N60" i="2"/>
  <c r="M60" i="2"/>
  <c r="L60" i="2"/>
  <c r="K60" i="2"/>
  <c r="O59" i="2"/>
  <c r="N59" i="2"/>
  <c r="M59" i="2"/>
  <c r="L59" i="2"/>
  <c r="K59" i="2"/>
  <c r="O58" i="2"/>
  <c r="N58" i="2"/>
  <c r="M58" i="2"/>
  <c r="L58" i="2"/>
  <c r="P58" i="2" s="1"/>
  <c r="Q58" i="2" s="1"/>
  <c r="K58" i="2"/>
  <c r="O57" i="2"/>
  <c r="N57" i="2"/>
  <c r="M57" i="2"/>
  <c r="L57" i="2"/>
  <c r="P57" i="2" s="1"/>
  <c r="K57" i="2"/>
  <c r="O56" i="2"/>
  <c r="P56" i="2" s="1"/>
  <c r="Q56" i="2" s="1"/>
  <c r="N56" i="2"/>
  <c r="M56" i="2"/>
  <c r="L56" i="2"/>
  <c r="K56" i="2"/>
  <c r="O55" i="2"/>
  <c r="N55" i="2"/>
  <c r="M55" i="2"/>
  <c r="L55" i="2"/>
  <c r="K55" i="2"/>
  <c r="O54" i="2"/>
  <c r="N54" i="2"/>
  <c r="M54" i="2"/>
  <c r="L54" i="2"/>
  <c r="K54" i="2"/>
  <c r="O53" i="2"/>
  <c r="N53" i="2"/>
  <c r="M53" i="2"/>
  <c r="L53" i="2"/>
  <c r="K53" i="2"/>
  <c r="O52" i="2"/>
  <c r="N52" i="2"/>
  <c r="M52" i="2"/>
  <c r="L52" i="2"/>
  <c r="K52" i="2"/>
  <c r="O51" i="2"/>
  <c r="N51" i="2"/>
  <c r="M51" i="2"/>
  <c r="L51" i="2"/>
  <c r="K51" i="2"/>
  <c r="O50" i="2"/>
  <c r="N50" i="2"/>
  <c r="M50" i="2"/>
  <c r="L50" i="2"/>
  <c r="K50" i="2"/>
  <c r="O49" i="2"/>
  <c r="N49" i="2"/>
  <c r="M49" i="2"/>
  <c r="L49" i="2"/>
  <c r="K49" i="2"/>
  <c r="O48" i="2"/>
  <c r="N48" i="2"/>
  <c r="M48" i="2"/>
  <c r="L48" i="2"/>
  <c r="K48" i="2"/>
  <c r="O47" i="2"/>
  <c r="P47" i="2" s="1"/>
  <c r="Q47" i="2" s="1"/>
  <c r="N47" i="2"/>
  <c r="M47" i="2"/>
  <c r="L47" i="2"/>
  <c r="K47" i="2"/>
  <c r="O46" i="2"/>
  <c r="N46" i="2"/>
  <c r="M46" i="2"/>
  <c r="L46" i="2"/>
  <c r="P46" i="2" s="1"/>
  <c r="Q46" i="2" s="1"/>
  <c r="K46" i="2"/>
  <c r="O45" i="2"/>
  <c r="N45" i="2"/>
  <c r="M45" i="2"/>
  <c r="L45" i="2"/>
  <c r="K45" i="2"/>
  <c r="O44" i="2"/>
  <c r="P44" i="2" s="1"/>
  <c r="N44" i="2"/>
  <c r="M44" i="2"/>
  <c r="L44" i="2"/>
  <c r="K44" i="2"/>
  <c r="O43" i="2"/>
  <c r="P43" i="2" s="1"/>
  <c r="N43" i="2"/>
  <c r="M43" i="2"/>
  <c r="L43" i="2"/>
  <c r="K43" i="2"/>
  <c r="O42" i="2"/>
  <c r="P42" i="2" s="1"/>
  <c r="Q42" i="2" s="1"/>
  <c r="N42" i="2"/>
  <c r="M42" i="2"/>
  <c r="L42" i="2"/>
  <c r="K42" i="2"/>
  <c r="O41" i="2"/>
  <c r="N41" i="2"/>
  <c r="M41" i="2"/>
  <c r="L41" i="2"/>
  <c r="K41" i="2"/>
  <c r="O40" i="2"/>
  <c r="N40" i="2"/>
  <c r="M40" i="2"/>
  <c r="L40" i="2"/>
  <c r="K40" i="2"/>
  <c r="O39" i="2"/>
  <c r="P39" i="2" s="1"/>
  <c r="N39" i="2"/>
  <c r="M39" i="2"/>
  <c r="L39" i="2"/>
  <c r="K39" i="2"/>
  <c r="O38" i="2"/>
  <c r="P38" i="2" s="1"/>
  <c r="Q38" i="2" s="1"/>
  <c r="N38" i="2"/>
  <c r="M38" i="2"/>
  <c r="L38" i="2"/>
  <c r="K38" i="2"/>
  <c r="O37" i="2"/>
  <c r="N37" i="2"/>
  <c r="M37" i="2"/>
  <c r="L37" i="2"/>
  <c r="K37" i="2"/>
  <c r="O36" i="2"/>
  <c r="P36" i="2" s="1"/>
  <c r="N36" i="2"/>
  <c r="M36" i="2"/>
  <c r="L36" i="2"/>
  <c r="K36" i="2"/>
  <c r="O35" i="2"/>
  <c r="N35" i="2"/>
  <c r="M35" i="2"/>
  <c r="L35" i="2"/>
  <c r="K35" i="2"/>
  <c r="O34" i="2"/>
  <c r="P34" i="2" s="1"/>
  <c r="Q34" i="2" s="1"/>
  <c r="N34" i="2"/>
  <c r="M34" i="2"/>
  <c r="L34" i="2"/>
  <c r="K34" i="2"/>
  <c r="O33" i="2"/>
  <c r="N33" i="2"/>
  <c r="M33" i="2"/>
  <c r="L33" i="2"/>
  <c r="K33" i="2"/>
  <c r="O32" i="2"/>
  <c r="P32" i="2" s="1"/>
  <c r="N32" i="2"/>
  <c r="M32" i="2"/>
  <c r="L32" i="2"/>
  <c r="K32" i="2"/>
  <c r="O31" i="2"/>
  <c r="P31" i="2" s="1"/>
  <c r="N31" i="2"/>
  <c r="M31" i="2"/>
  <c r="L31" i="2"/>
  <c r="K31" i="2"/>
  <c r="O30" i="2"/>
  <c r="N30" i="2"/>
  <c r="M30" i="2"/>
  <c r="L30" i="2"/>
  <c r="K30" i="2"/>
  <c r="O29" i="2"/>
  <c r="N29" i="2"/>
  <c r="M29" i="2"/>
  <c r="L29" i="2"/>
  <c r="K29" i="2"/>
  <c r="O28" i="2"/>
  <c r="N28" i="2"/>
  <c r="M28" i="2"/>
  <c r="L28" i="2"/>
  <c r="K28" i="2"/>
  <c r="O27" i="2"/>
  <c r="N27" i="2"/>
  <c r="M27" i="2"/>
  <c r="L27" i="2"/>
  <c r="K27" i="2"/>
  <c r="O26" i="2"/>
  <c r="N26" i="2"/>
  <c r="M26" i="2"/>
  <c r="L26" i="2"/>
  <c r="K26" i="2"/>
  <c r="O25" i="2"/>
  <c r="N25" i="2"/>
  <c r="M25" i="2"/>
  <c r="L25" i="2"/>
  <c r="K25" i="2"/>
  <c r="O24" i="2"/>
  <c r="N24" i="2"/>
  <c r="M24" i="2"/>
  <c r="L24" i="2"/>
  <c r="K24" i="2"/>
  <c r="O23" i="2"/>
  <c r="N23" i="2"/>
  <c r="M23" i="2"/>
  <c r="L23" i="2"/>
  <c r="K23" i="2"/>
  <c r="O22" i="2"/>
  <c r="N22" i="2"/>
  <c r="M22" i="2"/>
  <c r="L22" i="2"/>
  <c r="K22" i="2"/>
  <c r="O21" i="2"/>
  <c r="N21" i="2"/>
  <c r="M21" i="2"/>
  <c r="L21" i="2"/>
  <c r="K21" i="2"/>
  <c r="O20" i="2"/>
  <c r="N20" i="2"/>
  <c r="M20" i="2"/>
  <c r="L20" i="2"/>
  <c r="K20" i="2"/>
  <c r="O19" i="2"/>
  <c r="N19" i="2"/>
  <c r="M19" i="2"/>
  <c r="L19" i="2"/>
  <c r="K19" i="2"/>
  <c r="O18" i="2"/>
  <c r="N18" i="2"/>
  <c r="M18" i="2"/>
  <c r="L18" i="2"/>
  <c r="K18" i="2"/>
  <c r="O17" i="2"/>
  <c r="N17" i="2"/>
  <c r="M17" i="2"/>
  <c r="L17" i="2"/>
  <c r="K17" i="2"/>
  <c r="O16" i="2"/>
  <c r="N16" i="2"/>
  <c r="M16" i="2"/>
  <c r="L16" i="2"/>
  <c r="K16" i="2"/>
  <c r="O15" i="2"/>
  <c r="N15" i="2"/>
  <c r="M15" i="2"/>
  <c r="L15" i="2"/>
  <c r="K15" i="2"/>
  <c r="Q15" i="2" s="1"/>
  <c r="O14" i="2"/>
  <c r="N14" i="2"/>
  <c r="M14" i="2"/>
  <c r="L14" i="2"/>
  <c r="K14" i="2"/>
  <c r="O13" i="2"/>
  <c r="P13" i="2" s="1"/>
  <c r="Q13" i="2" s="1"/>
  <c r="N13" i="2"/>
  <c r="M13" i="2"/>
  <c r="L13" i="2"/>
  <c r="K13" i="2"/>
  <c r="O12" i="2"/>
  <c r="N12" i="2"/>
  <c r="M12" i="2"/>
  <c r="L12" i="2"/>
  <c r="K12" i="2"/>
  <c r="O11" i="2"/>
  <c r="P11" i="2" s="1"/>
  <c r="N11" i="2"/>
  <c r="M11" i="2"/>
  <c r="L11" i="2"/>
  <c r="K11" i="2"/>
  <c r="O10" i="2"/>
  <c r="P10" i="2" s="1"/>
  <c r="Q10" i="2" s="1"/>
  <c r="N10" i="2"/>
  <c r="M10" i="2"/>
  <c r="L10" i="2"/>
  <c r="K10" i="2"/>
  <c r="O9" i="2"/>
  <c r="P9" i="2" s="1"/>
  <c r="Q9" i="2" s="1"/>
  <c r="N9" i="2"/>
  <c r="M9" i="2"/>
  <c r="L9" i="2"/>
  <c r="K9" i="2"/>
  <c r="O8" i="2"/>
  <c r="P8" i="2" s="1"/>
  <c r="N8" i="2"/>
  <c r="M8" i="2"/>
  <c r="L8" i="2"/>
  <c r="K8" i="2"/>
  <c r="O7" i="2"/>
  <c r="N7" i="2"/>
  <c r="M7" i="2"/>
  <c r="L7" i="2"/>
  <c r="K7" i="2"/>
  <c r="O6" i="2"/>
  <c r="N6" i="2"/>
  <c r="M6" i="2"/>
  <c r="L6" i="2"/>
  <c r="K6" i="2"/>
  <c r="O5" i="2"/>
  <c r="N5" i="2"/>
  <c r="M5" i="2"/>
  <c r="L5" i="2"/>
  <c r="P5" i="2" s="1"/>
  <c r="K5" i="2"/>
  <c r="O4" i="2"/>
  <c r="P4" i="2" s="1"/>
  <c r="N4" i="2"/>
  <c r="M4" i="2"/>
  <c r="L4" i="2"/>
  <c r="K4" i="2"/>
  <c r="P539" i="2"/>
  <c r="Q539" i="2" s="1"/>
  <c r="P511" i="2"/>
  <c r="P507" i="2"/>
  <c r="P505" i="2"/>
  <c r="Q505" i="2" s="1"/>
  <c r="P504" i="2"/>
  <c r="Q504" i="2" s="1"/>
  <c r="P500" i="2"/>
  <c r="P499" i="2"/>
  <c r="P498" i="2"/>
  <c r="Q498" i="2" s="1"/>
  <c r="P496" i="2"/>
  <c r="P472" i="2"/>
  <c r="P468" i="2"/>
  <c r="P463" i="2"/>
  <c r="P462" i="2"/>
  <c r="Q462" i="2" s="1"/>
  <c r="P457" i="2"/>
  <c r="Q457" i="2" s="1"/>
  <c r="P451" i="2"/>
  <c r="P449" i="2"/>
  <c r="P448" i="2"/>
  <c r="Q448" i="2" s="1"/>
  <c r="P444" i="2"/>
  <c r="Q444" i="2" s="1"/>
  <c r="P425" i="2"/>
  <c r="P418" i="2"/>
  <c r="Q418" i="2" s="1"/>
  <c r="P414" i="2"/>
  <c r="Q414" i="2" s="1"/>
  <c r="P412" i="2"/>
  <c r="P411" i="2"/>
  <c r="P409" i="2"/>
  <c r="Q409" i="2" s="1"/>
  <c r="P401" i="2"/>
  <c r="Q401" i="2" s="1"/>
  <c r="P376" i="2"/>
  <c r="P375" i="2"/>
  <c r="Q375" i="2" s="1"/>
  <c r="P370" i="2"/>
  <c r="Q370" i="2" s="1"/>
  <c r="P367" i="2"/>
  <c r="Q367" i="2" s="1"/>
  <c r="P363" i="2"/>
  <c r="Q363" i="2" s="1"/>
  <c r="P361" i="2"/>
  <c r="P360" i="2"/>
  <c r="Q360" i="2" s="1"/>
  <c r="P357" i="2"/>
  <c r="Q357" i="2" s="1"/>
  <c r="P352" i="2"/>
  <c r="P333" i="2"/>
  <c r="Q333" i="2" s="1"/>
  <c r="P329" i="2"/>
  <c r="Q329" i="2" s="1"/>
  <c r="P315" i="2"/>
  <c r="Q315" i="2" s="1"/>
  <c r="P313" i="2"/>
  <c r="Q313" i="2" s="1"/>
  <c r="P312" i="2"/>
  <c r="Q312" i="2" s="1"/>
  <c r="P306" i="2"/>
  <c r="Q306" i="2" s="1"/>
  <c r="P305" i="2"/>
  <c r="Q305" i="2" s="1"/>
  <c r="P280" i="2"/>
  <c r="Q280" i="2" s="1"/>
  <c r="P262" i="2"/>
  <c r="Q262" i="2" s="1"/>
  <c r="P260" i="2"/>
  <c r="Q260" i="2" s="1"/>
  <c r="P259" i="2"/>
  <c r="P256" i="2"/>
  <c r="Q256" i="2" s="1"/>
  <c r="P233" i="2"/>
  <c r="Q233" i="2" s="1"/>
  <c r="P227" i="2"/>
  <c r="P219" i="2"/>
  <c r="P217" i="2"/>
  <c r="Q217" i="2" s="1"/>
  <c r="P216" i="2"/>
  <c r="Q216" i="2" s="1"/>
  <c r="P207" i="2"/>
  <c r="Q207" i="2" s="1"/>
  <c r="P206" i="2"/>
  <c r="P205" i="2"/>
  <c r="P202" i="2"/>
  <c r="Q202" i="2" s="1"/>
  <c r="P141" i="2"/>
  <c r="Q141" i="2" s="1"/>
  <c r="P136" i="2"/>
  <c r="P123" i="2"/>
  <c r="Q123" i="2" s="1"/>
  <c r="P121" i="2"/>
  <c r="Q121" i="2" s="1"/>
  <c r="P108" i="2"/>
  <c r="P96" i="2"/>
  <c r="Q96" i="2" s="1"/>
  <c r="P92" i="2"/>
  <c r="Q92" i="2" s="1"/>
  <c r="P91" i="2"/>
  <c r="Q91" i="2" s="1"/>
  <c r="P55" i="2"/>
  <c r="Q55" i="2" s="1"/>
  <c r="P54" i="2"/>
  <c r="Q54" i="2" s="1"/>
  <c r="P53" i="2"/>
  <c r="P51" i="2"/>
  <c r="Q51" i="2" s="1"/>
  <c r="P50" i="2"/>
  <c r="Q50" i="2" s="1"/>
  <c r="P49" i="2"/>
  <c r="P48" i="2"/>
  <c r="Q48" i="2" s="1"/>
  <c r="P41" i="2"/>
  <c r="Q41" i="2" s="1"/>
  <c r="P35" i="2"/>
  <c r="I546" i="2"/>
  <c r="J546" i="2" s="1"/>
  <c r="I545" i="2"/>
  <c r="J545" i="2" s="1"/>
  <c r="I544" i="2"/>
  <c r="J544" i="2" s="1"/>
  <c r="I543" i="2"/>
  <c r="J543" i="2" s="1"/>
  <c r="I542" i="2"/>
  <c r="J542" i="2" s="1"/>
  <c r="I541" i="2"/>
  <c r="J541" i="2" s="1"/>
  <c r="I540" i="2"/>
  <c r="I548" i="2" s="1"/>
  <c r="J548" i="2" s="1"/>
  <c r="I538" i="2"/>
  <c r="I537" i="2"/>
  <c r="I536" i="2"/>
  <c r="J536" i="2" s="1"/>
  <c r="I535" i="2"/>
  <c r="J535" i="2" s="1"/>
  <c r="I534" i="2"/>
  <c r="I533" i="2"/>
  <c r="I532" i="2"/>
  <c r="J532" i="2" s="1"/>
  <c r="I531" i="2"/>
  <c r="J531" i="2" s="1"/>
  <c r="I530" i="2"/>
  <c r="I529" i="2"/>
  <c r="I528" i="2"/>
  <c r="I527" i="2"/>
  <c r="J527" i="2" s="1"/>
  <c r="P526" i="2"/>
  <c r="Q526" i="2" s="1"/>
  <c r="I526" i="2"/>
  <c r="I525" i="2"/>
  <c r="I524" i="2"/>
  <c r="I523" i="2"/>
  <c r="S523" i="2" s="1"/>
  <c r="I522" i="2"/>
  <c r="S522" i="2" s="1"/>
  <c r="I521" i="2"/>
  <c r="J521" i="2" s="1"/>
  <c r="I520" i="2"/>
  <c r="J520" i="2" s="1"/>
  <c r="I519" i="2"/>
  <c r="J519" i="2" s="1"/>
  <c r="I518" i="2"/>
  <c r="S518" i="2" s="1"/>
  <c r="I517" i="2"/>
  <c r="I516" i="2"/>
  <c r="J516" i="2" s="1"/>
  <c r="P515" i="2"/>
  <c r="I515" i="2"/>
  <c r="J515" i="2" s="1"/>
  <c r="I514" i="2"/>
  <c r="J514" i="2" s="1"/>
  <c r="I513" i="2"/>
  <c r="I512" i="2"/>
  <c r="I511" i="2"/>
  <c r="J511" i="2" s="1"/>
  <c r="I510" i="2"/>
  <c r="J510" i="2" s="1"/>
  <c r="I509" i="2"/>
  <c r="I508" i="2"/>
  <c r="I507" i="2"/>
  <c r="J507" i="2" s="1"/>
  <c r="P506" i="2"/>
  <c r="I506" i="2"/>
  <c r="J506" i="2" s="1"/>
  <c r="I505" i="2"/>
  <c r="I504" i="2"/>
  <c r="I503" i="2"/>
  <c r="J503" i="2" s="1"/>
  <c r="P502" i="2"/>
  <c r="I502" i="2"/>
  <c r="J502" i="2" s="1"/>
  <c r="I501" i="2"/>
  <c r="I500" i="2"/>
  <c r="J500" i="2" s="1"/>
  <c r="I499" i="2"/>
  <c r="J499" i="2" s="1"/>
  <c r="I498" i="2"/>
  <c r="P497" i="2"/>
  <c r="Q497" i="2" s="1"/>
  <c r="I497" i="2"/>
  <c r="J497" i="2" s="1"/>
  <c r="I496" i="2"/>
  <c r="J496" i="2" s="1"/>
  <c r="I495" i="2"/>
  <c r="J495" i="2" s="1"/>
  <c r="I494" i="2"/>
  <c r="I493" i="2"/>
  <c r="J493" i="2" s="1"/>
  <c r="P492" i="2"/>
  <c r="Q492" i="2" s="1"/>
  <c r="I492" i="2"/>
  <c r="I491" i="2"/>
  <c r="J491" i="2" s="1"/>
  <c r="I490" i="2"/>
  <c r="I489" i="2"/>
  <c r="J489" i="2" s="1"/>
  <c r="I488" i="2"/>
  <c r="P487" i="2"/>
  <c r="Q487" i="2" s="1"/>
  <c r="I487" i="2"/>
  <c r="J487" i="2" s="1"/>
  <c r="I486" i="2"/>
  <c r="I485" i="2"/>
  <c r="J485" i="2" s="1"/>
  <c r="I484" i="2"/>
  <c r="I483" i="2"/>
  <c r="J483" i="2" s="1"/>
  <c r="P482" i="2"/>
  <c r="Q482" i="2" s="1"/>
  <c r="I482" i="2"/>
  <c r="I481" i="2"/>
  <c r="J481" i="2" s="1"/>
  <c r="I480" i="2"/>
  <c r="I479" i="2"/>
  <c r="J479" i="2" s="1"/>
  <c r="I478" i="2"/>
  <c r="I477" i="2"/>
  <c r="J477" i="2" s="1"/>
  <c r="I476" i="2"/>
  <c r="J476" i="2" s="1"/>
  <c r="P475" i="2"/>
  <c r="Q475" i="2" s="1"/>
  <c r="I475" i="2"/>
  <c r="J475" i="2" s="1"/>
  <c r="I474" i="2"/>
  <c r="P473" i="2"/>
  <c r="Q473" i="2" s="1"/>
  <c r="I473" i="2"/>
  <c r="J473" i="2" s="1"/>
  <c r="I472" i="2"/>
  <c r="J472" i="2" s="1"/>
  <c r="I471" i="2"/>
  <c r="J471" i="2" s="1"/>
  <c r="I470" i="2"/>
  <c r="I469" i="2"/>
  <c r="J469" i="2" s="1"/>
  <c r="I468" i="2"/>
  <c r="J468" i="2" s="1"/>
  <c r="P467" i="2"/>
  <c r="Q467" i="2" s="1"/>
  <c r="I467" i="2"/>
  <c r="J467" i="2" s="1"/>
  <c r="I466" i="2"/>
  <c r="I465" i="2"/>
  <c r="J465" i="2" s="1"/>
  <c r="I464" i="2"/>
  <c r="I463" i="2"/>
  <c r="J463" i="2" s="1"/>
  <c r="I462" i="2"/>
  <c r="I461" i="2"/>
  <c r="J461" i="2" s="1"/>
  <c r="I460" i="2"/>
  <c r="J460" i="2" s="1"/>
  <c r="I459" i="2"/>
  <c r="J459" i="2" s="1"/>
  <c r="I458" i="2"/>
  <c r="I457" i="2"/>
  <c r="J457" i="2" s="1"/>
  <c r="P456" i="2"/>
  <c r="Q456" i="2" s="1"/>
  <c r="I456" i="2"/>
  <c r="I455" i="2"/>
  <c r="J455" i="2" s="1"/>
  <c r="I454" i="2"/>
  <c r="P453" i="2"/>
  <c r="Q453" i="2" s="1"/>
  <c r="I453" i="2"/>
  <c r="J453" i="2" s="1"/>
  <c r="I452" i="2"/>
  <c r="S452" i="2" s="1"/>
  <c r="I451" i="2"/>
  <c r="J451" i="2" s="1"/>
  <c r="I450" i="2"/>
  <c r="I449" i="2"/>
  <c r="J449" i="2" s="1"/>
  <c r="I448" i="2"/>
  <c r="J448" i="2" s="1"/>
  <c r="I447" i="2"/>
  <c r="J447" i="2" s="1"/>
  <c r="I446" i="2"/>
  <c r="I445" i="2"/>
  <c r="J445" i="2" s="1"/>
  <c r="I444" i="2"/>
  <c r="J444" i="2" s="1"/>
  <c r="I443" i="2"/>
  <c r="J443" i="2" s="1"/>
  <c r="I442" i="2"/>
  <c r="I441" i="2"/>
  <c r="J441" i="2" s="1"/>
  <c r="I440" i="2"/>
  <c r="J440" i="2" s="1"/>
  <c r="I439" i="2"/>
  <c r="J439" i="2" s="1"/>
  <c r="I438" i="2"/>
  <c r="I437" i="2"/>
  <c r="J437" i="2" s="1"/>
  <c r="I436" i="2"/>
  <c r="J436" i="2" s="1"/>
  <c r="I435" i="2"/>
  <c r="J435" i="2" s="1"/>
  <c r="I434" i="2"/>
  <c r="I433" i="2"/>
  <c r="J433" i="2" s="1"/>
  <c r="I432" i="2"/>
  <c r="J432" i="2" s="1"/>
  <c r="I431" i="2"/>
  <c r="J431" i="2" s="1"/>
  <c r="I430" i="2"/>
  <c r="I429" i="2"/>
  <c r="J429" i="2" s="1"/>
  <c r="I428" i="2"/>
  <c r="J428" i="2" s="1"/>
  <c r="I427" i="2"/>
  <c r="J427" i="2" s="1"/>
  <c r="I426" i="2"/>
  <c r="I425" i="2"/>
  <c r="J425" i="2" s="1"/>
  <c r="P424" i="2"/>
  <c r="Q424" i="2" s="1"/>
  <c r="I424" i="2"/>
  <c r="J424" i="2" s="1"/>
  <c r="I421" i="2"/>
  <c r="P420" i="2"/>
  <c r="I420" i="2"/>
  <c r="J420" i="2" s="1"/>
  <c r="I419" i="2"/>
  <c r="J419" i="2" s="1"/>
  <c r="I418" i="2"/>
  <c r="J418" i="2" s="1"/>
  <c r="I417" i="2"/>
  <c r="J417" i="2" s="1"/>
  <c r="I416" i="2"/>
  <c r="J416" i="2" s="1"/>
  <c r="I415" i="2"/>
  <c r="J415" i="2" s="1"/>
  <c r="I414" i="2"/>
  <c r="J414" i="2" s="1"/>
  <c r="P413" i="2"/>
  <c r="Q413" i="2" s="1"/>
  <c r="I413" i="2"/>
  <c r="I412" i="2"/>
  <c r="J412" i="2" s="1"/>
  <c r="I411" i="2"/>
  <c r="J411" i="2" s="1"/>
  <c r="P410" i="2"/>
  <c r="Q410" i="2" s="1"/>
  <c r="I410" i="2"/>
  <c r="J410" i="2" s="1"/>
  <c r="I409" i="2"/>
  <c r="J409" i="2" s="1"/>
  <c r="I408" i="2"/>
  <c r="J408" i="2" s="1"/>
  <c r="I407" i="2"/>
  <c r="J407" i="2" s="1"/>
  <c r="P406" i="2"/>
  <c r="Q406" i="2" s="1"/>
  <c r="I406" i="2"/>
  <c r="J406" i="2" s="1"/>
  <c r="I405" i="2"/>
  <c r="P404" i="2"/>
  <c r="I404" i="2"/>
  <c r="J404" i="2" s="1"/>
  <c r="I403" i="2"/>
  <c r="J403" i="2" s="1"/>
  <c r="I402" i="2"/>
  <c r="J402" i="2" s="1"/>
  <c r="I401" i="2"/>
  <c r="J401" i="2" s="1"/>
  <c r="P400" i="2"/>
  <c r="I400" i="2"/>
  <c r="J400" i="2" s="1"/>
  <c r="I399" i="2"/>
  <c r="J399" i="2" s="1"/>
  <c r="I398" i="2"/>
  <c r="J398" i="2" s="1"/>
  <c r="I397" i="2"/>
  <c r="I396" i="2"/>
  <c r="J396" i="2" s="1"/>
  <c r="I395" i="2"/>
  <c r="J395" i="2" s="1"/>
  <c r="I394" i="2"/>
  <c r="J394" i="2" s="1"/>
  <c r="I393" i="2"/>
  <c r="J393" i="2" s="1"/>
  <c r="I392" i="2"/>
  <c r="J392" i="2" s="1"/>
  <c r="P391" i="2"/>
  <c r="Q391" i="2" s="1"/>
  <c r="I391" i="2"/>
  <c r="J391" i="2" s="1"/>
  <c r="I390" i="2"/>
  <c r="J390" i="2" s="1"/>
  <c r="I389" i="2"/>
  <c r="I388" i="2"/>
  <c r="J388" i="2" s="1"/>
  <c r="I387" i="2"/>
  <c r="I386" i="2"/>
  <c r="J386" i="2" s="1"/>
  <c r="I385" i="2"/>
  <c r="J385" i="2" s="1"/>
  <c r="I384" i="2"/>
  <c r="J384" i="2" s="1"/>
  <c r="I383" i="2"/>
  <c r="I382" i="2"/>
  <c r="J382" i="2" s="1"/>
  <c r="P381" i="2"/>
  <c r="Q381" i="2" s="1"/>
  <c r="I381" i="2"/>
  <c r="J381" i="2" s="1"/>
  <c r="P380" i="2"/>
  <c r="Q380" i="2" s="1"/>
  <c r="I380" i="2"/>
  <c r="J380" i="2" s="1"/>
  <c r="I379" i="2"/>
  <c r="I378" i="2"/>
  <c r="J378" i="2" s="1"/>
  <c r="P377" i="2"/>
  <c r="Q377" i="2" s="1"/>
  <c r="I377" i="2"/>
  <c r="J377" i="2" s="1"/>
  <c r="I376" i="2"/>
  <c r="J376" i="2" s="1"/>
  <c r="I375" i="2"/>
  <c r="I374" i="2"/>
  <c r="J374" i="2" s="1"/>
  <c r="I373" i="2"/>
  <c r="J373" i="2" s="1"/>
  <c r="I372" i="2"/>
  <c r="J372" i="2" s="1"/>
  <c r="I371" i="2"/>
  <c r="I370" i="2"/>
  <c r="J370" i="2" s="1"/>
  <c r="I369" i="2"/>
  <c r="I368" i="2"/>
  <c r="J368" i="2" s="1"/>
  <c r="I367" i="2"/>
  <c r="I366" i="2"/>
  <c r="J366" i="2" s="1"/>
  <c r="I365" i="2"/>
  <c r="J365" i="2" s="1"/>
  <c r="I364" i="2"/>
  <c r="J364" i="2" s="1"/>
  <c r="I363" i="2"/>
  <c r="I362" i="2"/>
  <c r="J362" i="2" s="1"/>
  <c r="I361" i="2"/>
  <c r="J361" i="2" s="1"/>
  <c r="I360" i="2"/>
  <c r="J360" i="2" s="1"/>
  <c r="I359" i="2"/>
  <c r="I357" i="2"/>
  <c r="I354" i="2"/>
  <c r="J354" i="2" s="1"/>
  <c r="I353" i="2"/>
  <c r="J353" i="2" s="1"/>
  <c r="I351" i="2"/>
  <c r="J351" i="2" s="1"/>
  <c r="I350" i="2"/>
  <c r="J350" i="2" s="1"/>
  <c r="I349" i="2"/>
  <c r="I348" i="2"/>
  <c r="J348" i="2" s="1"/>
  <c r="P347" i="2"/>
  <c r="Q347" i="2" s="1"/>
  <c r="I347" i="2"/>
  <c r="P346" i="2"/>
  <c r="I346" i="2"/>
  <c r="J346" i="2" s="1"/>
  <c r="I345" i="2"/>
  <c r="I344" i="2"/>
  <c r="J344" i="2" s="1"/>
  <c r="I340" i="2"/>
  <c r="J340" i="2" s="1"/>
  <c r="I339" i="2"/>
  <c r="J339" i="2" s="1"/>
  <c r="I338" i="2"/>
  <c r="I337" i="2"/>
  <c r="J337" i="2" s="1"/>
  <c r="I336" i="2"/>
  <c r="J336" i="2" s="1"/>
  <c r="I335" i="2"/>
  <c r="J335" i="2" s="1"/>
  <c r="I334" i="2"/>
  <c r="I333" i="2"/>
  <c r="J333" i="2" s="1"/>
  <c r="I332" i="2"/>
  <c r="J332" i="2" s="1"/>
  <c r="I331" i="2"/>
  <c r="J331" i="2" s="1"/>
  <c r="I330" i="2"/>
  <c r="I329" i="2"/>
  <c r="J329" i="2" s="1"/>
  <c r="I326" i="2"/>
  <c r="I325" i="2"/>
  <c r="J325" i="2" s="1"/>
  <c r="I324" i="2"/>
  <c r="I323" i="2"/>
  <c r="J323" i="2" s="1"/>
  <c r="I322" i="2"/>
  <c r="I320" i="2"/>
  <c r="I319" i="2"/>
  <c r="I318" i="2"/>
  <c r="J318" i="2" s="1"/>
  <c r="I317" i="2"/>
  <c r="I316" i="2"/>
  <c r="I315" i="2"/>
  <c r="J315" i="2" s="1"/>
  <c r="I314" i="2"/>
  <c r="J314" i="2" s="1"/>
  <c r="I313" i="2"/>
  <c r="I312" i="2"/>
  <c r="I311" i="2"/>
  <c r="J311" i="2" s="1"/>
  <c r="P310" i="2"/>
  <c r="I310" i="2"/>
  <c r="J310" i="2" s="1"/>
  <c r="P308" i="2"/>
  <c r="Q308" i="2" s="1"/>
  <c r="I308" i="2"/>
  <c r="I307" i="2"/>
  <c r="I306" i="2"/>
  <c r="I305" i="2"/>
  <c r="J305" i="2" s="1"/>
  <c r="I304" i="2"/>
  <c r="I303" i="2"/>
  <c r="I302" i="2"/>
  <c r="I301" i="2"/>
  <c r="J301" i="2" s="1"/>
  <c r="I300" i="2"/>
  <c r="I299" i="2"/>
  <c r="I297" i="2"/>
  <c r="J297" i="2" s="1"/>
  <c r="I296" i="2"/>
  <c r="J296" i="2" s="1"/>
  <c r="I295" i="2"/>
  <c r="I294" i="2"/>
  <c r="J294" i="2" s="1"/>
  <c r="I293" i="2"/>
  <c r="J293" i="2" s="1"/>
  <c r="I292" i="2"/>
  <c r="J292" i="2" s="1"/>
  <c r="P290" i="2"/>
  <c r="Q290" i="2" s="1"/>
  <c r="I290" i="2"/>
  <c r="I289" i="2"/>
  <c r="J289" i="2" s="1"/>
  <c r="I288" i="2"/>
  <c r="J288" i="2" s="1"/>
  <c r="I287" i="2"/>
  <c r="J287" i="2" s="1"/>
  <c r="P284" i="2"/>
  <c r="Q284" i="2" s="1"/>
  <c r="I284" i="2"/>
  <c r="I283" i="2"/>
  <c r="J283" i="2" s="1"/>
  <c r="I282" i="2"/>
  <c r="J282" i="2" s="1"/>
  <c r="I281" i="2"/>
  <c r="J281" i="2" s="1"/>
  <c r="I280" i="2"/>
  <c r="I279" i="2"/>
  <c r="J279" i="2" s="1"/>
  <c r="I278" i="2"/>
  <c r="J278" i="2" s="1"/>
  <c r="I276" i="2"/>
  <c r="J276" i="2" s="1"/>
  <c r="I272" i="2"/>
  <c r="J272" i="2" s="1"/>
  <c r="I271" i="2"/>
  <c r="J271" i="2" s="1"/>
  <c r="I270" i="2"/>
  <c r="P269" i="2"/>
  <c r="I269" i="2"/>
  <c r="J269" i="2" s="1"/>
  <c r="I268" i="2"/>
  <c r="J268" i="2" s="1"/>
  <c r="I265" i="2"/>
  <c r="I264" i="2"/>
  <c r="I263" i="2"/>
  <c r="J263" i="2" s="1"/>
  <c r="I262" i="2"/>
  <c r="I261" i="2"/>
  <c r="I260" i="2"/>
  <c r="I259" i="2"/>
  <c r="J259" i="2" s="1"/>
  <c r="I258" i="2"/>
  <c r="P257" i="2"/>
  <c r="Q257" i="2" s="1"/>
  <c r="I257" i="2"/>
  <c r="I256" i="2"/>
  <c r="P255" i="2"/>
  <c r="I255" i="2"/>
  <c r="J255" i="2" s="1"/>
  <c r="I254" i="2"/>
  <c r="I253" i="2"/>
  <c r="I251" i="2"/>
  <c r="J251" i="2" s="1"/>
  <c r="I250" i="2"/>
  <c r="J250" i="2" s="1"/>
  <c r="I249" i="2"/>
  <c r="I248" i="2"/>
  <c r="J248" i="2" s="1"/>
  <c r="I247" i="2"/>
  <c r="J247" i="2" s="1"/>
  <c r="I246" i="2"/>
  <c r="J246" i="2" s="1"/>
  <c r="I245" i="2"/>
  <c r="I244" i="2"/>
  <c r="J244" i="2" s="1"/>
  <c r="I243" i="2"/>
  <c r="J243" i="2" s="1"/>
  <c r="P242" i="2"/>
  <c r="I242" i="2"/>
  <c r="J242" i="2" s="1"/>
  <c r="P241" i="2"/>
  <c r="Q241" i="2" s="1"/>
  <c r="I241" i="2"/>
  <c r="I240" i="2"/>
  <c r="J240" i="2" s="1"/>
  <c r="I239" i="2"/>
  <c r="J239" i="2" s="1"/>
  <c r="P238" i="2"/>
  <c r="I238" i="2"/>
  <c r="J238" i="2" s="1"/>
  <c r="I237" i="2"/>
  <c r="I236" i="2"/>
  <c r="J236" i="2" s="1"/>
  <c r="I235" i="2"/>
  <c r="J235" i="2" s="1"/>
  <c r="I234" i="2"/>
  <c r="J234" i="2" s="1"/>
  <c r="I233" i="2"/>
  <c r="I232" i="2"/>
  <c r="J232" i="2" s="1"/>
  <c r="I231" i="2"/>
  <c r="J231" i="2" s="1"/>
  <c r="I230" i="2"/>
  <c r="J230" i="2" s="1"/>
  <c r="I229" i="2"/>
  <c r="I228" i="2"/>
  <c r="J228" i="2" s="1"/>
  <c r="I227" i="2"/>
  <c r="J227" i="2" s="1"/>
  <c r="I226" i="2"/>
  <c r="J226" i="2" s="1"/>
  <c r="I225" i="2"/>
  <c r="I224" i="2"/>
  <c r="J224" i="2" s="1"/>
  <c r="P223" i="2"/>
  <c r="I223" i="2"/>
  <c r="J223" i="2" s="1"/>
  <c r="I222" i="2"/>
  <c r="J222" i="2" s="1"/>
  <c r="I221" i="2"/>
  <c r="I220" i="2"/>
  <c r="J220" i="2" s="1"/>
  <c r="I219" i="2"/>
  <c r="J219" i="2" s="1"/>
  <c r="P218" i="2"/>
  <c r="I218" i="2"/>
  <c r="J218" i="2" s="1"/>
  <c r="I217" i="2"/>
  <c r="I216" i="2"/>
  <c r="J216" i="2" s="1"/>
  <c r="P209" i="2"/>
  <c r="I209" i="2"/>
  <c r="J209" i="2" s="1"/>
  <c r="P208" i="2"/>
  <c r="I208" i="2"/>
  <c r="J208" i="2" s="1"/>
  <c r="I207" i="2"/>
  <c r="I206" i="2"/>
  <c r="J206" i="2" s="1"/>
  <c r="I205" i="2"/>
  <c r="J205" i="2" s="1"/>
  <c r="I201" i="2"/>
  <c r="I200" i="2"/>
  <c r="J200" i="2" s="1"/>
  <c r="P199" i="2"/>
  <c r="I199" i="2"/>
  <c r="J199" i="2" s="1"/>
  <c r="I198" i="2"/>
  <c r="J198" i="2" s="1"/>
  <c r="P197" i="2"/>
  <c r="Q197" i="2" s="1"/>
  <c r="I197" i="2"/>
  <c r="Q192" i="2"/>
  <c r="Q191" i="2"/>
  <c r="I191" i="2"/>
  <c r="J191" i="2" s="1"/>
  <c r="Q190" i="2"/>
  <c r="I190" i="2"/>
  <c r="S190" i="2" s="1"/>
  <c r="T190" i="2" s="1"/>
  <c r="Q189" i="2"/>
  <c r="I189" i="2"/>
  <c r="S189" i="2" s="1"/>
  <c r="T189" i="2" s="1"/>
  <c r="Q188" i="2"/>
  <c r="I188" i="2"/>
  <c r="J188" i="2" s="1"/>
  <c r="Q186" i="2"/>
  <c r="I186" i="2"/>
  <c r="J186" i="2" s="1"/>
  <c r="P185" i="2"/>
  <c r="I185" i="2"/>
  <c r="J185" i="2" s="1"/>
  <c r="Q184" i="2"/>
  <c r="I184" i="2"/>
  <c r="S184" i="2" s="1"/>
  <c r="T184" i="2" s="1"/>
  <c r="I183" i="2"/>
  <c r="J183" i="2" s="1"/>
  <c r="Q175" i="2"/>
  <c r="I175" i="2"/>
  <c r="S175" i="2" s="1"/>
  <c r="T175" i="2" s="1"/>
  <c r="I172" i="2"/>
  <c r="I170" i="2"/>
  <c r="J170" i="2" s="1"/>
  <c r="Q169" i="2"/>
  <c r="I169" i="2"/>
  <c r="I168" i="2"/>
  <c r="J168" i="2" s="1"/>
  <c r="I167" i="2"/>
  <c r="I165" i="2"/>
  <c r="J165" i="2" s="1"/>
  <c r="I164" i="2"/>
  <c r="Q163" i="2"/>
  <c r="I163" i="2"/>
  <c r="J163" i="2" s="1"/>
  <c r="Q162" i="2"/>
  <c r="I162" i="2"/>
  <c r="J162" i="2" s="1"/>
  <c r="I159" i="2"/>
  <c r="J159" i="2" s="1"/>
  <c r="I158" i="2"/>
  <c r="I157" i="2"/>
  <c r="I156" i="2"/>
  <c r="J156" i="2" s="1"/>
  <c r="I155" i="2"/>
  <c r="J155" i="2" s="1"/>
  <c r="I153" i="2"/>
  <c r="J153" i="2" s="1"/>
  <c r="I151" i="2"/>
  <c r="J151" i="2" s="1"/>
  <c r="I150" i="2"/>
  <c r="J150" i="2" s="1"/>
  <c r="I145" i="2"/>
  <c r="I144" i="2"/>
  <c r="J144" i="2" s="1"/>
  <c r="I143" i="2"/>
  <c r="J143" i="2" s="1"/>
  <c r="P142" i="2"/>
  <c r="I142" i="2"/>
  <c r="J142" i="2" s="1"/>
  <c r="I141" i="2"/>
  <c r="P140" i="2"/>
  <c r="Q140" i="2" s="1"/>
  <c r="I136" i="2"/>
  <c r="J136" i="2" s="1"/>
  <c r="I131" i="2"/>
  <c r="J131" i="2" s="1"/>
  <c r="I129" i="2"/>
  <c r="J129" i="2" s="1"/>
  <c r="I128" i="2"/>
  <c r="J128" i="2" s="1"/>
  <c r="I127" i="2"/>
  <c r="J127" i="2" s="1"/>
  <c r="I126" i="2"/>
  <c r="J126" i="2" s="1"/>
  <c r="I125" i="2"/>
  <c r="J125" i="2" s="1"/>
  <c r="I124" i="2"/>
  <c r="I123" i="2"/>
  <c r="J123" i="2" s="1"/>
  <c r="I122" i="2"/>
  <c r="J122" i="2" s="1"/>
  <c r="I120" i="2"/>
  <c r="J120" i="2" s="1"/>
  <c r="I119" i="2"/>
  <c r="J119" i="2" s="1"/>
  <c r="I118" i="2"/>
  <c r="J118" i="2" s="1"/>
  <c r="I117" i="2"/>
  <c r="J117" i="2" s="1"/>
  <c r="I116" i="2"/>
  <c r="J116" i="2" s="1"/>
  <c r="I115" i="2"/>
  <c r="J115" i="2" s="1"/>
  <c r="I114" i="2"/>
  <c r="J114" i="2" s="1"/>
  <c r="I113" i="2"/>
  <c r="J113" i="2" s="1"/>
  <c r="I112" i="2"/>
  <c r="J112" i="2" s="1"/>
  <c r="P111" i="2"/>
  <c r="Q111" i="2" s="1"/>
  <c r="I111" i="2"/>
  <c r="J111" i="2" s="1"/>
  <c r="I110" i="2"/>
  <c r="I109" i="2"/>
  <c r="J109" i="2" s="1"/>
  <c r="I108" i="2"/>
  <c r="J108" i="2" s="1"/>
  <c r="I107" i="2"/>
  <c r="J107" i="2" s="1"/>
  <c r="I106" i="2"/>
  <c r="J106" i="2" s="1"/>
  <c r="I105" i="2"/>
  <c r="J105" i="2" s="1"/>
  <c r="I104" i="2"/>
  <c r="J104" i="2" s="1"/>
  <c r="I102" i="2"/>
  <c r="J102" i="2" s="1"/>
  <c r="I101" i="2"/>
  <c r="J101" i="2" s="1"/>
  <c r="I100" i="2"/>
  <c r="J100" i="2" s="1"/>
  <c r="I97" i="2"/>
  <c r="J97" i="2" s="1"/>
  <c r="I96" i="2"/>
  <c r="J96" i="2" s="1"/>
  <c r="I95" i="2"/>
  <c r="J95" i="2" s="1"/>
  <c r="P94" i="2"/>
  <c r="I94" i="2"/>
  <c r="J94" i="2" s="1"/>
  <c r="I93" i="2"/>
  <c r="J93" i="2" s="1"/>
  <c r="I92" i="2"/>
  <c r="I91" i="2"/>
  <c r="J91" i="2" s="1"/>
  <c r="I90" i="2"/>
  <c r="J90" i="2" s="1"/>
  <c r="I89" i="2"/>
  <c r="J89" i="2" s="1"/>
  <c r="I88" i="2"/>
  <c r="J88" i="2" s="1"/>
  <c r="I87" i="2"/>
  <c r="J87" i="2" s="1"/>
  <c r="I86" i="2"/>
  <c r="J86" i="2" s="1"/>
  <c r="I85" i="2"/>
  <c r="J85" i="2" s="1"/>
  <c r="I84" i="2"/>
  <c r="J84" i="2" s="1"/>
  <c r="I83" i="2"/>
  <c r="J83" i="2" s="1"/>
  <c r="I82" i="2"/>
  <c r="J82" i="2" s="1"/>
  <c r="I81" i="2"/>
  <c r="J81" i="2" s="1"/>
  <c r="I80" i="2"/>
  <c r="I72" i="2"/>
  <c r="J72" i="2" s="1"/>
  <c r="I71" i="2"/>
  <c r="I70" i="2"/>
  <c r="I69" i="2"/>
  <c r="J69" i="2" s="1"/>
  <c r="I68" i="2"/>
  <c r="I67" i="2"/>
  <c r="I66" i="2"/>
  <c r="J66" i="2" s="1"/>
  <c r="I65" i="2"/>
  <c r="J65" i="2" s="1"/>
  <c r="I64" i="2"/>
  <c r="I63" i="2"/>
  <c r="I62" i="2"/>
  <c r="J62" i="2" s="1"/>
  <c r="I61" i="2"/>
  <c r="J61" i="2" s="1"/>
  <c r="I60" i="2"/>
  <c r="I59" i="2"/>
  <c r="I58" i="2"/>
  <c r="J58" i="2" s="1"/>
  <c r="I57" i="2"/>
  <c r="J57" i="2" s="1"/>
  <c r="I56" i="2"/>
  <c r="I55" i="2"/>
  <c r="I54" i="2"/>
  <c r="I53" i="2"/>
  <c r="J53" i="2" s="1"/>
  <c r="I52" i="2"/>
  <c r="I51" i="2"/>
  <c r="I50" i="2"/>
  <c r="I49" i="2"/>
  <c r="J49" i="2" s="1"/>
  <c r="I48" i="2"/>
  <c r="I47" i="2"/>
  <c r="I46" i="2"/>
  <c r="I45" i="2"/>
  <c r="J45" i="2" s="1"/>
  <c r="I42" i="2"/>
  <c r="J42" i="2" s="1"/>
  <c r="I41" i="2"/>
  <c r="I40" i="2"/>
  <c r="J40" i="2" s="1"/>
  <c r="I39" i="2"/>
  <c r="J39" i="2" s="1"/>
  <c r="I38" i="2"/>
  <c r="J38" i="2" s="1"/>
  <c r="P37" i="2"/>
  <c r="I37" i="2"/>
  <c r="J37" i="2" s="1"/>
  <c r="I36" i="2"/>
  <c r="J36" i="2" s="1"/>
  <c r="I35" i="2"/>
  <c r="J35" i="2" s="1"/>
  <c r="I34" i="2"/>
  <c r="J34" i="2" s="1"/>
  <c r="I33" i="2"/>
  <c r="I32" i="2"/>
  <c r="J32" i="2" s="1"/>
  <c r="I31" i="2"/>
  <c r="J31" i="2" s="1"/>
  <c r="P30" i="2"/>
  <c r="Q30" i="2" s="1"/>
  <c r="I30" i="2"/>
  <c r="J30" i="2" s="1"/>
  <c r="I29" i="2"/>
  <c r="J29" i="2" s="1"/>
  <c r="I26" i="2"/>
  <c r="J26" i="2" s="1"/>
  <c r="I25" i="2"/>
  <c r="J25" i="2" s="1"/>
  <c r="I24" i="2"/>
  <c r="I23" i="2"/>
  <c r="J23" i="2" s="1"/>
  <c r="I22" i="2"/>
  <c r="J22" i="2" s="1"/>
  <c r="I21" i="2"/>
  <c r="J21" i="2" s="1"/>
  <c r="I18" i="2"/>
  <c r="J18" i="2" s="1"/>
  <c r="I17" i="2"/>
  <c r="J17" i="2" s="1"/>
  <c r="I16" i="2"/>
  <c r="I13" i="2"/>
  <c r="J13" i="2" s="1"/>
  <c r="I12" i="2"/>
  <c r="J12" i="2" s="1"/>
  <c r="I11" i="2"/>
  <c r="J11" i="2" s="1"/>
  <c r="I10" i="2"/>
  <c r="J10" i="2" s="1"/>
  <c r="I9" i="2"/>
  <c r="I8" i="2"/>
  <c r="J8" i="2" s="1"/>
  <c r="I7" i="2"/>
  <c r="J7" i="2" s="1"/>
  <c r="J6" i="2"/>
  <c r="I5" i="2"/>
  <c r="J5" i="2" s="1"/>
  <c r="I4" i="2"/>
  <c r="J4" i="2" s="1"/>
  <c r="P547" i="1"/>
  <c r="S547" i="1" s="1"/>
  <c r="T547" i="1" s="1"/>
  <c r="O548" i="1"/>
  <c r="N548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Q517" i="1" s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424" i="1"/>
  <c r="N53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359" i="1"/>
  <c r="P323" i="1"/>
  <c r="P324" i="1"/>
  <c r="P325" i="1"/>
  <c r="P326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4" i="1"/>
  <c r="P345" i="1"/>
  <c r="P346" i="1"/>
  <c r="P347" i="1"/>
  <c r="P348" i="1"/>
  <c r="P349" i="1"/>
  <c r="P350" i="1"/>
  <c r="P351" i="1"/>
  <c r="P352" i="1"/>
  <c r="P353" i="1"/>
  <c r="P354" i="1"/>
  <c r="P357" i="1"/>
  <c r="P322" i="1"/>
  <c r="P300" i="1"/>
  <c r="P301" i="1"/>
  <c r="P302" i="1"/>
  <c r="P303" i="1"/>
  <c r="P304" i="1"/>
  <c r="P305" i="1"/>
  <c r="P306" i="1"/>
  <c r="P307" i="1"/>
  <c r="P308" i="1"/>
  <c r="P310" i="1"/>
  <c r="P311" i="1"/>
  <c r="P312" i="1"/>
  <c r="P313" i="1"/>
  <c r="P314" i="1"/>
  <c r="P315" i="1"/>
  <c r="P316" i="1"/>
  <c r="P317" i="1"/>
  <c r="P318" i="1"/>
  <c r="P319" i="1"/>
  <c r="P320" i="1"/>
  <c r="P299" i="1"/>
  <c r="P293" i="1"/>
  <c r="P294" i="1"/>
  <c r="P295" i="1"/>
  <c r="P296" i="1"/>
  <c r="P297" i="1"/>
  <c r="P292" i="1"/>
  <c r="P269" i="1"/>
  <c r="P270" i="1"/>
  <c r="P271" i="1"/>
  <c r="P272" i="1"/>
  <c r="P276" i="1"/>
  <c r="P277" i="1"/>
  <c r="P278" i="1"/>
  <c r="P279" i="1"/>
  <c r="P280" i="1"/>
  <c r="P281" i="1"/>
  <c r="P282" i="1"/>
  <c r="P283" i="1"/>
  <c r="P284" i="1"/>
  <c r="P287" i="1"/>
  <c r="P288" i="1"/>
  <c r="P289" i="1"/>
  <c r="Q289" i="1" s="1"/>
  <c r="P290" i="1"/>
  <c r="P268" i="1"/>
  <c r="N291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53" i="1"/>
  <c r="N266" i="1"/>
  <c r="P194" i="1"/>
  <c r="P195" i="1"/>
  <c r="P196" i="1"/>
  <c r="P197" i="1"/>
  <c r="P198" i="1"/>
  <c r="P199" i="1"/>
  <c r="P200" i="1"/>
  <c r="P201" i="1"/>
  <c r="P202" i="1"/>
  <c r="Q202" i="1" s="1"/>
  <c r="P203" i="1"/>
  <c r="Q203" i="1" s="1"/>
  <c r="P205" i="1"/>
  <c r="P206" i="1"/>
  <c r="P207" i="1"/>
  <c r="P208" i="1"/>
  <c r="P209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193" i="1"/>
  <c r="P168" i="1"/>
  <c r="P170" i="1"/>
  <c r="P171" i="1"/>
  <c r="P172" i="1"/>
  <c r="P174" i="1"/>
  <c r="P183" i="1"/>
  <c r="P185" i="1"/>
  <c r="P167" i="1"/>
  <c r="P164" i="1"/>
  <c r="P165" i="1"/>
  <c r="P157" i="1"/>
  <c r="P158" i="1"/>
  <c r="Q158" i="1" s="1"/>
  <c r="P123" i="1"/>
  <c r="Q123" i="1" s="1"/>
  <c r="P132" i="1"/>
  <c r="P136" i="1"/>
  <c r="Q136" i="1" s="1"/>
  <c r="P140" i="1"/>
  <c r="Q140" i="1" s="1"/>
  <c r="P141" i="1"/>
  <c r="P142" i="1"/>
  <c r="P143" i="1"/>
  <c r="P144" i="1"/>
  <c r="P145" i="1"/>
  <c r="P108" i="1"/>
  <c r="P109" i="1"/>
  <c r="P110" i="1"/>
  <c r="P111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80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" i="1"/>
  <c r="N5" i="1"/>
  <c r="N4" i="1"/>
  <c r="L14" i="1"/>
  <c r="L15" i="1" s="1"/>
  <c r="L19" i="1"/>
  <c r="K19" i="1"/>
  <c r="L27" i="1"/>
  <c r="K27" i="1"/>
  <c r="L548" i="1"/>
  <c r="L539" i="1"/>
  <c r="L422" i="1"/>
  <c r="L358" i="1"/>
  <c r="L321" i="1"/>
  <c r="L298" i="1"/>
  <c r="L291" i="1"/>
  <c r="L266" i="1"/>
  <c r="L252" i="1"/>
  <c r="L192" i="1"/>
  <c r="L187" i="1"/>
  <c r="L166" i="1"/>
  <c r="L160" i="1"/>
  <c r="L149" i="1"/>
  <c r="L121" i="1"/>
  <c r="L103" i="1"/>
  <c r="L79" i="1"/>
  <c r="S283" i="2" l="1"/>
  <c r="T283" i="2" s="1"/>
  <c r="S244" i="2"/>
  <c r="T244" i="2" s="1"/>
  <c r="S365" i="2"/>
  <c r="T365" i="2" s="1"/>
  <c r="S492" i="2"/>
  <c r="T492" i="2" s="1"/>
  <c r="S226" i="2"/>
  <c r="T226" i="2" s="1"/>
  <c r="S447" i="2"/>
  <c r="T447" i="2" s="1"/>
  <c r="S191" i="2"/>
  <c r="T191" i="2" s="1"/>
  <c r="I79" i="2"/>
  <c r="S79" i="2" s="1"/>
  <c r="T79" i="2" s="1"/>
  <c r="S451" i="2"/>
  <c r="T451" i="2" s="1"/>
  <c r="S218" i="2"/>
  <c r="T218" i="2" s="1"/>
  <c r="I19" i="2"/>
  <c r="I20" i="2" s="1"/>
  <c r="J20" i="2" s="1"/>
  <c r="S400" i="2"/>
  <c r="T400" i="2" s="1"/>
  <c r="I192" i="2"/>
  <c r="S521" i="2"/>
  <c r="S420" i="2"/>
  <c r="T420" i="2" s="1"/>
  <c r="J189" i="2"/>
  <c r="S427" i="2"/>
  <c r="T427" i="2" s="1"/>
  <c r="J518" i="2"/>
  <c r="S519" i="2"/>
  <c r="S223" i="2"/>
  <c r="T223" i="2" s="1"/>
  <c r="S520" i="2"/>
  <c r="S293" i="2"/>
  <c r="T293" i="2" s="1"/>
  <c r="S163" i="2"/>
  <c r="T163" i="2" s="1"/>
  <c r="S186" i="2"/>
  <c r="T186" i="2" s="1"/>
  <c r="S242" i="2"/>
  <c r="T242" i="2" s="1"/>
  <c r="S404" i="2"/>
  <c r="T404" i="2" s="1"/>
  <c r="S294" i="2"/>
  <c r="T294" i="2" s="1"/>
  <c r="J540" i="2"/>
  <c r="I358" i="2"/>
  <c r="S246" i="2"/>
  <c r="T246" i="2" s="1"/>
  <c r="S162" i="2"/>
  <c r="T162" i="2" s="1"/>
  <c r="S232" i="2"/>
  <c r="T232" i="2" s="1"/>
  <c r="S94" i="2"/>
  <c r="T94" i="2" s="1"/>
  <c r="J190" i="2"/>
  <c r="S208" i="2"/>
  <c r="T208" i="2" s="1"/>
  <c r="S255" i="2"/>
  <c r="T255" i="2" s="1"/>
  <c r="I15" i="2"/>
  <c r="J452" i="2"/>
  <c r="S247" i="2"/>
  <c r="T247" i="2" s="1"/>
  <c r="S439" i="2"/>
  <c r="T439" i="2" s="1"/>
  <c r="S535" i="2"/>
  <c r="T535" i="2" s="1"/>
  <c r="J16" i="2"/>
  <c r="J492" i="2"/>
  <c r="S36" i="2"/>
  <c r="T36" i="2" s="1"/>
  <c r="S506" i="2"/>
  <c r="T506" i="2" s="1"/>
  <c r="I160" i="2"/>
  <c r="J160" i="2" s="1"/>
  <c r="J175" i="2"/>
  <c r="S65" i="2"/>
  <c r="T65" i="2" s="1"/>
  <c r="S441" i="2"/>
  <c r="T441" i="2" s="1"/>
  <c r="S185" i="2"/>
  <c r="T185" i="2" s="1"/>
  <c r="S53" i="2"/>
  <c r="T53" i="2" s="1"/>
  <c r="S310" i="2"/>
  <c r="T310" i="2" s="1"/>
  <c r="S435" i="2"/>
  <c r="T435" i="2" s="1"/>
  <c r="S502" i="2"/>
  <c r="T502" i="2" s="1"/>
  <c r="S32" i="2"/>
  <c r="T32" i="2" s="1"/>
  <c r="S224" i="2"/>
  <c r="T224" i="2" s="1"/>
  <c r="S392" i="2"/>
  <c r="T392" i="2" s="1"/>
  <c r="S89" i="2"/>
  <c r="T89" i="2" s="1"/>
  <c r="Q89" i="2"/>
  <c r="S46" i="2"/>
  <c r="T46" i="2" s="1"/>
  <c r="S332" i="2"/>
  <c r="T332" i="2" s="1"/>
  <c r="S382" i="2"/>
  <c r="T382" i="2" s="1"/>
  <c r="S481" i="2"/>
  <c r="T481" i="2" s="1"/>
  <c r="S497" i="2"/>
  <c r="T497" i="2" s="1"/>
  <c r="S476" i="2"/>
  <c r="T476" i="2" s="1"/>
  <c r="S478" i="2"/>
  <c r="T478" i="2" s="1"/>
  <c r="S533" i="2"/>
  <c r="T533" i="2" s="1"/>
  <c r="S50" i="2"/>
  <c r="T50" i="2" s="1"/>
  <c r="S264" i="2"/>
  <c r="T264" i="2" s="1"/>
  <c r="S300" i="2"/>
  <c r="T300" i="2" s="1"/>
  <c r="S454" i="2"/>
  <c r="T454" i="2" s="1"/>
  <c r="S302" i="2"/>
  <c r="T302" i="2" s="1"/>
  <c r="S526" i="2"/>
  <c r="T526" i="2" s="1"/>
  <c r="Q53" i="2"/>
  <c r="S317" i="2"/>
  <c r="T317" i="2" s="1"/>
  <c r="S466" i="2"/>
  <c r="T466" i="2" s="1"/>
  <c r="Q293" i="2"/>
  <c r="Q365" i="2"/>
  <c r="S372" i="2"/>
  <c r="T372" i="2" s="1"/>
  <c r="P358" i="2"/>
  <c r="Q358" i="2" s="1"/>
  <c r="S360" i="2"/>
  <c r="T360" i="2" s="1"/>
  <c r="S305" i="2"/>
  <c r="T305" i="2" s="1"/>
  <c r="S256" i="2"/>
  <c r="T256" i="2" s="1"/>
  <c r="P166" i="2"/>
  <c r="Q166" i="2" s="1"/>
  <c r="S329" i="2"/>
  <c r="T329" i="2" s="1"/>
  <c r="S444" i="2"/>
  <c r="T444" i="2" s="1"/>
  <c r="S531" i="2"/>
  <c r="T531" i="2" s="1"/>
  <c r="Q531" i="2"/>
  <c r="S243" i="2"/>
  <c r="T243" i="2" s="1"/>
  <c r="Q243" i="2"/>
  <c r="Q411" i="2"/>
  <c r="S411" i="2"/>
  <c r="T411" i="2" s="1"/>
  <c r="Q483" i="2"/>
  <c r="S483" i="2"/>
  <c r="T483" i="2" s="1"/>
  <c r="Q507" i="2"/>
  <c r="S507" i="2"/>
  <c r="T507" i="2" s="1"/>
  <c r="Q272" i="2"/>
  <c r="S272" i="2"/>
  <c r="T272" i="2" s="1"/>
  <c r="S61" i="2"/>
  <c r="T61" i="2" s="1"/>
  <c r="Q61" i="2"/>
  <c r="Q268" i="2"/>
  <c r="S268" i="2"/>
  <c r="T268" i="2" s="1"/>
  <c r="S301" i="2"/>
  <c r="T301" i="2" s="1"/>
  <c r="Q301" i="2"/>
  <c r="S445" i="2"/>
  <c r="T445" i="2" s="1"/>
  <c r="Q445" i="2"/>
  <c r="Q90" i="2"/>
  <c r="S90" i="2"/>
  <c r="T90" i="2" s="1"/>
  <c r="S234" i="2"/>
  <c r="T234" i="2" s="1"/>
  <c r="Q234" i="2"/>
  <c r="S86" i="2"/>
  <c r="T86" i="2" s="1"/>
  <c r="Q86" i="2"/>
  <c r="Q167" i="2"/>
  <c r="S167" i="2"/>
  <c r="T167" i="2" s="1"/>
  <c r="S206" i="2"/>
  <c r="T206" i="2" s="1"/>
  <c r="Q206" i="2"/>
  <c r="S263" i="2"/>
  <c r="T263" i="2" s="1"/>
  <c r="Q263" i="2"/>
  <c r="Q278" i="2"/>
  <c r="S278" i="2"/>
  <c r="T278" i="2" s="1"/>
  <c r="Q350" i="2"/>
  <c r="S350" i="2"/>
  <c r="T350" i="2" s="1"/>
  <c r="Q407" i="2"/>
  <c r="S407" i="2"/>
  <c r="T407" i="2" s="1"/>
  <c r="Q455" i="2"/>
  <c r="S455" i="2"/>
  <c r="T455" i="2" s="1"/>
  <c r="Q503" i="2"/>
  <c r="S503" i="2"/>
  <c r="T503" i="2" s="1"/>
  <c r="S235" i="2"/>
  <c r="T235" i="2" s="1"/>
  <c r="Q235" i="2"/>
  <c r="S412" i="2"/>
  <c r="T412" i="2" s="1"/>
  <c r="Q412" i="2"/>
  <c r="Q57" i="2"/>
  <c r="S57" i="2"/>
  <c r="T57" i="2" s="1"/>
  <c r="S81" i="2"/>
  <c r="T81" i="2" s="1"/>
  <c r="Q81" i="2"/>
  <c r="S168" i="2"/>
  <c r="T168" i="2" s="1"/>
  <c r="Q168" i="2"/>
  <c r="S288" i="2"/>
  <c r="T288" i="2" s="1"/>
  <c r="Q288" i="2"/>
  <c r="Q297" i="2"/>
  <c r="S297" i="2"/>
  <c r="T297" i="2" s="1"/>
  <c r="Q336" i="2"/>
  <c r="S336" i="2"/>
  <c r="T336" i="2" s="1"/>
  <c r="Q82" i="2"/>
  <c r="S82" i="2"/>
  <c r="T82" i="2" s="1"/>
  <c r="Q35" i="2"/>
  <c r="S35" i="2"/>
  <c r="T35" i="2" s="1"/>
  <c r="S49" i="2"/>
  <c r="T49" i="2" s="1"/>
  <c r="Q49" i="2"/>
  <c r="S289" i="2"/>
  <c r="T289" i="2" s="1"/>
  <c r="Q289" i="2"/>
  <c r="S361" i="2"/>
  <c r="T361" i="2" s="1"/>
  <c r="Q361" i="2"/>
  <c r="Q39" i="2"/>
  <c r="S39" i="2"/>
  <c r="T39" i="2" s="1"/>
  <c r="S236" i="2"/>
  <c r="T236" i="2" s="1"/>
  <c r="Q236" i="2"/>
  <c r="Q11" i="2"/>
  <c r="S11" i="2"/>
  <c r="T11" i="2" s="1"/>
  <c r="Q227" i="2"/>
  <c r="S227" i="2"/>
  <c r="T227" i="2" s="1"/>
  <c r="Q376" i="2"/>
  <c r="S376" i="2"/>
  <c r="T376" i="2" s="1"/>
  <c r="P335" i="2"/>
  <c r="P359" i="2"/>
  <c r="Q359" i="2" s="1"/>
  <c r="P383" i="2"/>
  <c r="Q383" i="2" s="1"/>
  <c r="P479" i="2"/>
  <c r="P527" i="2"/>
  <c r="S259" i="2"/>
  <c r="T259" i="2" s="1"/>
  <c r="Q259" i="2"/>
  <c r="P292" i="2"/>
  <c r="P364" i="2"/>
  <c r="S364" i="2" s="1"/>
  <c r="T364" i="2" s="1"/>
  <c r="P388" i="2"/>
  <c r="P460" i="2"/>
  <c r="Q460" i="2" s="1"/>
  <c r="P484" i="2"/>
  <c r="Q484" i="2" s="1"/>
  <c r="Q499" i="2"/>
  <c r="S499" i="2"/>
  <c r="T499" i="2" s="1"/>
  <c r="P508" i="2"/>
  <c r="Q508" i="2" s="1"/>
  <c r="P532" i="2"/>
  <c r="Q532" i="2" s="1"/>
  <c r="P393" i="2"/>
  <c r="Q393" i="2" s="1"/>
  <c r="S408" i="2"/>
  <c r="T408" i="2" s="1"/>
  <c r="Q408" i="2"/>
  <c r="P417" i="2"/>
  <c r="Q417" i="2" s="1"/>
  <c r="P489" i="2"/>
  <c r="Q489" i="2" s="1"/>
  <c r="P537" i="2"/>
  <c r="Q537" i="2" s="1"/>
  <c r="P225" i="2"/>
  <c r="Q225" i="2" s="1"/>
  <c r="Q240" i="2"/>
  <c r="S240" i="2"/>
  <c r="T240" i="2" s="1"/>
  <c r="Q255" i="2"/>
  <c r="S333" i="2"/>
  <c r="T333" i="2" s="1"/>
  <c r="Q420" i="2"/>
  <c r="Q32" i="2"/>
  <c r="S141" i="2"/>
  <c r="T141" i="2" s="1"/>
  <c r="S269" i="2"/>
  <c r="T269" i="2" s="1"/>
  <c r="Q269" i="2"/>
  <c r="S348" i="2"/>
  <c r="T348" i="2" s="1"/>
  <c r="S467" i="2"/>
  <c r="T467" i="2" s="1"/>
  <c r="Q515" i="2"/>
  <c r="S515" i="2"/>
  <c r="T515" i="2" s="1"/>
  <c r="S487" i="2"/>
  <c r="T487" i="2" s="1"/>
  <c r="Q248" i="2"/>
  <c r="S248" i="2"/>
  <c r="T248" i="2" s="1"/>
  <c r="S416" i="2"/>
  <c r="T416" i="2" s="1"/>
  <c r="Q416" i="2"/>
  <c r="S37" i="2"/>
  <c r="T37" i="2" s="1"/>
  <c r="Q37" i="2"/>
  <c r="Q199" i="2"/>
  <c r="S199" i="2"/>
  <c r="T199" i="2" s="1"/>
  <c r="S279" i="2"/>
  <c r="T279" i="2" s="1"/>
  <c r="Q279" i="2"/>
  <c r="Q400" i="2"/>
  <c r="S277" i="2"/>
  <c r="T277" i="2" s="1"/>
  <c r="Q277" i="2"/>
  <c r="Q325" i="2"/>
  <c r="S325" i="2"/>
  <c r="T325" i="2" s="1"/>
  <c r="S369" i="2"/>
  <c r="T369" i="2" s="1"/>
  <c r="P330" i="2"/>
  <c r="Q330" i="2" s="1"/>
  <c r="P354" i="2"/>
  <c r="P450" i="2"/>
  <c r="Q450" i="2" s="1"/>
  <c r="S200" i="2"/>
  <c r="T200" i="2" s="1"/>
  <c r="S316" i="2"/>
  <c r="T316" i="2" s="1"/>
  <c r="Q392" i="2"/>
  <c r="Q535" i="2"/>
  <c r="P95" i="2"/>
  <c r="Q95" i="2" s="1"/>
  <c r="P249" i="2"/>
  <c r="Q249" i="2" s="1"/>
  <c r="P345" i="2"/>
  <c r="Q345" i="2" s="1"/>
  <c r="Q384" i="2"/>
  <c r="S384" i="2"/>
  <c r="T384" i="2" s="1"/>
  <c r="S306" i="2"/>
  <c r="T306" i="2" s="1"/>
  <c r="S307" i="2"/>
  <c r="T307" i="2" s="1"/>
  <c r="S344" i="2"/>
  <c r="T344" i="2" s="1"/>
  <c r="S528" i="2"/>
  <c r="T528" i="2" s="1"/>
  <c r="S183" i="2"/>
  <c r="T183" i="2" s="1"/>
  <c r="Q183" i="2"/>
  <c r="Q399" i="2"/>
  <c r="S399" i="2"/>
  <c r="T399" i="2" s="1"/>
  <c r="Q495" i="2"/>
  <c r="S495" i="2"/>
  <c r="T495" i="2" s="1"/>
  <c r="Q223" i="2"/>
  <c r="Q246" i="2"/>
  <c r="S320" i="2"/>
  <c r="T320" i="2" s="1"/>
  <c r="S397" i="2"/>
  <c r="T397" i="2" s="1"/>
  <c r="P59" i="2"/>
  <c r="Q59" i="2" s="1"/>
  <c r="P371" i="2"/>
  <c r="Q371" i="2" s="1"/>
  <c r="P443" i="2"/>
  <c r="S443" i="2" s="1"/>
  <c r="T443" i="2" s="1"/>
  <c r="P491" i="2"/>
  <c r="S85" i="2"/>
  <c r="T85" i="2" s="1"/>
  <c r="P534" i="2"/>
  <c r="Q534" i="2" s="1"/>
  <c r="Q185" i="2"/>
  <c r="P40" i="2"/>
  <c r="Q226" i="2"/>
  <c r="S389" i="2"/>
  <c r="T389" i="2" s="1"/>
  <c r="P69" i="2"/>
  <c r="P93" i="2"/>
  <c r="Q108" i="2"/>
  <c r="S108" i="2"/>
  <c r="T108" i="2" s="1"/>
  <c r="P165" i="2"/>
  <c r="Q165" i="2" s="1"/>
  <c r="Q219" i="2"/>
  <c r="S219" i="2"/>
  <c r="T219" i="2" s="1"/>
  <c r="Q339" i="2"/>
  <c r="S339" i="2"/>
  <c r="T339" i="2" s="1"/>
  <c r="Q459" i="2"/>
  <c r="S459" i="2"/>
  <c r="T459" i="2" s="1"/>
  <c r="Q94" i="2"/>
  <c r="S475" i="2"/>
  <c r="T475" i="2" s="1"/>
  <c r="S8" i="2"/>
  <c r="T8" i="2" s="1"/>
  <c r="Q8" i="2"/>
  <c r="Q296" i="2"/>
  <c r="S296" i="2"/>
  <c r="T296" i="2" s="1"/>
  <c r="Q218" i="2"/>
  <c r="Q205" i="2"/>
  <c r="S205" i="2"/>
  <c r="T205" i="2" s="1"/>
  <c r="S380" i="2"/>
  <c r="T380" i="2" s="1"/>
  <c r="P258" i="2"/>
  <c r="Q258" i="2" s="1"/>
  <c r="P282" i="2"/>
  <c r="P378" i="2"/>
  <c r="Q378" i="2" s="1"/>
  <c r="P402" i="2"/>
  <c r="Q402" i="2" s="1"/>
  <c r="P474" i="2"/>
  <c r="Q474" i="2" s="1"/>
  <c r="Q242" i="2"/>
  <c r="Q441" i="2"/>
  <c r="P143" i="2"/>
  <c r="S230" i="2"/>
  <c r="T230" i="2" s="1"/>
  <c r="Q230" i="2"/>
  <c r="P239" i="2"/>
  <c r="S231" i="2"/>
  <c r="T231" i="2" s="1"/>
  <c r="Q231" i="2"/>
  <c r="P52" i="2"/>
  <c r="Q52" i="2" s="1"/>
  <c r="P196" i="2"/>
  <c r="S196" i="2" s="1"/>
  <c r="T196" i="2" s="1"/>
  <c r="P220" i="2"/>
  <c r="Q220" i="2" s="1"/>
  <c r="Q31" i="2"/>
  <c r="S31" i="2"/>
  <c r="T31" i="2" s="1"/>
  <c r="Q346" i="2"/>
  <c r="S346" i="2"/>
  <c r="T346" i="2" s="1"/>
  <c r="P366" i="2"/>
  <c r="S391" i="2"/>
  <c r="T391" i="2" s="1"/>
  <c r="Q404" i="2"/>
  <c r="P64" i="2"/>
  <c r="Q64" i="2" s="1"/>
  <c r="S250" i="2"/>
  <c r="T250" i="2" s="1"/>
  <c r="S357" i="2"/>
  <c r="T357" i="2" s="1"/>
  <c r="S43" i="2"/>
  <c r="T43" i="2" s="1"/>
  <c r="Q43" i="2"/>
  <c r="S381" i="2"/>
  <c r="T381" i="2" s="1"/>
  <c r="S432" i="2"/>
  <c r="T432" i="2" s="1"/>
  <c r="S536" i="2"/>
  <c r="T536" i="2" s="1"/>
  <c r="P33" i="2"/>
  <c r="Q33" i="2" s="1"/>
  <c r="Q142" i="2"/>
  <c r="S142" i="2"/>
  <c r="T142" i="2" s="1"/>
  <c r="Q283" i="2"/>
  <c r="S457" i="2"/>
  <c r="T457" i="2" s="1"/>
  <c r="S494" i="2"/>
  <c r="T494" i="2" s="1"/>
  <c r="S54" i="2"/>
  <c r="T54" i="2" s="1"/>
  <c r="S80" i="2"/>
  <c r="T80" i="2" s="1"/>
  <c r="P265" i="2"/>
  <c r="Q265" i="2" s="1"/>
  <c r="P433" i="2"/>
  <c r="Q224" i="2"/>
  <c r="Q396" i="2"/>
  <c r="S396" i="2"/>
  <c r="T396" i="2" s="1"/>
  <c r="S471" i="2"/>
  <c r="T471" i="2" s="1"/>
  <c r="P222" i="2"/>
  <c r="P270" i="2"/>
  <c r="Q270" i="2" s="1"/>
  <c r="P318" i="2"/>
  <c r="P390" i="2"/>
  <c r="S390" i="2" s="1"/>
  <c r="T390" i="2" s="1"/>
  <c r="P438" i="2"/>
  <c r="Q438" i="2" s="1"/>
  <c r="P486" i="2"/>
  <c r="Q486" i="2" s="1"/>
  <c r="P510" i="2"/>
  <c r="Q510" i="2" s="1"/>
  <c r="Q208" i="2"/>
  <c r="S414" i="2"/>
  <c r="T414" i="2" s="1"/>
  <c r="S436" i="2"/>
  <c r="T436" i="2" s="1"/>
  <c r="P83" i="2"/>
  <c r="Q83" i="2" s="1"/>
  <c r="P203" i="2"/>
  <c r="Q203" i="2" s="1"/>
  <c r="P251" i="2"/>
  <c r="P323" i="2"/>
  <c r="Q323" i="2" s="1"/>
  <c r="P395" i="2"/>
  <c r="P419" i="2"/>
  <c r="Q247" i="2"/>
  <c r="S311" i="2"/>
  <c r="T311" i="2" s="1"/>
  <c r="P88" i="2"/>
  <c r="Q88" i="2" s="1"/>
  <c r="Q136" i="2"/>
  <c r="S136" i="2"/>
  <c r="T136" i="2" s="1"/>
  <c r="S352" i="2"/>
  <c r="T352" i="2" s="1"/>
  <c r="Q352" i="2"/>
  <c r="Q463" i="2"/>
  <c r="S463" i="2"/>
  <c r="T463" i="2" s="1"/>
  <c r="Q472" i="2"/>
  <c r="S472" i="2"/>
  <c r="T472" i="2" s="1"/>
  <c r="Q496" i="2"/>
  <c r="S496" i="2"/>
  <c r="T496" i="2" s="1"/>
  <c r="Q511" i="2"/>
  <c r="S511" i="2"/>
  <c r="T511" i="2" s="1"/>
  <c r="S209" i="2"/>
  <c r="T209" i="2" s="1"/>
  <c r="Q209" i="2"/>
  <c r="S449" i="2"/>
  <c r="T449" i="2" s="1"/>
  <c r="Q449" i="2"/>
  <c r="P458" i="2"/>
  <c r="Q458" i="2" s="1"/>
  <c r="Q65" i="2"/>
  <c r="S238" i="2"/>
  <c r="T238" i="2" s="1"/>
  <c r="Q238" i="2"/>
  <c r="S462" i="2"/>
  <c r="T462" i="2" s="1"/>
  <c r="S498" i="2"/>
  <c r="T498" i="2" s="1"/>
  <c r="Q109" i="2"/>
  <c r="S312" i="2"/>
  <c r="T312" i="2" s="1"/>
  <c r="Q36" i="2"/>
  <c r="S111" i="2"/>
  <c r="T111" i="2" s="1"/>
  <c r="S398" i="2"/>
  <c r="T398" i="2" s="1"/>
  <c r="S413" i="2"/>
  <c r="T413" i="2" s="1"/>
  <c r="P14" i="2"/>
  <c r="Q14" i="2" s="1"/>
  <c r="P254" i="2"/>
  <c r="Q254" i="2" s="1"/>
  <c r="P374" i="2"/>
  <c r="Q374" i="2" s="1"/>
  <c r="P170" i="2"/>
  <c r="Q170" i="2" s="1"/>
  <c r="P194" i="2"/>
  <c r="P266" i="2"/>
  <c r="Q266" i="2" s="1"/>
  <c r="P314" i="2"/>
  <c r="P338" i="2"/>
  <c r="Q338" i="2" s="1"/>
  <c r="P362" i="2"/>
  <c r="P386" i="2"/>
  <c r="Q386" i="2" s="1"/>
  <c r="S425" i="2"/>
  <c r="T425" i="2" s="1"/>
  <c r="Q425" i="2"/>
  <c r="P434" i="2"/>
  <c r="Q434" i="2" s="1"/>
  <c r="P530" i="2"/>
  <c r="Q530" i="2" s="1"/>
  <c r="S428" i="2"/>
  <c r="T428" i="2" s="1"/>
  <c r="P429" i="2"/>
  <c r="Q468" i="2"/>
  <c r="S468" i="2"/>
  <c r="T468" i="2" s="1"/>
  <c r="P477" i="2"/>
  <c r="Q477" i="2" s="1"/>
  <c r="P501" i="2"/>
  <c r="Q501" i="2" s="1"/>
  <c r="P525" i="2"/>
  <c r="Q525" i="2" s="1"/>
  <c r="S68" i="2"/>
  <c r="T68" i="2" s="1"/>
  <c r="S303" i="2"/>
  <c r="T303" i="2" s="1"/>
  <c r="S490" i="2"/>
  <c r="T490" i="2" s="1"/>
  <c r="P271" i="2"/>
  <c r="Q271" i="2" s="1"/>
  <c r="S337" i="2"/>
  <c r="T337" i="2" s="1"/>
  <c r="P45" i="2"/>
  <c r="P261" i="2"/>
  <c r="Q261" i="2" s="1"/>
  <c r="P405" i="2"/>
  <c r="Q405" i="2" s="1"/>
  <c r="S470" i="2"/>
  <c r="T470" i="2" s="1"/>
  <c r="S394" i="2"/>
  <c r="T394" i="2" s="1"/>
  <c r="S41" i="2"/>
  <c r="T41" i="2" s="1"/>
  <c r="S260" i="2"/>
  <c r="T260" i="2" s="1"/>
  <c r="S304" i="2"/>
  <c r="T304" i="2" s="1"/>
  <c r="S315" i="2"/>
  <c r="T315" i="2" s="1"/>
  <c r="S326" i="2"/>
  <c r="T326" i="2" s="1"/>
  <c r="S440" i="2"/>
  <c r="T440" i="2" s="1"/>
  <c r="P67" i="2"/>
  <c r="Q67" i="2" s="1"/>
  <c r="P331" i="2"/>
  <c r="P403" i="2"/>
  <c r="P547" i="2"/>
  <c r="S547" i="2" s="1"/>
  <c r="T547" i="2" s="1"/>
  <c r="S406" i="2"/>
  <c r="T406" i="2" s="1"/>
  <c r="S473" i="2"/>
  <c r="T473" i="2" s="1"/>
  <c r="S529" i="2"/>
  <c r="T529" i="2" s="1"/>
  <c r="S48" i="2"/>
  <c r="T48" i="2" s="1"/>
  <c r="S257" i="2"/>
  <c r="T257" i="2" s="1"/>
  <c r="S347" i="2"/>
  <c r="T347" i="2" s="1"/>
  <c r="S482" i="2"/>
  <c r="T482" i="2" s="1"/>
  <c r="S437" i="2"/>
  <c r="T437" i="2" s="1"/>
  <c r="Q437" i="2"/>
  <c r="S514" i="2"/>
  <c r="T514" i="2" s="1"/>
  <c r="P7" i="2"/>
  <c r="P319" i="2"/>
  <c r="Q319" i="2" s="1"/>
  <c r="P415" i="2"/>
  <c r="P276" i="2"/>
  <c r="P60" i="2"/>
  <c r="Q60" i="2" s="1"/>
  <c r="P132" i="2"/>
  <c r="P228" i="2"/>
  <c r="Q228" i="2" s="1"/>
  <c r="P324" i="2"/>
  <c r="Q324" i="2" s="1"/>
  <c r="P516" i="2"/>
  <c r="S84" i="2"/>
  <c r="T84" i="2" s="1"/>
  <c r="Q310" i="2"/>
  <c r="S262" i="2"/>
  <c r="T262" i="2" s="1"/>
  <c r="S410" i="2"/>
  <c r="T410" i="2" s="1"/>
  <c r="S464" i="2"/>
  <c r="T464" i="2" s="1"/>
  <c r="S488" i="2"/>
  <c r="T488" i="2" s="1"/>
  <c r="S70" i="2"/>
  <c r="T70" i="2" s="1"/>
  <c r="S370" i="2"/>
  <c r="T370" i="2" s="1"/>
  <c r="S448" i="2"/>
  <c r="T448" i="2" s="1"/>
  <c r="S504" i="2"/>
  <c r="T504" i="2" s="1"/>
  <c r="S512" i="2"/>
  <c r="T512" i="2" s="1"/>
  <c r="S56" i="2"/>
  <c r="T56" i="2" s="1"/>
  <c r="S92" i="2"/>
  <c r="T92" i="2" s="1"/>
  <c r="S418" i="2"/>
  <c r="T418" i="2" s="1"/>
  <c r="S456" i="2"/>
  <c r="T456" i="2" s="1"/>
  <c r="S465" i="2"/>
  <c r="T465" i="2" s="1"/>
  <c r="S480" i="2"/>
  <c r="T480" i="2" s="1"/>
  <c r="S538" i="2"/>
  <c r="T538" i="2" s="1"/>
  <c r="S421" i="2"/>
  <c r="T421" i="2" s="1"/>
  <c r="S461" i="2"/>
  <c r="T461" i="2" s="1"/>
  <c r="S485" i="2"/>
  <c r="T485" i="2" s="1"/>
  <c r="S469" i="2"/>
  <c r="T469" i="2" s="1"/>
  <c r="S493" i="2"/>
  <c r="T493" i="2" s="1"/>
  <c r="S38" i="2"/>
  <c r="T38" i="2" s="1"/>
  <c r="S110" i="2"/>
  <c r="T110" i="2" s="1"/>
  <c r="S313" i="2"/>
  <c r="T313" i="2" s="1"/>
  <c r="S409" i="2"/>
  <c r="T409" i="2" s="1"/>
  <c r="S453" i="2"/>
  <c r="T453" i="2" s="1"/>
  <c r="J358" i="2"/>
  <c r="S55" i="2"/>
  <c r="T55" i="2" s="1"/>
  <c r="J55" i="2"/>
  <c r="S221" i="2"/>
  <c r="T221" i="2" s="1"/>
  <c r="J221" i="2"/>
  <c r="S233" i="2"/>
  <c r="T233" i="2" s="1"/>
  <c r="J233" i="2"/>
  <c r="S245" i="2"/>
  <c r="T245" i="2" s="1"/>
  <c r="J245" i="2"/>
  <c r="S308" i="2"/>
  <c r="T308" i="2" s="1"/>
  <c r="S387" i="2"/>
  <c r="T387" i="2" s="1"/>
  <c r="J387" i="2"/>
  <c r="I27" i="2"/>
  <c r="J24" i="2"/>
  <c r="S373" i="2"/>
  <c r="T373" i="2" s="1"/>
  <c r="J504" i="2"/>
  <c r="J33" i="2"/>
  <c r="S169" i="2"/>
  <c r="T169" i="2" s="1"/>
  <c r="J169" i="2"/>
  <c r="J264" i="2"/>
  <c r="J302" i="2"/>
  <c r="J347" i="2"/>
  <c r="S367" i="2"/>
  <c r="T367" i="2" s="1"/>
  <c r="J367" i="2"/>
  <c r="Q431" i="2"/>
  <c r="J456" i="2"/>
  <c r="S517" i="2"/>
  <c r="T517" i="2" s="1"/>
  <c r="J517" i="2"/>
  <c r="S195" i="2"/>
  <c r="T195" i="2" s="1"/>
  <c r="J110" i="2"/>
  <c r="S158" i="2"/>
  <c r="T158" i="2" s="1"/>
  <c r="J158" i="2"/>
  <c r="S164" i="2"/>
  <c r="T164" i="2" s="1"/>
  <c r="J164" i="2"/>
  <c r="S9" i="2"/>
  <c r="T9" i="2" s="1"/>
  <c r="S62" i="2"/>
  <c r="T62" i="2" s="1"/>
  <c r="S144" i="2"/>
  <c r="T144" i="2" s="1"/>
  <c r="J184" i="2"/>
  <c r="S284" i="2"/>
  <c r="T284" i="2" s="1"/>
  <c r="J284" i="2"/>
  <c r="J322" i="2"/>
  <c r="J338" i="2"/>
  <c r="S426" i="2"/>
  <c r="T426" i="2" s="1"/>
  <c r="J426" i="2"/>
  <c r="J438" i="2"/>
  <c r="J450" i="2"/>
  <c r="J484" i="2"/>
  <c r="I291" i="2"/>
  <c r="S505" i="2"/>
  <c r="T505" i="2" s="1"/>
  <c r="J505" i="2"/>
  <c r="S216" i="2"/>
  <c r="T216" i="2" s="1"/>
  <c r="S145" i="2"/>
  <c r="T145" i="2" s="1"/>
  <c r="J330" i="2"/>
  <c r="S44" i="2"/>
  <c r="T44" i="2" s="1"/>
  <c r="Q44" i="2"/>
  <c r="S375" i="2"/>
  <c r="T375" i="2" s="1"/>
  <c r="J375" i="2"/>
  <c r="S10" i="2"/>
  <c r="T10" i="2" s="1"/>
  <c r="S34" i="2"/>
  <c r="T34" i="2" s="1"/>
  <c r="S51" i="2"/>
  <c r="T51" i="2" s="1"/>
  <c r="J51" i="2"/>
  <c r="P267" i="2"/>
  <c r="Q267" i="2" s="1"/>
  <c r="P252" i="2"/>
  <c r="Q252" i="2" s="1"/>
  <c r="J270" i="2"/>
  <c r="S322" i="2"/>
  <c r="T322" i="2" s="1"/>
  <c r="J357" i="2"/>
  <c r="J405" i="2"/>
  <c r="J421" i="2"/>
  <c r="J464" i="2"/>
  <c r="J145" i="2"/>
  <c r="S217" i="2"/>
  <c r="T217" i="2" s="1"/>
  <c r="J217" i="2"/>
  <c r="S229" i="2"/>
  <c r="T229" i="2" s="1"/>
  <c r="J229" i="2"/>
  <c r="S241" i="2"/>
  <c r="T241" i="2" s="1"/>
  <c r="J241" i="2"/>
  <c r="J389" i="2"/>
  <c r="J512" i="2"/>
  <c r="S201" i="2"/>
  <c r="T201" i="2" s="1"/>
  <c r="J201" i="2"/>
  <c r="J9" i="2"/>
  <c r="I266" i="2"/>
  <c r="S349" i="2"/>
  <c r="T349" i="2" s="1"/>
  <c r="J349" i="2"/>
  <c r="S157" i="2"/>
  <c r="T157" i="2" s="1"/>
  <c r="J157" i="2"/>
  <c r="J50" i="2"/>
  <c r="J46" i="2"/>
  <c r="I103" i="2"/>
  <c r="S363" i="2"/>
  <c r="T363" i="2" s="1"/>
  <c r="J363" i="2"/>
  <c r="J369" i="2"/>
  <c r="J383" i="2"/>
  <c r="Q427" i="2"/>
  <c r="Q439" i="2"/>
  <c r="Q451" i="2"/>
  <c r="J67" i="2"/>
  <c r="I252" i="2"/>
  <c r="S197" i="2"/>
  <c r="T197" i="2" s="1"/>
  <c r="J197" i="2"/>
  <c r="S63" i="2"/>
  <c r="T63" i="2" s="1"/>
  <c r="J63" i="2"/>
  <c r="I121" i="2"/>
  <c r="J528" i="2"/>
  <c r="J80" i="2"/>
  <c r="Q171" i="2"/>
  <c r="Q287" i="2"/>
  <c r="J324" i="2"/>
  <c r="S30" i="2"/>
  <c r="T30" i="2" s="1"/>
  <c r="S58" i="2"/>
  <c r="T58" i="2" s="1"/>
  <c r="S198" i="2"/>
  <c r="T198" i="2" s="1"/>
  <c r="J260" i="2"/>
  <c r="S280" i="2"/>
  <c r="T280" i="2" s="1"/>
  <c r="J280" i="2"/>
  <c r="S401" i="2"/>
  <c r="T401" i="2" s="1"/>
  <c r="S500" i="2"/>
  <c r="S513" i="2"/>
  <c r="T513" i="2" s="1"/>
  <c r="J513" i="2"/>
  <c r="J434" i="2"/>
  <c r="S446" i="2"/>
  <c r="T446" i="2" s="1"/>
  <c r="J446" i="2"/>
  <c r="S47" i="2"/>
  <c r="T47" i="2" s="1"/>
  <c r="J47" i="2"/>
  <c r="J480" i="2"/>
  <c r="S207" i="2"/>
  <c r="T207" i="2" s="1"/>
  <c r="J207" i="2"/>
  <c r="J371" i="2"/>
  <c r="J508" i="2"/>
  <c r="J501" i="2"/>
  <c r="J249" i="2"/>
  <c r="J141" i="2"/>
  <c r="P160" i="2"/>
  <c r="Q160" i="2" s="1"/>
  <c r="J319" i="2"/>
  <c r="S237" i="2"/>
  <c r="T237" i="2" s="1"/>
  <c r="J237" i="2"/>
  <c r="J59" i="2"/>
  <c r="I149" i="2"/>
  <c r="J522" i="2"/>
  <c r="I152" i="2"/>
  <c r="J152" i="2" s="1"/>
  <c r="S281" i="2"/>
  <c r="T281" i="2" s="1"/>
  <c r="Q294" i="2"/>
  <c r="J326" i="2"/>
  <c r="J345" i="2"/>
  <c r="S351" i="2"/>
  <c r="T351" i="2" s="1"/>
  <c r="J397" i="2"/>
  <c r="J413" i="2"/>
  <c r="Q435" i="2"/>
  <c r="Q447" i="2"/>
  <c r="J488" i="2"/>
  <c r="P548" i="2"/>
  <c r="S377" i="2"/>
  <c r="T377" i="2" s="1"/>
  <c r="S91" i="2"/>
  <c r="T91" i="2" s="1"/>
  <c r="J54" i="2"/>
  <c r="S71" i="2"/>
  <c r="T71" i="2" s="1"/>
  <c r="J71" i="2"/>
  <c r="S379" i="2"/>
  <c r="T379" i="2" s="1"/>
  <c r="J379" i="2"/>
  <c r="S385" i="2"/>
  <c r="T385" i="2" s="1"/>
  <c r="S172" i="2"/>
  <c r="T172" i="2" s="1"/>
  <c r="J172" i="2"/>
  <c r="I321" i="2"/>
  <c r="S340" i="2"/>
  <c r="T340" i="2" s="1"/>
  <c r="J41" i="2"/>
  <c r="J70" i="2"/>
  <c r="S192" i="2"/>
  <c r="T192" i="2" s="1"/>
  <c r="J192" i="2"/>
  <c r="S96" i="2"/>
  <c r="T96" i="2" s="1"/>
  <c r="J359" i="2"/>
  <c r="I422" i="2"/>
  <c r="J124" i="2"/>
  <c r="I187" i="2"/>
  <c r="J92" i="2"/>
  <c r="J167" i="2"/>
  <c r="S42" i="2"/>
  <c r="T42" i="2" s="1"/>
  <c r="Q232" i="2"/>
  <c r="Q244" i="2"/>
  <c r="J256" i="2"/>
  <c r="S430" i="2"/>
  <c r="T430" i="2" s="1"/>
  <c r="J430" i="2"/>
  <c r="S442" i="2"/>
  <c r="T442" i="2" s="1"/>
  <c r="J442" i="2"/>
  <c r="S509" i="2"/>
  <c r="T509" i="2" s="1"/>
  <c r="J509" i="2"/>
  <c r="J523" i="2"/>
  <c r="J19" i="2"/>
  <c r="S123" i="2"/>
  <c r="T123" i="2" s="1"/>
  <c r="S174" i="2"/>
  <c r="T174" i="2" s="1"/>
  <c r="Q174" i="2"/>
  <c r="S334" i="2"/>
  <c r="T334" i="2" s="1"/>
  <c r="J334" i="2"/>
  <c r="S225" i="2"/>
  <c r="T225" i="2" s="1"/>
  <c r="J225" i="2"/>
  <c r="P423" i="2"/>
  <c r="Q423" i="2" s="1"/>
  <c r="J306" i="2"/>
  <c r="S66" i="2"/>
  <c r="T66" i="2" s="1"/>
  <c r="S87" i="2"/>
  <c r="T87" i="2" s="1"/>
  <c r="S193" i="2"/>
  <c r="T193" i="2" s="1"/>
  <c r="Q193" i="2"/>
  <c r="S290" i="2"/>
  <c r="T290" i="2" s="1"/>
  <c r="J290" i="2"/>
  <c r="S295" i="2"/>
  <c r="T295" i="2" s="1"/>
  <c r="J295" i="2"/>
  <c r="S353" i="2"/>
  <c r="T353" i="2" s="1"/>
  <c r="I539" i="2"/>
  <c r="S524" i="2"/>
  <c r="J524" i="2"/>
  <c r="S424" i="2"/>
  <c r="T424" i="2" s="1"/>
  <c r="J253" i="2"/>
  <c r="J257" i="2"/>
  <c r="J261" i="2"/>
  <c r="J265" i="2"/>
  <c r="J299" i="2"/>
  <c r="J303" i="2"/>
  <c r="J307" i="2"/>
  <c r="J312" i="2"/>
  <c r="J316" i="2"/>
  <c r="J320" i="2"/>
  <c r="J525" i="2"/>
  <c r="J529" i="2"/>
  <c r="J533" i="2"/>
  <c r="J537" i="2"/>
  <c r="S188" i="2"/>
  <c r="T188" i="2" s="1"/>
  <c r="S253" i="2"/>
  <c r="T253" i="2" s="1"/>
  <c r="S299" i="2"/>
  <c r="T299" i="2" s="1"/>
  <c r="J454" i="2"/>
  <c r="J458" i="2"/>
  <c r="J462" i="2"/>
  <c r="J466" i="2"/>
  <c r="J470" i="2"/>
  <c r="J474" i="2"/>
  <c r="J478" i="2"/>
  <c r="J482" i="2"/>
  <c r="J486" i="2"/>
  <c r="J490" i="2"/>
  <c r="J494" i="2"/>
  <c r="J498" i="2"/>
  <c r="Q502" i="2"/>
  <c r="Q506" i="2"/>
  <c r="J48" i="2"/>
  <c r="J52" i="2"/>
  <c r="J56" i="2"/>
  <c r="J60" i="2"/>
  <c r="J64" i="2"/>
  <c r="J68" i="2"/>
  <c r="J254" i="2"/>
  <c r="J258" i="2"/>
  <c r="J262" i="2"/>
  <c r="J300" i="2"/>
  <c r="J304" i="2"/>
  <c r="J308" i="2"/>
  <c r="J313" i="2"/>
  <c r="J317" i="2"/>
  <c r="J526" i="2"/>
  <c r="J530" i="2"/>
  <c r="J534" i="2"/>
  <c r="J538" i="2"/>
  <c r="I166" i="2"/>
  <c r="I298" i="2"/>
  <c r="L161" i="1"/>
  <c r="N298" i="1"/>
  <c r="N321" i="1"/>
  <c r="N358" i="1"/>
  <c r="N422" i="1"/>
  <c r="N79" i="1"/>
  <c r="N103" i="1"/>
  <c r="N149" i="1"/>
  <c r="N166" i="1"/>
  <c r="N187" i="1"/>
  <c r="N192" i="1"/>
  <c r="N252" i="1"/>
  <c r="N267" i="1" s="1"/>
  <c r="O79" i="1"/>
  <c r="P79" i="1" s="1"/>
  <c r="O14" i="1"/>
  <c r="O15" i="1" s="1"/>
  <c r="N121" i="1"/>
  <c r="N160" i="1"/>
  <c r="L267" i="1"/>
  <c r="L549" i="1"/>
  <c r="Q132" i="1"/>
  <c r="S132" i="1"/>
  <c r="T132" i="1" s="1"/>
  <c r="Q277" i="1"/>
  <c r="S277" i="1"/>
  <c r="T277" i="1" s="1"/>
  <c r="N549" i="1"/>
  <c r="L423" i="1"/>
  <c r="P548" i="1"/>
  <c r="O103" i="1"/>
  <c r="P103" i="1" s="1"/>
  <c r="O121" i="1"/>
  <c r="P121" i="1" s="1"/>
  <c r="O149" i="1"/>
  <c r="P149" i="1" s="1"/>
  <c r="O160" i="1"/>
  <c r="O166" i="1"/>
  <c r="P166" i="1" s="1"/>
  <c r="O192" i="1"/>
  <c r="O252" i="1"/>
  <c r="P252" i="1" s="1"/>
  <c r="O266" i="1"/>
  <c r="O298" i="1"/>
  <c r="P298" i="1" s="1"/>
  <c r="O358" i="1"/>
  <c r="P358" i="1" s="1"/>
  <c r="O422" i="1"/>
  <c r="O187" i="1"/>
  <c r="P187" i="1" s="1"/>
  <c r="O291" i="1"/>
  <c r="P291" i="1" s="1"/>
  <c r="O321" i="1"/>
  <c r="P321" i="1" s="1"/>
  <c r="O539" i="1"/>
  <c r="P539" i="1" s="1"/>
  <c r="N14" i="1"/>
  <c r="N15" i="1" s="1"/>
  <c r="J79" i="2" l="1"/>
  <c r="S537" i="2"/>
  <c r="T537" i="2" s="1"/>
  <c r="S323" i="2"/>
  <c r="T323" i="2" s="1"/>
  <c r="S33" i="2"/>
  <c r="T33" i="2" s="1"/>
  <c r="S486" i="2"/>
  <c r="T486" i="2" s="1"/>
  <c r="S265" i="2"/>
  <c r="T265" i="2" s="1"/>
  <c r="S83" i="2"/>
  <c r="T83" i="2" s="1"/>
  <c r="S324" i="2"/>
  <c r="T324" i="2" s="1"/>
  <c r="J14" i="2"/>
  <c r="S378" i="2"/>
  <c r="T378" i="2" s="1"/>
  <c r="S402" i="2"/>
  <c r="T402" i="2" s="1"/>
  <c r="S386" i="2"/>
  <c r="T386" i="2" s="1"/>
  <c r="S338" i="2"/>
  <c r="T338" i="2" s="1"/>
  <c r="S525" i="2"/>
  <c r="T525" i="2" s="1"/>
  <c r="Q364" i="2"/>
  <c r="S371" i="2"/>
  <c r="T371" i="2" s="1"/>
  <c r="S359" i="2"/>
  <c r="T359" i="2" s="1"/>
  <c r="S165" i="2"/>
  <c r="T165" i="2" s="1"/>
  <c r="S160" i="2"/>
  <c r="T160" i="2" s="1"/>
  <c r="S434" i="2"/>
  <c r="T434" i="2" s="1"/>
  <c r="S474" i="2"/>
  <c r="T474" i="2" s="1"/>
  <c r="S450" i="2"/>
  <c r="T450" i="2" s="1"/>
  <c r="Q443" i="2"/>
  <c r="S261" i="2"/>
  <c r="T261" i="2" s="1"/>
  <c r="S170" i="2"/>
  <c r="T170" i="2" s="1"/>
  <c r="S438" i="2"/>
  <c r="T438" i="2" s="1"/>
  <c r="S358" i="2"/>
  <c r="T358" i="2" s="1"/>
  <c r="S510" i="2"/>
  <c r="T510" i="2" s="1"/>
  <c r="S374" i="2"/>
  <c r="T374" i="2" s="1"/>
  <c r="S489" i="2"/>
  <c r="T489" i="2" s="1"/>
  <c r="S417" i="2"/>
  <c r="T417" i="2" s="1"/>
  <c r="S405" i="2"/>
  <c r="T405" i="2" s="1"/>
  <c r="P161" i="2"/>
  <c r="Q161" i="2" s="1"/>
  <c r="Q318" i="2"/>
  <c r="S318" i="2"/>
  <c r="T318" i="2" s="1"/>
  <c r="S516" i="2"/>
  <c r="T516" i="2" s="1"/>
  <c r="Q516" i="2"/>
  <c r="S345" i="2"/>
  <c r="T345" i="2" s="1"/>
  <c r="S132" i="2"/>
  <c r="T132" i="2" s="1"/>
  <c r="Q132" i="2"/>
  <c r="S433" i="2"/>
  <c r="T433" i="2" s="1"/>
  <c r="Q433" i="2"/>
  <c r="S67" i="2"/>
  <c r="T67" i="2" s="1"/>
  <c r="S330" i="2"/>
  <c r="T330" i="2" s="1"/>
  <c r="S52" i="2"/>
  <c r="T52" i="2" s="1"/>
  <c r="S527" i="2"/>
  <c r="T527" i="2" s="1"/>
  <c r="Q527" i="2"/>
  <c r="S271" i="2"/>
  <c r="T271" i="2" s="1"/>
  <c r="Q479" i="2"/>
  <c r="S479" i="2"/>
  <c r="T479" i="2" s="1"/>
  <c r="Q403" i="2"/>
  <c r="S403" i="2"/>
  <c r="T403" i="2" s="1"/>
  <c r="Q354" i="2"/>
  <c r="S354" i="2"/>
  <c r="T354" i="2" s="1"/>
  <c r="S292" i="2"/>
  <c r="T292" i="2" s="1"/>
  <c r="Q292" i="2"/>
  <c r="Q7" i="2"/>
  <c r="S7" i="2"/>
  <c r="T7" i="2" s="1"/>
  <c r="S393" i="2"/>
  <c r="T393" i="2" s="1"/>
  <c r="S88" i="2"/>
  <c r="T88" i="2" s="1"/>
  <c r="Q196" i="2"/>
  <c r="S258" i="2"/>
  <c r="T258" i="2" s="1"/>
  <c r="S251" i="2"/>
  <c r="T251" i="2" s="1"/>
  <c r="Q251" i="2"/>
  <c r="S143" i="2"/>
  <c r="T143" i="2" s="1"/>
  <c r="Q143" i="2"/>
  <c r="S249" i="2"/>
  <c r="T249" i="2" s="1"/>
  <c r="S270" i="2"/>
  <c r="T270" i="2" s="1"/>
  <c r="S93" i="2"/>
  <c r="T93" i="2" s="1"/>
  <c r="Q93" i="2"/>
  <c r="S95" i="2"/>
  <c r="T95" i="2" s="1"/>
  <c r="S534" i="2"/>
  <c r="T534" i="2" s="1"/>
  <c r="S194" i="2"/>
  <c r="T194" i="2" s="1"/>
  <c r="Q194" i="2"/>
  <c r="Q69" i="2"/>
  <c r="S69" i="2"/>
  <c r="T69" i="2" s="1"/>
  <c r="Q40" i="2"/>
  <c r="S40" i="2"/>
  <c r="T40" i="2" s="1"/>
  <c r="Q222" i="2"/>
  <c r="S222" i="2"/>
  <c r="T222" i="2" s="1"/>
  <c r="Q491" i="2"/>
  <c r="S491" i="2"/>
  <c r="T491" i="2" s="1"/>
  <c r="S14" i="2"/>
  <c r="T14" i="2" s="1"/>
  <c r="S64" i="2"/>
  <c r="T64" i="2" s="1"/>
  <c r="S429" i="2"/>
  <c r="T429" i="2" s="1"/>
  <c r="Q429" i="2"/>
  <c r="S59" i="2"/>
  <c r="T59" i="2" s="1"/>
  <c r="Q395" i="2"/>
  <c r="S395" i="2"/>
  <c r="T395" i="2" s="1"/>
  <c r="S239" i="2"/>
  <c r="T239" i="2" s="1"/>
  <c r="Q239" i="2"/>
  <c r="S220" i="2"/>
  <c r="T220" i="2" s="1"/>
  <c r="S60" i="2"/>
  <c r="T60" i="2" s="1"/>
  <c r="S362" i="2"/>
  <c r="T362" i="2" s="1"/>
  <c r="Q362" i="2"/>
  <c r="S530" i="2"/>
  <c r="T530" i="2" s="1"/>
  <c r="S254" i="2"/>
  <c r="T254" i="2" s="1"/>
  <c r="Q314" i="2"/>
  <c r="S314" i="2"/>
  <c r="T314" i="2" s="1"/>
  <c r="S458" i="2"/>
  <c r="T458" i="2" s="1"/>
  <c r="S501" i="2"/>
  <c r="T501" i="2" s="1"/>
  <c r="S508" i="2"/>
  <c r="T508" i="2" s="1"/>
  <c r="Q331" i="2"/>
  <c r="S331" i="2"/>
  <c r="T331" i="2" s="1"/>
  <c r="S366" i="2"/>
  <c r="T366" i="2" s="1"/>
  <c r="Q366" i="2"/>
  <c r="Q276" i="2"/>
  <c r="S276" i="2"/>
  <c r="T276" i="2" s="1"/>
  <c r="Q388" i="2"/>
  <c r="S388" i="2"/>
  <c r="T388" i="2" s="1"/>
  <c r="Q415" i="2"/>
  <c r="S415" i="2"/>
  <c r="T415" i="2" s="1"/>
  <c r="S477" i="2"/>
  <c r="T477" i="2" s="1"/>
  <c r="Q419" i="2"/>
  <c r="S419" i="2"/>
  <c r="T419" i="2" s="1"/>
  <c r="S228" i="2"/>
  <c r="T228" i="2" s="1"/>
  <c r="Q335" i="2"/>
  <c r="S335" i="2"/>
  <c r="T335" i="2" s="1"/>
  <c r="S383" i="2"/>
  <c r="T383" i="2" s="1"/>
  <c r="S532" i="2"/>
  <c r="T532" i="2" s="1"/>
  <c r="S460" i="2"/>
  <c r="T460" i="2" s="1"/>
  <c r="S319" i="2"/>
  <c r="T319" i="2" s="1"/>
  <c r="Q45" i="2"/>
  <c r="S45" i="2"/>
  <c r="T45" i="2" s="1"/>
  <c r="S282" i="2"/>
  <c r="T282" i="2" s="1"/>
  <c r="Q282" i="2"/>
  <c r="S484" i="2"/>
  <c r="T484" i="2" s="1"/>
  <c r="J103" i="2"/>
  <c r="S103" i="2"/>
  <c r="T103" i="2" s="1"/>
  <c r="J187" i="2"/>
  <c r="S187" i="2"/>
  <c r="T187" i="2" s="1"/>
  <c r="J298" i="2"/>
  <c r="S298" i="2"/>
  <c r="T298" i="2" s="1"/>
  <c r="J166" i="2"/>
  <c r="I267" i="2"/>
  <c r="S166" i="2"/>
  <c r="T166" i="2" s="1"/>
  <c r="J266" i="2"/>
  <c r="S266" i="2"/>
  <c r="T266" i="2" s="1"/>
  <c r="I28" i="2"/>
  <c r="J28" i="2" s="1"/>
  <c r="J27" i="2"/>
  <c r="J539" i="2"/>
  <c r="I549" i="2"/>
  <c r="S539" i="2"/>
  <c r="T539" i="2" s="1"/>
  <c r="J321" i="2"/>
  <c r="S321" i="2"/>
  <c r="T321" i="2" s="1"/>
  <c r="I161" i="2"/>
  <c r="J252" i="2"/>
  <c r="S252" i="2"/>
  <c r="T252" i="2" s="1"/>
  <c r="S422" i="2"/>
  <c r="T422" i="2" s="1"/>
  <c r="J422" i="2"/>
  <c r="I423" i="2"/>
  <c r="S291" i="2"/>
  <c r="T291" i="2" s="1"/>
  <c r="J291" i="2"/>
  <c r="P550" i="2"/>
  <c r="P549" i="2"/>
  <c r="Q549" i="2" s="1"/>
  <c r="S121" i="2"/>
  <c r="T121" i="2" s="1"/>
  <c r="J121" i="2"/>
  <c r="S149" i="2"/>
  <c r="T149" i="2" s="1"/>
  <c r="J149" i="2"/>
  <c r="S15" i="2"/>
  <c r="T15" i="2" s="1"/>
  <c r="J15" i="2"/>
  <c r="N161" i="1"/>
  <c r="N550" i="1" s="1"/>
  <c r="N423" i="1"/>
  <c r="O549" i="1"/>
  <c r="P549" i="1" s="1"/>
  <c r="L550" i="1"/>
  <c r="P422" i="1"/>
  <c r="O423" i="1"/>
  <c r="P423" i="1" s="1"/>
  <c r="P266" i="1"/>
  <c r="O267" i="1"/>
  <c r="P267" i="1" s="1"/>
  <c r="P160" i="1"/>
  <c r="O161" i="1"/>
  <c r="P161" i="1" s="1"/>
  <c r="S161" i="2" l="1"/>
  <c r="T161" i="2" s="1"/>
  <c r="J161" i="2"/>
  <c r="I550" i="2"/>
  <c r="S549" i="2"/>
  <c r="J549" i="2"/>
  <c r="S267" i="2"/>
  <c r="T267" i="2" s="1"/>
  <c r="J267" i="2"/>
  <c r="J423" i="2"/>
  <c r="S423" i="2"/>
  <c r="T423" i="2" s="1"/>
  <c r="O550" i="1"/>
  <c r="P550" i="1" s="1"/>
  <c r="P13" i="1"/>
  <c r="Q13" i="1" s="1"/>
  <c r="P11" i="1"/>
  <c r="P10" i="1"/>
  <c r="P9" i="1"/>
  <c r="P8" i="1"/>
  <c r="I7" i="1"/>
  <c r="S7" i="1" s="1"/>
  <c r="P5" i="1"/>
  <c r="P4" i="1"/>
  <c r="S550" i="2" l="1"/>
  <c r="T549" i="2"/>
  <c r="I265" i="1"/>
  <c r="I253" i="1"/>
  <c r="K358" i="1"/>
  <c r="M358" i="1" s="1"/>
  <c r="I546" i="1"/>
  <c r="I545" i="1"/>
  <c r="I544" i="1"/>
  <c r="I543" i="1"/>
  <c r="I542" i="1"/>
  <c r="I541" i="1"/>
  <c r="I540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S524" i="1" s="1"/>
  <c r="I523" i="1"/>
  <c r="S523" i="1" s="1"/>
  <c r="I522" i="1"/>
  <c r="S522" i="1" s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S390" i="1" s="1"/>
  <c r="T390" i="1" s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7" i="1"/>
  <c r="I354" i="1"/>
  <c r="I353" i="1"/>
  <c r="I351" i="1"/>
  <c r="I350" i="1"/>
  <c r="I349" i="1"/>
  <c r="I348" i="1"/>
  <c r="I347" i="1"/>
  <c r="I346" i="1"/>
  <c r="I345" i="1"/>
  <c r="I344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6" i="1"/>
  <c r="I325" i="1"/>
  <c r="I324" i="1"/>
  <c r="I323" i="1"/>
  <c r="I322" i="1"/>
  <c r="I320" i="1"/>
  <c r="I319" i="1"/>
  <c r="I318" i="1"/>
  <c r="I317" i="1"/>
  <c r="I316" i="1"/>
  <c r="I315" i="1"/>
  <c r="I314" i="1"/>
  <c r="I313" i="1"/>
  <c r="I312" i="1"/>
  <c r="I311" i="1"/>
  <c r="I310" i="1"/>
  <c r="I308" i="1"/>
  <c r="I307" i="1"/>
  <c r="I306" i="1"/>
  <c r="I305" i="1"/>
  <c r="I304" i="1"/>
  <c r="I303" i="1"/>
  <c r="I302" i="1"/>
  <c r="I301" i="1"/>
  <c r="I300" i="1"/>
  <c r="I299" i="1"/>
  <c r="I297" i="1"/>
  <c r="I296" i="1"/>
  <c r="I295" i="1"/>
  <c r="I294" i="1"/>
  <c r="I293" i="1"/>
  <c r="I292" i="1"/>
  <c r="I290" i="1"/>
  <c r="I289" i="1"/>
  <c r="S289" i="1" s="1"/>
  <c r="T289" i="1" s="1"/>
  <c r="I288" i="1"/>
  <c r="I287" i="1"/>
  <c r="I284" i="1"/>
  <c r="I283" i="1"/>
  <c r="I282" i="1"/>
  <c r="I281" i="1"/>
  <c r="I280" i="1"/>
  <c r="I279" i="1"/>
  <c r="I278" i="1"/>
  <c r="I276" i="1"/>
  <c r="I272" i="1"/>
  <c r="I271" i="1"/>
  <c r="I270" i="1"/>
  <c r="I269" i="1"/>
  <c r="I268" i="1"/>
  <c r="I264" i="1"/>
  <c r="I263" i="1"/>
  <c r="I262" i="1"/>
  <c r="I261" i="1"/>
  <c r="I260" i="1"/>
  <c r="I259" i="1"/>
  <c r="I258" i="1"/>
  <c r="I257" i="1"/>
  <c r="I256" i="1"/>
  <c r="I255" i="1"/>
  <c r="I254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09" i="1"/>
  <c r="I208" i="1"/>
  <c r="I207" i="1"/>
  <c r="I206" i="1"/>
  <c r="I205" i="1"/>
  <c r="I201" i="1"/>
  <c r="I200" i="1"/>
  <c r="I199" i="1"/>
  <c r="I198" i="1"/>
  <c r="I197" i="1"/>
  <c r="I191" i="1"/>
  <c r="I190" i="1"/>
  <c r="I189" i="1"/>
  <c r="I188" i="1"/>
  <c r="I186" i="1"/>
  <c r="I185" i="1"/>
  <c r="I184" i="1"/>
  <c r="I183" i="1"/>
  <c r="I175" i="1"/>
  <c r="I172" i="1"/>
  <c r="I170" i="1"/>
  <c r="I169" i="1"/>
  <c r="I168" i="1"/>
  <c r="I167" i="1"/>
  <c r="I165" i="1"/>
  <c r="I164" i="1"/>
  <c r="I163" i="1"/>
  <c r="I162" i="1"/>
  <c r="I159" i="1"/>
  <c r="I158" i="1"/>
  <c r="S158" i="1" s="1"/>
  <c r="T158" i="1" s="1"/>
  <c r="I157" i="1"/>
  <c r="I156" i="1"/>
  <c r="I155" i="1"/>
  <c r="I153" i="1"/>
  <c r="I151" i="1"/>
  <c r="I150" i="1"/>
  <c r="I145" i="1"/>
  <c r="S145" i="1" s="1"/>
  <c r="T145" i="1" s="1"/>
  <c r="I144" i="1"/>
  <c r="I143" i="1"/>
  <c r="I142" i="1"/>
  <c r="I141" i="1"/>
  <c r="I136" i="1"/>
  <c r="S136" i="1" s="1"/>
  <c r="T136" i="1" s="1"/>
  <c r="I131" i="1"/>
  <c r="I129" i="1"/>
  <c r="I128" i="1"/>
  <c r="I127" i="1"/>
  <c r="I126" i="1"/>
  <c r="I125" i="1"/>
  <c r="I124" i="1"/>
  <c r="I123" i="1"/>
  <c r="S123" i="1" s="1"/>
  <c r="T123" i="1" s="1"/>
  <c r="I122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2" i="1"/>
  <c r="I101" i="1"/>
  <c r="I100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6" i="1"/>
  <c r="I25" i="1"/>
  <c r="I24" i="1"/>
  <c r="I23" i="1"/>
  <c r="I22" i="1"/>
  <c r="I21" i="1"/>
  <c r="I18" i="1"/>
  <c r="I17" i="1"/>
  <c r="I16" i="1"/>
  <c r="I13" i="1"/>
  <c r="I12" i="1"/>
  <c r="I11" i="1"/>
  <c r="I10" i="1"/>
  <c r="I9" i="1"/>
  <c r="I8" i="1"/>
  <c r="J6" i="1"/>
  <c r="I19" i="1" l="1"/>
  <c r="I20" i="1" s="1"/>
  <c r="I27" i="1"/>
  <c r="I28" i="1" s="1"/>
  <c r="I152" i="1"/>
  <c r="I192" i="1"/>
  <c r="I548" i="1"/>
  <c r="I298" i="1"/>
  <c r="I121" i="1"/>
  <c r="I166" i="1"/>
  <c r="I266" i="1"/>
  <c r="I358" i="1"/>
  <c r="I149" i="1"/>
  <c r="I291" i="1"/>
  <c r="I79" i="1"/>
  <c r="I160" i="1"/>
  <c r="I252" i="1"/>
  <c r="I103" i="1"/>
  <c r="I321" i="1"/>
  <c r="I539" i="1"/>
  <c r="I187" i="1"/>
  <c r="I422" i="1"/>
  <c r="S352" i="1"/>
  <c r="S195" i="1"/>
  <c r="S194" i="1"/>
  <c r="S193" i="1"/>
  <c r="Q47" i="1"/>
  <c r="S44" i="1"/>
  <c r="S43" i="1"/>
  <c r="K539" i="1"/>
  <c r="K422" i="1"/>
  <c r="M422" i="1" s="1"/>
  <c r="K321" i="1"/>
  <c r="M321" i="1" s="1"/>
  <c r="K298" i="1"/>
  <c r="M298" i="1" s="1"/>
  <c r="K291" i="1"/>
  <c r="M291" i="1" s="1"/>
  <c r="K266" i="1"/>
  <c r="M266" i="1" s="1"/>
  <c r="K252" i="1"/>
  <c r="M252" i="1" s="1"/>
  <c r="K192" i="1"/>
  <c r="M192" i="1" s="1"/>
  <c r="K187" i="1"/>
  <c r="M187" i="1" s="1"/>
  <c r="K166" i="1"/>
  <c r="M166" i="1" s="1"/>
  <c r="K160" i="1"/>
  <c r="M160" i="1" s="1"/>
  <c r="K149" i="1"/>
  <c r="M149" i="1" s="1"/>
  <c r="K121" i="1"/>
  <c r="M121" i="1" s="1"/>
  <c r="K103" i="1"/>
  <c r="M103" i="1" s="1"/>
  <c r="K79" i="1"/>
  <c r="M79" i="1" s="1"/>
  <c r="K14" i="1"/>
  <c r="M14" i="1" s="1"/>
  <c r="I5" i="1"/>
  <c r="I4" i="1"/>
  <c r="J4" i="1" s="1"/>
  <c r="K549" i="1" l="1"/>
  <c r="M539" i="1"/>
  <c r="Q192" i="1"/>
  <c r="Q149" i="1"/>
  <c r="Q187" i="1"/>
  <c r="Q166" i="1"/>
  <c r="I549" i="1"/>
  <c r="I14" i="1"/>
  <c r="I15" i="1" s="1"/>
  <c r="I267" i="1"/>
  <c r="I161" i="1"/>
  <c r="I423" i="1"/>
  <c r="J152" i="1"/>
  <c r="J358" i="1"/>
  <c r="J149" i="1"/>
  <c r="J121" i="1"/>
  <c r="S196" i="1"/>
  <c r="J103" i="1"/>
  <c r="J79" i="1"/>
  <c r="S37" i="1"/>
  <c r="S39" i="1"/>
  <c r="S32" i="1"/>
  <c r="S33" i="1"/>
  <c r="S174" i="1"/>
  <c r="S38" i="1"/>
  <c r="S34" i="1"/>
  <c r="S171" i="1"/>
  <c r="S31" i="1"/>
  <c r="S30" i="1"/>
  <c r="S11" i="1"/>
  <c r="S10" i="1"/>
  <c r="S9" i="1"/>
  <c r="S35" i="1"/>
  <c r="T7" i="1"/>
  <c r="S36" i="1"/>
  <c r="S8" i="1"/>
  <c r="S42" i="1"/>
  <c r="S41" i="1"/>
  <c r="S40" i="1"/>
  <c r="Q121" i="1"/>
  <c r="Q266" i="1"/>
  <c r="P14" i="1"/>
  <c r="Q14" i="1" s="1"/>
  <c r="Q298" i="1"/>
  <c r="Q160" i="1"/>
  <c r="M15" i="1"/>
  <c r="M267" i="1"/>
  <c r="M549" i="1"/>
  <c r="K15" i="1"/>
  <c r="K161" i="1"/>
  <c r="M161" i="1" s="1"/>
  <c r="K267" i="1"/>
  <c r="K423" i="1"/>
  <c r="M423" i="1" s="1"/>
  <c r="I550" i="1" l="1"/>
  <c r="Q161" i="1"/>
  <c r="S160" i="1"/>
  <c r="T160" i="1" s="1"/>
  <c r="J15" i="1"/>
  <c r="J549" i="1"/>
  <c r="J423" i="1"/>
  <c r="J27" i="1"/>
  <c r="J19" i="1"/>
  <c r="Q549" i="1"/>
  <c r="Q423" i="1"/>
  <c r="Q267" i="1"/>
  <c r="P15" i="1"/>
  <c r="S15" i="1" s="1"/>
  <c r="K550" i="1"/>
  <c r="M550" i="1" s="1"/>
  <c r="J20" i="1" l="1"/>
  <c r="Q15" i="1"/>
  <c r="J5" i="1"/>
  <c r="J8" i="1"/>
  <c r="J9" i="1"/>
  <c r="J10" i="1"/>
  <c r="J11" i="1"/>
  <c r="J12" i="1"/>
  <c r="J13" i="1"/>
  <c r="J17" i="1"/>
  <c r="J18" i="1"/>
  <c r="J22" i="1"/>
  <c r="J23" i="1"/>
  <c r="J24" i="1"/>
  <c r="J25" i="1"/>
  <c r="J26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S80" i="1"/>
  <c r="S162" i="1"/>
  <c r="S167" i="1"/>
  <c r="S188" i="1"/>
  <c r="S197" i="1"/>
  <c r="S253" i="1"/>
  <c r="S268" i="1"/>
  <c r="S292" i="1"/>
  <c r="S299" i="1"/>
  <c r="S322" i="1"/>
  <c r="S359" i="1"/>
  <c r="S424" i="1"/>
  <c r="J350" i="1" l="1"/>
  <c r="S350" i="1"/>
  <c r="J236" i="1"/>
  <c r="S236" i="1"/>
  <c r="J451" i="1"/>
  <c r="S451" i="1"/>
  <c r="J159" i="1"/>
  <c r="J450" i="1"/>
  <c r="S450" i="1"/>
  <c r="J259" i="1"/>
  <c r="S259" i="1"/>
  <c r="J473" i="1"/>
  <c r="S473" i="1"/>
  <c r="J157" i="1"/>
  <c r="S157" i="1"/>
  <c r="J232" i="1"/>
  <c r="S232" i="1"/>
  <c r="J421" i="1"/>
  <c r="S421" i="1"/>
  <c r="J57" i="1"/>
  <c r="S57" i="1"/>
  <c r="J344" i="1"/>
  <c r="S344" i="1"/>
  <c r="J230" i="1"/>
  <c r="S230" i="1"/>
  <c r="J419" i="1"/>
  <c r="S419" i="1"/>
  <c r="J86" i="1"/>
  <c r="S86" i="1"/>
  <c r="J339" i="1"/>
  <c r="S339" i="1"/>
  <c r="J228" i="1"/>
  <c r="S228" i="1"/>
  <c r="J443" i="1"/>
  <c r="S443" i="1"/>
  <c r="J282" i="1"/>
  <c r="S282" i="1"/>
  <c r="J111" i="1"/>
  <c r="S111" i="1"/>
  <c r="J53" i="1"/>
  <c r="S53" i="1"/>
  <c r="J428" i="1"/>
  <c r="S428" i="1"/>
  <c r="J206" i="1"/>
  <c r="S206" i="1"/>
  <c r="J92" i="1"/>
  <c r="S92" i="1"/>
  <c r="J474" i="1"/>
  <c r="S474" i="1"/>
  <c r="J497" i="1"/>
  <c r="S497" i="1"/>
  <c r="J90" i="1"/>
  <c r="S90" i="1"/>
  <c r="J398" i="1"/>
  <c r="S398" i="1"/>
  <c r="J199" i="1"/>
  <c r="S199" i="1"/>
  <c r="J288" i="1"/>
  <c r="S288" i="1"/>
  <c r="J543" i="1"/>
  <c r="J313" i="1"/>
  <c r="S313" i="1"/>
  <c r="J541" i="1"/>
  <c r="J85" i="1"/>
  <c r="S85" i="1"/>
  <c r="J310" i="1"/>
  <c r="S310" i="1"/>
  <c r="J524" i="1"/>
  <c r="J378" i="1"/>
  <c r="S378" i="1"/>
  <c r="J294" i="1"/>
  <c r="S294" i="1"/>
  <c r="J475" i="1"/>
  <c r="S475" i="1"/>
  <c r="J400" i="1"/>
  <c r="S400" i="1"/>
  <c r="J201" i="1"/>
  <c r="S201" i="1"/>
  <c r="J521" i="1"/>
  <c r="S521" i="1"/>
  <c r="J290" i="1"/>
  <c r="S290" i="1"/>
  <c r="J545" i="1"/>
  <c r="J58" i="1"/>
  <c r="S58" i="1"/>
  <c r="J544" i="1"/>
  <c r="J373" i="1"/>
  <c r="S373" i="1"/>
  <c r="J231" i="1"/>
  <c r="S231" i="1"/>
  <c r="J446" i="1"/>
  <c r="S446" i="1"/>
  <c r="J114" i="1"/>
  <c r="J493" i="1"/>
  <c r="S493" i="1"/>
  <c r="J254" i="1"/>
  <c r="S254" i="1"/>
  <c r="J418" i="1"/>
  <c r="S418" i="1"/>
  <c r="J467" i="1"/>
  <c r="S467" i="1"/>
  <c r="J311" i="1"/>
  <c r="S311" i="1"/>
  <c r="J490" i="1"/>
  <c r="S490" i="1"/>
  <c r="J83" i="1"/>
  <c r="S83" i="1"/>
  <c r="J537" i="1"/>
  <c r="S537" i="1"/>
  <c r="J465" i="1"/>
  <c r="S465" i="1"/>
  <c r="J367" i="1"/>
  <c r="S367" i="1"/>
  <c r="J225" i="1"/>
  <c r="S225" i="1"/>
  <c r="J390" i="1"/>
  <c r="J108" i="1"/>
  <c r="S108" i="1"/>
  <c r="J511" i="1"/>
  <c r="S511" i="1"/>
  <c r="J334" i="1"/>
  <c r="S334" i="1"/>
  <c r="J141" i="1"/>
  <c r="S141" i="1"/>
  <c r="J486" i="1"/>
  <c r="S486" i="1"/>
  <c r="J305" i="1"/>
  <c r="S305" i="1"/>
  <c r="J72" i="1"/>
  <c r="J461" i="1"/>
  <c r="S461" i="1"/>
  <c r="J332" i="1"/>
  <c r="S332" i="1"/>
  <c r="J304" i="1"/>
  <c r="S304" i="1"/>
  <c r="J131" i="1"/>
  <c r="J71" i="1"/>
  <c r="S71" i="1"/>
  <c r="J47" i="1"/>
  <c r="S47" i="1"/>
  <c r="J532" i="1"/>
  <c r="S532" i="1"/>
  <c r="J508" i="1"/>
  <c r="S508" i="1"/>
  <c r="J484" i="1"/>
  <c r="S484" i="1"/>
  <c r="J460" i="1"/>
  <c r="S460" i="1"/>
  <c r="J436" i="1"/>
  <c r="S436" i="1"/>
  <c r="J410" i="1"/>
  <c r="S410" i="1"/>
  <c r="J386" i="1"/>
  <c r="S386" i="1"/>
  <c r="J362" i="1"/>
  <c r="S362" i="1"/>
  <c r="J331" i="1"/>
  <c r="S331" i="1"/>
  <c r="J303" i="1"/>
  <c r="S303" i="1"/>
  <c r="J271" i="1"/>
  <c r="S271" i="1"/>
  <c r="J244" i="1"/>
  <c r="S244" i="1"/>
  <c r="J220" i="1"/>
  <c r="S220" i="1"/>
  <c r="J172" i="1"/>
  <c r="S172" i="1"/>
  <c r="J129" i="1"/>
  <c r="J70" i="1"/>
  <c r="S70" i="1"/>
  <c r="J46" i="1"/>
  <c r="S46" i="1"/>
  <c r="J499" i="1"/>
  <c r="S499" i="1"/>
  <c r="J293" i="1"/>
  <c r="S293" i="1"/>
  <c r="J498" i="1"/>
  <c r="S498" i="1"/>
  <c r="J118" i="1"/>
  <c r="J258" i="1"/>
  <c r="S258" i="1"/>
  <c r="J520" i="1"/>
  <c r="S520" i="1"/>
  <c r="J257" i="1"/>
  <c r="S257" i="1"/>
  <c r="J495" i="1"/>
  <c r="S495" i="1"/>
  <c r="J155" i="1"/>
  <c r="J470" i="1"/>
  <c r="S470" i="1"/>
  <c r="J255" i="1"/>
  <c r="S255" i="1"/>
  <c r="J517" i="1"/>
  <c r="S517" i="1"/>
  <c r="T517" i="1" s="1"/>
  <c r="J229" i="1"/>
  <c r="S229" i="1"/>
  <c r="J516" i="1"/>
  <c r="S516" i="1"/>
  <c r="J283" i="1"/>
  <c r="S283" i="1"/>
  <c r="J338" i="1"/>
  <c r="S338" i="1"/>
  <c r="J514" i="1"/>
  <c r="S514" i="1"/>
  <c r="J281" i="1"/>
  <c r="S281" i="1"/>
  <c r="J488" i="1"/>
  <c r="S488" i="1"/>
  <c r="J414" i="1"/>
  <c r="S414" i="1"/>
  <c r="J185" i="1"/>
  <c r="S185" i="1"/>
  <c r="J439" i="1"/>
  <c r="S439" i="1"/>
  <c r="J184" i="1"/>
  <c r="S184" i="1"/>
  <c r="J510" i="1"/>
  <c r="S510" i="1"/>
  <c r="J222" i="1"/>
  <c r="S222" i="1"/>
  <c r="J302" i="1"/>
  <c r="S302" i="1"/>
  <c r="J102" i="1"/>
  <c r="J69" i="1"/>
  <c r="S69" i="1"/>
  <c r="J45" i="1"/>
  <c r="S45" i="1"/>
  <c r="J401" i="1"/>
  <c r="S401" i="1"/>
  <c r="J260" i="1"/>
  <c r="S260" i="1"/>
  <c r="J60" i="1"/>
  <c r="S60" i="1"/>
  <c r="J546" i="1"/>
  <c r="J375" i="1"/>
  <c r="S375" i="1"/>
  <c r="J233" i="1"/>
  <c r="S233" i="1"/>
  <c r="J472" i="1"/>
  <c r="S472" i="1"/>
  <c r="J116" i="1"/>
  <c r="J447" i="1"/>
  <c r="S447" i="1"/>
  <c r="J256" i="1"/>
  <c r="S256" i="1"/>
  <c r="J494" i="1"/>
  <c r="S494" i="1"/>
  <c r="J56" i="1"/>
  <c r="S56" i="1"/>
  <c r="J395" i="1"/>
  <c r="S395" i="1"/>
  <c r="J191" i="1"/>
  <c r="S191" i="1"/>
  <c r="J394" i="1"/>
  <c r="S394" i="1"/>
  <c r="J112" i="1"/>
  <c r="J491" i="1"/>
  <c r="S491" i="1"/>
  <c r="J251" i="1"/>
  <c r="S251" i="1"/>
  <c r="J416" i="1"/>
  <c r="S416" i="1"/>
  <c r="J144" i="1"/>
  <c r="S144" i="1"/>
  <c r="J489" i="1"/>
  <c r="S489" i="1"/>
  <c r="J308" i="1"/>
  <c r="S308" i="1"/>
  <c r="J143" i="1"/>
  <c r="S143" i="1"/>
  <c r="J366" i="1"/>
  <c r="S366" i="1"/>
  <c r="J50" i="1"/>
  <c r="S50" i="1"/>
  <c r="J413" i="1"/>
  <c r="S413" i="1"/>
  <c r="J223" i="1"/>
  <c r="S223" i="1"/>
  <c r="J509" i="1"/>
  <c r="S509" i="1"/>
  <c r="J387" i="1"/>
  <c r="S387" i="1"/>
  <c r="J245" i="1"/>
  <c r="S245" i="1"/>
  <c r="J459" i="1"/>
  <c r="S459" i="1"/>
  <c r="J219" i="1"/>
  <c r="S219" i="1"/>
  <c r="J482" i="1"/>
  <c r="S482" i="1"/>
  <c r="J360" i="1"/>
  <c r="S360" i="1"/>
  <c r="J269" i="1"/>
  <c r="S269" i="1"/>
  <c r="J218" i="1"/>
  <c r="S218" i="1"/>
  <c r="J101" i="1"/>
  <c r="J457" i="1"/>
  <c r="S457" i="1"/>
  <c r="J407" i="1"/>
  <c r="S407" i="1"/>
  <c r="J326" i="1"/>
  <c r="S326" i="1"/>
  <c r="J300" i="1"/>
  <c r="S300" i="1"/>
  <c r="J241" i="1"/>
  <c r="S241" i="1"/>
  <c r="J217" i="1"/>
  <c r="S217" i="1"/>
  <c r="J168" i="1"/>
  <c r="S168" i="1"/>
  <c r="J126" i="1"/>
  <c r="J100" i="1"/>
  <c r="J67" i="1"/>
  <c r="S67" i="1"/>
  <c r="J402" i="1"/>
  <c r="S402" i="1"/>
  <c r="J120" i="1"/>
  <c r="J377" i="1"/>
  <c r="S377" i="1"/>
  <c r="J205" i="1"/>
  <c r="S205" i="1"/>
  <c r="J318" i="1"/>
  <c r="S318" i="1"/>
  <c r="J425" i="1"/>
  <c r="S425" i="1"/>
  <c r="J317" i="1"/>
  <c r="S317" i="1"/>
  <c r="J200" i="1"/>
  <c r="S200" i="1"/>
  <c r="J374" i="1"/>
  <c r="S374" i="1"/>
  <c r="J397" i="1"/>
  <c r="S397" i="1"/>
  <c r="J198" i="1"/>
  <c r="S198" i="1"/>
  <c r="J372" i="1"/>
  <c r="S372" i="1"/>
  <c r="J87" i="1"/>
  <c r="S87" i="1"/>
  <c r="J542" i="1"/>
  <c r="J340" i="1"/>
  <c r="S340" i="1"/>
  <c r="J151" i="1"/>
  <c r="J492" i="1"/>
  <c r="S492" i="1"/>
  <c r="J54" i="1"/>
  <c r="S54" i="1"/>
  <c r="J369" i="1"/>
  <c r="S369" i="1"/>
  <c r="J189" i="1"/>
  <c r="S189" i="1"/>
  <c r="J337" i="1"/>
  <c r="S337" i="1"/>
  <c r="J52" i="1"/>
  <c r="S52" i="1"/>
  <c r="J513" i="1"/>
  <c r="S513" i="1"/>
  <c r="J441" i="1"/>
  <c r="S441" i="1"/>
  <c r="J280" i="1"/>
  <c r="S280" i="1"/>
  <c r="J82" i="1"/>
  <c r="S82" i="1"/>
  <c r="J464" i="1"/>
  <c r="S464" i="1"/>
  <c r="J248" i="1"/>
  <c r="S248" i="1"/>
  <c r="J487" i="1"/>
  <c r="S487" i="1"/>
  <c r="J365" i="1"/>
  <c r="S365" i="1"/>
  <c r="J247" i="1"/>
  <c r="S247" i="1"/>
  <c r="J107" i="1"/>
  <c r="J412" i="1"/>
  <c r="S412" i="1"/>
  <c r="J48" i="1"/>
  <c r="S48" i="1"/>
  <c r="J485" i="1"/>
  <c r="S485" i="1"/>
  <c r="J272" i="1"/>
  <c r="S272" i="1"/>
  <c r="J531" i="1"/>
  <c r="S531" i="1"/>
  <c r="J361" i="1"/>
  <c r="S361" i="1"/>
  <c r="J128" i="1"/>
  <c r="J506" i="1"/>
  <c r="S506" i="1"/>
  <c r="J384" i="1"/>
  <c r="S384" i="1"/>
  <c r="J242" i="1"/>
  <c r="S242" i="1"/>
  <c r="J68" i="1"/>
  <c r="S68" i="1"/>
  <c r="J529" i="1"/>
  <c r="S529" i="1"/>
  <c r="J481" i="1"/>
  <c r="S481" i="1"/>
  <c r="J433" i="1"/>
  <c r="S433" i="1"/>
  <c r="J504" i="1"/>
  <c r="S504" i="1"/>
  <c r="J480" i="1"/>
  <c r="S480" i="1"/>
  <c r="J456" i="1"/>
  <c r="S456" i="1"/>
  <c r="J432" i="1"/>
  <c r="S432" i="1"/>
  <c r="J406" i="1"/>
  <c r="S406" i="1"/>
  <c r="J382" i="1"/>
  <c r="S382" i="1"/>
  <c r="J357" i="1"/>
  <c r="S357" i="1"/>
  <c r="J325" i="1"/>
  <c r="S325" i="1"/>
  <c r="J265" i="1"/>
  <c r="S265" i="1"/>
  <c r="J240" i="1"/>
  <c r="S240" i="1"/>
  <c r="J216" i="1"/>
  <c r="S216" i="1"/>
  <c r="J125" i="1"/>
  <c r="J97" i="1"/>
  <c r="J66" i="1"/>
  <c r="S66" i="1"/>
  <c r="J500" i="1"/>
  <c r="S500" i="1"/>
  <c r="J62" i="1"/>
  <c r="S62" i="1"/>
  <c r="J523" i="1"/>
  <c r="J349" i="1"/>
  <c r="S349" i="1"/>
  <c r="J235" i="1"/>
  <c r="S235" i="1"/>
  <c r="J522" i="1"/>
  <c r="J348" i="1"/>
  <c r="S348" i="1"/>
  <c r="J91" i="1"/>
  <c r="S91" i="1"/>
  <c r="J347" i="1"/>
  <c r="S347" i="1"/>
  <c r="J117" i="1"/>
  <c r="J346" i="1"/>
  <c r="S346" i="1"/>
  <c r="J89" i="1"/>
  <c r="S89" i="1"/>
  <c r="J345" i="1"/>
  <c r="S345" i="1"/>
  <c r="J88" i="1"/>
  <c r="S88" i="1"/>
  <c r="J396" i="1"/>
  <c r="S396" i="1"/>
  <c r="J371" i="1"/>
  <c r="S371" i="1"/>
  <c r="J113" i="1"/>
  <c r="J444" i="1"/>
  <c r="S444" i="1"/>
  <c r="J393" i="1"/>
  <c r="S393" i="1"/>
  <c r="J145" i="1"/>
  <c r="J392" i="1"/>
  <c r="S392" i="1"/>
  <c r="J110" i="1"/>
  <c r="S110" i="1"/>
  <c r="J415" i="1"/>
  <c r="S415" i="1"/>
  <c r="J249" i="1"/>
  <c r="S249" i="1"/>
  <c r="J186" i="1"/>
  <c r="S186" i="1"/>
  <c r="J536" i="1"/>
  <c r="S536" i="1"/>
  <c r="J307" i="1"/>
  <c r="S307" i="1"/>
  <c r="J81" i="1"/>
  <c r="S81" i="1"/>
  <c r="J463" i="1"/>
  <c r="S463" i="1"/>
  <c r="J278" i="1"/>
  <c r="S278" i="1"/>
  <c r="J49" i="1"/>
  <c r="S49" i="1"/>
  <c r="J534" i="1"/>
  <c r="S534" i="1"/>
  <c r="J462" i="1"/>
  <c r="S462" i="1"/>
  <c r="J388" i="1"/>
  <c r="S388" i="1"/>
  <c r="J276" i="1"/>
  <c r="S276" i="1"/>
  <c r="J136" i="1"/>
  <c r="J533" i="1"/>
  <c r="S533" i="1"/>
  <c r="J363" i="1"/>
  <c r="S363" i="1"/>
  <c r="J175" i="1"/>
  <c r="S175" i="1"/>
  <c r="J507" i="1"/>
  <c r="S507" i="1"/>
  <c r="J409" i="1"/>
  <c r="S409" i="1"/>
  <c r="J330" i="1"/>
  <c r="S330" i="1"/>
  <c r="J270" i="1"/>
  <c r="S270" i="1"/>
  <c r="J408" i="1"/>
  <c r="S408" i="1"/>
  <c r="J527" i="1"/>
  <c r="S527" i="1"/>
  <c r="J381" i="1"/>
  <c r="S381" i="1"/>
  <c r="J297" i="1"/>
  <c r="S297" i="1"/>
  <c r="J264" i="1"/>
  <c r="S264" i="1"/>
  <c r="J239" i="1"/>
  <c r="S239" i="1"/>
  <c r="J209" i="1"/>
  <c r="S209" i="1"/>
  <c r="J165" i="1"/>
  <c r="S165" i="1"/>
  <c r="J124" i="1"/>
  <c r="J96" i="1"/>
  <c r="S96" i="1"/>
  <c r="J65" i="1"/>
  <c r="S65" i="1"/>
  <c r="J476" i="1"/>
  <c r="S476" i="1"/>
  <c r="J320" i="1"/>
  <c r="S320" i="1"/>
  <c r="J93" i="1"/>
  <c r="S93" i="1"/>
  <c r="J319" i="1"/>
  <c r="S319" i="1"/>
  <c r="J119" i="1"/>
  <c r="J376" i="1"/>
  <c r="S376" i="1"/>
  <c r="J158" i="1"/>
  <c r="J399" i="1"/>
  <c r="S399" i="1"/>
  <c r="J59" i="1"/>
  <c r="S59" i="1"/>
  <c r="J496" i="1"/>
  <c r="S496" i="1"/>
  <c r="J316" i="1"/>
  <c r="S316" i="1"/>
  <c r="J156" i="1"/>
  <c r="J519" i="1"/>
  <c r="S519" i="1"/>
  <c r="J315" i="1"/>
  <c r="S315" i="1"/>
  <c r="J115" i="1"/>
  <c r="J314" i="1"/>
  <c r="S314" i="1"/>
  <c r="J469" i="1"/>
  <c r="S469" i="1"/>
  <c r="J284" i="1"/>
  <c r="S284" i="1"/>
  <c r="J468" i="1"/>
  <c r="S468" i="1"/>
  <c r="J312" i="1"/>
  <c r="S312" i="1"/>
  <c r="J190" i="1"/>
  <c r="S190" i="1"/>
  <c r="J417" i="1"/>
  <c r="S417" i="1"/>
  <c r="J84" i="1"/>
  <c r="S84" i="1"/>
  <c r="J538" i="1"/>
  <c r="S538" i="1"/>
  <c r="J466" i="1"/>
  <c r="S466" i="1"/>
  <c r="J368" i="1"/>
  <c r="J250" i="1"/>
  <c r="S250" i="1"/>
  <c r="J226" i="1"/>
  <c r="S226" i="1"/>
  <c r="J336" i="1"/>
  <c r="S336" i="1"/>
  <c r="J51" i="1"/>
  <c r="S51" i="1"/>
  <c r="J440" i="1"/>
  <c r="S440" i="1"/>
  <c r="J279" i="1"/>
  <c r="S279" i="1"/>
  <c r="J224" i="1"/>
  <c r="S224" i="1"/>
  <c r="J535" i="1"/>
  <c r="S535" i="1"/>
  <c r="J306" i="1"/>
  <c r="S306" i="1"/>
  <c r="J438" i="1"/>
  <c r="S438" i="1"/>
  <c r="J364" i="1"/>
  <c r="S364" i="1"/>
  <c r="J246" i="1"/>
  <c r="S246" i="1"/>
  <c r="J183" i="1"/>
  <c r="S183" i="1"/>
  <c r="J411" i="1"/>
  <c r="S411" i="1"/>
  <c r="J105" i="1"/>
  <c r="J483" i="1"/>
  <c r="S483" i="1"/>
  <c r="J385" i="1"/>
  <c r="S385" i="1"/>
  <c r="J243" i="1"/>
  <c r="S243" i="1"/>
  <c r="J530" i="1"/>
  <c r="S530" i="1"/>
  <c r="J434" i="1"/>
  <c r="S434" i="1"/>
  <c r="J301" i="1"/>
  <c r="S301" i="1"/>
  <c r="J169" i="1"/>
  <c r="S169" i="1"/>
  <c r="J127" i="1"/>
  <c r="J479" i="1"/>
  <c r="S479" i="1"/>
  <c r="J431" i="1"/>
  <c r="S431" i="1"/>
  <c r="J354" i="1"/>
  <c r="S354" i="1"/>
  <c r="J478" i="1"/>
  <c r="S478" i="1"/>
  <c r="J430" i="1"/>
  <c r="S430" i="1"/>
  <c r="J404" i="1"/>
  <c r="S404" i="1"/>
  <c r="J380" i="1"/>
  <c r="S380" i="1"/>
  <c r="J353" i="1"/>
  <c r="S353" i="1"/>
  <c r="J323" i="1"/>
  <c r="S323" i="1"/>
  <c r="J296" i="1"/>
  <c r="S296" i="1"/>
  <c r="J263" i="1"/>
  <c r="S263" i="1"/>
  <c r="J238" i="1"/>
  <c r="S238" i="1"/>
  <c r="J208" i="1"/>
  <c r="S208" i="1"/>
  <c r="J164" i="1"/>
  <c r="S164" i="1"/>
  <c r="J123" i="1"/>
  <c r="J95" i="1"/>
  <c r="S95" i="1"/>
  <c r="J64" i="1"/>
  <c r="S64" i="1"/>
  <c r="J452" i="1"/>
  <c r="S452" i="1"/>
  <c r="J261" i="1"/>
  <c r="S261" i="1"/>
  <c r="J427" i="1"/>
  <c r="S427" i="1"/>
  <c r="J61" i="1"/>
  <c r="S61" i="1"/>
  <c r="J426" i="1"/>
  <c r="S426" i="1"/>
  <c r="J234" i="1"/>
  <c r="S234" i="1"/>
  <c r="J449" i="1"/>
  <c r="S449" i="1"/>
  <c r="J448" i="1"/>
  <c r="S448" i="1"/>
  <c r="J289" i="1"/>
  <c r="J471" i="1"/>
  <c r="S471" i="1"/>
  <c r="J518" i="1"/>
  <c r="S518" i="1"/>
  <c r="J420" i="1"/>
  <c r="S420" i="1"/>
  <c r="J287" i="1"/>
  <c r="S287" i="1"/>
  <c r="J445" i="1"/>
  <c r="S445" i="1"/>
  <c r="J55" i="1"/>
  <c r="S55" i="1"/>
  <c r="J370" i="1"/>
  <c r="S370" i="1"/>
  <c r="J515" i="1"/>
  <c r="S515" i="1"/>
  <c r="J227" i="1"/>
  <c r="S227" i="1"/>
  <c r="J442" i="1"/>
  <c r="S442" i="1"/>
  <c r="J391" i="1"/>
  <c r="S391" i="1"/>
  <c r="J109" i="1"/>
  <c r="S109" i="1"/>
  <c r="J512" i="1"/>
  <c r="S512" i="1"/>
  <c r="J335" i="1"/>
  <c r="S335" i="1"/>
  <c r="J142" i="1"/>
  <c r="S142" i="1"/>
  <c r="J389" i="1"/>
  <c r="S389" i="1"/>
  <c r="J333" i="1"/>
  <c r="S333" i="1"/>
  <c r="J106" i="1"/>
  <c r="J437" i="1"/>
  <c r="S437" i="1"/>
  <c r="J221" i="1"/>
  <c r="S221" i="1"/>
  <c r="J435" i="1"/>
  <c r="S435" i="1"/>
  <c r="J170" i="1"/>
  <c r="S170" i="1"/>
  <c r="J458" i="1"/>
  <c r="S458" i="1"/>
  <c r="J329" i="1"/>
  <c r="S329" i="1"/>
  <c r="J505" i="1"/>
  <c r="S505" i="1"/>
  <c r="J383" i="1"/>
  <c r="S383" i="1"/>
  <c r="J528" i="1"/>
  <c r="S528" i="1"/>
  <c r="J503" i="1"/>
  <c r="S503" i="1"/>
  <c r="J455" i="1"/>
  <c r="S455" i="1"/>
  <c r="J405" i="1"/>
  <c r="S405" i="1"/>
  <c r="J324" i="1"/>
  <c r="S324" i="1"/>
  <c r="J526" i="1"/>
  <c r="S526" i="1"/>
  <c r="J502" i="1"/>
  <c r="S502" i="1"/>
  <c r="J454" i="1"/>
  <c r="S454" i="1"/>
  <c r="J525" i="1"/>
  <c r="S525" i="1"/>
  <c r="J501" i="1"/>
  <c r="S501" i="1"/>
  <c r="J477" i="1"/>
  <c r="S477" i="1"/>
  <c r="J453" i="1"/>
  <c r="S453" i="1"/>
  <c r="J429" i="1"/>
  <c r="S429" i="1"/>
  <c r="J403" i="1"/>
  <c r="S403" i="1"/>
  <c r="J379" i="1"/>
  <c r="S379" i="1"/>
  <c r="J351" i="1"/>
  <c r="S351" i="1"/>
  <c r="J295" i="1"/>
  <c r="S295" i="1"/>
  <c r="J262" i="1"/>
  <c r="S262" i="1"/>
  <c r="J237" i="1"/>
  <c r="S237" i="1"/>
  <c r="J207" i="1"/>
  <c r="S207" i="1"/>
  <c r="J163" i="1"/>
  <c r="S163" i="1"/>
  <c r="J94" i="1"/>
  <c r="S94" i="1"/>
  <c r="J63" i="1"/>
  <c r="S63" i="1"/>
  <c r="Q345" i="1"/>
  <c r="Q407" i="1"/>
  <c r="Q455" i="1"/>
  <c r="Q369" i="1"/>
  <c r="Q315" i="1"/>
  <c r="Q86" i="1"/>
  <c r="Q233" i="1"/>
  <c r="Q172" i="1"/>
  <c r="Q537" i="1"/>
  <c r="Q525" i="1"/>
  <c r="Q415" i="1"/>
  <c r="Q403" i="1"/>
  <c r="Q391" i="1"/>
  <c r="Q379" i="1"/>
  <c r="Q367" i="1"/>
  <c r="Q353" i="1"/>
  <c r="Q326" i="1"/>
  <c r="Q89" i="1"/>
  <c r="Q505" i="1"/>
  <c r="Q317" i="1"/>
  <c r="Q394" i="1"/>
  <c r="Q175" i="1"/>
  <c r="Q526" i="1"/>
  <c r="Q466" i="1"/>
  <c r="Q404" i="1"/>
  <c r="Q476" i="1"/>
  <c r="Q378" i="1"/>
  <c r="Q325" i="1"/>
  <c r="Q170" i="1"/>
  <c r="Q67" i="1"/>
  <c r="Q535" i="1"/>
  <c r="Q475" i="1"/>
  <c r="Q401" i="1"/>
  <c r="Q377" i="1"/>
  <c r="Q324" i="1"/>
  <c r="Q169" i="1"/>
  <c r="Q350" i="1"/>
  <c r="Q242" i="1"/>
  <c r="Q230" i="1"/>
  <c r="Q94" i="1"/>
  <c r="Q445" i="1"/>
  <c r="Q456" i="1"/>
  <c r="Q527" i="1"/>
  <c r="Q491" i="1"/>
  <c r="Q443" i="1"/>
  <c r="Q393" i="1"/>
  <c r="Q288" i="1"/>
  <c r="Q174" i="1"/>
  <c r="Q502" i="1"/>
  <c r="Q340" i="1"/>
  <c r="Q440" i="1"/>
  <c r="Q402" i="1"/>
  <c r="Q366" i="1"/>
  <c r="Q338" i="1"/>
  <c r="Q231" i="1"/>
  <c r="Q109" i="1"/>
  <c r="Q486" i="1"/>
  <c r="Q462" i="1"/>
  <c r="Q438" i="1"/>
  <c r="Q412" i="1"/>
  <c r="Q388" i="1"/>
  <c r="Q376" i="1"/>
  <c r="Q349" i="1"/>
  <c r="Q296" i="1"/>
  <c r="Q229" i="1"/>
  <c r="Q93" i="1"/>
  <c r="Q81" i="1"/>
  <c r="Q53" i="1"/>
  <c r="Q143" i="1"/>
  <c r="Q414" i="1"/>
  <c r="Q387" i="1"/>
  <c r="Q348" i="1"/>
  <c r="Q295" i="1"/>
  <c r="Q240" i="1"/>
  <c r="Q236" i="1"/>
  <c r="Q468" i="1"/>
  <c r="Q381" i="1"/>
  <c r="Q433" i="1"/>
  <c r="Q383" i="1"/>
  <c r="Q88" i="1"/>
  <c r="Q417" i="1"/>
  <c r="Q380" i="1"/>
  <c r="Q300" i="1"/>
  <c r="Q220" i="1"/>
  <c r="Q110" i="1"/>
  <c r="Q532" i="1"/>
  <c r="Q508" i="1"/>
  <c r="Q496" i="1"/>
  <c r="Q472" i="1"/>
  <c r="Q436" i="1"/>
  <c r="Q398" i="1"/>
  <c r="Q386" i="1"/>
  <c r="Q374" i="1"/>
  <c r="Q320" i="1"/>
  <c r="Q183" i="1"/>
  <c r="Q347" i="1"/>
  <c r="Q307" i="1"/>
  <c r="Q294" i="1"/>
  <c r="Q531" i="1"/>
  <c r="Q507" i="1"/>
  <c r="Q459" i="1"/>
  <c r="Q435" i="1"/>
  <c r="Q397" i="1"/>
  <c r="Q385" i="1"/>
  <c r="Q333" i="1"/>
  <c r="Q305" i="1"/>
  <c r="Q49" i="1"/>
  <c r="Q371" i="1"/>
  <c r="Q224" i="1"/>
  <c r="Q528" i="1"/>
  <c r="Q406" i="1"/>
  <c r="Q382" i="1"/>
  <c r="Q234" i="1"/>
  <c r="Q331" i="1"/>
  <c r="Q516" i="1"/>
  <c r="Q357" i="1"/>
  <c r="Q71" i="1"/>
  <c r="Q503" i="1"/>
  <c r="Q405" i="1"/>
  <c r="Q329" i="1"/>
  <c r="Q354" i="1"/>
  <c r="Q232" i="1"/>
  <c r="Q68" i="1"/>
  <c r="Q411" i="1"/>
  <c r="Q375" i="1"/>
  <c r="Q346" i="1"/>
  <c r="Q306" i="1"/>
  <c r="Q293" i="1"/>
  <c r="Q238" i="1"/>
  <c r="Q50" i="1"/>
  <c r="Q530" i="1"/>
  <c r="Q384" i="1"/>
  <c r="Q360" i="1"/>
  <c r="Q332" i="1"/>
  <c r="Q318" i="1"/>
  <c r="Q7" i="1"/>
  <c r="J253" i="1"/>
  <c r="S266" i="1"/>
  <c r="T266" i="1" s="1"/>
  <c r="J150" i="1"/>
  <c r="J197" i="1"/>
  <c r="Q193" i="1"/>
  <c r="J188" i="1"/>
  <c r="J299" i="1"/>
  <c r="J292" i="1"/>
  <c r="J268" i="1"/>
  <c r="J122" i="1"/>
  <c r="S149" i="1"/>
  <c r="T149" i="1" s="1"/>
  <c r="J153" i="1"/>
  <c r="J424" i="1"/>
  <c r="J540" i="1"/>
  <c r="J359" i="1"/>
  <c r="S422" i="1"/>
  <c r="J322" i="1"/>
  <c r="S358" i="1"/>
  <c r="J167" i="1"/>
  <c r="J162" i="1"/>
  <c r="J104" i="1"/>
  <c r="J80" i="1"/>
  <c r="J29" i="1"/>
  <c r="J21" i="1"/>
  <c r="J16" i="1"/>
  <c r="J7" i="1"/>
  <c r="Q66" i="1"/>
  <c r="Q45" i="1"/>
  <c r="Q241" i="1"/>
  <c r="Q64" i="1"/>
  <c r="Q222" i="1"/>
  <c r="Q226" i="1"/>
  <c r="Q69" i="1"/>
  <c r="Q58" i="1"/>
  <c r="Q34" i="1"/>
  <c r="Q163" i="1"/>
  <c r="Q372" i="1"/>
  <c r="Q91" i="1"/>
  <c r="Q389" i="1"/>
  <c r="Q373" i="1"/>
  <c r="Q96" i="1"/>
  <c r="Q92" i="1"/>
  <c r="Q227" i="1"/>
  <c r="Q217" i="1"/>
  <c r="Q61" i="1"/>
  <c r="Q85" i="1"/>
  <c r="Q59" i="1"/>
  <c r="Q82" i="1"/>
  <c r="Q219" i="1"/>
  <c r="Q216" i="1"/>
  <c r="Q55" i="1"/>
  <c r="Q52" i="1"/>
  <c r="Q434" i="1"/>
  <c r="Q396" i="1"/>
  <c r="Q281" i="1"/>
  <c r="Q269" i="1"/>
  <c r="Q263" i="1"/>
  <c r="Q259" i="1"/>
  <c r="Q255" i="1"/>
  <c r="Q250" i="1"/>
  <c r="Q246" i="1"/>
  <c r="Q62" i="1"/>
  <c r="Q54" i="1"/>
  <c r="Q506" i="1"/>
  <c r="Q450" i="1"/>
  <c r="Q416" i="1"/>
  <c r="Q408" i="1"/>
  <c r="Q529" i="1"/>
  <c r="Q509" i="1"/>
  <c r="Q497" i="1"/>
  <c r="Q485" i="1"/>
  <c r="Q473" i="1"/>
  <c r="Q461" i="1"/>
  <c r="Q457" i="1"/>
  <c r="Q437" i="1"/>
  <c r="Q429" i="1"/>
  <c r="Q425" i="1"/>
  <c r="Q419" i="1"/>
  <c r="Q395" i="1"/>
  <c r="Q282" i="1"/>
  <c r="Q278" i="1"/>
  <c r="Q270" i="1"/>
  <c r="Q264" i="1"/>
  <c r="Q260" i="1"/>
  <c r="Q256" i="1"/>
  <c r="Q251" i="1"/>
  <c r="Q247" i="1"/>
  <c r="Q243" i="1"/>
  <c r="Q490" i="1"/>
  <c r="Q478" i="1"/>
  <c r="Q470" i="1"/>
  <c r="Q458" i="1"/>
  <c r="Q454" i="1"/>
  <c r="Q442" i="1"/>
  <c r="Q512" i="1"/>
  <c r="Q504" i="1"/>
  <c r="Q488" i="1"/>
  <c r="Q484" i="1"/>
  <c r="Q480" i="1"/>
  <c r="Q464" i="1"/>
  <c r="Q444" i="1"/>
  <c r="Q432" i="1"/>
  <c r="Q418" i="1"/>
  <c r="Q410" i="1"/>
  <c r="Q283" i="1"/>
  <c r="Q279" i="1"/>
  <c r="Q271" i="1"/>
  <c r="Q265" i="1"/>
  <c r="Q261" i="1"/>
  <c r="Q257" i="1"/>
  <c r="Q248" i="1"/>
  <c r="Q244" i="1"/>
  <c r="Q235" i="1"/>
  <c r="Q515" i="1"/>
  <c r="Q511" i="1"/>
  <c r="Q467" i="1"/>
  <c r="Q451" i="1"/>
  <c r="Q447" i="1"/>
  <c r="Q439" i="1"/>
  <c r="Q413" i="1"/>
  <c r="Q409" i="1"/>
  <c r="Q284" i="1"/>
  <c r="Q280" i="1"/>
  <c r="Q276" i="1"/>
  <c r="Q272" i="1"/>
  <c r="Q262" i="1"/>
  <c r="Q258" i="1"/>
  <c r="Q254" i="1"/>
  <c r="Q249" i="1"/>
  <c r="Q245" i="1"/>
  <c r="Q221" i="1"/>
  <c r="Q225" i="1"/>
  <c r="Q209" i="1"/>
  <c r="Q208" i="1"/>
  <c r="Q205" i="1"/>
  <c r="Q201" i="1"/>
  <c r="Q196" i="1"/>
  <c r="Q195" i="1"/>
  <c r="Q191" i="1"/>
  <c r="Q87" i="1"/>
  <c r="Q46" i="1"/>
  <c r="Q171" i="1"/>
  <c r="Q60" i="1"/>
  <c r="Q56" i="1"/>
  <c r="Q65" i="1"/>
  <c r="Q57" i="1"/>
  <c r="Q39" i="1"/>
  <c r="Q36" i="1"/>
  <c r="Q33" i="1"/>
  <c r="Q30" i="1"/>
  <c r="Q11" i="1"/>
  <c r="Q10" i="1"/>
  <c r="Q8" i="1"/>
  <c r="J192" i="1" l="1"/>
  <c r="S192" i="1"/>
  <c r="T192" i="1" s="1"/>
  <c r="S121" i="1"/>
  <c r="T121" i="1" s="1"/>
  <c r="J187" i="1"/>
  <c r="S187" i="1"/>
  <c r="T187" i="1" s="1"/>
  <c r="J291" i="1"/>
  <c r="S291" i="1"/>
  <c r="J166" i="1"/>
  <c r="S166" i="1"/>
  <c r="T166" i="1" s="1"/>
  <c r="J539" i="1"/>
  <c r="S539" i="1"/>
  <c r="S103" i="1"/>
  <c r="J298" i="1"/>
  <c r="S298" i="1"/>
  <c r="T298" i="1" s="1"/>
  <c r="S79" i="1"/>
  <c r="J321" i="1"/>
  <c r="S321" i="1"/>
  <c r="J252" i="1"/>
  <c r="S252" i="1"/>
  <c r="T354" i="1"/>
  <c r="T233" i="1"/>
  <c r="T81" i="1"/>
  <c r="T94" i="1"/>
  <c r="T89" i="1"/>
  <c r="T462" i="1"/>
  <c r="T527" i="1"/>
  <c r="T393" i="1"/>
  <c r="T333" i="1"/>
  <c r="T440" i="1"/>
  <c r="T71" i="1"/>
  <c r="T503" i="1"/>
  <c r="T240" i="1"/>
  <c r="T346" i="1"/>
  <c r="T47" i="1"/>
  <c r="T231" i="1"/>
  <c r="T530" i="1"/>
  <c r="T532" i="1"/>
  <c r="T338" i="1"/>
  <c r="T531" i="1"/>
  <c r="T332" i="1"/>
  <c r="Q471" i="1"/>
  <c r="T456" i="1"/>
  <c r="T526" i="1"/>
  <c r="T324" i="1"/>
  <c r="T220" i="1"/>
  <c r="T404" i="1"/>
  <c r="T459" i="1"/>
  <c r="T294" i="1"/>
  <c r="T293" i="1"/>
  <c r="T88" i="1"/>
  <c r="Q351" i="1"/>
  <c r="T443" i="1"/>
  <c r="T537" i="1"/>
  <c r="T394" i="1"/>
  <c r="T476" i="1"/>
  <c r="T466" i="1"/>
  <c r="T475" i="1"/>
  <c r="T398" i="1"/>
  <c r="T435" i="1"/>
  <c r="T496" i="1"/>
  <c r="T528" i="1"/>
  <c r="Q460" i="1"/>
  <c r="Q308" i="1"/>
  <c r="Q463" i="1"/>
  <c r="Q79" i="1"/>
  <c r="Q499" i="1"/>
  <c r="T402" i="1"/>
  <c r="T318" i="1"/>
  <c r="Q51" i="1"/>
  <c r="T406" i="1"/>
  <c r="T508" i="1"/>
  <c r="T224" i="1"/>
  <c r="T307" i="1"/>
  <c r="T502" i="1"/>
  <c r="T405" i="1"/>
  <c r="T433" i="1"/>
  <c r="Q291" i="1"/>
  <c r="T315" i="1"/>
  <c r="Q420" i="1"/>
  <c r="Q493" i="1"/>
  <c r="Q400" i="1"/>
  <c r="T445" i="1"/>
  <c r="Q314" i="1"/>
  <c r="Q513" i="1"/>
  <c r="T507" i="1"/>
  <c r="T417" i="1"/>
  <c r="Q483" i="1"/>
  <c r="T348" i="1"/>
  <c r="Q297" i="1"/>
  <c r="Q48" i="1"/>
  <c r="Q164" i="1"/>
  <c r="Q426" i="1"/>
  <c r="T412" i="1"/>
  <c r="T288" i="1"/>
  <c r="T535" i="1"/>
  <c r="T505" i="1"/>
  <c r="T455" i="1"/>
  <c r="T325" i="1"/>
  <c r="T350" i="1"/>
  <c r="Q469" i="1"/>
  <c r="T86" i="1"/>
  <c r="T320" i="1"/>
  <c r="T326" i="1"/>
  <c r="T349" i="1"/>
  <c r="T366" i="1"/>
  <c r="T525" i="1"/>
  <c r="T53" i="1"/>
  <c r="T472" i="1"/>
  <c r="T331" i="1"/>
  <c r="T357" i="1"/>
  <c r="T468" i="1"/>
  <c r="T411" i="1"/>
  <c r="Q334" i="1"/>
  <c r="Q335" i="1"/>
  <c r="Q223" i="1"/>
  <c r="Q312" i="1"/>
  <c r="Q474" i="1"/>
  <c r="Q311" i="1"/>
  <c r="Q287" i="1"/>
  <c r="Q362" i="1"/>
  <c r="Q301" i="1"/>
  <c r="Q290" i="1"/>
  <c r="Q399" i="1"/>
  <c r="Q316" i="1"/>
  <c r="Q536" i="1"/>
  <c r="Q323" i="1"/>
  <c r="Q498" i="1"/>
  <c r="Q337" i="1"/>
  <c r="Q453" i="1"/>
  <c r="T236" i="1"/>
  <c r="T414" i="1"/>
  <c r="Q482" i="1"/>
  <c r="Q252" i="1"/>
  <c r="Q392" i="1"/>
  <c r="T50" i="1"/>
  <c r="Q533" i="1"/>
  <c r="Q449" i="1"/>
  <c r="Q492" i="1"/>
  <c r="Q44" i="1"/>
  <c r="Q336" i="1"/>
  <c r="Q510" i="1"/>
  <c r="Q365" i="1"/>
  <c r="Q465" i="1"/>
  <c r="Q514" i="1"/>
  <c r="T68" i="1"/>
  <c r="T486" i="1"/>
  <c r="Q494" i="1"/>
  <c r="Q319" i="1"/>
  <c r="Q228" i="1"/>
  <c r="Q430" i="1"/>
  <c r="Q481" i="1"/>
  <c r="T287" i="1"/>
  <c r="Q43" i="1"/>
  <c r="Q352" i="1"/>
  <c r="Q479" i="1"/>
  <c r="Q364" i="1"/>
  <c r="Q534" i="1"/>
  <c r="Q313" i="1"/>
  <c r="Q477" i="1"/>
  <c r="Q489" i="1"/>
  <c r="T305" i="1"/>
  <c r="Q361" i="1"/>
  <c r="T397" i="1"/>
  <c r="Q168" i="1"/>
  <c r="T317" i="1"/>
  <c r="T306" i="1"/>
  <c r="Q103" i="1"/>
  <c r="Q358" i="1"/>
  <c r="Q448" i="1"/>
  <c r="Q427" i="1"/>
  <c r="Q339" i="1"/>
  <c r="Q501" i="1"/>
  <c r="Q302" i="1"/>
  <c r="Q239" i="1"/>
  <c r="T401" i="1"/>
  <c r="T329" i="1"/>
  <c r="T367" i="1"/>
  <c r="Q90" i="1"/>
  <c r="Q330" i="1"/>
  <c r="Q310" i="1"/>
  <c r="Q495" i="1"/>
  <c r="Q303" i="1"/>
  <c r="Q446" i="1"/>
  <c r="Q304" i="1"/>
  <c r="T516" i="1"/>
  <c r="Q321" i="1"/>
  <c r="Q237" i="1"/>
  <c r="T438" i="1"/>
  <c r="Q421" i="1"/>
  <c r="Q363" i="1"/>
  <c r="T340" i="1"/>
  <c r="Q441" i="1"/>
  <c r="Q344" i="1"/>
  <c r="Q487" i="1"/>
  <c r="T43" i="1"/>
  <c r="T391" i="1"/>
  <c r="Q538" i="1"/>
  <c r="Q431" i="1"/>
  <c r="Q428" i="1"/>
  <c r="T491" i="1"/>
  <c r="T90" i="1"/>
  <c r="T369" i="1"/>
  <c r="T461" i="1"/>
  <c r="T364" i="1"/>
  <c r="T33" i="1"/>
  <c r="T261" i="1"/>
  <c r="T504" i="1"/>
  <c r="T416" i="1"/>
  <c r="T290" i="1"/>
  <c r="T36" i="1"/>
  <c r="T481" i="1"/>
  <c r="T339" i="1"/>
  <c r="T256" i="1"/>
  <c r="T473" i="1"/>
  <c r="T396" i="1"/>
  <c r="T40" i="1"/>
  <c r="T308" i="1"/>
  <c r="T196" i="1"/>
  <c r="T323" i="1"/>
  <c r="T399" i="1"/>
  <c r="T489" i="1"/>
  <c r="T362" i="1"/>
  <c r="T191" i="1"/>
  <c r="T87" i="1"/>
  <c r="T221" i="1"/>
  <c r="T467" i="1"/>
  <c r="T265" i="1"/>
  <c r="T450" i="1"/>
  <c r="T434" i="1"/>
  <c r="T67" i="1"/>
  <c r="T403" i="1"/>
  <c r="T83" i="1"/>
  <c r="T493" i="1"/>
  <c r="T48" i="1"/>
  <c r="T444" i="1"/>
  <c r="T512" i="1"/>
  <c r="T260" i="1"/>
  <c r="T296" i="1"/>
  <c r="T407" i="1"/>
  <c r="T501" i="1"/>
  <c r="T441" i="1"/>
  <c r="T313" i="1"/>
  <c r="T245" i="1"/>
  <c r="T365" i="1"/>
  <c r="T474" i="1"/>
  <c r="T271" i="1"/>
  <c r="T485" i="1"/>
  <c r="T506" i="1"/>
  <c r="T8" i="1"/>
  <c r="T330" i="1"/>
  <c r="T185" i="1"/>
  <c r="T39" i="1"/>
  <c r="T392" i="1"/>
  <c r="T482" i="1"/>
  <c r="T264" i="1"/>
  <c r="T335" i="1"/>
  <c r="T415" i="1"/>
  <c r="T513" i="1"/>
  <c r="T57" i="1"/>
  <c r="T249" i="1"/>
  <c r="T400" i="1"/>
  <c r="T279" i="1"/>
  <c r="T463" i="1"/>
  <c r="T442" i="1"/>
  <c r="T419" i="1"/>
  <c r="T492" i="1"/>
  <c r="T54" i="1"/>
  <c r="T44" i="1"/>
  <c r="T63" i="1"/>
  <c r="T38" i="1"/>
  <c r="T494" i="1"/>
  <c r="T464" i="1"/>
  <c r="T270" i="1"/>
  <c r="T425" i="1"/>
  <c r="T194" i="1"/>
  <c r="T186" i="1"/>
  <c r="T10" i="1"/>
  <c r="T230" i="1"/>
  <c r="T495" i="1"/>
  <c r="T538" i="1"/>
  <c r="T465" i="1"/>
  <c r="T251" i="1"/>
  <c r="T477" i="1"/>
  <c r="T62" i="1"/>
  <c r="T258" i="1"/>
  <c r="T246" i="1"/>
  <c r="T413" i="1"/>
  <c r="T208" i="1"/>
  <c r="T31" i="1"/>
  <c r="T499" i="1"/>
  <c r="T281" i="1"/>
  <c r="T241" i="1"/>
  <c r="T395" i="1"/>
  <c r="T345" i="1"/>
  <c r="T297" i="1"/>
  <c r="T316" i="1"/>
  <c r="T304" i="1"/>
  <c r="T11" i="1"/>
  <c r="T431" i="1"/>
  <c r="T451" i="1"/>
  <c r="T408" i="1"/>
  <c r="T469" i="1"/>
  <c r="T225" i="1"/>
  <c r="T533" i="1"/>
  <c r="T302" i="1"/>
  <c r="T498" i="1"/>
  <c r="T165" i="1"/>
  <c r="T278" i="1"/>
  <c r="T510" i="1"/>
  <c r="T429" i="1"/>
  <c r="T198" i="1"/>
  <c r="T282" i="1"/>
  <c r="T60" i="1"/>
  <c r="T239" i="1"/>
  <c r="T470" i="1"/>
  <c r="T65" i="1"/>
  <c r="T254" i="1"/>
  <c r="T409" i="1"/>
  <c r="T497" i="1"/>
  <c r="T479" i="1"/>
  <c r="T509" i="1"/>
  <c r="T195" i="1"/>
  <c r="T250" i="1"/>
  <c r="T437" i="1"/>
  <c r="T247" i="1"/>
  <c r="T432" i="1"/>
  <c r="T46" i="1"/>
  <c r="T471" i="1"/>
  <c r="T428" i="1"/>
  <c r="T301" i="1"/>
  <c r="T56" i="1"/>
  <c r="T458" i="1"/>
  <c r="T201" i="1"/>
  <c r="T35" i="1"/>
  <c r="T207" i="1"/>
  <c r="T262" i="1"/>
  <c r="T420" i="1"/>
  <c r="T514" i="1"/>
  <c r="T480" i="1"/>
  <c r="T272" i="1"/>
  <c r="T515" i="1"/>
  <c r="T483" i="1"/>
  <c r="T303" i="1"/>
  <c r="T93" i="1"/>
  <c r="T430" i="1"/>
  <c r="T529" i="1"/>
  <c r="T70" i="1"/>
  <c r="T448" i="1"/>
  <c r="T229" i="1"/>
  <c r="T418" i="1"/>
  <c r="T487" i="1"/>
  <c r="T336" i="1"/>
  <c r="T360" i="1"/>
  <c r="T189" i="1"/>
  <c r="T237" i="1"/>
  <c r="T280" i="1"/>
  <c r="T488" i="1"/>
  <c r="T344" i="1"/>
  <c r="T457" i="1"/>
  <c r="T263" i="1"/>
  <c r="T9" i="1"/>
  <c r="T351" i="1"/>
  <c r="T312" i="1"/>
  <c r="T446" i="1"/>
  <c r="T421" i="1"/>
  <c r="T243" i="1"/>
  <c r="T352" i="1"/>
  <c r="T534" i="1"/>
  <c r="T347" i="1"/>
  <c r="T206" i="1"/>
  <c r="T197" i="1"/>
  <c r="T363" i="1"/>
  <c r="T449" i="1"/>
  <c r="T334" i="1"/>
  <c r="T257" i="1"/>
  <c r="T52" i="1"/>
  <c r="T283" i="1"/>
  <c r="T454" i="1"/>
  <c r="T223" i="1"/>
  <c r="T511" i="1"/>
  <c r="T205" i="1"/>
  <c r="T142" i="1"/>
  <c r="T32" i="1"/>
  <c r="T426" i="1"/>
  <c r="T410" i="1"/>
  <c r="T478" i="1"/>
  <c r="T255" i="1"/>
  <c r="T314" i="1"/>
  <c r="T190" i="1"/>
  <c r="T311" i="1"/>
  <c r="T184" i="1"/>
  <c r="T51" i="1"/>
  <c r="T228" i="1"/>
  <c r="T276" i="1"/>
  <c r="T235" i="1"/>
  <c r="T484" i="1"/>
  <c r="T319" i="1"/>
  <c r="T259" i="1"/>
  <c r="T310" i="1"/>
  <c r="T439" i="1"/>
  <c r="T490" i="1"/>
  <c r="T337" i="1"/>
  <c r="T200" i="1"/>
  <c r="T199" i="1"/>
  <c r="T244" i="1"/>
  <c r="T209" i="1"/>
  <c r="T284" i="1"/>
  <c r="T447" i="1"/>
  <c r="T248" i="1"/>
  <c r="T427" i="1"/>
  <c r="T361" i="1"/>
  <c r="T460" i="1"/>
  <c r="T536" i="1"/>
  <c r="T269" i="1"/>
  <c r="T353" i="1"/>
  <c r="T453" i="1"/>
  <c r="Q268" i="1"/>
  <c r="T188" i="1"/>
  <c r="Q322" i="1"/>
  <c r="Q162" i="1"/>
  <c r="Q253" i="1"/>
  <c r="T292" i="1"/>
  <c r="J548" i="1"/>
  <c r="J160" i="1"/>
  <c r="S161" i="1"/>
  <c r="Q299" i="1"/>
  <c r="Q157" i="1"/>
  <c r="T359" i="1"/>
  <c r="Q424" i="1"/>
  <c r="Q359" i="1"/>
  <c r="J266" i="1"/>
  <c r="S267" i="1"/>
  <c r="Q167" i="1"/>
  <c r="Q188" i="1"/>
  <c r="T299" i="1"/>
  <c r="T424" i="1"/>
  <c r="J422" i="1"/>
  <c r="S423" i="1"/>
  <c r="Q292" i="1"/>
  <c r="Q80" i="1"/>
  <c r="T30" i="1"/>
  <c r="J28" i="1"/>
  <c r="Q83" i="1"/>
  <c r="Q190" i="1"/>
  <c r="Q199" i="1"/>
  <c r="Q32" i="1"/>
  <c r="Q200" i="1"/>
  <c r="Q165" i="1"/>
  <c r="Q197" i="1"/>
  <c r="Q70" i="1"/>
  <c r="Q142" i="1"/>
  <c r="Q186" i="1"/>
  <c r="Q31" i="1"/>
  <c r="Q189" i="1"/>
  <c r="Q207" i="1"/>
  <c r="Q38" i="1"/>
  <c r="Q63" i="1"/>
  <c r="Q185" i="1"/>
  <c r="Q40" i="1"/>
  <c r="Q184" i="1"/>
  <c r="Q194" i="1"/>
  <c r="Q198" i="1"/>
  <c r="Q206" i="1"/>
  <c r="Q95" i="1"/>
  <c r="Q84" i="1"/>
  <c r="Q42" i="1"/>
  <c r="Q9" i="1"/>
  <c r="Q35" i="1"/>
  <c r="Q218" i="1"/>
  <c r="Q370" i="1"/>
  <c r="Q37" i="1"/>
  <c r="Q108" i="1"/>
  <c r="Q141" i="1"/>
  <c r="Q41" i="1"/>
  <c r="Q111" i="1"/>
  <c r="Q144" i="1"/>
  <c r="J161" i="1" l="1"/>
  <c r="T161" i="1"/>
  <c r="J267" i="1"/>
  <c r="T267" i="1"/>
  <c r="S549" i="1"/>
  <c r="T549" i="1" s="1"/>
  <c r="T321" i="1"/>
  <c r="T300" i="1"/>
  <c r="T295" i="1"/>
  <c r="T436" i="1"/>
  <c r="T168" i="1"/>
  <c r="T171" i="1"/>
  <c r="T172" i="1"/>
  <c r="T144" i="1"/>
  <c r="T374" i="1"/>
  <c r="T234" i="1"/>
  <c r="T217" i="1"/>
  <c r="T110" i="1"/>
  <c r="T64" i="1"/>
  <c r="T111" i="1"/>
  <c r="T164" i="1"/>
  <c r="T376" i="1"/>
  <c r="T42" i="1"/>
  <c r="T69" i="1"/>
  <c r="T381" i="1"/>
  <c r="T41" i="1"/>
  <c r="T84" i="1"/>
  <c r="T61" i="1"/>
  <c r="T163" i="1"/>
  <c r="T174" i="1"/>
  <c r="T242" i="1"/>
  <c r="T34" i="1"/>
  <c r="T382" i="1"/>
  <c r="T385" i="1"/>
  <c r="T183" i="1"/>
  <c r="T175" i="1"/>
  <c r="T373" i="1"/>
  <c r="T375" i="1"/>
  <c r="T380" i="1"/>
  <c r="T371" i="1"/>
  <c r="T226" i="1"/>
  <c r="T372" i="1"/>
  <c r="T216" i="1"/>
  <c r="T55" i="1"/>
  <c r="T49" i="1"/>
  <c r="T170" i="1"/>
  <c r="T143" i="1"/>
  <c r="T389" i="1"/>
  <c r="T378" i="1"/>
  <c r="T58" i="1"/>
  <c r="T37" i="1"/>
  <c r="T379" i="1"/>
  <c r="T227" i="1"/>
  <c r="T232" i="1"/>
  <c r="T193" i="1"/>
  <c r="T253" i="1"/>
  <c r="T370" i="1"/>
  <c r="T82" i="1"/>
  <c r="T45" i="1"/>
  <c r="T222" i="1"/>
  <c r="T386" i="1"/>
  <c r="T218" i="1"/>
  <c r="T238" i="1"/>
  <c r="T92" i="1"/>
  <c r="T59" i="1"/>
  <c r="T383" i="1"/>
  <c r="T219" i="1"/>
  <c r="T85" i="1"/>
  <c r="T109" i="1"/>
  <c r="T387" i="1"/>
  <c r="T95" i="1"/>
  <c r="T384" i="1"/>
  <c r="T377" i="1"/>
  <c r="T268" i="1"/>
  <c r="T169" i="1"/>
  <c r="T96" i="1"/>
  <c r="T91" i="1"/>
  <c r="T388" i="1"/>
  <c r="T66" i="1"/>
  <c r="T141" i="1"/>
  <c r="Q539" i="1"/>
  <c r="Q422" i="1"/>
  <c r="T322" i="1"/>
  <c r="T162" i="1"/>
  <c r="T167" i="1"/>
  <c r="T157" i="1"/>
  <c r="T108" i="1"/>
  <c r="T80" i="1"/>
  <c r="T539" i="1" l="1"/>
  <c r="T15" i="1"/>
  <c r="T358" i="1"/>
  <c r="T79" i="1"/>
  <c r="T103" i="1"/>
  <c r="T291" i="1"/>
  <c r="T252" i="1"/>
  <c r="T422" i="1"/>
  <c r="T423" i="1" l="1"/>
  <c r="S550" i="1"/>
  <c r="S14" i="1"/>
  <c r="T14" i="1" s="1"/>
  <c r="J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JULIANCHO MORENO DIAZ</author>
    <author/>
  </authors>
  <commentList>
    <comment ref="H4" authorId="0" shapeId="0" xr:uid="{4095317F-2F8A-4759-B869-AF2206EC573C}">
      <text>
        <r>
          <rPr>
            <b/>
            <sz val="9"/>
            <color indexed="81"/>
            <rFont val="Tahoma"/>
            <charset val="1"/>
          </rPr>
          <t>Academica : 25%
Fac. ciencias 25%</t>
        </r>
      </text>
    </comment>
    <comment ref="E68" authorId="1" shapeId="0" xr:uid="{0A9989FA-422A-4056-83A8-B343F05B8DE4}">
      <text>
        <r>
          <rPr>
            <sz val="11"/>
            <color theme="1"/>
            <rFont val="Calibri"/>
            <family val="2"/>
            <scheme val="minor"/>
          </rPr>
          <t>======
ID#AAABczifUSA
PLANEACION    (2025-01-27 22:18:29)
Nuevo indicador. No existe linea base</t>
        </r>
      </text>
    </comment>
    <comment ref="E69" authorId="1" shapeId="0" xr:uid="{6AB3E1DB-5963-468D-9C18-235D5C36F872}">
      <text>
        <r>
          <rPr>
            <sz val="11"/>
            <color theme="1"/>
            <rFont val="Calibri"/>
            <family val="2"/>
            <scheme val="minor"/>
          </rPr>
          <t>======
ID#AAABbttIKtA
PLANEACION    (2025-01-27 22:18:29)
Nuevo indicador. No existe linea base</t>
        </r>
      </text>
    </comment>
    <comment ref="E70" authorId="1" shapeId="0" xr:uid="{107EB870-EE7B-4C69-BDBC-2249A52D867B}">
      <text>
        <r>
          <rPr>
            <sz val="11"/>
            <color theme="1"/>
            <rFont val="Calibri"/>
            <family val="2"/>
            <scheme val="minor"/>
          </rPr>
          <t>======
ID#AAABbttIKoM
PLANEACION    (2025-01-27 22:18:29)
Nuevo indicador. No existe linea base</t>
        </r>
      </text>
    </comment>
    <comment ref="E71" authorId="1" shapeId="0" xr:uid="{13D50DCB-2F1E-456C-ABF9-89EF7E4B1FD9}">
      <text>
        <r>
          <rPr>
            <sz val="11"/>
            <color theme="1"/>
            <rFont val="Calibri"/>
            <family val="2"/>
            <scheme val="minor"/>
          </rPr>
          <t>======
ID#AAABbtp0-eY
PLANEACION    (2025-01-27 22:18:29)
Nuevo indicador. No existe linea base</t>
        </r>
      </text>
    </comment>
    <comment ref="E73" authorId="1" shapeId="0" xr:uid="{4A283230-7730-4227-B1A5-FB35E8F3A992}">
      <text>
        <r>
          <rPr>
            <sz val="11"/>
            <color theme="1"/>
            <rFont val="Calibri"/>
            <family val="2"/>
            <scheme val="minor"/>
          </rPr>
          <t>======
ID#AAABbttIKg8
PLANEACION    (2025-01-27 22:18:29)
Nuevo indicador. No existe linea base</t>
        </r>
      </text>
    </comment>
    <comment ref="E74" authorId="1" shapeId="0" xr:uid="{C9898312-9CF8-4201-A1E1-49165495AF76}">
      <text>
        <r>
          <rPr>
            <sz val="11"/>
            <color theme="1"/>
            <rFont val="Calibri"/>
            <family val="2"/>
            <scheme val="minor"/>
          </rPr>
          <t>======
ID#AAABbttIK6E
PLANEACION    (2025-01-27 22:18:29)
Nuevo indicador. No existe linea base</t>
        </r>
      </text>
    </comment>
    <comment ref="E75" authorId="1" shapeId="0" xr:uid="{01FBB3C6-B93D-47D9-9766-3781AD1BFA5E}">
      <text>
        <r>
          <rPr>
            <sz val="11"/>
            <color theme="1"/>
            <rFont val="Calibri"/>
            <family val="2"/>
            <scheme val="minor"/>
          </rPr>
          <t>======
ID#AAABbttIKk8
PLANEACION    (2025-01-27 22:18:29)
Nuevo indicador. No existe linea base</t>
        </r>
      </text>
    </comment>
    <comment ref="E76" authorId="1" shapeId="0" xr:uid="{A5F17421-CDE1-4F5F-B4D9-8B4AF4A1B697}">
      <text>
        <r>
          <rPr>
            <sz val="11"/>
            <color theme="1"/>
            <rFont val="Calibri"/>
            <family val="2"/>
            <scheme val="minor"/>
          </rPr>
          <t>======
ID#AAABbttIKjI
PLANEACION    (2025-01-27 22:18:29)
Nuevo indicador. No existe linea base</t>
        </r>
      </text>
    </comment>
    <comment ref="E77" authorId="1" shapeId="0" xr:uid="{DADD41FC-EAC5-47AE-BEA4-E85E29C9F235}">
      <text>
        <r>
          <rPr>
            <sz val="11"/>
            <color theme="1"/>
            <rFont val="Calibri"/>
            <family val="2"/>
            <scheme val="minor"/>
          </rPr>
          <t>======
ID#AAABbttIKi4
PLANEACION    (2025-01-27 22:18:29)
Nuevo indicador. No existe linea base</t>
        </r>
      </text>
    </comment>
    <comment ref="E78" authorId="1" shapeId="0" xr:uid="{7A9B36F8-6F5A-45FD-B975-44C79CA2C12A}">
      <text>
        <r>
          <rPr>
            <sz val="11"/>
            <color theme="1"/>
            <rFont val="Calibri"/>
            <family val="2"/>
            <scheme val="minor"/>
          </rPr>
          <t>======
ID#AAABbttILGA
PLANEACION    (2025-01-27 22:18:30)
Nuevo indicador. No existe linea base</t>
        </r>
      </text>
    </comment>
    <comment ref="E80" authorId="1" shapeId="0" xr:uid="{FB7B2642-1888-444F-936F-E0B8DC6377E1}">
      <text>
        <r>
          <rPr>
            <sz val="11"/>
            <color theme="1"/>
            <rFont val="Calibri"/>
            <family val="2"/>
            <scheme val="minor"/>
          </rPr>
          <t>======
ID#AAABbttIKp0
PLANEACION    (2025-01-27 22:18:29)
Nuevo indicador. No existe linea base</t>
        </r>
      </text>
    </comment>
    <comment ref="E94" authorId="1" shapeId="0" xr:uid="{7F94A43D-5E53-4329-A972-74910BAD4442}">
      <text>
        <r>
          <rPr>
            <sz val="11"/>
            <color theme="1"/>
            <rFont val="Calibri"/>
            <family val="2"/>
            <scheme val="minor"/>
          </rPr>
          <t>======
ID#AAABbttILNY
PLANEACION    (2025-01-27 22:18:30)
Nuevo indicador. No existe linea base</t>
        </r>
      </text>
    </comment>
    <comment ref="E95" authorId="1" shapeId="0" xr:uid="{50AE78DF-C19E-41A6-9241-3937809A76E4}">
      <text>
        <r>
          <rPr>
            <sz val="11"/>
            <color theme="1"/>
            <rFont val="Calibri"/>
            <family val="2"/>
            <scheme val="minor"/>
          </rPr>
          <t>======
ID#AAABbttILN0
PLANEACION    (2025-01-27 22:18:30)
Nuevo indicador. No existe linea base</t>
        </r>
      </text>
    </comment>
    <comment ref="E96" authorId="1" shapeId="0" xr:uid="{465979AE-9C82-499D-8E0E-CE1A44B0AD5C}">
      <text>
        <r>
          <rPr>
            <sz val="11"/>
            <color theme="1"/>
            <rFont val="Calibri"/>
            <family val="2"/>
            <scheme val="minor"/>
          </rPr>
          <t>======
ID#AAABbttILbU
PLANEACION    (2025-01-27 22:18:30)
Nuevo indicador. No existe linea base</t>
        </r>
      </text>
    </comment>
    <comment ref="E97" authorId="1" shapeId="0" xr:uid="{E3B06CA2-D6AC-47E7-BEE7-B93F0E713FD8}">
      <text>
        <r>
          <rPr>
            <sz val="11"/>
            <color theme="1"/>
            <rFont val="Calibri"/>
            <family val="2"/>
            <scheme val="minor"/>
          </rPr>
          <t>======
ID#AAABbtp093Q
PLANEACION    (2025-01-27 22:18:29)
Nuevo indicador. No existe linea base</t>
        </r>
      </text>
    </comment>
    <comment ref="E98" authorId="1" shapeId="0" xr:uid="{A972B738-866E-4DFD-BD5C-F8F4BCED8882}">
      <text>
        <r>
          <rPr>
            <sz val="11"/>
            <color theme="1"/>
            <rFont val="Calibri"/>
            <family val="2"/>
            <scheme val="minor"/>
          </rPr>
          <t>======
ID#AAABbtp0-aU
PLANEACION    (2025-01-27 22:18:29)
Nuevo indicador. No existe linea base</t>
        </r>
      </text>
    </comment>
    <comment ref="E99" authorId="1" shapeId="0" xr:uid="{5C855A85-50FE-4CA4-AC2E-DF623DA00840}">
      <text>
        <r>
          <rPr>
            <sz val="11"/>
            <color theme="1"/>
            <rFont val="Calibri"/>
            <family val="2"/>
            <scheme val="minor"/>
          </rPr>
          <t>======
ID#AAABbtp0-Vs
PLANEACION    (2025-01-27 22:18:29)
Nuevo indicador. No existe linea base</t>
        </r>
      </text>
    </comment>
    <comment ref="E100" authorId="1" shapeId="0" xr:uid="{ABB0292C-2B14-462E-A7F0-F1D184F40D7C}">
      <text>
        <r>
          <rPr>
            <sz val="11"/>
            <color theme="1"/>
            <rFont val="Calibri"/>
            <family val="2"/>
            <scheme val="minor"/>
          </rPr>
          <t>======
ID#AAABbttILhg
PLANEACION    (2025-01-27 22:18:30)
Nuevo indicador. No existe linea base</t>
        </r>
      </text>
    </comment>
    <comment ref="E101" authorId="1" shapeId="0" xr:uid="{BDA1E217-B965-40F7-8D08-EA61A404BE13}">
      <text>
        <r>
          <rPr>
            <sz val="11"/>
            <color theme="1"/>
            <rFont val="Calibri"/>
            <family val="2"/>
            <scheme val="minor"/>
          </rPr>
          <t>======
ID#AAABbttIKms
PLANEACION    (2025-01-27 22:18:29)
Modulos para el compus virtual como antiplagio-vigilancia electronica-</t>
        </r>
      </text>
    </comment>
    <comment ref="E114" authorId="1" shapeId="0" xr:uid="{12DD8BB6-55D4-4D52-828B-664DBF234F20}">
      <text>
        <r>
          <rPr>
            <sz val="11"/>
            <color theme="1"/>
            <rFont val="Calibri"/>
            <family val="2"/>
            <scheme val="minor"/>
          </rPr>
          <t>======
ID#AAABbttILcw
PLANEACION    (2025-01-27 22:18:30)
Nuevo indicador. No existe linea base</t>
        </r>
      </text>
    </comment>
    <comment ref="E115" authorId="1" shapeId="0" xr:uid="{EC050F08-A3DF-46A8-B336-2AC54A1F8EB8}">
      <text>
        <r>
          <rPr>
            <sz val="11"/>
            <color theme="1"/>
            <rFont val="Calibri"/>
            <family val="2"/>
            <scheme val="minor"/>
          </rPr>
          <t>======
ID#AAABbtp0-ms
PLANEACION    (2025-01-27 22:18:29)
Nuevo indicador. No existe linea base</t>
        </r>
      </text>
    </comment>
    <comment ref="E116" authorId="1" shapeId="0" xr:uid="{887D0611-F648-4B13-850B-682A8DF61DC9}">
      <text>
        <r>
          <rPr>
            <sz val="11"/>
            <color theme="1"/>
            <rFont val="Calibri"/>
            <family val="2"/>
            <scheme val="minor"/>
          </rPr>
          <t>======
ID#AAABbttIKxQ
PLANEACION    (2025-01-27 22:18:29)
Nuevo indicador. No existe linea base</t>
        </r>
      </text>
    </comment>
    <comment ref="E122" authorId="1" shapeId="0" xr:uid="{294AED1A-EE8A-458A-AD43-687680A466EC}">
      <text>
        <r>
          <rPr>
            <sz val="11"/>
            <color theme="1"/>
            <rFont val="Calibri"/>
            <family val="2"/>
            <scheme val="minor"/>
          </rPr>
          <t>======
ID#AAABbtp0-ho
PLANEACION    (2025-01-27 22:18:29)
Salud [2]
              Medicina
              Enfermería
FEA [3]
              Contaduría
              Administración
              Administracion Turística y Hotelera
Ingeniería [3]
             Ingeniería de Petróleos
             Tecnología en Construcción de Obras Civiles
             Tecnología en Desarrollo de Software
Educación [8]
             Licenciatura en Ciencias Naturales y Educación Ambiental
             Licenciatura en Ciencias Sociales
             Licenciatura en Educación Artística
             Licenciatura en Educación Física, Recreación y Deportes
             Licenciatura en Educación Infantil
             Licenciatura en Lenguas Extranjeras con Énfasis en Inglés
             Licenciatura en Literatura y Lengua Castellana
             Licenciatura en Matemáticas
Ciencias Sociales y Humanas [3]
              Antropología
              Comunicación Social y Periodismo
              Psicología
Ciencias Jurídicas y Políticas [2]
             Ciencia Política
             Derecho
Ciencias Exactas y Naturales [1]
             Matemática Aplicada</t>
        </r>
      </text>
    </comment>
    <comment ref="E127" authorId="1" shapeId="0" xr:uid="{9C5D01CA-6223-46FF-B5EA-2A4AB4BC9D8E}">
      <text>
        <r>
          <rPr>
            <sz val="11"/>
            <color theme="1"/>
            <rFont val="Calibri"/>
            <family val="2"/>
            <scheme val="minor"/>
          </rPr>
          <t>======
ID#AAABbttILjo
PLANEACION    (2025-01-27 22:18:30)
Nuevo indicador. No existe linea base</t>
        </r>
      </text>
    </comment>
    <comment ref="E128" authorId="1" shapeId="0" xr:uid="{8C160336-C297-4F43-AB15-8A164AA44470}">
      <text>
        <r>
          <rPr>
            <sz val="11"/>
            <color theme="1"/>
            <rFont val="Calibri"/>
            <family val="2"/>
            <scheme val="minor"/>
          </rPr>
          <t>======
ID#AAABbtp0-Co
PLANEACION    (2025-01-27 22:18:29)
Nuevo indicador. No existe linea base</t>
        </r>
      </text>
    </comment>
    <comment ref="E129" authorId="1" shapeId="0" xr:uid="{5A8424D3-677D-4E77-A01B-9E2297D81E33}">
      <text>
        <r>
          <rPr>
            <sz val="11"/>
            <color theme="1"/>
            <rFont val="Calibri"/>
            <family val="2"/>
            <scheme val="minor"/>
          </rPr>
          <t>======
ID#AAABbtp0-kA
PLANEACION    (2025-01-27 22:18:29)
Nuevo indicador. No existe linea base</t>
        </r>
      </text>
    </comment>
    <comment ref="E130" authorId="1" shapeId="0" xr:uid="{D3A41C9A-55D2-4EC9-9C2F-6489DFD3BF91}">
      <text>
        <r>
          <rPr>
            <sz val="11"/>
            <color theme="1"/>
            <rFont val="Calibri"/>
            <family val="2"/>
            <scheme val="minor"/>
          </rPr>
          <t>======
ID#AAABbttILg0
PLANEACION    (2025-01-27 22:18:30)
Nuevo indicador. No existe linea base</t>
        </r>
      </text>
    </comment>
    <comment ref="E137" authorId="1" shapeId="0" xr:uid="{A51861AF-5573-40AD-A718-915379516C59}">
      <text>
        <r>
          <rPr>
            <sz val="11"/>
            <color theme="1"/>
            <rFont val="Calibri"/>
            <family val="2"/>
            <scheme val="minor"/>
          </rPr>
          <t>======
ID#AAABbttIKxE
PLANEACION    (2025-01-27 22:18:29)
Nuevo indicador. No existe linea base</t>
        </r>
      </text>
    </comment>
    <comment ref="E138" authorId="1" shapeId="0" xr:uid="{C849CD06-674E-443B-B3ED-2597AE6877F4}">
      <text>
        <r>
          <rPr>
            <sz val="11"/>
            <color theme="1"/>
            <rFont val="Calibri"/>
            <family val="2"/>
            <scheme val="minor"/>
          </rPr>
          <t>======
ID#AAABbtp0-h4
PLANEACION    (2025-01-27 22:18:29)
Nuevo indicador. No existe linea base</t>
        </r>
      </text>
    </comment>
    <comment ref="E139" authorId="1" shapeId="0" xr:uid="{0C7937C7-27DF-4A2B-97A9-E263481E3153}">
      <text>
        <r>
          <rPr>
            <sz val="11"/>
            <color theme="1"/>
            <rFont val="Calibri"/>
            <family val="2"/>
            <scheme val="minor"/>
          </rPr>
          <t>======
ID#AAABbttIK94
PLANEACION    (2025-01-27 22:18:29)
Nuevo indicador. No existe linea base</t>
        </r>
      </text>
    </comment>
    <comment ref="E140" authorId="1" shapeId="0" xr:uid="{33CBC313-69A4-44EC-8A69-B78A176013F4}">
      <text>
        <r>
          <rPr>
            <sz val="11"/>
            <color theme="1"/>
            <rFont val="Calibri"/>
            <family val="2"/>
            <scheme val="minor"/>
          </rPr>
          <t>======
ID#AAABbttIK70
PLANEACION    (2025-01-27 22:18:29)
Nuevo indicador. No existe linea base</t>
        </r>
      </text>
    </comment>
    <comment ref="E141" authorId="1" shapeId="0" xr:uid="{F3BBC358-4B91-4AB2-9E7A-4D54B7F127E4}">
      <text>
        <r>
          <rPr>
            <sz val="11"/>
            <color theme="1"/>
            <rFont val="Calibri"/>
            <family val="2"/>
            <scheme val="minor"/>
          </rPr>
          <t>======
ID#AAABbtp097k
PLANEACION    (2025-01-27 22:18:29)
Nuevo indicador. No existe linea base</t>
        </r>
      </text>
    </comment>
    <comment ref="E142" authorId="1" shapeId="0" xr:uid="{229E8BFD-7C24-4E50-9137-03D18E348BF5}">
      <text>
        <r>
          <rPr>
            <sz val="11"/>
            <color theme="1"/>
            <rFont val="Calibri"/>
            <family val="2"/>
            <scheme val="minor"/>
          </rPr>
          <t>======
ID#AAABbtp0-Ow
PLANEACION    (2025-01-27 22:18:29)
Nuevo indicador. No existe linea base</t>
        </r>
      </text>
    </comment>
    <comment ref="E143" authorId="1" shapeId="0" xr:uid="{0428449C-E865-4971-968C-8EFDA17D168C}">
      <text>
        <r>
          <rPr>
            <sz val="11"/>
            <color theme="1"/>
            <rFont val="Calibri"/>
            <family val="2"/>
            <scheme val="minor"/>
          </rPr>
          <t>======
ID#AAABbtp0-Uo
PLANEACION    (2025-01-27 22:18:29)
Nuevo indicador. No existe linea base</t>
        </r>
      </text>
    </comment>
    <comment ref="E167" authorId="1" shapeId="0" xr:uid="{B1C14E16-91D0-4533-AA6A-700A4F6EEE66}">
      <text>
        <r>
          <rPr>
            <sz val="11"/>
            <color theme="1"/>
            <rFont val="Calibri"/>
            <family val="2"/>
            <scheme val="minor"/>
          </rPr>
          <t>======
ID#AAABbtp0-ME
PLANEACION    (2025-01-27 22:18:29)
Nuevo indicador. No existe linea base</t>
        </r>
      </text>
    </comment>
    <comment ref="E168" authorId="1" shapeId="0" xr:uid="{96109B13-F20F-4872-B816-E009E568CF84}">
      <text>
        <r>
          <rPr>
            <sz val="11"/>
            <color theme="1"/>
            <rFont val="Calibri"/>
            <family val="2"/>
            <scheme val="minor"/>
          </rPr>
          <t>======
ID#AAABbttILcI
PLANEACION    (2025-01-27 22:18:30)
Nuevo indicador. No existe linea base</t>
        </r>
      </text>
    </comment>
    <comment ref="E169" authorId="1" shapeId="0" xr:uid="{95CDD24E-CB04-424A-9D05-8ABBDDA74840}">
      <text>
        <r>
          <rPr>
            <sz val="11"/>
            <color theme="1"/>
            <rFont val="Calibri"/>
            <family val="2"/>
            <scheme val="minor"/>
          </rPr>
          <t>======
ID#AAABbtp0-aw
PLANEACION    (2025-01-27 22:18:29)
Nuevo indicador. No existe linea base</t>
        </r>
      </text>
    </comment>
    <comment ref="E170" authorId="1" shapeId="0" xr:uid="{08DC8E59-0077-47EB-B20B-2A085665119B}">
      <text>
        <r>
          <rPr>
            <sz val="11"/>
            <color theme="1"/>
            <rFont val="Calibri"/>
            <family val="2"/>
            <scheme val="minor"/>
          </rPr>
          <t>======
ID#AAABbttIKdk
PLANEACION    (2025-01-27 22:18:29)
Nuevo indicador. No existe linea base</t>
        </r>
      </text>
    </comment>
    <comment ref="E175" authorId="1" shapeId="0" xr:uid="{D770D19B-C2D0-4F99-88DF-3B4014EE1E6C}">
      <text>
        <r>
          <rPr>
            <sz val="11"/>
            <color theme="1"/>
            <rFont val="Calibri"/>
            <family val="2"/>
            <scheme val="minor"/>
          </rPr>
          <t>======
ID#AAABbttILIw
PLANEACION    (2025-01-27 22:18:30)
Nuevo indicador. No existe linea base</t>
        </r>
      </text>
    </comment>
    <comment ref="E176" authorId="1" shapeId="0" xr:uid="{F26E7737-B04D-409E-952F-440480D6F9BD}">
      <text>
        <r>
          <rPr>
            <sz val="11"/>
            <color theme="1"/>
            <rFont val="Calibri"/>
            <family val="2"/>
            <scheme val="minor"/>
          </rPr>
          <t>======
ID#AAABbtp0-mY
PLANEACION    (2025-01-27 22:18:29)
Nuevo indicador. No existe linea base</t>
        </r>
      </text>
    </comment>
    <comment ref="E177" authorId="1" shapeId="0" xr:uid="{D6A13FC8-740B-439A-9871-75E2154D9A24}">
      <text>
        <r>
          <rPr>
            <sz val="11"/>
            <color theme="1"/>
            <rFont val="Calibri"/>
            <family val="2"/>
            <scheme val="minor"/>
          </rPr>
          <t>======
ID#AAABbttILKo
PLANEACION    (2025-01-27 22:18:30)
Nuevo indicador. No existe linea base</t>
        </r>
      </text>
    </comment>
    <comment ref="E178" authorId="1" shapeId="0" xr:uid="{2450ABB0-DFC3-4A2E-9208-0D307FAD4E24}">
      <text>
        <r>
          <rPr>
            <sz val="11"/>
            <color theme="1"/>
            <rFont val="Calibri"/>
            <family val="2"/>
            <scheme val="minor"/>
          </rPr>
          <t>======
ID#AAABbttIK38
PLANEACION    (2025-01-27 22:18:29)
Nuevo indicador. No existe linea base</t>
        </r>
      </text>
    </comment>
    <comment ref="E179" authorId="1" shapeId="0" xr:uid="{D76C7D01-07CB-49DC-AB48-82F4514167DF}">
      <text>
        <r>
          <rPr>
            <sz val="11"/>
            <color theme="1"/>
            <rFont val="Calibri"/>
            <family val="2"/>
            <scheme val="minor"/>
          </rPr>
          <t>======
ID#AAABbttILaQ
PLANEACION    (2025-01-27 22:18:30)
Nuevo indicador. No existe linea base</t>
        </r>
      </text>
    </comment>
    <comment ref="E180" authorId="1" shapeId="0" xr:uid="{656A8BEB-3C5A-4C66-A941-734C85B20ED5}">
      <text>
        <r>
          <rPr>
            <sz val="11"/>
            <color theme="1"/>
            <rFont val="Calibri"/>
            <family val="2"/>
            <scheme val="minor"/>
          </rPr>
          <t>======
ID#AAABbtp098E
PLANEACION    (2025-01-27 22:18:29)
Nuevo indicador. No existe linea base</t>
        </r>
      </text>
    </comment>
    <comment ref="E181" authorId="1" shapeId="0" xr:uid="{AC0FC83B-7D10-47D9-AB1F-4FD8EF8561EE}">
      <text>
        <r>
          <rPr>
            <sz val="11"/>
            <color theme="1"/>
            <rFont val="Calibri"/>
            <family val="2"/>
            <scheme val="minor"/>
          </rPr>
          <t>======
ID#AAABbtp0-dc
PLANEACION    (2025-01-27 22:18:29)
Nuevo indicador. No existe linea base</t>
        </r>
      </text>
    </comment>
    <comment ref="E182" authorId="1" shapeId="0" xr:uid="{451E1287-48F6-42AA-ADFD-2DEBC8F5B529}">
      <text>
        <r>
          <rPr>
            <sz val="11"/>
            <color theme="1"/>
            <rFont val="Calibri"/>
            <family val="2"/>
            <scheme val="minor"/>
          </rPr>
          <t>======
ID#AAABbtp0-Tk
PLANEACION    (2025-01-27 22:18:29)
Nuevo indicador. No existe linea base</t>
        </r>
      </text>
    </comment>
    <comment ref="E202" authorId="1" shapeId="0" xr:uid="{F94F4E42-B7AB-46F5-8879-DE4FAFD95E9B}">
      <text>
        <r>
          <rPr>
            <sz val="11"/>
            <color theme="1"/>
            <rFont val="Calibri"/>
            <family val="2"/>
            <scheme val="minor"/>
          </rPr>
          <t>======
ID#AAABbttIK2k
PLANEACION    (2025-01-27 22:18:29)
Nuevo indicador. No existe linea base</t>
        </r>
      </text>
    </comment>
    <comment ref="E203" authorId="1" shapeId="0" xr:uid="{A8DA0C86-FFFD-4AD6-814C-6EEF3297FB4F}">
      <text>
        <r>
          <rPr>
            <sz val="11"/>
            <color theme="1"/>
            <rFont val="Calibri"/>
            <family val="2"/>
            <scheme val="minor"/>
          </rPr>
          <t>======
ID#AAABbttILU8
PLANEACION    (2025-01-27 22:18:30)
Nuevo indicador. No existe linea base</t>
        </r>
      </text>
    </comment>
    <comment ref="E204" authorId="1" shapeId="0" xr:uid="{360A8452-6995-411B-BC71-154290C5721C}">
      <text>
        <r>
          <rPr>
            <sz val="11"/>
            <color theme="1"/>
            <rFont val="Calibri"/>
            <family val="2"/>
            <scheme val="minor"/>
          </rPr>
          <t>======
ID#AAABbttIK3Y
PLANEACION    (2025-01-27 22:18:29)
Nuevo indicador. No existe linea base</t>
        </r>
      </text>
    </comment>
    <comment ref="E263" authorId="1" shapeId="0" xr:uid="{EE8F2160-23CC-4E7A-808F-350FC0CE0447}">
      <text>
        <r>
          <rPr>
            <sz val="11"/>
            <color theme="1"/>
            <rFont val="Calibri"/>
            <family val="2"/>
            <scheme val="minor"/>
          </rPr>
          <t>======
ID#AAABbttIK1U
PLANEACION    (2025-01-27 22:18:29)
Nuevo indicador. No existe linea base</t>
        </r>
      </text>
    </comment>
    <comment ref="E273" authorId="1" shapeId="0" xr:uid="{8B31B7F3-ACB9-4A3F-8CD0-953CBBC521FF}">
      <text>
        <r>
          <rPr>
            <sz val="11"/>
            <color theme="1"/>
            <rFont val="Calibri"/>
            <family val="2"/>
            <scheme val="minor"/>
          </rPr>
          <t>======
ID#AAABbttILjw
PLANEACION    (2025-01-27 22:18:30)
Nuevo indicador. No existe linea base</t>
        </r>
      </text>
    </comment>
    <comment ref="E274" authorId="1" shapeId="0" xr:uid="{4CA8B667-908B-431B-8408-239FF82FFA19}">
      <text>
        <r>
          <rPr>
            <sz val="11"/>
            <color theme="1"/>
            <rFont val="Calibri"/>
            <family val="2"/>
            <scheme val="minor"/>
          </rPr>
          <t>======
ID#AAABbttILfY
PLANEACION    (2025-01-27 22:18:30)
Nuevo indicador. No existe linea base</t>
        </r>
      </text>
    </comment>
    <comment ref="E275" authorId="1" shapeId="0" xr:uid="{AE70B32B-0DD8-4D3D-9F82-E0BE82466ABC}">
      <text>
        <r>
          <rPr>
            <sz val="11"/>
            <color theme="1"/>
            <rFont val="Calibri"/>
            <family val="2"/>
            <scheme val="minor"/>
          </rPr>
          <t>======
ID#AAABbttIKjg
PLANEACION    (2025-01-27 22:18:29)
Nuevo indicador. No existe linea base</t>
        </r>
      </text>
    </comment>
    <comment ref="E279" authorId="1" shapeId="0" xr:uid="{DFF651DD-C827-421E-A92B-597BE14B3E66}">
      <text>
        <r>
          <rPr>
            <sz val="11"/>
            <color theme="1"/>
            <rFont val="Calibri"/>
            <family val="2"/>
            <scheme val="minor"/>
          </rPr>
          <t>======
ID#AAABbttILDg
PLANEACION    (2025-01-27 22:18:30)
Nuevo indicador. No existe linea base</t>
        </r>
      </text>
    </comment>
    <comment ref="E285" authorId="1" shapeId="0" xr:uid="{3E81D22A-C26F-4FDB-93EC-1E15714D2C97}">
      <text>
        <r>
          <rPr>
            <sz val="11"/>
            <color theme="1"/>
            <rFont val="Calibri"/>
            <family val="2"/>
            <scheme val="minor"/>
          </rPr>
          <t>======
ID#AAABbttIKfs
PLANEACION    (2025-01-27 22:18:29)
Nuevo indicador. No existe linea base</t>
        </r>
      </text>
    </comment>
    <comment ref="E286" authorId="1" shapeId="0" xr:uid="{591C19A4-2D48-4B1C-A43F-D650EEF40FE8}">
      <text>
        <r>
          <rPr>
            <sz val="11"/>
            <color theme="1"/>
            <rFont val="Calibri"/>
            <family val="2"/>
            <scheme val="minor"/>
          </rPr>
          <t>======
ID#AAABbttILLw
PLANEACION    (2025-01-27 22:18:30)
Nuevo indicador. No existe linea base</t>
        </r>
      </text>
    </comment>
    <comment ref="E294" authorId="1" shapeId="0" xr:uid="{BC62F2B3-AAFB-490E-9109-950EEDB41A27}">
      <text>
        <r>
          <rPr>
            <sz val="11"/>
            <color theme="1"/>
            <rFont val="Calibri"/>
            <family val="2"/>
            <scheme val="minor"/>
          </rPr>
          <t>======
ID#AAABbttILGU
PLANEACION    (2025-01-27 22:18:30)
Nuevo indicador. No existe linea base</t>
        </r>
      </text>
    </comment>
    <comment ref="E305" authorId="1" shapeId="0" xr:uid="{CA572458-9ADF-4ED9-8D07-7B6DD6444039}">
      <text>
        <r>
          <rPr>
            <sz val="11"/>
            <color theme="1"/>
            <rFont val="Calibri"/>
            <family val="2"/>
            <scheme val="minor"/>
          </rPr>
          <t>======
ID#AAABbttILcg
PLANEACION    (2025-01-27 22:18:30)
Nuevo indicador. No existe linea base</t>
        </r>
      </text>
    </comment>
    <comment ref="E306" authorId="1" shapeId="0" xr:uid="{1F712407-2980-49CE-94CC-3652815FE482}">
      <text>
        <r>
          <rPr>
            <sz val="11"/>
            <color theme="1"/>
            <rFont val="Calibri"/>
            <family val="2"/>
            <scheme val="minor"/>
          </rPr>
          <t>======
ID#AAABbttIKoY
PLANEACION    (2025-01-27 22:18:29)
Nuevo indicador. No existe linea base</t>
        </r>
      </text>
    </comment>
    <comment ref="E307" authorId="1" shapeId="0" xr:uid="{57191CD0-2FDD-40B5-8BF0-E4C5B64CE98D}">
      <text>
        <r>
          <rPr>
            <sz val="11"/>
            <color theme="1"/>
            <rFont val="Calibri"/>
            <family val="2"/>
            <scheme val="minor"/>
          </rPr>
          <t>======
ID#AAABbtp0-Nk
PLANEACION    (2025-01-27 22:18:29)
Nuevo indicador. No existe linea base</t>
        </r>
      </text>
    </comment>
    <comment ref="E308" authorId="1" shapeId="0" xr:uid="{F6BC3803-0272-4D65-9C8D-02DD31816A3A}">
      <text>
        <r>
          <rPr>
            <sz val="11"/>
            <color theme="1"/>
            <rFont val="Calibri"/>
            <family val="2"/>
            <scheme val="minor"/>
          </rPr>
          <t>======
ID#AAABbtp0-Yc
PLANEACION    (2025-01-27 22:18:29)
Nuevo indicador. No existe linea base</t>
        </r>
      </text>
    </comment>
    <comment ref="E326" authorId="1" shapeId="0" xr:uid="{BF5E4B16-8577-4886-BA42-BD0C314A7DAF}">
      <text>
        <r>
          <rPr>
            <sz val="11"/>
            <color theme="1"/>
            <rFont val="Calibri"/>
            <family val="2"/>
            <scheme val="minor"/>
          </rPr>
          <t>======
ID#AAABbtp0-io
PLANEACION    (2025-01-27 22:18:29)
Nuevo indicador no existe linea base</t>
        </r>
      </text>
    </comment>
    <comment ref="E327" authorId="1" shapeId="0" xr:uid="{06A2591D-7AC1-4CF8-9531-2163E4D77325}">
      <text>
        <r>
          <rPr>
            <sz val="11"/>
            <color theme="1"/>
            <rFont val="Calibri"/>
            <family val="2"/>
            <scheme val="minor"/>
          </rPr>
          <t>======
ID#AAABbttIKpY
PLANEACION    (2025-01-27 22:18:29)
Nuevo indicador no existe linea base</t>
        </r>
      </text>
    </comment>
    <comment ref="E328" authorId="1" shapeId="0" xr:uid="{6DC656F5-96EA-43B7-90CE-3C764E88FBC9}">
      <text>
        <r>
          <rPr>
            <sz val="11"/>
            <color theme="1"/>
            <rFont val="Calibri"/>
            <family val="2"/>
            <scheme val="minor"/>
          </rPr>
          <t>======
ID#AAABbttILQ4
PLANEACION    (2025-01-27 22:18:30)
Nuevo indicador no existe linea base</t>
        </r>
      </text>
    </comment>
    <comment ref="E329" authorId="1" shapeId="0" xr:uid="{F40B2D04-5088-4D5A-98C3-72BCADECC551}">
      <text>
        <r>
          <rPr>
            <sz val="11"/>
            <color theme="1"/>
            <rFont val="Calibri"/>
            <family val="2"/>
            <scheme val="minor"/>
          </rPr>
          <t>======
ID#AAABbtp099A
PLANEACION    (2025-01-27 22:18:29)
Nuevo indicador no existe linea base</t>
        </r>
      </text>
    </comment>
    <comment ref="E330" authorId="1" shapeId="0" xr:uid="{02684507-44BB-4FD2-AA88-9E5BD0B114F6}">
      <text>
        <r>
          <rPr>
            <sz val="11"/>
            <color theme="1"/>
            <rFont val="Calibri"/>
            <family val="2"/>
            <scheme val="minor"/>
          </rPr>
          <t>======
ID#AAABbtp099U
PLANEACION    (2025-01-27 22:18:29)
Nuevo indicador no existe linea base</t>
        </r>
      </text>
    </comment>
    <comment ref="E331" authorId="1" shapeId="0" xr:uid="{00773735-AEE8-40FB-9E0A-B780AD3FA92B}">
      <text>
        <r>
          <rPr>
            <sz val="11"/>
            <color theme="1"/>
            <rFont val="Calibri"/>
            <family val="2"/>
            <scheme val="minor"/>
          </rPr>
          <t>======
ID#AAABbtp0-TE
PLANEACION    (2025-01-27 22:18:29)
Nuevo indicador no existe linea base</t>
        </r>
      </text>
    </comment>
    <comment ref="E332" authorId="1" shapeId="0" xr:uid="{CE1B7D87-609E-4CBB-B728-65B3201832CA}">
      <text>
        <r>
          <rPr>
            <sz val="11"/>
            <color theme="1"/>
            <rFont val="Calibri"/>
            <family val="2"/>
            <scheme val="minor"/>
          </rPr>
          <t>======
ID#AAABbttILa0
PLANEACION    (2025-01-27 22:18:30)
Nuevo indicador no existe linea base</t>
        </r>
      </text>
    </comment>
    <comment ref="E333" authorId="1" shapeId="0" xr:uid="{7477042F-A418-41C3-B842-59A9B5766863}">
      <text>
        <r>
          <rPr>
            <sz val="11"/>
            <color theme="1"/>
            <rFont val="Calibri"/>
            <family val="2"/>
            <scheme val="minor"/>
          </rPr>
          <t>======
ID#AAABbttILGc
PLANEACION    (2025-01-27 22:18:30)
Nuevo indicador no existe linea base</t>
        </r>
      </text>
    </comment>
    <comment ref="E341" authorId="1" shapeId="0" xr:uid="{1FB7C4C7-ACAE-41A2-8E4A-C42564200CA0}">
      <text>
        <r>
          <rPr>
            <sz val="11"/>
            <color theme="1"/>
            <rFont val="Calibri"/>
            <family val="2"/>
            <scheme val="minor"/>
          </rPr>
          <t>======
ID#AAABbttIK_E
PLANEACION    (2025-01-27 22:18:29)
Nuevo indicador no existe linea base</t>
        </r>
      </text>
    </comment>
    <comment ref="E343" authorId="1" shapeId="0" xr:uid="{9C68A847-31D6-4DB2-A507-5BA914A70D59}">
      <text>
        <r>
          <rPr>
            <sz val="11"/>
            <color theme="1"/>
            <rFont val="Calibri"/>
            <family val="2"/>
            <scheme val="minor"/>
          </rPr>
          <t>======
ID#AAABbttILSI
PLANEACION    (2025-01-27 22:18:30)
Nuevo indicador no existe linea base</t>
        </r>
      </text>
    </comment>
    <comment ref="E345" authorId="1" shapeId="0" xr:uid="{B536338C-0274-40FA-808F-5EFAF85D1471}">
      <text>
        <r>
          <rPr>
            <sz val="11"/>
            <color theme="1"/>
            <rFont val="Calibri"/>
            <family val="2"/>
            <scheme val="minor"/>
          </rPr>
          <t>======
ID#AAABbttIKog
PLANEACION    (2025-01-27 22:18:29)
Nuevo indicador no existe linea base</t>
        </r>
      </text>
    </comment>
    <comment ref="E346" authorId="1" shapeId="0" xr:uid="{F8D8AC3D-347E-4DA2-9C5D-4469870E8A11}">
      <text>
        <r>
          <rPr>
            <sz val="11"/>
            <color theme="1"/>
            <rFont val="Calibri"/>
            <family val="2"/>
            <scheme val="minor"/>
          </rPr>
          <t>======
ID#AAABbtp0-jI
PLANEACION    (2025-01-27 22:18:29)
Nuevo indicador no existe linea base</t>
        </r>
      </text>
    </comment>
    <comment ref="E347" authorId="1" shapeId="0" xr:uid="{82EA5B9E-BF01-4F4A-BA7C-C5D31B65FB47}">
      <text>
        <r>
          <rPr>
            <sz val="11"/>
            <color theme="1"/>
            <rFont val="Calibri"/>
            <family val="2"/>
            <scheme val="minor"/>
          </rPr>
          <t>======
ID#AAABbtp0-Hw
PLANEACION    (2025-01-27 22:18:29)
Nuevo indicador no existe linea base</t>
        </r>
      </text>
    </comment>
    <comment ref="E349" authorId="1" shapeId="0" xr:uid="{9B31BC94-60CE-41F0-990A-0077FCA04CD9}">
      <text>
        <r>
          <rPr>
            <sz val="11"/>
            <color theme="1"/>
            <rFont val="Calibri"/>
            <family val="2"/>
            <scheme val="minor"/>
          </rPr>
          <t>======
ID#AAABbttILcU
PLANEACION    (2025-01-27 22:18:30)
Nuevo indicador no existe linea base</t>
        </r>
      </text>
    </comment>
    <comment ref="E350" authorId="1" shapeId="0" xr:uid="{567FDD26-FA43-4D2F-B7CE-45247F7245E4}">
      <text>
        <r>
          <rPr>
            <sz val="11"/>
            <color theme="1"/>
            <rFont val="Calibri"/>
            <family val="2"/>
            <scheme val="minor"/>
          </rPr>
          <t>======
ID#AAABbttILR8
PLANEACION    (2025-01-27 22:18:30)
Nuevo indicador no existe linea base</t>
        </r>
      </text>
    </comment>
    <comment ref="E351" authorId="1" shapeId="0" xr:uid="{198F47B5-F5FB-40F9-AF0F-54AFD883962A}">
      <text>
        <r>
          <rPr>
            <sz val="11"/>
            <color theme="1"/>
            <rFont val="Calibri"/>
            <family val="2"/>
            <scheme val="minor"/>
          </rPr>
          <t>======
ID#AAABbttILEE
PLANEACION    (2025-01-27 22:18:30)
Nuevo indicador no existe linea base</t>
        </r>
      </text>
    </comment>
    <comment ref="E355" authorId="1" shapeId="0" xr:uid="{738FB02D-780C-481A-BB8A-EF7EBB8AC4BF}">
      <text>
        <r>
          <rPr>
            <sz val="11"/>
            <color theme="1"/>
            <rFont val="Calibri"/>
            <family val="2"/>
            <scheme val="minor"/>
          </rPr>
          <t>======
ID#AAABbtp0-mU
PLANEACION    (2025-01-27 22:18:29)
Nuevo indicador no existe linea base</t>
        </r>
      </text>
    </comment>
    <comment ref="E356" authorId="1" shapeId="0" xr:uid="{B5439629-C38E-4F0B-AF73-652EAA3E70C0}">
      <text>
        <r>
          <rPr>
            <sz val="11"/>
            <color theme="1"/>
            <rFont val="Calibri"/>
            <family val="2"/>
            <scheme val="minor"/>
          </rPr>
          <t>======
ID#AAABbttIKz0
PLANEACION    (2025-01-27 22:18:29)
Nuevo indicador no existe linea base</t>
        </r>
      </text>
    </comment>
    <comment ref="E373" authorId="1" shapeId="0" xr:uid="{4CE427E4-97F7-425A-9CE7-19DF96033161}">
      <text>
        <r>
          <rPr>
            <sz val="11"/>
            <color theme="1"/>
            <rFont val="Calibri"/>
            <family val="2"/>
            <scheme val="minor"/>
          </rPr>
          <t>======
ID#AAABbtp0-PM
PLANEACION    (2025-01-27 22:18:29)
Nuevo indicador no exiete linea base</t>
        </r>
      </text>
    </comment>
    <comment ref="E374" authorId="1" shapeId="0" xr:uid="{474C9DEB-40F6-480D-96A2-69FE2B2D0483}">
      <text>
        <r>
          <rPr>
            <sz val="11"/>
            <color theme="1"/>
            <rFont val="Calibri"/>
            <family val="2"/>
            <scheme val="minor"/>
          </rPr>
          <t>======
ID#AAABbttILIc
PLANEACION    (2025-01-27 22:18:30)
Nuevo indicador no exiete linea base</t>
        </r>
      </text>
    </comment>
    <comment ref="E375" authorId="1" shapeId="0" xr:uid="{592EFE7C-C9CD-4AF3-91CA-8D864AE46141}">
      <text>
        <r>
          <rPr>
            <sz val="11"/>
            <color theme="1"/>
            <rFont val="Calibri"/>
            <family val="2"/>
            <scheme val="minor"/>
          </rPr>
          <t>======
ID#AAABbtp0-bE
PLANEACION    (2025-01-27 22:18:29)
Nuevo indicador no exiete linea base</t>
        </r>
      </text>
    </comment>
    <comment ref="E377" authorId="1" shapeId="0" xr:uid="{530EE3BF-8FB3-4BB0-8ABF-81DD3DD11BF4}">
      <text>
        <r>
          <rPr>
            <sz val="11"/>
            <color theme="1"/>
            <rFont val="Calibri"/>
            <family val="2"/>
            <scheme val="minor"/>
          </rPr>
          <t>======
ID#AAABbtp0-TI
PLANEACION    (2025-01-27 22:18:29)
Nuevo indicador no exiete linea base</t>
        </r>
      </text>
    </comment>
    <comment ref="E379" authorId="1" shapeId="0" xr:uid="{6638D763-581B-4454-9211-CACB1C7C9609}">
      <text>
        <r>
          <rPr>
            <sz val="11"/>
            <color theme="1"/>
            <rFont val="Calibri"/>
            <family val="2"/>
            <scheme val="minor"/>
          </rPr>
          <t>======
ID#AAABbttILeI
PLANEACION    (2025-01-27 22:18:30)
Nuevo indicador no exiete linea base</t>
        </r>
      </text>
    </comment>
    <comment ref="E391" authorId="1" shapeId="0" xr:uid="{05696765-C1EA-4D3A-8D5D-234871ADD3B7}">
      <text>
        <r>
          <rPr>
            <sz val="11"/>
            <color theme="1"/>
            <rFont val="Calibri"/>
            <family val="2"/>
            <scheme val="minor"/>
          </rPr>
          <t>======
ID#AAABbttILgU
PLANEACION    (2025-01-27 22:18:30)
Nuevo indicador no exiete linea base</t>
        </r>
      </text>
    </comment>
    <comment ref="E394" authorId="1" shapeId="0" xr:uid="{E6A3758B-4995-4523-B668-F45352F5C6C9}">
      <text>
        <r>
          <rPr>
            <sz val="11"/>
            <color theme="1"/>
            <rFont val="Calibri"/>
            <family val="2"/>
            <scheme val="minor"/>
          </rPr>
          <t>======
ID#AAABbttIK7M
PLANEACION    (2025-01-27 22:18:29)
Nuevo indicador no exiete linea base</t>
        </r>
      </text>
    </comment>
    <comment ref="E395" authorId="1" shapeId="0" xr:uid="{70C1B0FD-E9E3-47B5-B1C2-1F514B55A3C9}">
      <text>
        <r>
          <rPr>
            <sz val="11"/>
            <color theme="1"/>
            <rFont val="Calibri"/>
            <family val="2"/>
            <scheme val="minor"/>
          </rPr>
          <t>======
ID#AAABbttILbo
PLANEACION    (2025-01-27 22:18:30)
Nuevo indicador no exiete linea base</t>
        </r>
      </text>
    </comment>
    <comment ref="E430" authorId="1" shapeId="0" xr:uid="{FE6925E7-1BBA-491F-AD83-6A2E946747CF}">
      <text>
        <r>
          <rPr>
            <sz val="11"/>
            <color theme="1"/>
            <rFont val="Calibri"/>
            <family val="2"/>
            <scheme val="minor"/>
          </rPr>
          <t>======
ID#AAABbtp093k
PLANEACION    (2025-01-27 22:18:29)
Nuevo indicador no exiete linea base</t>
        </r>
      </text>
    </comment>
    <comment ref="E431" authorId="1" shapeId="0" xr:uid="{D39D28BA-CD99-412F-A03C-511BED634B57}">
      <text>
        <r>
          <rPr>
            <sz val="11"/>
            <color theme="1"/>
            <rFont val="Calibri"/>
            <family val="2"/>
            <scheme val="minor"/>
          </rPr>
          <t>======
ID#AAABbtp0-Eo
PLANEACION    (2025-01-27 22:18:29)
Nuevo indicador no exiete linea base</t>
        </r>
      </text>
    </comment>
    <comment ref="E432" authorId="1" shapeId="0" xr:uid="{0F33ADEE-ADFC-4F20-B22E-84718EFAD23A}">
      <text>
        <r>
          <rPr>
            <sz val="11"/>
            <color theme="1"/>
            <rFont val="Calibri"/>
            <family val="2"/>
            <scheme val="minor"/>
          </rPr>
          <t>======
ID#AAABbtp0-CE
PLANEACION    (2025-01-27 22:18:29)
Nuevo indicador no exiete linea base</t>
        </r>
      </text>
    </comment>
    <comment ref="E433" authorId="1" shapeId="0" xr:uid="{7DAE2A41-BC1F-46EE-AF9B-5BC9FDE9D67F}">
      <text>
        <r>
          <rPr>
            <sz val="11"/>
            <color theme="1"/>
            <rFont val="Calibri"/>
            <family val="2"/>
            <scheme val="minor"/>
          </rPr>
          <t>======
ID#AAABbtp0-co
PLANEACION    (2025-01-27 22:18:29)
Nuevo indicador no exiete linea base</t>
        </r>
      </text>
    </comment>
    <comment ref="E434" authorId="1" shapeId="0" xr:uid="{FC483296-B8C5-4AE1-8B9A-FE6C23FABAC6}">
      <text>
        <r>
          <rPr>
            <sz val="11"/>
            <color theme="1"/>
            <rFont val="Calibri"/>
            <family val="2"/>
            <scheme val="minor"/>
          </rPr>
          <t>======
ID#AAABbtp092Q
PLANEACION    (2025-01-27 22:18:29)
Nuevo indicador no exiete linea base</t>
        </r>
      </text>
    </comment>
    <comment ref="E435" authorId="1" shapeId="0" xr:uid="{C5C5ADC6-A5AA-45D0-8EDF-265F768246BD}">
      <text>
        <r>
          <rPr>
            <sz val="11"/>
            <color theme="1"/>
            <rFont val="Calibri"/>
            <family val="2"/>
            <scheme val="minor"/>
          </rPr>
          <t>======
ID#AAABbtp0914
PLANEACION    (2025-01-27 22:18:29)
Nuevo indicador no exiete linea base</t>
        </r>
      </text>
    </comment>
    <comment ref="E436" authorId="1" shapeId="0" xr:uid="{4A33AC59-B0CB-4083-A68B-79D2E2E83A51}">
      <text>
        <r>
          <rPr>
            <sz val="11"/>
            <color theme="1"/>
            <rFont val="Calibri"/>
            <family val="2"/>
            <scheme val="minor"/>
          </rPr>
          <t>======
ID#AAABbtp0-XI
PLANEACION    (2025-01-27 22:18:29)
Nuevo indicador no exiete linea base</t>
        </r>
      </text>
    </comment>
    <comment ref="E437" authorId="1" shapeId="0" xr:uid="{011A9B88-6846-4037-86B9-E7A58CC66917}">
      <text>
        <r>
          <rPr>
            <sz val="11"/>
            <color theme="1"/>
            <rFont val="Calibri"/>
            <family val="2"/>
            <scheme val="minor"/>
          </rPr>
          <t>======
ID#AAABbttILT4
PLANEACION    (2025-01-27 22:18:30)
Nuevo indicador no exiete linea base</t>
        </r>
      </text>
    </comment>
    <comment ref="E447" authorId="1" shapeId="0" xr:uid="{970D2619-C57D-4905-A755-DDC9FEEEBBD0}">
      <text>
        <r>
          <rPr>
            <sz val="11"/>
            <color theme="1"/>
            <rFont val="Calibri"/>
            <family val="2"/>
            <scheme val="minor"/>
          </rPr>
          <t>======
ID#AAABbtp097M
PLANEACION    (2025-01-27 22:18:29)
Nuevo indicador no exiete linea base</t>
        </r>
      </text>
    </comment>
    <comment ref="E448" authorId="1" shapeId="0" xr:uid="{E7641F1F-D1A2-427A-A065-DC3BB5290FC7}">
      <text>
        <r>
          <rPr>
            <sz val="11"/>
            <color theme="1"/>
            <rFont val="Calibri"/>
            <family val="2"/>
            <scheme val="minor"/>
          </rPr>
          <t>======
ID#AAABbttIKcc
PLANEACION    (2025-01-27 22:18:29)
Nuevo indicador no exiete linea base</t>
        </r>
      </text>
    </comment>
    <comment ref="E449" authorId="1" shapeId="0" xr:uid="{E7EAF6B1-4DC7-46D1-B8AC-CBE1215A34F6}">
      <text>
        <r>
          <rPr>
            <sz val="11"/>
            <color theme="1"/>
            <rFont val="Calibri"/>
            <family val="2"/>
            <scheme val="minor"/>
          </rPr>
          <t>======
ID#AAABbtp090Y
PLANEACION    (2025-01-27 22:18:29)
Nuevo indicador no exiete linea base</t>
        </r>
      </text>
    </comment>
    <comment ref="E450" authorId="1" shapeId="0" xr:uid="{3920893E-F8FC-47B0-9509-73F7D86CEB27}">
      <text>
        <r>
          <rPr>
            <sz val="11"/>
            <color theme="1"/>
            <rFont val="Calibri"/>
            <family val="2"/>
            <scheme val="minor"/>
          </rPr>
          <t>======
ID#AAABbttILf4
PLANEACION    (2025-01-27 22:18:30)
Nuevo indicador no exiete linea base</t>
        </r>
      </text>
    </comment>
    <comment ref="E451" authorId="1" shapeId="0" xr:uid="{69086653-CFC6-4F68-80F4-9C0B20D66D5B}">
      <text>
        <r>
          <rPr>
            <sz val="11"/>
            <color theme="1"/>
            <rFont val="Calibri"/>
            <family val="2"/>
            <scheme val="minor"/>
          </rPr>
          <t>======
ID#AAABbttILk4
PLANEACION    (2025-01-27 22:18:30)
Nuevo indicador no exiete linea base</t>
        </r>
      </text>
    </comment>
    <comment ref="E452" authorId="1" shapeId="0" xr:uid="{ACAE3B11-8601-410E-80A9-34EABD50CFD4}">
      <text>
        <r>
          <rPr>
            <sz val="11"/>
            <color theme="1"/>
            <rFont val="Calibri"/>
            <family val="2"/>
            <scheme val="minor"/>
          </rPr>
          <t>======
ID#AAABbttIKg0
PLANEACION    (2025-01-27 22:18:29)
Nuevo indicador no exiete linea base</t>
        </r>
      </text>
    </comment>
    <comment ref="E453" authorId="1" shapeId="0" xr:uid="{D7BE1CD7-5316-4C90-BE05-3C1E4334664F}">
      <text>
        <r>
          <rPr>
            <sz val="11"/>
            <color theme="1"/>
            <rFont val="Calibri"/>
            <family val="2"/>
            <scheme val="minor"/>
          </rPr>
          <t>======
ID#AAABbtp0-lQ
PLANEACION    (2025-01-27 22:18:29)
Nuevo indicador no exiete linea base</t>
        </r>
      </text>
    </comment>
    <comment ref="E466" authorId="1" shapeId="0" xr:uid="{C439B277-33B1-4C8B-8C89-C1FA8FFB37D0}">
      <text>
        <r>
          <rPr>
            <sz val="11"/>
            <color theme="1"/>
            <rFont val="Calibri"/>
            <family val="2"/>
            <scheme val="minor"/>
          </rPr>
          <t>======
ID#AAABbttILcQ
PLANEACION    (2025-01-27 22:18:30)
Nuevo indicador no exiete linea base</t>
        </r>
      </text>
    </comment>
    <comment ref="E483" authorId="1" shapeId="0" xr:uid="{2F23520E-4CE4-4B9D-9F0F-7527F1FAB275}">
      <text>
        <r>
          <rPr>
            <sz val="11"/>
            <color theme="1"/>
            <rFont val="Calibri"/>
            <family val="2"/>
            <scheme val="minor"/>
          </rPr>
          <t>======
ID#AAABbtp0-jo
PLANEACION    (2025-01-27 22:18:29)
Nuevo indicador no exiete linea base</t>
        </r>
      </text>
    </comment>
    <comment ref="E484" authorId="1" shapeId="0" xr:uid="{1A65A08E-3A7A-4F47-B39A-14F56116E384}">
      <text>
        <r>
          <rPr>
            <sz val="11"/>
            <color theme="1"/>
            <rFont val="Calibri"/>
            <family val="2"/>
            <scheme val="minor"/>
          </rPr>
          <t>======
ID#AAABbttIKiw
PLANEACION    (2025-01-27 22:18:29)
Nuevo indicador no exiete linea base</t>
        </r>
      </text>
    </comment>
    <comment ref="E485" authorId="1" shapeId="0" xr:uid="{13E4C5CE-AA6F-4877-826B-72497DD20D9D}">
      <text>
        <r>
          <rPr>
            <sz val="11"/>
            <color theme="1"/>
            <rFont val="Calibri"/>
            <family val="2"/>
            <scheme val="minor"/>
          </rPr>
          <t>======
ID#AAABbttILW8
PLANEACION    (2025-01-27 22:18:30)
Nuevo indicador no exiete linea base</t>
        </r>
      </text>
    </comment>
    <comment ref="E486" authorId="1" shapeId="0" xr:uid="{83195B79-6936-4CB3-8465-F26368F335C8}">
      <text>
        <r>
          <rPr>
            <sz val="11"/>
            <color theme="1"/>
            <rFont val="Calibri"/>
            <family val="2"/>
            <scheme val="minor"/>
          </rPr>
          <t>======
ID#AAABbtp0-Sk
PLANEACION    (2025-01-27 22:18:29)
Nuevo indicador no exiete linea base</t>
        </r>
      </text>
    </comment>
    <comment ref="E487" authorId="1" shapeId="0" xr:uid="{E8B102FC-0C49-4ACD-BF58-85E13DDE0DBA}">
      <text>
        <r>
          <rPr>
            <sz val="11"/>
            <color theme="1"/>
            <rFont val="Calibri"/>
            <family val="2"/>
            <scheme val="minor"/>
          </rPr>
          <t>======
ID#AAABbttIKnM
PLANEACION    (2025-01-27 22:18:29)
Nuevo indicador no exiete linea base</t>
        </r>
      </text>
    </comment>
    <comment ref="E488" authorId="1" shapeId="0" xr:uid="{3E8F28AB-86BE-489C-87B3-946D1B751DE7}">
      <text>
        <r>
          <rPr>
            <sz val="11"/>
            <color theme="1"/>
            <rFont val="Calibri"/>
            <family val="2"/>
            <scheme val="minor"/>
          </rPr>
          <t>======
ID#AAABbtp0-TQ
PLANEACION    (2025-01-27 22:18:29)
Nuevo indicador no exiete linea base</t>
        </r>
      </text>
    </comment>
    <comment ref="E489" authorId="1" shapeId="0" xr:uid="{F1F88DD5-B207-483B-95AB-566DDF33F866}">
      <text>
        <r>
          <rPr>
            <sz val="11"/>
            <color theme="1"/>
            <rFont val="Calibri"/>
            <family val="2"/>
            <scheme val="minor"/>
          </rPr>
          <t>======
ID#AAABbtp0-LI
PLANEACION    (2025-01-27 22:18:29)
Nuevo indicador no exiete linea base</t>
        </r>
      </text>
    </comment>
    <comment ref="E490" authorId="1" shapeId="0" xr:uid="{EE4CA862-6CCF-40D5-8255-BDE0CF1770B5}">
      <text>
        <r>
          <rPr>
            <sz val="11"/>
            <color theme="1"/>
            <rFont val="Calibri"/>
            <family val="2"/>
            <scheme val="minor"/>
          </rPr>
          <t>======
ID#AAABbttIKfE
PLANEACION    (2025-01-27 22:18:29)
Nuevo indicador no exiete linea base</t>
        </r>
      </text>
    </comment>
    <comment ref="E495" authorId="1" shapeId="0" xr:uid="{8764C47A-C399-4000-90B5-C09B259B0A0A}">
      <text>
        <r>
          <rPr>
            <sz val="11"/>
            <color theme="1"/>
            <rFont val="Calibri"/>
            <family val="2"/>
            <scheme val="minor"/>
          </rPr>
          <t>======
ID#AAABbttIKuY
PLANEACION    (2025-01-27 22:18:29)
Nuevo indicador no exiete linea base</t>
        </r>
      </text>
    </comment>
    <comment ref="E496" authorId="1" shapeId="0" xr:uid="{F301070B-041A-4C5F-9E44-0D18925E688F}">
      <text>
        <r>
          <rPr>
            <sz val="11"/>
            <color theme="1"/>
            <rFont val="Calibri"/>
            <family val="2"/>
            <scheme val="minor"/>
          </rPr>
          <t>======
ID#AAABbtp093o
PLANEACION    (2025-01-27 22:18:29)
Nuevo indicador no exiete linea base</t>
        </r>
      </text>
    </comment>
    <comment ref="E497" authorId="1" shapeId="0" xr:uid="{5A0E4824-1DC5-45D4-9B3B-FA65DFBA357C}">
      <text>
        <r>
          <rPr>
            <sz val="11"/>
            <color theme="1"/>
            <rFont val="Calibri"/>
            <family val="2"/>
            <scheme val="minor"/>
          </rPr>
          <t>======
ID#AAABczifUTM
PLANEACION    (2025-01-27 22:18:29)
Nuevo indicador no exiete linea base</t>
        </r>
      </text>
    </comment>
    <comment ref="E498" authorId="1" shapeId="0" xr:uid="{17C64E60-D392-4C52-A056-932E37EF9D42}">
      <text>
        <r>
          <rPr>
            <sz val="11"/>
            <color theme="1"/>
            <rFont val="Calibri"/>
            <family val="2"/>
            <scheme val="minor"/>
          </rPr>
          <t>======
ID#AAABbttILJQ
PLANEACION    (2025-01-27 22:18:30)
Nuevo indicador no exiete linea base</t>
        </r>
      </text>
    </comment>
    <comment ref="E535" authorId="1" shapeId="0" xr:uid="{10EF8056-D4D0-4301-9596-39FEA2DB7E8D}">
      <text>
        <r>
          <rPr>
            <sz val="11"/>
            <color theme="1"/>
            <rFont val="Calibri"/>
            <family val="2"/>
            <scheme val="minor"/>
          </rPr>
          <t>======
ID#AAABbtp0-N0
PLANEACION    (2025-01-27 22:18:29)
Nuevo indicador no exiete linea base</t>
        </r>
      </text>
    </comment>
    <comment ref="E536" authorId="1" shapeId="0" xr:uid="{EE285164-EBFD-4147-A061-EB7D9F26A754}">
      <text>
        <r>
          <rPr>
            <sz val="11"/>
            <color theme="1"/>
            <rFont val="Calibri"/>
            <family val="2"/>
            <scheme val="minor"/>
          </rPr>
          <t>======
ID#AAABbtp0-DQ
PLANEACION    (2025-01-27 22:18:29)
Nuevo indicador no exiete linea base</t>
        </r>
      </text>
    </comment>
    <comment ref="E537" authorId="1" shapeId="0" xr:uid="{31A5D10B-8C52-4491-80C9-8DBFFF795772}">
      <text>
        <r>
          <rPr>
            <sz val="11"/>
            <color theme="1"/>
            <rFont val="Calibri"/>
            <family val="2"/>
            <scheme val="minor"/>
          </rPr>
          <t>======
ID#AAABbttILOg
PLANEACION    (2025-01-27 22:18:30)
Nuevo indicador no exiete linea base</t>
        </r>
      </text>
    </comment>
    <comment ref="E538" authorId="1" shapeId="0" xr:uid="{83AA9219-C19C-4579-9A2B-087AEF8B9DE0}">
      <text>
        <r>
          <rPr>
            <sz val="11"/>
            <color theme="1"/>
            <rFont val="Calibri"/>
            <family val="2"/>
            <scheme val="minor"/>
          </rPr>
          <t>======
ID#AAABbttILWg
PLANEACION    (2025-01-27 22:18:30)
Nuevo indicador no exiete linea base</t>
        </r>
      </text>
    </comment>
    <comment ref="E540" authorId="1" shapeId="0" xr:uid="{5235D311-4C8A-4DD9-9A19-FC3A660A2B07}">
      <text>
        <r>
          <rPr>
            <sz val="11"/>
            <color theme="1"/>
            <rFont val="Calibri"/>
            <family val="2"/>
            <scheme val="minor"/>
          </rPr>
          <t>======
ID#AAABbttIKmE
PLANEACION    (2025-01-27 22:18:29)
Nuevo indicador no exiete linea base</t>
        </r>
      </text>
    </comment>
    <comment ref="E541" authorId="1" shapeId="0" xr:uid="{FCBB6747-2EC4-49A6-8F96-2F9FE008FC47}">
      <text>
        <r>
          <rPr>
            <sz val="11"/>
            <color theme="1"/>
            <rFont val="Calibri"/>
            <family val="2"/>
            <scheme val="minor"/>
          </rPr>
          <t>======
ID#AAABbttILSY
PLANEACION    (2025-01-27 22:18:30)
Nuevo indicador no exiete linea base</t>
        </r>
      </text>
    </comment>
    <comment ref="E542" authorId="1" shapeId="0" xr:uid="{FD9256B4-4B70-41E9-9A38-B5A7E7FC7235}">
      <text>
        <r>
          <rPr>
            <sz val="11"/>
            <color theme="1"/>
            <rFont val="Calibri"/>
            <family val="2"/>
            <scheme val="minor"/>
          </rPr>
          <t>======
ID#AAABbtp0-Fs
PLANEACION    (2025-01-27 22:18:29)
Nuevo indicador no exiete linea base</t>
        </r>
      </text>
    </comment>
    <comment ref="E543" authorId="1" shapeId="0" xr:uid="{6780823F-9448-4E28-83AC-947451AFE26E}">
      <text>
        <r>
          <rPr>
            <sz val="11"/>
            <color theme="1"/>
            <rFont val="Calibri"/>
            <family val="2"/>
            <scheme val="minor"/>
          </rPr>
          <t>======
ID#AAABbttILOI
PLANEACION    (2025-01-27 22:18:30)
Nuevo indicador no exiete linea base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JULIANCHO MORENO DIAZ</author>
    <author/>
  </authors>
  <commentList>
    <comment ref="H4" authorId="0" shapeId="0" xr:uid="{7310486E-31F4-472B-8E64-A79AA3B56B09}">
      <text>
        <r>
          <rPr>
            <b/>
            <sz val="9"/>
            <color indexed="81"/>
            <rFont val="Tahoma"/>
            <charset val="1"/>
          </rPr>
          <t>Academica : 25%
Fac. ciencias 25%</t>
        </r>
      </text>
    </comment>
    <comment ref="E68" authorId="1" shapeId="0" xr:uid="{E573F084-EF9A-46F0-A200-DA61FF92D83F}">
      <text>
        <r>
          <rPr>
            <sz val="11"/>
            <color theme="1"/>
            <rFont val="Calibri"/>
            <family val="2"/>
            <scheme val="minor"/>
          </rPr>
          <t>======
ID#AAABczifUSA
PLANEACION    (2025-01-27 22:18:29)
Nuevo indicador. No existe linea base</t>
        </r>
      </text>
    </comment>
    <comment ref="E69" authorId="1" shapeId="0" xr:uid="{E45D1299-83BD-47C3-AC48-5ED5B6A101AB}">
      <text>
        <r>
          <rPr>
            <sz val="11"/>
            <color theme="1"/>
            <rFont val="Calibri"/>
            <family val="2"/>
            <scheme val="minor"/>
          </rPr>
          <t>======
ID#AAABbttIKtA
PLANEACION    (2025-01-27 22:18:29)
Nuevo indicador. No existe linea base</t>
        </r>
      </text>
    </comment>
    <comment ref="E70" authorId="1" shapeId="0" xr:uid="{898E9C8A-E6FD-465F-9E7D-2641B8E2DBC7}">
      <text>
        <r>
          <rPr>
            <sz val="11"/>
            <color theme="1"/>
            <rFont val="Calibri"/>
            <family val="2"/>
            <scheme val="minor"/>
          </rPr>
          <t>======
ID#AAABbttIKoM
PLANEACION    (2025-01-27 22:18:29)
Nuevo indicador. No existe linea base</t>
        </r>
      </text>
    </comment>
    <comment ref="E71" authorId="1" shapeId="0" xr:uid="{F083F505-68ED-40C1-9180-889E7238A265}">
      <text>
        <r>
          <rPr>
            <sz val="11"/>
            <color theme="1"/>
            <rFont val="Calibri"/>
            <family val="2"/>
            <scheme val="minor"/>
          </rPr>
          <t>======
ID#AAABbtp0-eY
PLANEACION    (2025-01-27 22:18:29)
Nuevo indicador. No existe linea base</t>
        </r>
      </text>
    </comment>
    <comment ref="E73" authorId="1" shapeId="0" xr:uid="{7116DCAE-4EA5-4827-8F17-BFEA409E415D}">
      <text>
        <r>
          <rPr>
            <sz val="11"/>
            <color theme="1"/>
            <rFont val="Calibri"/>
            <family val="2"/>
            <scheme val="minor"/>
          </rPr>
          <t>======
ID#AAABbttIKg8
PLANEACION    (2025-01-27 22:18:29)
Nuevo indicador. No existe linea base</t>
        </r>
      </text>
    </comment>
    <comment ref="E74" authorId="1" shapeId="0" xr:uid="{196D01AF-8A56-4CE2-B593-B60FEF9FCAE4}">
      <text>
        <r>
          <rPr>
            <sz val="11"/>
            <color theme="1"/>
            <rFont val="Calibri"/>
            <family val="2"/>
            <scheme val="minor"/>
          </rPr>
          <t>======
ID#AAABbttIK6E
PLANEACION    (2025-01-27 22:18:29)
Nuevo indicador. No existe linea base</t>
        </r>
      </text>
    </comment>
    <comment ref="E75" authorId="1" shapeId="0" xr:uid="{9D4D7BE3-514E-473F-ADB0-4BD6DA2917B6}">
      <text>
        <r>
          <rPr>
            <sz val="11"/>
            <color theme="1"/>
            <rFont val="Calibri"/>
            <family val="2"/>
            <scheme val="minor"/>
          </rPr>
          <t>======
ID#AAABbttIKk8
PLANEACION    (2025-01-27 22:18:29)
Nuevo indicador. No existe linea base</t>
        </r>
      </text>
    </comment>
    <comment ref="E76" authorId="1" shapeId="0" xr:uid="{03DAB096-16E1-4D8F-9D6C-5D8EC2631984}">
      <text>
        <r>
          <rPr>
            <sz val="11"/>
            <color theme="1"/>
            <rFont val="Calibri"/>
            <family val="2"/>
            <scheme val="minor"/>
          </rPr>
          <t>======
ID#AAABbttIKjI
PLANEACION    (2025-01-27 22:18:29)
Nuevo indicador. No existe linea base</t>
        </r>
      </text>
    </comment>
    <comment ref="E77" authorId="1" shapeId="0" xr:uid="{B0F2B322-CC17-47DE-A657-5A404C477156}">
      <text>
        <r>
          <rPr>
            <sz val="11"/>
            <color theme="1"/>
            <rFont val="Calibri"/>
            <family val="2"/>
            <scheme val="minor"/>
          </rPr>
          <t>======
ID#AAABbttIKi4
PLANEACION    (2025-01-27 22:18:29)
Nuevo indicador. No existe linea base</t>
        </r>
      </text>
    </comment>
    <comment ref="E78" authorId="1" shapeId="0" xr:uid="{5AF703CD-2230-459E-990C-36D461ABA312}">
      <text>
        <r>
          <rPr>
            <sz val="11"/>
            <color theme="1"/>
            <rFont val="Calibri"/>
            <family val="2"/>
            <scheme val="minor"/>
          </rPr>
          <t>======
ID#AAABbttILGA
PLANEACION    (2025-01-27 22:18:30)
Nuevo indicador. No existe linea base</t>
        </r>
      </text>
    </comment>
    <comment ref="E80" authorId="1" shapeId="0" xr:uid="{7B12B3D2-5540-4205-9251-387C82A3C236}">
      <text>
        <r>
          <rPr>
            <sz val="11"/>
            <color theme="1"/>
            <rFont val="Calibri"/>
            <family val="2"/>
            <scheme val="minor"/>
          </rPr>
          <t>======
ID#AAABbttIKp0
PLANEACION    (2025-01-27 22:18:29)
Nuevo indicador. No existe linea base</t>
        </r>
      </text>
    </comment>
    <comment ref="E94" authorId="1" shapeId="0" xr:uid="{063BDFDF-5841-4918-B1EB-AD20A5726EBA}">
      <text>
        <r>
          <rPr>
            <sz val="11"/>
            <color theme="1"/>
            <rFont val="Calibri"/>
            <family val="2"/>
            <scheme val="minor"/>
          </rPr>
          <t>======
ID#AAABbttILNY
PLANEACION    (2025-01-27 22:18:30)
Nuevo indicador. No existe linea base</t>
        </r>
      </text>
    </comment>
    <comment ref="E95" authorId="1" shapeId="0" xr:uid="{AB111B56-E5DF-4327-B512-354D5C94FAB3}">
      <text>
        <r>
          <rPr>
            <sz val="11"/>
            <color theme="1"/>
            <rFont val="Calibri"/>
            <family val="2"/>
            <scheme val="minor"/>
          </rPr>
          <t>======
ID#AAABbttILN0
PLANEACION    (2025-01-27 22:18:30)
Nuevo indicador. No existe linea base</t>
        </r>
      </text>
    </comment>
    <comment ref="E96" authorId="1" shapeId="0" xr:uid="{C3653D78-5D19-4EE6-9894-2D5BCA43F6ED}">
      <text>
        <r>
          <rPr>
            <sz val="11"/>
            <color theme="1"/>
            <rFont val="Calibri"/>
            <family val="2"/>
            <scheme val="minor"/>
          </rPr>
          <t>======
ID#AAABbttILbU
PLANEACION    (2025-01-27 22:18:30)
Nuevo indicador. No existe linea base</t>
        </r>
      </text>
    </comment>
    <comment ref="E97" authorId="1" shapeId="0" xr:uid="{390D05BD-4CC1-496F-AA5A-53B09952101E}">
      <text>
        <r>
          <rPr>
            <sz val="11"/>
            <color theme="1"/>
            <rFont val="Calibri"/>
            <family val="2"/>
            <scheme val="minor"/>
          </rPr>
          <t>======
ID#AAABbtp093Q
PLANEACION    (2025-01-27 22:18:29)
Nuevo indicador. No existe linea base</t>
        </r>
      </text>
    </comment>
    <comment ref="E98" authorId="1" shapeId="0" xr:uid="{22ACA6B4-3837-4778-8E95-C60775EAB7DB}">
      <text>
        <r>
          <rPr>
            <sz val="11"/>
            <color theme="1"/>
            <rFont val="Calibri"/>
            <family val="2"/>
            <scheme val="minor"/>
          </rPr>
          <t>======
ID#AAABbtp0-aU
PLANEACION    (2025-01-27 22:18:29)
Nuevo indicador. No existe linea base</t>
        </r>
      </text>
    </comment>
    <comment ref="E99" authorId="1" shapeId="0" xr:uid="{B5322D49-C210-402F-B2A4-4006FB3A1061}">
      <text>
        <r>
          <rPr>
            <sz val="11"/>
            <color theme="1"/>
            <rFont val="Calibri"/>
            <family val="2"/>
            <scheme val="minor"/>
          </rPr>
          <t>======
ID#AAABbtp0-Vs
PLANEACION    (2025-01-27 22:18:29)
Nuevo indicador. No existe linea base</t>
        </r>
      </text>
    </comment>
    <comment ref="E100" authorId="1" shapeId="0" xr:uid="{4E6CB1DB-D987-4CA9-9C73-DC1057D8C75D}">
      <text>
        <r>
          <rPr>
            <sz val="11"/>
            <color theme="1"/>
            <rFont val="Calibri"/>
            <family val="2"/>
            <scheme val="minor"/>
          </rPr>
          <t>======
ID#AAABbttILhg
PLANEACION    (2025-01-27 22:18:30)
Nuevo indicador. No existe linea base</t>
        </r>
      </text>
    </comment>
    <comment ref="E101" authorId="1" shapeId="0" xr:uid="{DE9A6689-45EB-43C8-BDF7-1AFFC69D7B11}">
      <text>
        <r>
          <rPr>
            <sz val="11"/>
            <color theme="1"/>
            <rFont val="Calibri"/>
            <family val="2"/>
            <scheme val="minor"/>
          </rPr>
          <t>======
ID#AAABbttIKms
PLANEACION    (2025-01-27 22:18:29)
Modulos para el compus virtual como antiplagio-vigilancia electronica-</t>
        </r>
      </text>
    </comment>
    <comment ref="E114" authorId="1" shapeId="0" xr:uid="{FA013AC4-9CCD-4759-9CC7-7B6A16219FDF}">
      <text>
        <r>
          <rPr>
            <sz val="11"/>
            <color theme="1"/>
            <rFont val="Calibri"/>
            <family val="2"/>
            <scheme val="minor"/>
          </rPr>
          <t>======
ID#AAABbttILcw
PLANEACION    (2025-01-27 22:18:30)
Nuevo indicador. No existe linea base</t>
        </r>
      </text>
    </comment>
    <comment ref="E115" authorId="1" shapeId="0" xr:uid="{62A8AF38-8FD6-4D49-8E85-B2595A9C799B}">
      <text>
        <r>
          <rPr>
            <sz val="11"/>
            <color theme="1"/>
            <rFont val="Calibri"/>
            <family val="2"/>
            <scheme val="minor"/>
          </rPr>
          <t>======
ID#AAABbtp0-ms
PLANEACION    (2025-01-27 22:18:29)
Nuevo indicador. No existe linea base</t>
        </r>
      </text>
    </comment>
    <comment ref="E116" authorId="1" shapeId="0" xr:uid="{89934688-86E8-484B-B97D-48AAB2C2AF68}">
      <text>
        <r>
          <rPr>
            <sz val="11"/>
            <color theme="1"/>
            <rFont val="Calibri"/>
            <family val="2"/>
            <scheme val="minor"/>
          </rPr>
          <t>======
ID#AAABbttIKxQ
PLANEACION    (2025-01-27 22:18:29)
Nuevo indicador. No existe linea base</t>
        </r>
      </text>
    </comment>
    <comment ref="E122" authorId="1" shapeId="0" xr:uid="{A24CFC4C-FA04-474C-ACD5-DD8D97A6D69E}">
      <text>
        <r>
          <rPr>
            <sz val="11"/>
            <color theme="1"/>
            <rFont val="Calibri"/>
            <family val="2"/>
            <scheme val="minor"/>
          </rPr>
          <t>======
ID#AAABbtp0-ho
PLANEACION    (2025-01-27 22:18:29)
Salud [2]
              Medicina
              Enfermería
FEA [3]
              Contaduría
              Administración
              Administracion Turística y Hotelera
Ingeniería [3]
             Ingeniería de Petróleos
             Tecnología en Construcción de Obras Civiles
             Tecnología en Desarrollo de Software
Educación [8]
             Licenciatura en Ciencias Naturales y Educación Ambiental
             Licenciatura en Ciencias Sociales
             Licenciatura en Educación Artística
             Licenciatura en Educación Física, Recreación y Deportes
             Licenciatura en Educación Infantil
             Licenciatura en Lenguas Extranjeras con Énfasis en Inglés
             Licenciatura en Literatura y Lengua Castellana
             Licenciatura en Matemáticas
Ciencias Sociales y Humanas [3]
              Antropología
              Comunicación Social y Periodismo
              Psicología
Ciencias Jurídicas y Políticas [2]
             Ciencia Política
             Derecho
Ciencias Exactas y Naturales [1]
             Matemática Aplicada</t>
        </r>
      </text>
    </comment>
    <comment ref="E127" authorId="1" shapeId="0" xr:uid="{2A01096F-BF43-43EF-92A4-050048499776}">
      <text>
        <r>
          <rPr>
            <sz val="11"/>
            <color theme="1"/>
            <rFont val="Calibri"/>
            <family val="2"/>
            <scheme val="minor"/>
          </rPr>
          <t>======
ID#AAABbttILjo
PLANEACION    (2025-01-27 22:18:30)
Nuevo indicador. No existe linea base</t>
        </r>
      </text>
    </comment>
    <comment ref="E128" authorId="1" shapeId="0" xr:uid="{A1F59C3A-EEF6-407D-BF4E-016F352E7317}">
      <text>
        <r>
          <rPr>
            <sz val="11"/>
            <color theme="1"/>
            <rFont val="Calibri"/>
            <family val="2"/>
            <scheme val="minor"/>
          </rPr>
          <t>======
ID#AAABbtp0-Co
PLANEACION    (2025-01-27 22:18:29)
Nuevo indicador. No existe linea base</t>
        </r>
      </text>
    </comment>
    <comment ref="E129" authorId="1" shapeId="0" xr:uid="{70EC812F-C4FB-4FC0-AD12-2D5FA139BE87}">
      <text>
        <r>
          <rPr>
            <sz val="11"/>
            <color theme="1"/>
            <rFont val="Calibri"/>
            <family val="2"/>
            <scheme val="minor"/>
          </rPr>
          <t>======
ID#AAABbtp0-kA
PLANEACION    (2025-01-27 22:18:29)
Nuevo indicador. No existe linea base</t>
        </r>
      </text>
    </comment>
    <comment ref="E130" authorId="1" shapeId="0" xr:uid="{313FDCAE-8651-4EAE-B51D-5DD222843ABE}">
      <text>
        <r>
          <rPr>
            <sz val="11"/>
            <color theme="1"/>
            <rFont val="Calibri"/>
            <family val="2"/>
            <scheme val="minor"/>
          </rPr>
          <t>======
ID#AAABbttILg0
PLANEACION    (2025-01-27 22:18:30)
Nuevo indicador. No existe linea base</t>
        </r>
      </text>
    </comment>
    <comment ref="E137" authorId="1" shapeId="0" xr:uid="{69947816-7EFD-499A-8578-74846C6DAB9B}">
      <text>
        <r>
          <rPr>
            <sz val="11"/>
            <color theme="1"/>
            <rFont val="Calibri"/>
            <family val="2"/>
            <scheme val="minor"/>
          </rPr>
          <t>======
ID#AAABbttIKxE
PLANEACION    (2025-01-27 22:18:29)
Nuevo indicador. No existe linea base</t>
        </r>
      </text>
    </comment>
    <comment ref="E138" authorId="1" shapeId="0" xr:uid="{3586AF82-F4D4-4174-81D4-373633A2B754}">
      <text>
        <r>
          <rPr>
            <sz val="11"/>
            <color theme="1"/>
            <rFont val="Calibri"/>
            <family val="2"/>
            <scheme val="minor"/>
          </rPr>
          <t>======
ID#AAABbtp0-h4
PLANEACION    (2025-01-27 22:18:29)
Nuevo indicador. No existe linea base</t>
        </r>
      </text>
    </comment>
    <comment ref="E139" authorId="1" shapeId="0" xr:uid="{CAFEDCF1-190C-43E8-B9A0-A489F53A1368}">
      <text>
        <r>
          <rPr>
            <sz val="11"/>
            <color theme="1"/>
            <rFont val="Calibri"/>
            <family val="2"/>
            <scheme val="minor"/>
          </rPr>
          <t>======
ID#AAABbttIK94
PLANEACION    (2025-01-27 22:18:29)
Nuevo indicador. No existe linea base</t>
        </r>
      </text>
    </comment>
    <comment ref="E140" authorId="1" shapeId="0" xr:uid="{AEE8455C-C451-4D18-B463-4A64F60BB49B}">
      <text>
        <r>
          <rPr>
            <sz val="11"/>
            <color theme="1"/>
            <rFont val="Calibri"/>
            <family val="2"/>
            <scheme val="minor"/>
          </rPr>
          <t>======
ID#AAABbttIK70
PLANEACION    (2025-01-27 22:18:29)
Nuevo indicador. No existe linea base</t>
        </r>
      </text>
    </comment>
    <comment ref="E141" authorId="1" shapeId="0" xr:uid="{A9263A7D-66CE-46A9-B8E5-C1B6126EDADE}">
      <text>
        <r>
          <rPr>
            <sz val="11"/>
            <color theme="1"/>
            <rFont val="Calibri"/>
            <family val="2"/>
            <scheme val="minor"/>
          </rPr>
          <t>======
ID#AAABbtp097k
PLANEACION    (2025-01-27 22:18:29)
Nuevo indicador. No existe linea base</t>
        </r>
      </text>
    </comment>
    <comment ref="E142" authorId="1" shapeId="0" xr:uid="{D5FF6B86-C43D-4D01-BC49-54923192BF7C}">
      <text>
        <r>
          <rPr>
            <sz val="11"/>
            <color theme="1"/>
            <rFont val="Calibri"/>
            <family val="2"/>
            <scheme val="minor"/>
          </rPr>
          <t>======
ID#AAABbtp0-Ow
PLANEACION    (2025-01-27 22:18:29)
Nuevo indicador. No existe linea base</t>
        </r>
      </text>
    </comment>
    <comment ref="E143" authorId="1" shapeId="0" xr:uid="{30AE22AD-3CCE-402D-B69A-A542CD2F6F55}">
      <text>
        <r>
          <rPr>
            <sz val="11"/>
            <color theme="1"/>
            <rFont val="Calibri"/>
            <family val="2"/>
            <scheme val="minor"/>
          </rPr>
          <t>======
ID#AAABbtp0-Uo
PLANEACION    (2025-01-27 22:18:29)
Nuevo indicador. No existe linea base</t>
        </r>
      </text>
    </comment>
    <comment ref="E167" authorId="1" shapeId="0" xr:uid="{F7EF985F-BDF5-49AC-AC92-AB46D4F79954}">
      <text>
        <r>
          <rPr>
            <sz val="11"/>
            <color theme="1"/>
            <rFont val="Calibri"/>
            <family val="2"/>
            <scheme val="minor"/>
          </rPr>
          <t>======
ID#AAABbtp0-ME
PLANEACION    (2025-01-27 22:18:29)
Nuevo indicador. No existe linea base</t>
        </r>
      </text>
    </comment>
    <comment ref="E168" authorId="1" shapeId="0" xr:uid="{516DF3DE-FF11-4183-B38A-3280EC66B3C0}">
      <text>
        <r>
          <rPr>
            <sz val="11"/>
            <color theme="1"/>
            <rFont val="Calibri"/>
            <family val="2"/>
            <scheme val="minor"/>
          </rPr>
          <t>======
ID#AAABbttILcI
PLANEACION    (2025-01-27 22:18:30)
Nuevo indicador. No existe linea base</t>
        </r>
      </text>
    </comment>
    <comment ref="E169" authorId="1" shapeId="0" xr:uid="{88363940-482F-4418-8FD7-75AA49DBC49B}">
      <text>
        <r>
          <rPr>
            <sz val="11"/>
            <color theme="1"/>
            <rFont val="Calibri"/>
            <family val="2"/>
            <scheme val="minor"/>
          </rPr>
          <t>======
ID#AAABbtp0-aw
PLANEACION    (2025-01-27 22:18:29)
Nuevo indicador. No existe linea base</t>
        </r>
      </text>
    </comment>
    <comment ref="E170" authorId="1" shapeId="0" xr:uid="{5802D934-1E67-46C7-A1CD-CD24FA296B71}">
      <text>
        <r>
          <rPr>
            <sz val="11"/>
            <color theme="1"/>
            <rFont val="Calibri"/>
            <family val="2"/>
            <scheme val="minor"/>
          </rPr>
          <t>======
ID#AAABbttIKdk
PLANEACION    (2025-01-27 22:18:29)
Nuevo indicador. No existe linea base</t>
        </r>
      </text>
    </comment>
    <comment ref="E175" authorId="1" shapeId="0" xr:uid="{8283F299-16C0-4B4C-9DAB-BB43E32D98AE}">
      <text>
        <r>
          <rPr>
            <sz val="11"/>
            <color theme="1"/>
            <rFont val="Calibri"/>
            <family val="2"/>
            <scheme val="minor"/>
          </rPr>
          <t>======
ID#AAABbttILIw
PLANEACION    (2025-01-27 22:18:30)
Nuevo indicador. No existe linea base</t>
        </r>
      </text>
    </comment>
    <comment ref="E176" authorId="1" shapeId="0" xr:uid="{39DC9C25-864A-4515-8F7A-5CD34B9CAA80}">
      <text>
        <r>
          <rPr>
            <sz val="11"/>
            <color theme="1"/>
            <rFont val="Calibri"/>
            <family val="2"/>
            <scheme val="minor"/>
          </rPr>
          <t>======
ID#AAABbtp0-mY
PLANEACION    (2025-01-27 22:18:29)
Nuevo indicador. No existe linea base</t>
        </r>
      </text>
    </comment>
    <comment ref="E177" authorId="1" shapeId="0" xr:uid="{49A8D28E-02BE-4973-97F7-0695F7C221D9}">
      <text>
        <r>
          <rPr>
            <sz val="11"/>
            <color theme="1"/>
            <rFont val="Calibri"/>
            <family val="2"/>
            <scheme val="minor"/>
          </rPr>
          <t>======
ID#AAABbttILKo
PLANEACION    (2025-01-27 22:18:30)
Nuevo indicador. No existe linea base</t>
        </r>
      </text>
    </comment>
    <comment ref="E178" authorId="1" shapeId="0" xr:uid="{6F59D5AE-CF8C-452A-BB55-0BAD137359B4}">
      <text>
        <r>
          <rPr>
            <sz val="11"/>
            <color theme="1"/>
            <rFont val="Calibri"/>
            <family val="2"/>
            <scheme val="minor"/>
          </rPr>
          <t>======
ID#AAABbttIK38
PLANEACION    (2025-01-27 22:18:29)
Nuevo indicador. No existe linea base</t>
        </r>
      </text>
    </comment>
    <comment ref="E179" authorId="1" shapeId="0" xr:uid="{CE341217-5723-457D-A4D0-9157B00DEFC0}">
      <text>
        <r>
          <rPr>
            <sz val="11"/>
            <color theme="1"/>
            <rFont val="Calibri"/>
            <family val="2"/>
            <scheme val="minor"/>
          </rPr>
          <t>======
ID#AAABbttILaQ
PLANEACION    (2025-01-27 22:18:30)
Nuevo indicador. No existe linea base</t>
        </r>
      </text>
    </comment>
    <comment ref="E180" authorId="1" shapeId="0" xr:uid="{49D6BA58-0A3A-419E-956A-70FC7403DDC7}">
      <text>
        <r>
          <rPr>
            <sz val="11"/>
            <color theme="1"/>
            <rFont val="Calibri"/>
            <family val="2"/>
            <scheme val="minor"/>
          </rPr>
          <t>======
ID#AAABbtp098E
PLANEACION    (2025-01-27 22:18:29)
Nuevo indicador. No existe linea base</t>
        </r>
      </text>
    </comment>
    <comment ref="E181" authorId="1" shapeId="0" xr:uid="{E311D488-33C6-4E24-8637-4E19F4D4A4EE}">
      <text>
        <r>
          <rPr>
            <sz val="11"/>
            <color theme="1"/>
            <rFont val="Calibri"/>
            <family val="2"/>
            <scheme val="minor"/>
          </rPr>
          <t>======
ID#AAABbtp0-dc
PLANEACION    (2025-01-27 22:18:29)
Nuevo indicador. No existe linea base</t>
        </r>
      </text>
    </comment>
    <comment ref="E182" authorId="1" shapeId="0" xr:uid="{F4E6DE16-0350-4BEE-845D-A229B4F05B00}">
      <text>
        <r>
          <rPr>
            <sz val="11"/>
            <color theme="1"/>
            <rFont val="Calibri"/>
            <family val="2"/>
            <scheme val="minor"/>
          </rPr>
          <t>======
ID#AAABbtp0-Tk
PLANEACION    (2025-01-27 22:18:29)
Nuevo indicador. No existe linea base</t>
        </r>
      </text>
    </comment>
    <comment ref="E202" authorId="1" shapeId="0" xr:uid="{D3FE52D2-EF84-4001-853A-F268C0DD51DA}">
      <text>
        <r>
          <rPr>
            <sz val="11"/>
            <color theme="1"/>
            <rFont val="Calibri"/>
            <family val="2"/>
            <scheme val="minor"/>
          </rPr>
          <t>======
ID#AAABbttIK2k
PLANEACION    (2025-01-27 22:18:29)
Nuevo indicador. No existe linea base</t>
        </r>
      </text>
    </comment>
    <comment ref="E203" authorId="1" shapeId="0" xr:uid="{A71EF610-B7C2-4E61-BF93-0D148E8D3006}">
      <text>
        <r>
          <rPr>
            <sz val="11"/>
            <color theme="1"/>
            <rFont val="Calibri"/>
            <family val="2"/>
            <scheme val="minor"/>
          </rPr>
          <t>======
ID#AAABbttILU8
PLANEACION    (2025-01-27 22:18:30)
Nuevo indicador. No existe linea base</t>
        </r>
      </text>
    </comment>
    <comment ref="E204" authorId="1" shapeId="0" xr:uid="{BFCC4CEF-30BD-41F1-B5B3-0345014EF183}">
      <text>
        <r>
          <rPr>
            <sz val="11"/>
            <color theme="1"/>
            <rFont val="Calibri"/>
            <family val="2"/>
            <scheme val="minor"/>
          </rPr>
          <t>======
ID#AAABbttIK3Y
PLANEACION    (2025-01-27 22:18:29)
Nuevo indicador. No existe linea base</t>
        </r>
      </text>
    </comment>
    <comment ref="E263" authorId="1" shapeId="0" xr:uid="{7FE24501-CA4D-4AF8-85C7-4500A104EA37}">
      <text>
        <r>
          <rPr>
            <sz val="11"/>
            <color theme="1"/>
            <rFont val="Calibri"/>
            <family val="2"/>
            <scheme val="minor"/>
          </rPr>
          <t>======
ID#AAABbttIK1U
PLANEACION    (2025-01-27 22:18:29)
Nuevo indicador. No existe linea base</t>
        </r>
      </text>
    </comment>
    <comment ref="E273" authorId="1" shapeId="0" xr:uid="{485B6A77-AE41-4A40-8EF8-927D653A9911}">
      <text>
        <r>
          <rPr>
            <sz val="11"/>
            <color theme="1"/>
            <rFont val="Calibri"/>
            <family val="2"/>
            <scheme val="minor"/>
          </rPr>
          <t>======
ID#AAABbttILjw
PLANEACION    (2025-01-27 22:18:30)
Nuevo indicador. No existe linea base</t>
        </r>
      </text>
    </comment>
    <comment ref="E274" authorId="1" shapeId="0" xr:uid="{C209284C-3951-4874-AAEA-1A63950BD684}">
      <text>
        <r>
          <rPr>
            <sz val="11"/>
            <color theme="1"/>
            <rFont val="Calibri"/>
            <family val="2"/>
            <scheme val="minor"/>
          </rPr>
          <t>======
ID#AAABbttILfY
PLANEACION    (2025-01-27 22:18:30)
Nuevo indicador. No existe linea base</t>
        </r>
      </text>
    </comment>
    <comment ref="E275" authorId="1" shapeId="0" xr:uid="{8104B6E7-8DF8-48EE-81FF-8F8A7D8E1671}">
      <text>
        <r>
          <rPr>
            <sz val="11"/>
            <color theme="1"/>
            <rFont val="Calibri"/>
            <family val="2"/>
            <scheme val="minor"/>
          </rPr>
          <t>======
ID#AAABbttIKjg
PLANEACION    (2025-01-27 22:18:29)
Nuevo indicador. No existe linea base</t>
        </r>
      </text>
    </comment>
    <comment ref="E279" authorId="1" shapeId="0" xr:uid="{E85E2FE7-00DE-404F-9856-37DB9419C713}">
      <text>
        <r>
          <rPr>
            <sz val="11"/>
            <color theme="1"/>
            <rFont val="Calibri"/>
            <family val="2"/>
            <scheme val="minor"/>
          </rPr>
          <t>======
ID#AAABbttILDg
PLANEACION    (2025-01-27 22:18:30)
Nuevo indicador. No existe linea base</t>
        </r>
      </text>
    </comment>
    <comment ref="E285" authorId="1" shapeId="0" xr:uid="{271390CA-82F0-408B-A090-D21471C3FEB3}">
      <text>
        <r>
          <rPr>
            <sz val="11"/>
            <color theme="1"/>
            <rFont val="Calibri"/>
            <family val="2"/>
            <scheme val="minor"/>
          </rPr>
          <t>======
ID#AAABbttIKfs
PLANEACION    (2025-01-27 22:18:29)
Nuevo indicador. No existe linea base</t>
        </r>
      </text>
    </comment>
    <comment ref="E286" authorId="1" shapeId="0" xr:uid="{AE6BC61B-4A38-4D9D-9028-020BE5FF28FB}">
      <text>
        <r>
          <rPr>
            <sz val="11"/>
            <color theme="1"/>
            <rFont val="Calibri"/>
            <family val="2"/>
            <scheme val="minor"/>
          </rPr>
          <t>======
ID#AAABbttILLw
PLANEACION    (2025-01-27 22:18:30)
Nuevo indicador. No existe linea base</t>
        </r>
      </text>
    </comment>
    <comment ref="E294" authorId="1" shapeId="0" xr:uid="{5D7F1AA8-E619-4C69-8929-0EAB78687A20}">
      <text>
        <r>
          <rPr>
            <sz val="11"/>
            <color theme="1"/>
            <rFont val="Calibri"/>
            <family val="2"/>
            <scheme val="minor"/>
          </rPr>
          <t>======
ID#AAABbttILGU
PLANEACION    (2025-01-27 22:18:30)
Nuevo indicador. No existe linea base</t>
        </r>
      </text>
    </comment>
    <comment ref="E305" authorId="1" shapeId="0" xr:uid="{349D4F58-3CC7-4C1B-892E-ACE7CE292255}">
      <text>
        <r>
          <rPr>
            <sz val="11"/>
            <color theme="1"/>
            <rFont val="Calibri"/>
            <family val="2"/>
            <scheme val="minor"/>
          </rPr>
          <t>======
ID#AAABbttILcg
PLANEACION    (2025-01-27 22:18:30)
Nuevo indicador. No existe linea base</t>
        </r>
      </text>
    </comment>
    <comment ref="E306" authorId="1" shapeId="0" xr:uid="{374012A2-3A00-4BB6-93B3-8FEEE07A1F4E}">
      <text>
        <r>
          <rPr>
            <sz val="11"/>
            <color theme="1"/>
            <rFont val="Calibri"/>
            <family val="2"/>
            <scheme val="minor"/>
          </rPr>
          <t>======
ID#AAABbttIKoY
PLANEACION    (2025-01-27 22:18:29)
Nuevo indicador. No existe linea base</t>
        </r>
      </text>
    </comment>
    <comment ref="E307" authorId="1" shapeId="0" xr:uid="{858AF457-14A7-4E2D-8F16-EF8884A6A536}">
      <text>
        <r>
          <rPr>
            <sz val="11"/>
            <color theme="1"/>
            <rFont val="Calibri"/>
            <family val="2"/>
            <scheme val="minor"/>
          </rPr>
          <t>======
ID#AAABbtp0-Nk
PLANEACION    (2025-01-27 22:18:29)
Nuevo indicador. No existe linea base</t>
        </r>
      </text>
    </comment>
    <comment ref="E308" authorId="1" shapeId="0" xr:uid="{6878632E-A96E-406B-820F-0543D78EDE6B}">
      <text>
        <r>
          <rPr>
            <sz val="11"/>
            <color theme="1"/>
            <rFont val="Calibri"/>
            <family val="2"/>
            <scheme val="minor"/>
          </rPr>
          <t>======
ID#AAABbtp0-Yc
PLANEACION    (2025-01-27 22:18:29)
Nuevo indicador. No existe linea base</t>
        </r>
      </text>
    </comment>
    <comment ref="E326" authorId="1" shapeId="0" xr:uid="{3BC838D7-E767-42C3-9D12-F61497845E82}">
      <text>
        <r>
          <rPr>
            <sz val="11"/>
            <color theme="1"/>
            <rFont val="Calibri"/>
            <family val="2"/>
            <scheme val="minor"/>
          </rPr>
          <t>======
ID#AAABbtp0-io
PLANEACION    (2025-01-27 22:18:29)
Nuevo indicador no existe linea base</t>
        </r>
      </text>
    </comment>
    <comment ref="E327" authorId="1" shapeId="0" xr:uid="{6EA4D9DA-9F82-4F6E-A2D0-D9126CAFF0DA}">
      <text>
        <r>
          <rPr>
            <sz val="11"/>
            <color theme="1"/>
            <rFont val="Calibri"/>
            <family val="2"/>
            <scheme val="minor"/>
          </rPr>
          <t>======
ID#AAABbttIKpY
PLANEACION    (2025-01-27 22:18:29)
Nuevo indicador no existe linea base</t>
        </r>
      </text>
    </comment>
    <comment ref="E328" authorId="1" shapeId="0" xr:uid="{C57758F0-81B4-46AB-A49B-D3F147C3588E}">
      <text>
        <r>
          <rPr>
            <sz val="11"/>
            <color theme="1"/>
            <rFont val="Calibri"/>
            <family val="2"/>
            <scheme val="minor"/>
          </rPr>
          <t>======
ID#AAABbttILQ4
PLANEACION    (2025-01-27 22:18:30)
Nuevo indicador no existe linea base</t>
        </r>
      </text>
    </comment>
    <comment ref="E329" authorId="1" shapeId="0" xr:uid="{85D15B2D-CAF2-4457-A4F3-5099B6155292}">
      <text>
        <r>
          <rPr>
            <sz val="11"/>
            <color theme="1"/>
            <rFont val="Calibri"/>
            <family val="2"/>
            <scheme val="minor"/>
          </rPr>
          <t>======
ID#AAABbtp099A
PLANEACION    (2025-01-27 22:18:29)
Nuevo indicador no existe linea base</t>
        </r>
      </text>
    </comment>
    <comment ref="E330" authorId="1" shapeId="0" xr:uid="{9409B93C-8818-41BE-A04D-76BE592AC8B9}">
      <text>
        <r>
          <rPr>
            <sz val="11"/>
            <color theme="1"/>
            <rFont val="Calibri"/>
            <family val="2"/>
            <scheme val="minor"/>
          </rPr>
          <t>======
ID#AAABbtp099U
PLANEACION    (2025-01-27 22:18:29)
Nuevo indicador no existe linea base</t>
        </r>
      </text>
    </comment>
    <comment ref="E331" authorId="1" shapeId="0" xr:uid="{89710247-067A-4E58-9184-B7D28FE3A36D}">
      <text>
        <r>
          <rPr>
            <sz val="11"/>
            <color theme="1"/>
            <rFont val="Calibri"/>
            <family val="2"/>
            <scheme val="minor"/>
          </rPr>
          <t>======
ID#AAABbtp0-TE
PLANEACION    (2025-01-27 22:18:29)
Nuevo indicador no existe linea base</t>
        </r>
      </text>
    </comment>
    <comment ref="E332" authorId="1" shapeId="0" xr:uid="{E6F4BBFF-9323-4538-8171-F2D7F9EED975}">
      <text>
        <r>
          <rPr>
            <sz val="11"/>
            <color theme="1"/>
            <rFont val="Calibri"/>
            <family val="2"/>
            <scheme val="minor"/>
          </rPr>
          <t>======
ID#AAABbttILa0
PLANEACION    (2025-01-27 22:18:30)
Nuevo indicador no existe linea base</t>
        </r>
      </text>
    </comment>
    <comment ref="E333" authorId="1" shapeId="0" xr:uid="{38117056-7F83-4786-B716-FE443B8F842E}">
      <text>
        <r>
          <rPr>
            <sz val="11"/>
            <color theme="1"/>
            <rFont val="Calibri"/>
            <family val="2"/>
            <scheme val="minor"/>
          </rPr>
          <t>======
ID#AAABbttILGc
PLANEACION    (2025-01-27 22:18:30)
Nuevo indicador no existe linea base</t>
        </r>
      </text>
    </comment>
    <comment ref="E341" authorId="1" shapeId="0" xr:uid="{1B2DE415-BB49-4C3C-9383-911932C0D34E}">
      <text>
        <r>
          <rPr>
            <sz val="11"/>
            <color theme="1"/>
            <rFont val="Calibri"/>
            <family val="2"/>
            <scheme val="minor"/>
          </rPr>
          <t>======
ID#AAABbttIK_E
PLANEACION    (2025-01-27 22:18:29)
Nuevo indicador no existe linea base</t>
        </r>
      </text>
    </comment>
    <comment ref="E343" authorId="1" shapeId="0" xr:uid="{1FF29375-4847-4AE1-9C72-BCADE83A4841}">
      <text>
        <r>
          <rPr>
            <sz val="11"/>
            <color theme="1"/>
            <rFont val="Calibri"/>
            <family val="2"/>
            <scheme val="minor"/>
          </rPr>
          <t>======
ID#AAABbttILSI
PLANEACION    (2025-01-27 22:18:30)
Nuevo indicador no existe linea base</t>
        </r>
      </text>
    </comment>
    <comment ref="E345" authorId="1" shapeId="0" xr:uid="{13B6E164-047D-48FC-97B9-1B29C278FC91}">
      <text>
        <r>
          <rPr>
            <sz val="11"/>
            <color theme="1"/>
            <rFont val="Calibri"/>
            <family val="2"/>
            <scheme val="minor"/>
          </rPr>
          <t>======
ID#AAABbttIKog
PLANEACION    (2025-01-27 22:18:29)
Nuevo indicador no existe linea base</t>
        </r>
      </text>
    </comment>
    <comment ref="E346" authorId="1" shapeId="0" xr:uid="{6F9D13F6-4846-4213-9010-D54CB69139DA}">
      <text>
        <r>
          <rPr>
            <sz val="11"/>
            <color theme="1"/>
            <rFont val="Calibri"/>
            <family val="2"/>
            <scheme val="minor"/>
          </rPr>
          <t>======
ID#AAABbtp0-jI
PLANEACION    (2025-01-27 22:18:29)
Nuevo indicador no existe linea base</t>
        </r>
      </text>
    </comment>
    <comment ref="E347" authorId="1" shapeId="0" xr:uid="{10B2FBA1-04CD-48EF-B757-72AF5D5DA430}">
      <text>
        <r>
          <rPr>
            <sz val="11"/>
            <color theme="1"/>
            <rFont val="Calibri"/>
            <family val="2"/>
            <scheme val="minor"/>
          </rPr>
          <t>======
ID#AAABbtp0-Hw
PLANEACION    (2025-01-27 22:18:29)
Nuevo indicador no existe linea base</t>
        </r>
      </text>
    </comment>
    <comment ref="E349" authorId="1" shapeId="0" xr:uid="{6EC2D3C6-2C28-481E-BEB2-7E673A4C6640}">
      <text>
        <r>
          <rPr>
            <sz val="11"/>
            <color theme="1"/>
            <rFont val="Calibri"/>
            <family val="2"/>
            <scheme val="minor"/>
          </rPr>
          <t>======
ID#AAABbttILcU
PLANEACION    (2025-01-27 22:18:30)
Nuevo indicador no existe linea base</t>
        </r>
      </text>
    </comment>
    <comment ref="E350" authorId="1" shapeId="0" xr:uid="{CBFA524E-8A98-4623-9AB9-6775EA27A256}">
      <text>
        <r>
          <rPr>
            <sz val="11"/>
            <color theme="1"/>
            <rFont val="Calibri"/>
            <family val="2"/>
            <scheme val="minor"/>
          </rPr>
          <t>======
ID#AAABbttILR8
PLANEACION    (2025-01-27 22:18:30)
Nuevo indicador no existe linea base</t>
        </r>
      </text>
    </comment>
    <comment ref="E351" authorId="1" shapeId="0" xr:uid="{9527B26B-76CE-46C7-8E19-7F064EB13BFF}">
      <text>
        <r>
          <rPr>
            <sz val="11"/>
            <color theme="1"/>
            <rFont val="Calibri"/>
            <family val="2"/>
            <scheme val="minor"/>
          </rPr>
          <t>======
ID#AAABbttILEE
PLANEACION    (2025-01-27 22:18:30)
Nuevo indicador no existe linea base</t>
        </r>
      </text>
    </comment>
    <comment ref="E355" authorId="1" shapeId="0" xr:uid="{BEC96117-DB85-40BD-8EF6-D8F936E6A059}">
      <text>
        <r>
          <rPr>
            <sz val="11"/>
            <color theme="1"/>
            <rFont val="Calibri"/>
            <family val="2"/>
            <scheme val="minor"/>
          </rPr>
          <t>======
ID#AAABbtp0-mU
PLANEACION    (2025-01-27 22:18:29)
Nuevo indicador no existe linea base</t>
        </r>
      </text>
    </comment>
    <comment ref="E356" authorId="1" shapeId="0" xr:uid="{3279C537-DF45-4166-AE6A-2C067DF8C1A7}">
      <text>
        <r>
          <rPr>
            <sz val="11"/>
            <color theme="1"/>
            <rFont val="Calibri"/>
            <family val="2"/>
            <scheme val="minor"/>
          </rPr>
          <t>======
ID#AAABbttIKz0
PLANEACION    (2025-01-27 22:18:29)
Nuevo indicador no existe linea base</t>
        </r>
      </text>
    </comment>
    <comment ref="E373" authorId="1" shapeId="0" xr:uid="{DAF9F879-693E-4F2D-A171-B80C953758EC}">
      <text>
        <r>
          <rPr>
            <sz val="11"/>
            <color theme="1"/>
            <rFont val="Calibri"/>
            <family val="2"/>
            <scheme val="minor"/>
          </rPr>
          <t>======
ID#AAABbtp0-PM
PLANEACION    (2025-01-27 22:18:29)
Nuevo indicador no exiete linea base</t>
        </r>
      </text>
    </comment>
    <comment ref="E374" authorId="1" shapeId="0" xr:uid="{DF068178-698E-4833-80F8-0A065E417853}">
      <text>
        <r>
          <rPr>
            <sz val="11"/>
            <color theme="1"/>
            <rFont val="Calibri"/>
            <family val="2"/>
            <scheme val="minor"/>
          </rPr>
          <t>======
ID#AAABbttILIc
PLANEACION    (2025-01-27 22:18:30)
Nuevo indicador no exiete linea base</t>
        </r>
      </text>
    </comment>
    <comment ref="E375" authorId="1" shapeId="0" xr:uid="{085D9743-FE10-4056-9939-890ADF3C5786}">
      <text>
        <r>
          <rPr>
            <sz val="11"/>
            <color theme="1"/>
            <rFont val="Calibri"/>
            <family val="2"/>
            <scheme val="minor"/>
          </rPr>
          <t>======
ID#AAABbtp0-bE
PLANEACION    (2025-01-27 22:18:29)
Nuevo indicador no exiete linea base</t>
        </r>
      </text>
    </comment>
    <comment ref="E377" authorId="1" shapeId="0" xr:uid="{4BAACAA2-9ED9-41B9-892E-6F4CF9AEFF37}">
      <text>
        <r>
          <rPr>
            <sz val="11"/>
            <color theme="1"/>
            <rFont val="Calibri"/>
            <family val="2"/>
            <scheme val="minor"/>
          </rPr>
          <t>======
ID#AAABbtp0-TI
PLANEACION    (2025-01-27 22:18:29)
Nuevo indicador no exiete linea base</t>
        </r>
      </text>
    </comment>
    <comment ref="E379" authorId="1" shapeId="0" xr:uid="{377E4490-A007-4343-80AA-6D6274ADF7D9}">
      <text>
        <r>
          <rPr>
            <sz val="11"/>
            <color theme="1"/>
            <rFont val="Calibri"/>
            <family val="2"/>
            <scheme val="minor"/>
          </rPr>
          <t>======
ID#AAABbttILeI
PLANEACION    (2025-01-27 22:18:30)
Nuevo indicador no exiete linea base</t>
        </r>
      </text>
    </comment>
    <comment ref="E391" authorId="1" shapeId="0" xr:uid="{1FE3AB9F-8DCA-46BA-9BFE-2C045E7A36CD}">
      <text>
        <r>
          <rPr>
            <sz val="11"/>
            <color theme="1"/>
            <rFont val="Calibri"/>
            <family val="2"/>
            <scheme val="minor"/>
          </rPr>
          <t>======
ID#AAABbttILgU
PLANEACION    (2025-01-27 22:18:30)
Nuevo indicador no exiete linea base</t>
        </r>
      </text>
    </comment>
    <comment ref="E394" authorId="1" shapeId="0" xr:uid="{E150492F-8973-4CBF-8D87-CFA2859F13D5}">
      <text>
        <r>
          <rPr>
            <sz val="11"/>
            <color theme="1"/>
            <rFont val="Calibri"/>
            <family val="2"/>
            <scheme val="minor"/>
          </rPr>
          <t>======
ID#AAABbttIK7M
PLANEACION    (2025-01-27 22:18:29)
Nuevo indicador no exiete linea base</t>
        </r>
      </text>
    </comment>
    <comment ref="E395" authorId="1" shapeId="0" xr:uid="{88682DB6-1146-4FB2-9D3A-46E2762C8C28}">
      <text>
        <r>
          <rPr>
            <sz val="11"/>
            <color theme="1"/>
            <rFont val="Calibri"/>
            <family val="2"/>
            <scheme val="minor"/>
          </rPr>
          <t>======
ID#AAABbttILbo
PLANEACION    (2025-01-27 22:18:30)
Nuevo indicador no exiete linea base</t>
        </r>
      </text>
    </comment>
    <comment ref="E430" authorId="1" shapeId="0" xr:uid="{84135EC4-0FB4-4FBC-B13B-BBE3908F744C}">
      <text>
        <r>
          <rPr>
            <sz val="11"/>
            <color theme="1"/>
            <rFont val="Calibri"/>
            <family val="2"/>
            <scheme val="minor"/>
          </rPr>
          <t>======
ID#AAABbtp093k
PLANEACION    (2025-01-27 22:18:29)
Nuevo indicador no exiete linea base</t>
        </r>
      </text>
    </comment>
    <comment ref="E431" authorId="1" shapeId="0" xr:uid="{3495B747-76F6-4A3F-ADAC-3ADB9BE00AE7}">
      <text>
        <r>
          <rPr>
            <sz val="11"/>
            <color theme="1"/>
            <rFont val="Calibri"/>
            <family val="2"/>
            <scheme val="minor"/>
          </rPr>
          <t>======
ID#AAABbtp0-Eo
PLANEACION    (2025-01-27 22:18:29)
Nuevo indicador no exiete linea base</t>
        </r>
      </text>
    </comment>
    <comment ref="E432" authorId="1" shapeId="0" xr:uid="{9CE8C867-69B9-4CB1-85F8-2A26F7B85E4A}">
      <text>
        <r>
          <rPr>
            <sz val="11"/>
            <color theme="1"/>
            <rFont val="Calibri"/>
            <family val="2"/>
            <scheme val="minor"/>
          </rPr>
          <t>======
ID#AAABbtp0-CE
PLANEACION    (2025-01-27 22:18:29)
Nuevo indicador no exiete linea base</t>
        </r>
      </text>
    </comment>
    <comment ref="E433" authorId="1" shapeId="0" xr:uid="{DDF7E2A4-BCB0-4694-935E-07916A5A9F5C}">
      <text>
        <r>
          <rPr>
            <sz val="11"/>
            <color theme="1"/>
            <rFont val="Calibri"/>
            <family val="2"/>
            <scheme val="minor"/>
          </rPr>
          <t>======
ID#AAABbtp0-co
PLANEACION    (2025-01-27 22:18:29)
Nuevo indicador no exiete linea base</t>
        </r>
      </text>
    </comment>
    <comment ref="E434" authorId="1" shapeId="0" xr:uid="{246E0EB3-824E-4ED0-992E-FFFF1953A482}">
      <text>
        <r>
          <rPr>
            <sz val="11"/>
            <color theme="1"/>
            <rFont val="Calibri"/>
            <family val="2"/>
            <scheme val="minor"/>
          </rPr>
          <t>======
ID#AAABbtp092Q
PLANEACION    (2025-01-27 22:18:29)
Nuevo indicador no exiete linea base</t>
        </r>
      </text>
    </comment>
    <comment ref="E435" authorId="1" shapeId="0" xr:uid="{7D6DAD5B-1673-41E0-8127-6768C7F2E851}">
      <text>
        <r>
          <rPr>
            <sz val="11"/>
            <color theme="1"/>
            <rFont val="Calibri"/>
            <family val="2"/>
            <scheme val="minor"/>
          </rPr>
          <t>======
ID#AAABbtp0914
PLANEACION    (2025-01-27 22:18:29)
Nuevo indicador no exiete linea base</t>
        </r>
      </text>
    </comment>
    <comment ref="E436" authorId="1" shapeId="0" xr:uid="{1BDBDA3A-2046-4809-A756-756BFFB1E5BC}">
      <text>
        <r>
          <rPr>
            <sz val="11"/>
            <color theme="1"/>
            <rFont val="Calibri"/>
            <family val="2"/>
            <scheme val="minor"/>
          </rPr>
          <t>======
ID#AAABbtp0-XI
PLANEACION    (2025-01-27 22:18:29)
Nuevo indicador no exiete linea base</t>
        </r>
      </text>
    </comment>
    <comment ref="E437" authorId="1" shapeId="0" xr:uid="{C56A11E7-8801-4634-B957-3CEB434B4951}">
      <text>
        <r>
          <rPr>
            <sz val="11"/>
            <color theme="1"/>
            <rFont val="Calibri"/>
            <family val="2"/>
            <scheme val="minor"/>
          </rPr>
          <t>======
ID#AAABbttILT4
PLANEACION    (2025-01-27 22:18:30)
Nuevo indicador no exiete linea base</t>
        </r>
      </text>
    </comment>
    <comment ref="E447" authorId="1" shapeId="0" xr:uid="{FA3F1D5A-DAE8-4AA3-944A-B11275B15912}">
      <text>
        <r>
          <rPr>
            <sz val="11"/>
            <color theme="1"/>
            <rFont val="Calibri"/>
            <family val="2"/>
            <scheme val="minor"/>
          </rPr>
          <t>======
ID#AAABbtp097M
PLANEACION    (2025-01-27 22:18:29)
Nuevo indicador no exiete linea base</t>
        </r>
      </text>
    </comment>
    <comment ref="E448" authorId="1" shapeId="0" xr:uid="{A845E2CC-3B51-4E09-94C6-B2CE343400C3}">
      <text>
        <r>
          <rPr>
            <sz val="11"/>
            <color theme="1"/>
            <rFont val="Calibri"/>
            <family val="2"/>
            <scheme val="minor"/>
          </rPr>
          <t>======
ID#AAABbttIKcc
PLANEACION    (2025-01-27 22:18:29)
Nuevo indicador no exiete linea base</t>
        </r>
      </text>
    </comment>
    <comment ref="E449" authorId="1" shapeId="0" xr:uid="{DB11C805-412A-4229-8555-1313F4A2A4C6}">
      <text>
        <r>
          <rPr>
            <sz val="11"/>
            <color theme="1"/>
            <rFont val="Calibri"/>
            <family val="2"/>
            <scheme val="minor"/>
          </rPr>
          <t>======
ID#AAABbtp090Y
PLANEACION    (2025-01-27 22:18:29)
Nuevo indicador no exiete linea base</t>
        </r>
      </text>
    </comment>
    <comment ref="E450" authorId="1" shapeId="0" xr:uid="{CEAEE404-A4B2-44D2-8917-0AB47C7F0F8F}">
      <text>
        <r>
          <rPr>
            <sz val="11"/>
            <color theme="1"/>
            <rFont val="Calibri"/>
            <family val="2"/>
            <scheme val="minor"/>
          </rPr>
          <t>======
ID#AAABbttILf4
PLANEACION    (2025-01-27 22:18:30)
Nuevo indicador no exiete linea base</t>
        </r>
      </text>
    </comment>
    <comment ref="E451" authorId="1" shapeId="0" xr:uid="{4E23863C-2574-45C2-BBF7-0BD0C895B002}">
      <text>
        <r>
          <rPr>
            <sz val="11"/>
            <color theme="1"/>
            <rFont val="Calibri"/>
            <family val="2"/>
            <scheme val="minor"/>
          </rPr>
          <t>======
ID#AAABbttILk4
PLANEACION    (2025-01-27 22:18:30)
Nuevo indicador no exiete linea base</t>
        </r>
      </text>
    </comment>
    <comment ref="E452" authorId="1" shapeId="0" xr:uid="{E61897BC-CEEC-46AB-B576-FE0886F698EF}">
      <text>
        <r>
          <rPr>
            <sz val="11"/>
            <color theme="1"/>
            <rFont val="Calibri"/>
            <family val="2"/>
            <scheme val="minor"/>
          </rPr>
          <t>======
ID#AAABbttIKg0
PLANEACION    (2025-01-27 22:18:29)
Nuevo indicador no exiete linea base</t>
        </r>
      </text>
    </comment>
    <comment ref="E453" authorId="1" shapeId="0" xr:uid="{D94B5A85-9831-4819-ADB2-FD3516BD5E23}">
      <text>
        <r>
          <rPr>
            <sz val="11"/>
            <color theme="1"/>
            <rFont val="Calibri"/>
            <family val="2"/>
            <scheme val="minor"/>
          </rPr>
          <t>======
ID#AAABbtp0-lQ
PLANEACION    (2025-01-27 22:18:29)
Nuevo indicador no exiete linea base</t>
        </r>
      </text>
    </comment>
    <comment ref="E466" authorId="1" shapeId="0" xr:uid="{0C314978-2F5B-4ABF-8B75-CC99D8CF91DA}">
      <text>
        <r>
          <rPr>
            <sz val="11"/>
            <color theme="1"/>
            <rFont val="Calibri"/>
            <family val="2"/>
            <scheme val="minor"/>
          </rPr>
          <t>======
ID#AAABbttILcQ
PLANEACION    (2025-01-27 22:18:30)
Nuevo indicador no exiete linea base</t>
        </r>
      </text>
    </comment>
    <comment ref="E483" authorId="1" shapeId="0" xr:uid="{85A23F2F-4F71-47F7-8A2D-86521A9DDED6}">
      <text>
        <r>
          <rPr>
            <sz val="11"/>
            <color theme="1"/>
            <rFont val="Calibri"/>
            <family val="2"/>
            <scheme val="minor"/>
          </rPr>
          <t>======
ID#AAABbtp0-jo
PLANEACION    (2025-01-27 22:18:29)
Nuevo indicador no exiete linea base</t>
        </r>
      </text>
    </comment>
    <comment ref="E484" authorId="1" shapeId="0" xr:uid="{FEC71831-6FE3-40EF-93A1-CC57D0823A47}">
      <text>
        <r>
          <rPr>
            <sz val="11"/>
            <color theme="1"/>
            <rFont val="Calibri"/>
            <family val="2"/>
            <scheme val="minor"/>
          </rPr>
          <t>======
ID#AAABbttIKiw
PLANEACION    (2025-01-27 22:18:29)
Nuevo indicador no exiete linea base</t>
        </r>
      </text>
    </comment>
    <comment ref="E485" authorId="1" shapeId="0" xr:uid="{49D8F9AE-8AAA-495F-8305-26FC4453A737}">
      <text>
        <r>
          <rPr>
            <sz val="11"/>
            <color theme="1"/>
            <rFont val="Calibri"/>
            <family val="2"/>
            <scheme val="minor"/>
          </rPr>
          <t>======
ID#AAABbttILW8
PLANEACION    (2025-01-27 22:18:30)
Nuevo indicador no exiete linea base</t>
        </r>
      </text>
    </comment>
    <comment ref="E486" authorId="1" shapeId="0" xr:uid="{21C3C4D8-7097-4EE2-AE09-AA681FDBE150}">
      <text>
        <r>
          <rPr>
            <sz val="11"/>
            <color theme="1"/>
            <rFont val="Calibri"/>
            <family val="2"/>
            <scheme val="minor"/>
          </rPr>
          <t>======
ID#AAABbtp0-Sk
PLANEACION    (2025-01-27 22:18:29)
Nuevo indicador no exiete linea base</t>
        </r>
      </text>
    </comment>
    <comment ref="E487" authorId="1" shapeId="0" xr:uid="{A148C625-AD1D-4653-B93F-2640AF355FB3}">
      <text>
        <r>
          <rPr>
            <sz val="11"/>
            <color theme="1"/>
            <rFont val="Calibri"/>
            <family val="2"/>
            <scheme val="minor"/>
          </rPr>
          <t>======
ID#AAABbttIKnM
PLANEACION    (2025-01-27 22:18:29)
Nuevo indicador no exiete linea base</t>
        </r>
      </text>
    </comment>
    <comment ref="E488" authorId="1" shapeId="0" xr:uid="{2F0B11DE-08F1-40BC-88C4-955C0E7F0389}">
      <text>
        <r>
          <rPr>
            <sz val="11"/>
            <color theme="1"/>
            <rFont val="Calibri"/>
            <family val="2"/>
            <scheme val="minor"/>
          </rPr>
          <t>======
ID#AAABbtp0-TQ
PLANEACION    (2025-01-27 22:18:29)
Nuevo indicador no exiete linea base</t>
        </r>
      </text>
    </comment>
    <comment ref="E489" authorId="1" shapeId="0" xr:uid="{C1C3D101-02D1-411C-BC29-156358DB07E5}">
      <text>
        <r>
          <rPr>
            <sz val="11"/>
            <color theme="1"/>
            <rFont val="Calibri"/>
            <family val="2"/>
            <scheme val="minor"/>
          </rPr>
          <t>======
ID#AAABbtp0-LI
PLANEACION    (2025-01-27 22:18:29)
Nuevo indicador no exiete linea base</t>
        </r>
      </text>
    </comment>
    <comment ref="E490" authorId="1" shapeId="0" xr:uid="{0C791D81-CE64-48EE-9024-D0805065BE74}">
      <text>
        <r>
          <rPr>
            <sz val="11"/>
            <color theme="1"/>
            <rFont val="Calibri"/>
            <family val="2"/>
            <scheme val="minor"/>
          </rPr>
          <t>======
ID#AAABbttIKfE
PLANEACION    (2025-01-27 22:18:29)
Nuevo indicador no exiete linea base</t>
        </r>
      </text>
    </comment>
    <comment ref="E495" authorId="1" shapeId="0" xr:uid="{82894413-826E-4F07-94BD-098DCBE31BE4}">
      <text>
        <r>
          <rPr>
            <sz val="11"/>
            <color theme="1"/>
            <rFont val="Calibri"/>
            <family val="2"/>
            <scheme val="minor"/>
          </rPr>
          <t>======
ID#AAABbttIKuY
PLANEACION    (2025-01-27 22:18:29)
Nuevo indicador no exiete linea base</t>
        </r>
      </text>
    </comment>
    <comment ref="E496" authorId="1" shapeId="0" xr:uid="{D851D57E-EAC7-4AE4-B912-8A23B57F23B7}">
      <text>
        <r>
          <rPr>
            <sz val="11"/>
            <color theme="1"/>
            <rFont val="Calibri"/>
            <family val="2"/>
            <scheme val="minor"/>
          </rPr>
          <t>======
ID#AAABbtp093o
PLANEACION    (2025-01-27 22:18:29)
Nuevo indicador no exiete linea base</t>
        </r>
      </text>
    </comment>
    <comment ref="E497" authorId="1" shapeId="0" xr:uid="{1B10221C-B2E7-48B3-BED1-FAD958E37B48}">
      <text>
        <r>
          <rPr>
            <sz val="11"/>
            <color theme="1"/>
            <rFont val="Calibri"/>
            <family val="2"/>
            <scheme val="minor"/>
          </rPr>
          <t>======
ID#AAABczifUTM
PLANEACION    (2025-01-27 22:18:29)
Nuevo indicador no exiete linea base</t>
        </r>
      </text>
    </comment>
    <comment ref="E498" authorId="1" shapeId="0" xr:uid="{63A01E17-72DA-48D6-9FE4-DA6FC4B927BD}">
      <text>
        <r>
          <rPr>
            <sz val="11"/>
            <color theme="1"/>
            <rFont val="Calibri"/>
            <family val="2"/>
            <scheme val="minor"/>
          </rPr>
          <t>======
ID#AAABbttILJQ
PLANEACION    (2025-01-27 22:18:30)
Nuevo indicador no exiete linea base</t>
        </r>
      </text>
    </comment>
    <comment ref="E535" authorId="1" shapeId="0" xr:uid="{B4358070-26D9-48EA-96D0-053C49246D26}">
      <text>
        <r>
          <rPr>
            <sz val="11"/>
            <color theme="1"/>
            <rFont val="Calibri"/>
            <family val="2"/>
            <scheme val="minor"/>
          </rPr>
          <t>======
ID#AAABbtp0-N0
PLANEACION    (2025-01-27 22:18:29)
Nuevo indicador no exiete linea base</t>
        </r>
      </text>
    </comment>
    <comment ref="E536" authorId="1" shapeId="0" xr:uid="{000F4B0D-78D2-4F52-88FA-75C14CD91A25}">
      <text>
        <r>
          <rPr>
            <sz val="11"/>
            <color theme="1"/>
            <rFont val="Calibri"/>
            <family val="2"/>
            <scheme val="minor"/>
          </rPr>
          <t>======
ID#AAABbtp0-DQ
PLANEACION    (2025-01-27 22:18:29)
Nuevo indicador no exiete linea base</t>
        </r>
      </text>
    </comment>
    <comment ref="E537" authorId="1" shapeId="0" xr:uid="{656068BD-6C13-4EF9-ABB5-2B1F5B0885A0}">
      <text>
        <r>
          <rPr>
            <sz val="11"/>
            <color theme="1"/>
            <rFont val="Calibri"/>
            <family val="2"/>
            <scheme val="minor"/>
          </rPr>
          <t>======
ID#AAABbttILOg
PLANEACION    (2025-01-27 22:18:30)
Nuevo indicador no exiete linea base</t>
        </r>
      </text>
    </comment>
    <comment ref="E538" authorId="1" shapeId="0" xr:uid="{ADEBBEE5-E0B2-47E2-877A-2311B4D3347F}">
      <text>
        <r>
          <rPr>
            <sz val="11"/>
            <color theme="1"/>
            <rFont val="Calibri"/>
            <family val="2"/>
            <scheme val="minor"/>
          </rPr>
          <t>======
ID#AAABbttILWg
PLANEACION    (2025-01-27 22:18:30)
Nuevo indicador no exiete linea base</t>
        </r>
      </text>
    </comment>
    <comment ref="E540" authorId="1" shapeId="0" xr:uid="{2BB2EBE6-D993-416E-BD11-93F453D2B6BA}">
      <text>
        <r>
          <rPr>
            <sz val="11"/>
            <color theme="1"/>
            <rFont val="Calibri"/>
            <family val="2"/>
            <scheme val="minor"/>
          </rPr>
          <t>======
ID#AAABbttIKmE
PLANEACION    (2025-01-27 22:18:29)
Nuevo indicador no exiete linea base</t>
        </r>
      </text>
    </comment>
    <comment ref="E541" authorId="1" shapeId="0" xr:uid="{839543F9-6E12-4892-BE6A-1390E51A2104}">
      <text>
        <r>
          <rPr>
            <sz val="11"/>
            <color theme="1"/>
            <rFont val="Calibri"/>
            <family val="2"/>
            <scheme val="minor"/>
          </rPr>
          <t>======
ID#AAABbttILSY
PLANEACION    (2025-01-27 22:18:30)
Nuevo indicador no exiete linea base</t>
        </r>
      </text>
    </comment>
    <comment ref="E542" authorId="1" shapeId="0" xr:uid="{3D9AD8AB-2C6F-434E-9499-8A33BEA3C8A8}">
      <text>
        <r>
          <rPr>
            <sz val="11"/>
            <color theme="1"/>
            <rFont val="Calibri"/>
            <family val="2"/>
            <scheme val="minor"/>
          </rPr>
          <t>======
ID#AAABbtp0-Fs
PLANEACION    (2025-01-27 22:18:29)
Nuevo indicador no exiete linea base</t>
        </r>
      </text>
    </comment>
    <comment ref="E543" authorId="1" shapeId="0" xr:uid="{760F0A4F-59E3-4CB9-AE7D-B56FC7007FC9}">
      <text>
        <r>
          <rPr>
            <sz val="11"/>
            <color theme="1"/>
            <rFont val="Calibri"/>
            <family val="2"/>
            <scheme val="minor"/>
          </rPr>
          <t>======
ID#AAABbttILOI
PLANEACION    (2025-01-27 22:18:30)
Nuevo indicador no exiete linea base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JULIANCHO MORENO DIAZ</author>
    <author/>
  </authors>
  <commentList>
    <comment ref="H4" authorId="0" shapeId="0" xr:uid="{543E545B-1515-45AD-ABEA-1552B07206DA}">
      <text>
        <r>
          <rPr>
            <b/>
            <sz val="9"/>
            <color indexed="81"/>
            <rFont val="Tahoma"/>
            <charset val="1"/>
          </rPr>
          <t>Academica : 25%
Fac. ciencias 25%</t>
        </r>
      </text>
    </comment>
    <comment ref="E68" authorId="1" shapeId="0" xr:uid="{F6A591E3-F0D0-4F05-B4ED-0C186D27F081}">
      <text>
        <r>
          <rPr>
            <sz val="11"/>
            <color theme="1"/>
            <rFont val="Calibri"/>
            <family val="2"/>
            <scheme val="minor"/>
          </rPr>
          <t>======
ID#AAABczifUSA
PLANEACION    (2025-01-27 22:18:29)
Nuevo indicador. No existe linea base</t>
        </r>
      </text>
    </comment>
    <comment ref="E69" authorId="1" shapeId="0" xr:uid="{C08AC9A7-53AE-40A4-8B85-1B1DD35D8865}">
      <text>
        <r>
          <rPr>
            <sz val="11"/>
            <color theme="1"/>
            <rFont val="Calibri"/>
            <family val="2"/>
            <scheme val="minor"/>
          </rPr>
          <t>======
ID#AAABbttIKtA
PLANEACION    (2025-01-27 22:18:29)
Nuevo indicador. No existe linea base</t>
        </r>
      </text>
    </comment>
    <comment ref="E70" authorId="1" shapeId="0" xr:uid="{55C88111-4E94-4EF2-ADFC-A5EA4374F67D}">
      <text>
        <r>
          <rPr>
            <sz val="11"/>
            <color theme="1"/>
            <rFont val="Calibri"/>
            <family val="2"/>
            <scheme val="minor"/>
          </rPr>
          <t>======
ID#AAABbttIKoM
PLANEACION    (2025-01-27 22:18:29)
Nuevo indicador. No existe linea base</t>
        </r>
      </text>
    </comment>
    <comment ref="E71" authorId="1" shapeId="0" xr:uid="{940BDF0D-62D4-46A6-9B1F-90BFD429282E}">
      <text>
        <r>
          <rPr>
            <sz val="11"/>
            <color theme="1"/>
            <rFont val="Calibri"/>
            <family val="2"/>
            <scheme val="minor"/>
          </rPr>
          <t>======
ID#AAABbtp0-eY
PLANEACION    (2025-01-27 22:18:29)
Nuevo indicador. No existe linea base</t>
        </r>
      </text>
    </comment>
    <comment ref="E73" authorId="1" shapeId="0" xr:uid="{49F6B471-2CDF-49E5-A3F3-141CA1B54C23}">
      <text>
        <r>
          <rPr>
            <sz val="11"/>
            <color theme="1"/>
            <rFont val="Calibri"/>
            <family val="2"/>
            <scheme val="minor"/>
          </rPr>
          <t>======
ID#AAABbttIKg8
PLANEACION    (2025-01-27 22:18:29)
Nuevo indicador. No existe linea base</t>
        </r>
      </text>
    </comment>
    <comment ref="E74" authorId="1" shapeId="0" xr:uid="{D60FB5C9-FC92-448B-BEE7-777206F1BD04}">
      <text>
        <r>
          <rPr>
            <sz val="11"/>
            <color theme="1"/>
            <rFont val="Calibri"/>
            <family val="2"/>
            <scheme val="minor"/>
          </rPr>
          <t>======
ID#AAABbttIK6E
PLANEACION    (2025-01-27 22:18:29)
Nuevo indicador. No existe linea base</t>
        </r>
      </text>
    </comment>
    <comment ref="E75" authorId="1" shapeId="0" xr:uid="{EBE46BCF-854C-4B2B-A1BC-3EA11FA359DC}">
      <text>
        <r>
          <rPr>
            <sz val="11"/>
            <color theme="1"/>
            <rFont val="Calibri"/>
            <family val="2"/>
            <scheme val="minor"/>
          </rPr>
          <t>======
ID#AAABbttIKk8
PLANEACION    (2025-01-27 22:18:29)
Nuevo indicador. No existe linea base</t>
        </r>
      </text>
    </comment>
    <comment ref="E76" authorId="1" shapeId="0" xr:uid="{AB379906-F11E-47C6-B608-190ACF35DBBF}">
      <text>
        <r>
          <rPr>
            <sz val="11"/>
            <color theme="1"/>
            <rFont val="Calibri"/>
            <family val="2"/>
            <scheme val="minor"/>
          </rPr>
          <t>======
ID#AAABbttIKjI
PLANEACION    (2025-01-27 22:18:29)
Nuevo indicador. No existe linea base</t>
        </r>
      </text>
    </comment>
    <comment ref="E77" authorId="1" shapeId="0" xr:uid="{C0319505-3D80-4A2C-937B-E6DD14A852FD}">
      <text>
        <r>
          <rPr>
            <sz val="11"/>
            <color theme="1"/>
            <rFont val="Calibri"/>
            <family val="2"/>
            <scheme val="minor"/>
          </rPr>
          <t>======
ID#AAABbttIKi4
PLANEACION    (2025-01-27 22:18:29)
Nuevo indicador. No existe linea base</t>
        </r>
      </text>
    </comment>
    <comment ref="E78" authorId="1" shapeId="0" xr:uid="{B0B75545-CA40-4771-A05B-D8AC3712CF84}">
      <text>
        <r>
          <rPr>
            <sz val="11"/>
            <color theme="1"/>
            <rFont val="Calibri"/>
            <family val="2"/>
            <scheme val="minor"/>
          </rPr>
          <t>======
ID#AAABbttILGA
PLANEACION    (2025-01-27 22:18:30)
Nuevo indicador. No existe linea base</t>
        </r>
      </text>
    </comment>
    <comment ref="E80" authorId="1" shapeId="0" xr:uid="{E05F18C9-5BE0-4021-8C53-316B11559613}">
      <text>
        <r>
          <rPr>
            <sz val="11"/>
            <color theme="1"/>
            <rFont val="Calibri"/>
            <family val="2"/>
            <scheme val="minor"/>
          </rPr>
          <t>======
ID#AAABbttIKp0
PLANEACION    (2025-01-27 22:18:29)
Nuevo indicador. No existe linea base</t>
        </r>
      </text>
    </comment>
    <comment ref="E94" authorId="1" shapeId="0" xr:uid="{1DD8C483-AF8F-4D28-910A-F460AC5E2E05}">
      <text>
        <r>
          <rPr>
            <sz val="11"/>
            <color theme="1"/>
            <rFont val="Calibri"/>
            <family val="2"/>
            <scheme val="minor"/>
          </rPr>
          <t>======
ID#AAABbttILNY
PLANEACION    (2025-01-27 22:18:30)
Nuevo indicador. No existe linea base</t>
        </r>
      </text>
    </comment>
    <comment ref="E95" authorId="1" shapeId="0" xr:uid="{E7DBF13B-CC7B-4795-937A-0DFA8D650D88}">
      <text>
        <r>
          <rPr>
            <sz val="11"/>
            <color theme="1"/>
            <rFont val="Calibri"/>
            <family val="2"/>
            <scheme val="minor"/>
          </rPr>
          <t>======
ID#AAABbttILN0
PLANEACION    (2025-01-27 22:18:30)
Nuevo indicador. No existe linea base</t>
        </r>
      </text>
    </comment>
    <comment ref="E96" authorId="1" shapeId="0" xr:uid="{04B097CB-3CB9-4E24-803F-5E692D798310}">
      <text>
        <r>
          <rPr>
            <sz val="11"/>
            <color theme="1"/>
            <rFont val="Calibri"/>
            <family val="2"/>
            <scheme val="minor"/>
          </rPr>
          <t>======
ID#AAABbttILbU
PLANEACION    (2025-01-27 22:18:30)
Nuevo indicador. No existe linea base</t>
        </r>
      </text>
    </comment>
    <comment ref="E97" authorId="1" shapeId="0" xr:uid="{DBC247A1-2A2B-4EBD-B61F-0407A5BC09AB}">
      <text>
        <r>
          <rPr>
            <sz val="11"/>
            <color theme="1"/>
            <rFont val="Calibri"/>
            <family val="2"/>
            <scheme val="minor"/>
          </rPr>
          <t>======
ID#AAABbtp093Q
PLANEACION    (2025-01-27 22:18:29)
Nuevo indicador. No existe linea base</t>
        </r>
      </text>
    </comment>
    <comment ref="E98" authorId="1" shapeId="0" xr:uid="{81455C60-9A78-4641-AC71-6B644559C47D}">
      <text>
        <r>
          <rPr>
            <sz val="11"/>
            <color theme="1"/>
            <rFont val="Calibri"/>
            <family val="2"/>
            <scheme val="minor"/>
          </rPr>
          <t>======
ID#AAABbtp0-aU
PLANEACION    (2025-01-27 22:18:29)
Nuevo indicador. No existe linea base</t>
        </r>
      </text>
    </comment>
    <comment ref="E99" authorId="1" shapeId="0" xr:uid="{F9E9A40E-F866-418C-B478-B8062A1FA238}">
      <text>
        <r>
          <rPr>
            <sz val="11"/>
            <color theme="1"/>
            <rFont val="Calibri"/>
            <family val="2"/>
            <scheme val="minor"/>
          </rPr>
          <t>======
ID#AAABbtp0-Vs
PLANEACION    (2025-01-27 22:18:29)
Nuevo indicador. No existe linea base</t>
        </r>
      </text>
    </comment>
    <comment ref="E100" authorId="1" shapeId="0" xr:uid="{BD6C95C8-CA5A-4B29-B24F-29E9F5839959}">
      <text>
        <r>
          <rPr>
            <sz val="11"/>
            <color theme="1"/>
            <rFont val="Calibri"/>
            <family val="2"/>
            <scheme val="minor"/>
          </rPr>
          <t>======
ID#AAABbttILhg
PLANEACION    (2025-01-27 22:18:30)
Nuevo indicador. No existe linea base</t>
        </r>
      </text>
    </comment>
    <comment ref="E101" authorId="1" shapeId="0" xr:uid="{1B9BE6E3-50B1-4521-A6EA-D48021CAD1C2}">
      <text>
        <r>
          <rPr>
            <sz val="11"/>
            <color theme="1"/>
            <rFont val="Calibri"/>
            <family val="2"/>
            <scheme val="minor"/>
          </rPr>
          <t>======
ID#AAABbttIKms
PLANEACION    (2025-01-27 22:18:29)
Modulos para el compus virtual como antiplagio-vigilancia electronica-</t>
        </r>
      </text>
    </comment>
    <comment ref="E114" authorId="1" shapeId="0" xr:uid="{FF52434A-347D-4C15-9FE2-A983E640D114}">
      <text>
        <r>
          <rPr>
            <sz val="11"/>
            <color theme="1"/>
            <rFont val="Calibri"/>
            <family val="2"/>
            <scheme val="minor"/>
          </rPr>
          <t>======
ID#AAABbttILcw
PLANEACION    (2025-01-27 22:18:30)
Nuevo indicador. No existe linea base</t>
        </r>
      </text>
    </comment>
    <comment ref="E115" authorId="1" shapeId="0" xr:uid="{68467A71-248B-410B-8F86-131F65909CA3}">
      <text>
        <r>
          <rPr>
            <sz val="11"/>
            <color theme="1"/>
            <rFont val="Calibri"/>
            <family val="2"/>
            <scheme val="minor"/>
          </rPr>
          <t>======
ID#AAABbtp0-ms
PLANEACION    (2025-01-27 22:18:29)
Nuevo indicador. No existe linea base</t>
        </r>
      </text>
    </comment>
    <comment ref="E116" authorId="1" shapeId="0" xr:uid="{C51E62C3-102A-4B42-9F0B-96B9E2D37CDC}">
      <text>
        <r>
          <rPr>
            <sz val="11"/>
            <color theme="1"/>
            <rFont val="Calibri"/>
            <family val="2"/>
            <scheme val="minor"/>
          </rPr>
          <t>======
ID#AAABbttIKxQ
PLANEACION    (2025-01-27 22:18:29)
Nuevo indicador. No existe linea base</t>
        </r>
      </text>
    </comment>
    <comment ref="E122" authorId="1" shapeId="0" xr:uid="{54D37B4D-0213-47AC-8018-F410A3B03C83}">
      <text>
        <r>
          <rPr>
            <sz val="11"/>
            <color theme="1"/>
            <rFont val="Calibri"/>
            <family val="2"/>
            <scheme val="minor"/>
          </rPr>
          <t>======
ID#AAABbtp0-ho
PLANEACION    (2025-01-27 22:18:29)
Salud [2]
              Medicina
              Enfermería
FEA [3]
              Contaduría
              Administración
              Administracion Turística y Hotelera
Ingeniería [3]
             Ingeniería de Petróleos
             Tecnología en Construcción de Obras Civiles
             Tecnología en Desarrollo de Software
Educación [8]
             Licenciatura en Ciencias Naturales y Educación Ambiental
             Licenciatura en Ciencias Sociales
             Licenciatura en Educación Artística
             Licenciatura en Educación Física, Recreación y Deportes
             Licenciatura en Educación Infantil
             Licenciatura en Lenguas Extranjeras con Énfasis en Inglés
             Licenciatura en Literatura y Lengua Castellana
             Licenciatura en Matemáticas
Ciencias Sociales y Humanas [3]
              Antropología
              Comunicación Social y Periodismo
              Psicología
Ciencias Jurídicas y Políticas [2]
             Ciencia Política
             Derecho
Ciencias Exactas y Naturales [1]
             Matemática Aplicada</t>
        </r>
      </text>
    </comment>
    <comment ref="E127" authorId="1" shapeId="0" xr:uid="{8A7948F8-3F08-4AC4-97C7-CDA7F4C3E73D}">
      <text>
        <r>
          <rPr>
            <sz val="11"/>
            <color theme="1"/>
            <rFont val="Calibri"/>
            <family val="2"/>
            <scheme val="minor"/>
          </rPr>
          <t>======
ID#AAABbttILjo
PLANEACION    (2025-01-27 22:18:30)
Nuevo indicador. No existe linea base</t>
        </r>
      </text>
    </comment>
    <comment ref="E128" authorId="1" shapeId="0" xr:uid="{75B2D460-BDD6-47D5-9FAF-BB26C8DE0D2C}">
      <text>
        <r>
          <rPr>
            <sz val="11"/>
            <color theme="1"/>
            <rFont val="Calibri"/>
            <family val="2"/>
            <scheme val="minor"/>
          </rPr>
          <t>======
ID#AAABbtp0-Co
PLANEACION    (2025-01-27 22:18:29)
Nuevo indicador. No existe linea base</t>
        </r>
      </text>
    </comment>
    <comment ref="E129" authorId="1" shapeId="0" xr:uid="{1AEA1E4A-EE88-4267-AA05-16DC761C6728}">
      <text>
        <r>
          <rPr>
            <sz val="11"/>
            <color theme="1"/>
            <rFont val="Calibri"/>
            <family val="2"/>
            <scheme val="minor"/>
          </rPr>
          <t>======
ID#AAABbtp0-kA
PLANEACION    (2025-01-27 22:18:29)
Nuevo indicador. No existe linea base</t>
        </r>
      </text>
    </comment>
    <comment ref="E130" authorId="1" shapeId="0" xr:uid="{391A68FA-196E-4A59-B0D8-D14E572C8A07}">
      <text>
        <r>
          <rPr>
            <sz val="11"/>
            <color theme="1"/>
            <rFont val="Calibri"/>
            <family val="2"/>
            <scheme val="minor"/>
          </rPr>
          <t>======
ID#AAABbttILg0
PLANEACION    (2025-01-27 22:18:30)
Nuevo indicador. No existe linea base</t>
        </r>
      </text>
    </comment>
    <comment ref="E137" authorId="1" shapeId="0" xr:uid="{7F157ACC-DDC0-4C81-8EF4-DA8D3378A724}">
      <text>
        <r>
          <rPr>
            <sz val="11"/>
            <color theme="1"/>
            <rFont val="Calibri"/>
            <family val="2"/>
            <scheme val="minor"/>
          </rPr>
          <t>======
ID#AAABbttIKxE
PLANEACION    (2025-01-27 22:18:29)
Nuevo indicador. No existe linea base</t>
        </r>
      </text>
    </comment>
    <comment ref="E138" authorId="1" shapeId="0" xr:uid="{5FA86B01-7B07-4040-ADFA-B74D904B397A}">
      <text>
        <r>
          <rPr>
            <sz val="11"/>
            <color theme="1"/>
            <rFont val="Calibri"/>
            <family val="2"/>
            <scheme val="minor"/>
          </rPr>
          <t>======
ID#AAABbtp0-h4
PLANEACION    (2025-01-27 22:18:29)
Nuevo indicador. No existe linea base</t>
        </r>
      </text>
    </comment>
    <comment ref="E139" authorId="1" shapeId="0" xr:uid="{CD973C93-6BD7-4A97-94FC-5ABA45AFED4C}">
      <text>
        <r>
          <rPr>
            <sz val="11"/>
            <color theme="1"/>
            <rFont val="Calibri"/>
            <family val="2"/>
            <scheme val="minor"/>
          </rPr>
          <t>======
ID#AAABbttIK94
PLANEACION    (2025-01-27 22:18:29)
Nuevo indicador. No existe linea base</t>
        </r>
      </text>
    </comment>
    <comment ref="E140" authorId="1" shapeId="0" xr:uid="{8A20592F-DF22-4237-845F-83B59813E09A}">
      <text>
        <r>
          <rPr>
            <sz val="11"/>
            <color theme="1"/>
            <rFont val="Calibri"/>
            <family val="2"/>
            <scheme val="minor"/>
          </rPr>
          <t>======
ID#AAABbttIK70
PLANEACION    (2025-01-27 22:18:29)
Nuevo indicador. No existe linea base</t>
        </r>
      </text>
    </comment>
    <comment ref="E141" authorId="1" shapeId="0" xr:uid="{ACE30A3F-FF62-46C1-A62D-B07213C4D404}">
      <text>
        <r>
          <rPr>
            <sz val="11"/>
            <color theme="1"/>
            <rFont val="Calibri"/>
            <family val="2"/>
            <scheme val="minor"/>
          </rPr>
          <t>======
ID#AAABbtp097k
PLANEACION    (2025-01-27 22:18:29)
Nuevo indicador. No existe linea base</t>
        </r>
      </text>
    </comment>
    <comment ref="E142" authorId="1" shapeId="0" xr:uid="{4E73ABAE-08EC-49A2-A58B-F9EB4501F1E0}">
      <text>
        <r>
          <rPr>
            <sz val="11"/>
            <color theme="1"/>
            <rFont val="Calibri"/>
            <family val="2"/>
            <scheme val="minor"/>
          </rPr>
          <t>======
ID#AAABbtp0-Ow
PLANEACION    (2025-01-27 22:18:29)
Nuevo indicador. No existe linea base</t>
        </r>
      </text>
    </comment>
    <comment ref="E143" authorId="1" shapeId="0" xr:uid="{F6A85E17-3830-445B-B465-132A7A6AA0EA}">
      <text>
        <r>
          <rPr>
            <sz val="11"/>
            <color theme="1"/>
            <rFont val="Calibri"/>
            <family val="2"/>
            <scheme val="minor"/>
          </rPr>
          <t>======
ID#AAABbtp0-Uo
PLANEACION    (2025-01-27 22:18:29)
Nuevo indicador. No existe linea base</t>
        </r>
      </text>
    </comment>
    <comment ref="E167" authorId="1" shapeId="0" xr:uid="{BE5A07D3-4F50-441F-8830-CA4237B4072A}">
      <text>
        <r>
          <rPr>
            <sz val="11"/>
            <color theme="1"/>
            <rFont val="Calibri"/>
            <family val="2"/>
            <scheme val="minor"/>
          </rPr>
          <t>======
ID#AAABbtp0-ME
PLANEACION    (2025-01-27 22:18:29)
Nuevo indicador. No existe linea base</t>
        </r>
      </text>
    </comment>
    <comment ref="E168" authorId="1" shapeId="0" xr:uid="{622E6F6C-4283-4B9C-926E-1E297EA07DA8}">
      <text>
        <r>
          <rPr>
            <sz val="11"/>
            <color theme="1"/>
            <rFont val="Calibri"/>
            <family val="2"/>
            <scheme val="minor"/>
          </rPr>
          <t>======
ID#AAABbttILcI
PLANEACION    (2025-01-27 22:18:30)
Nuevo indicador. No existe linea base</t>
        </r>
      </text>
    </comment>
    <comment ref="E169" authorId="1" shapeId="0" xr:uid="{B5CFCD8E-D840-4695-B0D8-209F8C90BF25}">
      <text>
        <r>
          <rPr>
            <sz val="11"/>
            <color theme="1"/>
            <rFont val="Calibri"/>
            <family val="2"/>
            <scheme val="minor"/>
          </rPr>
          <t>======
ID#AAABbtp0-aw
PLANEACION    (2025-01-27 22:18:29)
Nuevo indicador. No existe linea base</t>
        </r>
      </text>
    </comment>
    <comment ref="E170" authorId="1" shapeId="0" xr:uid="{BF0855CE-4F10-4C82-A55A-75120714741E}">
      <text>
        <r>
          <rPr>
            <sz val="11"/>
            <color theme="1"/>
            <rFont val="Calibri"/>
            <family val="2"/>
            <scheme val="minor"/>
          </rPr>
          <t>======
ID#AAABbttIKdk
PLANEACION    (2025-01-27 22:18:29)
Nuevo indicador. No existe linea base</t>
        </r>
      </text>
    </comment>
    <comment ref="E175" authorId="1" shapeId="0" xr:uid="{A823EB84-3ED1-44EB-A75C-3F790FBA315D}">
      <text>
        <r>
          <rPr>
            <sz val="11"/>
            <color theme="1"/>
            <rFont val="Calibri"/>
            <family val="2"/>
            <scheme val="minor"/>
          </rPr>
          <t>======
ID#AAABbttILIw
PLANEACION    (2025-01-27 22:18:30)
Nuevo indicador. No existe linea base</t>
        </r>
      </text>
    </comment>
    <comment ref="E176" authorId="1" shapeId="0" xr:uid="{F4E94549-FA80-484E-A227-659AA0A166E7}">
      <text>
        <r>
          <rPr>
            <sz val="11"/>
            <color theme="1"/>
            <rFont val="Calibri"/>
            <family val="2"/>
            <scheme val="minor"/>
          </rPr>
          <t>======
ID#AAABbtp0-mY
PLANEACION    (2025-01-27 22:18:29)
Nuevo indicador. No existe linea base</t>
        </r>
      </text>
    </comment>
    <comment ref="E177" authorId="1" shapeId="0" xr:uid="{08D79242-2E5A-4A9F-BB7B-87464F6CB38D}">
      <text>
        <r>
          <rPr>
            <sz val="11"/>
            <color theme="1"/>
            <rFont val="Calibri"/>
            <family val="2"/>
            <scheme val="minor"/>
          </rPr>
          <t>======
ID#AAABbttILKo
PLANEACION    (2025-01-27 22:18:30)
Nuevo indicador. No existe linea base</t>
        </r>
      </text>
    </comment>
    <comment ref="E178" authorId="1" shapeId="0" xr:uid="{D9A76E36-C80E-4740-B097-ED568846491D}">
      <text>
        <r>
          <rPr>
            <sz val="11"/>
            <color theme="1"/>
            <rFont val="Calibri"/>
            <family val="2"/>
            <scheme val="minor"/>
          </rPr>
          <t>======
ID#AAABbttIK38
PLANEACION    (2025-01-27 22:18:29)
Nuevo indicador. No existe linea base</t>
        </r>
      </text>
    </comment>
    <comment ref="E179" authorId="1" shapeId="0" xr:uid="{5EF4BD96-5E27-4A90-9FD5-EA9591914CA1}">
      <text>
        <r>
          <rPr>
            <sz val="11"/>
            <color theme="1"/>
            <rFont val="Calibri"/>
            <family val="2"/>
            <scheme val="minor"/>
          </rPr>
          <t>======
ID#AAABbttILaQ
PLANEACION    (2025-01-27 22:18:30)
Nuevo indicador. No existe linea base</t>
        </r>
      </text>
    </comment>
    <comment ref="E180" authorId="1" shapeId="0" xr:uid="{D67CC496-769E-4445-9F04-C881374CA4E1}">
      <text>
        <r>
          <rPr>
            <sz val="11"/>
            <color theme="1"/>
            <rFont val="Calibri"/>
            <family val="2"/>
            <scheme val="minor"/>
          </rPr>
          <t>======
ID#AAABbtp098E
PLANEACION    (2025-01-27 22:18:29)
Nuevo indicador. No existe linea base</t>
        </r>
      </text>
    </comment>
    <comment ref="E181" authorId="1" shapeId="0" xr:uid="{67214DEF-1474-4311-9B5B-743BB0F7BE8A}">
      <text>
        <r>
          <rPr>
            <sz val="11"/>
            <color theme="1"/>
            <rFont val="Calibri"/>
            <family val="2"/>
            <scheme val="minor"/>
          </rPr>
          <t>======
ID#AAABbtp0-dc
PLANEACION    (2025-01-27 22:18:29)
Nuevo indicador. No existe linea base</t>
        </r>
      </text>
    </comment>
    <comment ref="E182" authorId="1" shapeId="0" xr:uid="{1D33F1F3-8A8F-4E70-9E9E-7140D802D1D2}">
      <text>
        <r>
          <rPr>
            <sz val="11"/>
            <color theme="1"/>
            <rFont val="Calibri"/>
            <family val="2"/>
            <scheme val="minor"/>
          </rPr>
          <t>======
ID#AAABbtp0-Tk
PLANEACION    (2025-01-27 22:18:29)
Nuevo indicador. No existe linea base</t>
        </r>
      </text>
    </comment>
    <comment ref="E202" authorId="1" shapeId="0" xr:uid="{7A131C79-7DFE-4004-B4C7-CB19D31D0186}">
      <text>
        <r>
          <rPr>
            <sz val="11"/>
            <color theme="1"/>
            <rFont val="Calibri"/>
            <family val="2"/>
            <scheme val="minor"/>
          </rPr>
          <t>======
ID#AAABbttIK2k
PLANEACION    (2025-01-27 22:18:29)
Nuevo indicador. No existe linea base</t>
        </r>
      </text>
    </comment>
    <comment ref="E203" authorId="1" shapeId="0" xr:uid="{9FDB07A2-5353-49E5-B7AD-00B44CF54CBB}">
      <text>
        <r>
          <rPr>
            <sz val="11"/>
            <color theme="1"/>
            <rFont val="Calibri"/>
            <family val="2"/>
            <scheme val="minor"/>
          </rPr>
          <t>======
ID#AAABbttILU8
PLANEACION    (2025-01-27 22:18:30)
Nuevo indicador. No existe linea base</t>
        </r>
      </text>
    </comment>
    <comment ref="E204" authorId="1" shapeId="0" xr:uid="{1D1F6CB8-9CCD-4F82-868B-85D060657EAC}">
      <text>
        <r>
          <rPr>
            <sz val="11"/>
            <color theme="1"/>
            <rFont val="Calibri"/>
            <family val="2"/>
            <scheme val="minor"/>
          </rPr>
          <t>======
ID#AAABbttIK3Y
PLANEACION    (2025-01-27 22:18:29)
Nuevo indicador. No existe linea base</t>
        </r>
      </text>
    </comment>
    <comment ref="E263" authorId="1" shapeId="0" xr:uid="{486B60EA-20D1-4825-95B7-2086E7FDAC32}">
      <text>
        <r>
          <rPr>
            <sz val="11"/>
            <color theme="1"/>
            <rFont val="Calibri"/>
            <family val="2"/>
            <scheme val="minor"/>
          </rPr>
          <t>======
ID#AAABbttIK1U
PLANEACION    (2025-01-27 22:18:29)
Nuevo indicador. No existe linea base</t>
        </r>
      </text>
    </comment>
    <comment ref="E273" authorId="1" shapeId="0" xr:uid="{F833DA8A-B30C-4DD1-A5E7-A01EA99B0535}">
      <text>
        <r>
          <rPr>
            <sz val="11"/>
            <color theme="1"/>
            <rFont val="Calibri"/>
            <family val="2"/>
            <scheme val="minor"/>
          </rPr>
          <t>======
ID#AAABbttILjw
PLANEACION    (2025-01-27 22:18:30)
Nuevo indicador. No existe linea base</t>
        </r>
      </text>
    </comment>
    <comment ref="E274" authorId="1" shapeId="0" xr:uid="{E519DADE-903F-4DB0-B8BB-FCEC0FE2362C}">
      <text>
        <r>
          <rPr>
            <sz val="11"/>
            <color theme="1"/>
            <rFont val="Calibri"/>
            <family val="2"/>
            <scheme val="minor"/>
          </rPr>
          <t>======
ID#AAABbttILfY
PLANEACION    (2025-01-27 22:18:30)
Nuevo indicador. No existe linea base</t>
        </r>
      </text>
    </comment>
    <comment ref="E275" authorId="1" shapeId="0" xr:uid="{62836796-D4F0-47C0-9325-DF666B7D455F}">
      <text>
        <r>
          <rPr>
            <sz val="11"/>
            <color theme="1"/>
            <rFont val="Calibri"/>
            <family val="2"/>
            <scheme val="minor"/>
          </rPr>
          <t>======
ID#AAABbttIKjg
PLANEACION    (2025-01-27 22:18:29)
Nuevo indicador. No existe linea base</t>
        </r>
      </text>
    </comment>
    <comment ref="E279" authorId="1" shapeId="0" xr:uid="{1F5AF116-608A-494A-B50B-793836C33CC9}">
      <text>
        <r>
          <rPr>
            <sz val="11"/>
            <color theme="1"/>
            <rFont val="Calibri"/>
            <family val="2"/>
            <scheme val="minor"/>
          </rPr>
          <t>======
ID#AAABbttILDg
PLANEACION    (2025-01-27 22:18:30)
Nuevo indicador. No existe linea base</t>
        </r>
      </text>
    </comment>
    <comment ref="E285" authorId="1" shapeId="0" xr:uid="{07B0C7CA-D484-4350-B309-188A07C0AA03}">
      <text>
        <r>
          <rPr>
            <sz val="11"/>
            <color theme="1"/>
            <rFont val="Calibri"/>
            <family val="2"/>
            <scheme val="minor"/>
          </rPr>
          <t>======
ID#AAABbttIKfs
PLANEACION    (2025-01-27 22:18:29)
Nuevo indicador. No existe linea base</t>
        </r>
      </text>
    </comment>
    <comment ref="E286" authorId="1" shapeId="0" xr:uid="{56935518-F64F-4266-B789-4E00AE60178C}">
      <text>
        <r>
          <rPr>
            <sz val="11"/>
            <color theme="1"/>
            <rFont val="Calibri"/>
            <family val="2"/>
            <scheme val="minor"/>
          </rPr>
          <t>======
ID#AAABbttILLw
PLANEACION    (2025-01-27 22:18:30)
Nuevo indicador. No existe linea base</t>
        </r>
      </text>
    </comment>
    <comment ref="E294" authorId="1" shapeId="0" xr:uid="{2B04154D-7B7C-4D28-8C86-00204CB9901A}">
      <text>
        <r>
          <rPr>
            <sz val="11"/>
            <color theme="1"/>
            <rFont val="Calibri"/>
            <family val="2"/>
            <scheme val="minor"/>
          </rPr>
          <t>======
ID#AAABbttILGU
PLANEACION    (2025-01-27 22:18:30)
Nuevo indicador. No existe linea base</t>
        </r>
      </text>
    </comment>
    <comment ref="E305" authorId="1" shapeId="0" xr:uid="{F7F808D4-70B5-4A9F-8C99-197147BA8B0A}">
      <text>
        <r>
          <rPr>
            <sz val="11"/>
            <color theme="1"/>
            <rFont val="Calibri"/>
            <family val="2"/>
            <scheme val="minor"/>
          </rPr>
          <t>======
ID#AAABbttILcg
PLANEACION    (2025-01-27 22:18:30)
Nuevo indicador. No existe linea base</t>
        </r>
      </text>
    </comment>
    <comment ref="E306" authorId="1" shapeId="0" xr:uid="{199B72F2-2E8B-4390-B079-838DD91DCA96}">
      <text>
        <r>
          <rPr>
            <sz val="11"/>
            <color theme="1"/>
            <rFont val="Calibri"/>
            <family val="2"/>
            <scheme val="minor"/>
          </rPr>
          <t>======
ID#AAABbttIKoY
PLANEACION    (2025-01-27 22:18:29)
Nuevo indicador. No existe linea base</t>
        </r>
      </text>
    </comment>
    <comment ref="E307" authorId="1" shapeId="0" xr:uid="{0428DE62-24D4-478C-B35B-805480CB5F98}">
      <text>
        <r>
          <rPr>
            <sz val="11"/>
            <color theme="1"/>
            <rFont val="Calibri"/>
            <family val="2"/>
            <scheme val="minor"/>
          </rPr>
          <t>======
ID#AAABbtp0-Nk
PLANEACION    (2025-01-27 22:18:29)
Nuevo indicador. No existe linea base</t>
        </r>
      </text>
    </comment>
    <comment ref="E308" authorId="1" shapeId="0" xr:uid="{C950D221-ADBD-468B-9083-889E603A3E15}">
      <text>
        <r>
          <rPr>
            <sz val="11"/>
            <color theme="1"/>
            <rFont val="Calibri"/>
            <family val="2"/>
            <scheme val="minor"/>
          </rPr>
          <t>======
ID#AAABbtp0-Yc
PLANEACION    (2025-01-27 22:18:29)
Nuevo indicador. No existe linea base</t>
        </r>
      </text>
    </comment>
    <comment ref="E326" authorId="1" shapeId="0" xr:uid="{28E71AE5-8AB3-401D-8B99-4814E8DC6141}">
      <text>
        <r>
          <rPr>
            <sz val="11"/>
            <color theme="1"/>
            <rFont val="Calibri"/>
            <family val="2"/>
            <scheme val="minor"/>
          </rPr>
          <t>======
ID#AAABbtp0-io
PLANEACION    (2025-01-27 22:18:29)
Nuevo indicador no existe linea base</t>
        </r>
      </text>
    </comment>
    <comment ref="E327" authorId="1" shapeId="0" xr:uid="{1336D2B2-77AA-4998-9DCB-86C511F99A81}">
      <text>
        <r>
          <rPr>
            <sz val="11"/>
            <color theme="1"/>
            <rFont val="Calibri"/>
            <family val="2"/>
            <scheme val="minor"/>
          </rPr>
          <t>======
ID#AAABbttIKpY
PLANEACION    (2025-01-27 22:18:29)
Nuevo indicador no existe linea base</t>
        </r>
      </text>
    </comment>
    <comment ref="E328" authorId="1" shapeId="0" xr:uid="{AAED2C7D-42DC-4A3F-8CB4-B267726C854B}">
      <text>
        <r>
          <rPr>
            <sz val="11"/>
            <color theme="1"/>
            <rFont val="Calibri"/>
            <family val="2"/>
            <scheme val="minor"/>
          </rPr>
          <t>======
ID#AAABbttILQ4
PLANEACION    (2025-01-27 22:18:30)
Nuevo indicador no existe linea base</t>
        </r>
      </text>
    </comment>
    <comment ref="E329" authorId="1" shapeId="0" xr:uid="{EC14F5A5-2D59-42A3-A1BE-39C1B2A37945}">
      <text>
        <r>
          <rPr>
            <sz val="11"/>
            <color theme="1"/>
            <rFont val="Calibri"/>
            <family val="2"/>
            <scheme val="minor"/>
          </rPr>
          <t>======
ID#AAABbtp099A
PLANEACION    (2025-01-27 22:18:29)
Nuevo indicador no existe linea base</t>
        </r>
      </text>
    </comment>
    <comment ref="E330" authorId="1" shapeId="0" xr:uid="{49B34274-38F4-450F-954F-D8DD95A952B4}">
      <text>
        <r>
          <rPr>
            <sz val="11"/>
            <color theme="1"/>
            <rFont val="Calibri"/>
            <family val="2"/>
            <scheme val="minor"/>
          </rPr>
          <t>======
ID#AAABbtp099U
PLANEACION    (2025-01-27 22:18:29)
Nuevo indicador no existe linea base</t>
        </r>
      </text>
    </comment>
    <comment ref="E331" authorId="1" shapeId="0" xr:uid="{06EBD40E-3CEE-4D77-BA52-A9B1A6F9C1EA}">
      <text>
        <r>
          <rPr>
            <sz val="11"/>
            <color theme="1"/>
            <rFont val="Calibri"/>
            <family val="2"/>
            <scheme val="minor"/>
          </rPr>
          <t>======
ID#AAABbtp0-TE
PLANEACION    (2025-01-27 22:18:29)
Nuevo indicador no existe linea base</t>
        </r>
      </text>
    </comment>
    <comment ref="E332" authorId="1" shapeId="0" xr:uid="{DF0DA33A-39F9-40E1-AA38-022D02847340}">
      <text>
        <r>
          <rPr>
            <sz val="11"/>
            <color theme="1"/>
            <rFont val="Calibri"/>
            <family val="2"/>
            <scheme val="minor"/>
          </rPr>
          <t>======
ID#AAABbttILa0
PLANEACION    (2025-01-27 22:18:30)
Nuevo indicador no existe linea base</t>
        </r>
      </text>
    </comment>
    <comment ref="E333" authorId="1" shapeId="0" xr:uid="{7F73A8F1-19F5-4BFA-9E3D-131C0920345C}">
      <text>
        <r>
          <rPr>
            <sz val="11"/>
            <color theme="1"/>
            <rFont val="Calibri"/>
            <family val="2"/>
            <scheme val="minor"/>
          </rPr>
          <t>======
ID#AAABbttILGc
PLANEACION    (2025-01-27 22:18:30)
Nuevo indicador no existe linea base</t>
        </r>
      </text>
    </comment>
    <comment ref="E341" authorId="1" shapeId="0" xr:uid="{2FF7FC4E-DA42-4146-BA9C-822E3D602BCE}">
      <text>
        <r>
          <rPr>
            <sz val="11"/>
            <color theme="1"/>
            <rFont val="Calibri"/>
            <family val="2"/>
            <scheme val="minor"/>
          </rPr>
          <t>======
ID#AAABbttIK_E
PLANEACION    (2025-01-27 22:18:29)
Nuevo indicador no existe linea base</t>
        </r>
      </text>
    </comment>
    <comment ref="E343" authorId="1" shapeId="0" xr:uid="{17E20A6A-C701-46D4-B3BD-2925C9BF053C}">
      <text>
        <r>
          <rPr>
            <sz val="11"/>
            <color theme="1"/>
            <rFont val="Calibri"/>
            <family val="2"/>
            <scheme val="minor"/>
          </rPr>
          <t>======
ID#AAABbttILSI
PLANEACION    (2025-01-27 22:18:30)
Nuevo indicador no existe linea base</t>
        </r>
      </text>
    </comment>
    <comment ref="E345" authorId="1" shapeId="0" xr:uid="{87E7038A-C01C-43FD-BF9A-63B3BD2C8230}">
      <text>
        <r>
          <rPr>
            <sz val="11"/>
            <color theme="1"/>
            <rFont val="Calibri"/>
            <family val="2"/>
            <scheme val="minor"/>
          </rPr>
          <t>======
ID#AAABbttIKog
PLANEACION    (2025-01-27 22:18:29)
Nuevo indicador no existe linea base</t>
        </r>
      </text>
    </comment>
    <comment ref="E346" authorId="1" shapeId="0" xr:uid="{699F4390-E63B-4579-81A5-2C00D139066F}">
      <text>
        <r>
          <rPr>
            <sz val="11"/>
            <color theme="1"/>
            <rFont val="Calibri"/>
            <family val="2"/>
            <scheme val="minor"/>
          </rPr>
          <t>======
ID#AAABbtp0-jI
PLANEACION    (2025-01-27 22:18:29)
Nuevo indicador no existe linea base</t>
        </r>
      </text>
    </comment>
    <comment ref="E347" authorId="1" shapeId="0" xr:uid="{2DE14D8B-D0ED-4303-94EA-919263731AA6}">
      <text>
        <r>
          <rPr>
            <sz val="11"/>
            <color theme="1"/>
            <rFont val="Calibri"/>
            <family val="2"/>
            <scheme val="minor"/>
          </rPr>
          <t>======
ID#AAABbtp0-Hw
PLANEACION    (2025-01-27 22:18:29)
Nuevo indicador no existe linea base</t>
        </r>
      </text>
    </comment>
    <comment ref="E349" authorId="1" shapeId="0" xr:uid="{F00B03E9-D617-47AB-B2C2-C0773A30DB28}">
      <text>
        <r>
          <rPr>
            <sz val="11"/>
            <color theme="1"/>
            <rFont val="Calibri"/>
            <family val="2"/>
            <scheme val="minor"/>
          </rPr>
          <t>======
ID#AAABbttILcU
PLANEACION    (2025-01-27 22:18:30)
Nuevo indicador no existe linea base</t>
        </r>
      </text>
    </comment>
    <comment ref="E350" authorId="1" shapeId="0" xr:uid="{DA10867A-215E-420C-BC85-F605AD1AA55A}">
      <text>
        <r>
          <rPr>
            <sz val="11"/>
            <color theme="1"/>
            <rFont val="Calibri"/>
            <family val="2"/>
            <scheme val="minor"/>
          </rPr>
          <t>======
ID#AAABbttILR8
PLANEACION    (2025-01-27 22:18:30)
Nuevo indicador no existe linea base</t>
        </r>
      </text>
    </comment>
    <comment ref="E351" authorId="1" shapeId="0" xr:uid="{0B371F58-F252-4F44-9F14-48A2ECAF3194}">
      <text>
        <r>
          <rPr>
            <sz val="11"/>
            <color theme="1"/>
            <rFont val="Calibri"/>
            <family val="2"/>
            <scheme val="minor"/>
          </rPr>
          <t>======
ID#AAABbttILEE
PLANEACION    (2025-01-27 22:18:30)
Nuevo indicador no existe linea base</t>
        </r>
      </text>
    </comment>
    <comment ref="E355" authorId="1" shapeId="0" xr:uid="{E66265DF-4E7A-4487-8B14-36391AC2B380}">
      <text>
        <r>
          <rPr>
            <sz val="11"/>
            <color theme="1"/>
            <rFont val="Calibri"/>
            <family val="2"/>
            <scheme val="minor"/>
          </rPr>
          <t>======
ID#AAABbtp0-mU
PLANEACION    (2025-01-27 22:18:29)
Nuevo indicador no existe linea base</t>
        </r>
      </text>
    </comment>
    <comment ref="E356" authorId="1" shapeId="0" xr:uid="{7F0D3979-30D0-486E-8B47-0916DF90777D}">
      <text>
        <r>
          <rPr>
            <sz val="11"/>
            <color theme="1"/>
            <rFont val="Calibri"/>
            <family val="2"/>
            <scheme val="minor"/>
          </rPr>
          <t>======
ID#AAABbttIKz0
PLANEACION    (2025-01-27 22:18:29)
Nuevo indicador no existe linea base</t>
        </r>
      </text>
    </comment>
    <comment ref="E373" authorId="1" shapeId="0" xr:uid="{DA86B4B7-29C7-4B8B-B088-545913237EF1}">
      <text>
        <r>
          <rPr>
            <sz val="11"/>
            <color theme="1"/>
            <rFont val="Calibri"/>
            <family val="2"/>
            <scheme val="minor"/>
          </rPr>
          <t>======
ID#AAABbtp0-PM
PLANEACION    (2025-01-27 22:18:29)
Nuevo indicador no exiete linea base</t>
        </r>
      </text>
    </comment>
    <comment ref="E374" authorId="1" shapeId="0" xr:uid="{2C15CF5C-6E5A-4570-A95C-80631E5F90F2}">
      <text>
        <r>
          <rPr>
            <sz val="11"/>
            <color theme="1"/>
            <rFont val="Calibri"/>
            <family val="2"/>
            <scheme val="minor"/>
          </rPr>
          <t>======
ID#AAABbttILIc
PLANEACION    (2025-01-27 22:18:30)
Nuevo indicador no exiete linea base</t>
        </r>
      </text>
    </comment>
    <comment ref="E375" authorId="1" shapeId="0" xr:uid="{7243F6B3-46A8-40DE-A163-290CFE3CA9EF}">
      <text>
        <r>
          <rPr>
            <sz val="11"/>
            <color theme="1"/>
            <rFont val="Calibri"/>
            <family val="2"/>
            <scheme val="minor"/>
          </rPr>
          <t>======
ID#AAABbtp0-bE
PLANEACION    (2025-01-27 22:18:29)
Nuevo indicador no exiete linea base</t>
        </r>
      </text>
    </comment>
    <comment ref="E377" authorId="1" shapeId="0" xr:uid="{C382C962-6F4B-46A5-9DC6-9288042EC427}">
      <text>
        <r>
          <rPr>
            <sz val="11"/>
            <color theme="1"/>
            <rFont val="Calibri"/>
            <family val="2"/>
            <scheme val="minor"/>
          </rPr>
          <t>======
ID#AAABbtp0-TI
PLANEACION    (2025-01-27 22:18:29)
Nuevo indicador no exiete linea base</t>
        </r>
      </text>
    </comment>
    <comment ref="E379" authorId="1" shapeId="0" xr:uid="{C38F6F01-4A25-4554-87B5-D5D206E7BAAC}">
      <text>
        <r>
          <rPr>
            <sz val="11"/>
            <color theme="1"/>
            <rFont val="Calibri"/>
            <family val="2"/>
            <scheme val="minor"/>
          </rPr>
          <t>======
ID#AAABbttILeI
PLANEACION    (2025-01-27 22:18:30)
Nuevo indicador no exiete linea base</t>
        </r>
      </text>
    </comment>
    <comment ref="E391" authorId="1" shapeId="0" xr:uid="{6CC74514-0DF2-4520-9A45-98CB1C109C23}">
      <text>
        <r>
          <rPr>
            <sz val="11"/>
            <color theme="1"/>
            <rFont val="Calibri"/>
            <family val="2"/>
            <scheme val="minor"/>
          </rPr>
          <t>======
ID#AAABbttILgU
PLANEACION    (2025-01-27 22:18:30)
Nuevo indicador no exiete linea base</t>
        </r>
      </text>
    </comment>
    <comment ref="E394" authorId="1" shapeId="0" xr:uid="{F366D0F7-5F35-439D-95FE-02E75282EFE2}">
      <text>
        <r>
          <rPr>
            <sz val="11"/>
            <color theme="1"/>
            <rFont val="Calibri"/>
            <family val="2"/>
            <scheme val="minor"/>
          </rPr>
          <t>======
ID#AAABbttIK7M
PLANEACION    (2025-01-27 22:18:29)
Nuevo indicador no exiete linea base</t>
        </r>
      </text>
    </comment>
    <comment ref="E395" authorId="1" shapeId="0" xr:uid="{6DFB742C-8C21-45ED-B0C0-F466213EC6B0}">
      <text>
        <r>
          <rPr>
            <sz val="11"/>
            <color theme="1"/>
            <rFont val="Calibri"/>
            <family val="2"/>
            <scheme val="minor"/>
          </rPr>
          <t>======
ID#AAABbttILbo
PLANEACION    (2025-01-27 22:18:30)
Nuevo indicador no exiete linea base</t>
        </r>
      </text>
    </comment>
    <comment ref="E430" authorId="1" shapeId="0" xr:uid="{F41F380D-ED64-46DE-A5F0-597A868F5139}">
      <text>
        <r>
          <rPr>
            <sz val="11"/>
            <color theme="1"/>
            <rFont val="Calibri"/>
            <family val="2"/>
            <scheme val="minor"/>
          </rPr>
          <t>======
ID#AAABbtp093k
PLANEACION    (2025-01-27 22:18:29)
Nuevo indicador no exiete linea base</t>
        </r>
      </text>
    </comment>
    <comment ref="E431" authorId="1" shapeId="0" xr:uid="{700F219E-EEC7-4A32-883B-B71B808EF429}">
      <text>
        <r>
          <rPr>
            <sz val="11"/>
            <color theme="1"/>
            <rFont val="Calibri"/>
            <family val="2"/>
            <scheme val="minor"/>
          </rPr>
          <t>======
ID#AAABbtp0-Eo
PLANEACION    (2025-01-27 22:18:29)
Nuevo indicador no exiete linea base</t>
        </r>
      </text>
    </comment>
    <comment ref="E432" authorId="1" shapeId="0" xr:uid="{BFFE335F-75E8-4DE2-951B-E607B3132E4B}">
      <text>
        <r>
          <rPr>
            <sz val="11"/>
            <color theme="1"/>
            <rFont val="Calibri"/>
            <family val="2"/>
            <scheme val="minor"/>
          </rPr>
          <t>======
ID#AAABbtp0-CE
PLANEACION    (2025-01-27 22:18:29)
Nuevo indicador no exiete linea base</t>
        </r>
      </text>
    </comment>
    <comment ref="E433" authorId="1" shapeId="0" xr:uid="{634B31A2-D504-44EE-9E5F-D57BEC16D986}">
      <text>
        <r>
          <rPr>
            <sz val="11"/>
            <color theme="1"/>
            <rFont val="Calibri"/>
            <family val="2"/>
            <scheme val="minor"/>
          </rPr>
          <t>======
ID#AAABbtp0-co
PLANEACION    (2025-01-27 22:18:29)
Nuevo indicador no exiete linea base</t>
        </r>
      </text>
    </comment>
    <comment ref="E434" authorId="1" shapeId="0" xr:uid="{5BF23418-5BC9-4D82-966F-097E800F1D50}">
      <text>
        <r>
          <rPr>
            <sz val="11"/>
            <color theme="1"/>
            <rFont val="Calibri"/>
            <family val="2"/>
            <scheme val="minor"/>
          </rPr>
          <t>======
ID#AAABbtp092Q
PLANEACION    (2025-01-27 22:18:29)
Nuevo indicador no exiete linea base</t>
        </r>
      </text>
    </comment>
    <comment ref="E435" authorId="1" shapeId="0" xr:uid="{2529A430-E8C1-41A7-86E8-9E9A64B7B1E2}">
      <text>
        <r>
          <rPr>
            <sz val="11"/>
            <color theme="1"/>
            <rFont val="Calibri"/>
            <family val="2"/>
            <scheme val="minor"/>
          </rPr>
          <t>======
ID#AAABbtp0914
PLANEACION    (2025-01-27 22:18:29)
Nuevo indicador no exiete linea base</t>
        </r>
      </text>
    </comment>
    <comment ref="E436" authorId="1" shapeId="0" xr:uid="{00C50F55-1004-4ECB-95A4-F42F2728767C}">
      <text>
        <r>
          <rPr>
            <sz val="11"/>
            <color theme="1"/>
            <rFont val="Calibri"/>
            <family val="2"/>
            <scheme val="minor"/>
          </rPr>
          <t>======
ID#AAABbtp0-XI
PLANEACION    (2025-01-27 22:18:29)
Nuevo indicador no exiete linea base</t>
        </r>
      </text>
    </comment>
    <comment ref="E437" authorId="1" shapeId="0" xr:uid="{9E386921-6632-4828-A075-6B9AFA2BE018}">
      <text>
        <r>
          <rPr>
            <sz val="11"/>
            <color theme="1"/>
            <rFont val="Calibri"/>
            <family val="2"/>
            <scheme val="minor"/>
          </rPr>
          <t>======
ID#AAABbttILT4
PLANEACION    (2025-01-27 22:18:30)
Nuevo indicador no exiete linea base</t>
        </r>
      </text>
    </comment>
    <comment ref="E447" authorId="1" shapeId="0" xr:uid="{A78EF59E-48AE-44FC-825F-7898B8BED29E}">
      <text>
        <r>
          <rPr>
            <sz val="11"/>
            <color theme="1"/>
            <rFont val="Calibri"/>
            <family val="2"/>
            <scheme val="minor"/>
          </rPr>
          <t>======
ID#AAABbtp097M
PLANEACION    (2025-01-27 22:18:29)
Nuevo indicador no exiete linea base</t>
        </r>
      </text>
    </comment>
    <comment ref="E448" authorId="1" shapeId="0" xr:uid="{A17377BD-AC1C-4EC9-91E5-232190834BE4}">
      <text>
        <r>
          <rPr>
            <sz val="11"/>
            <color theme="1"/>
            <rFont val="Calibri"/>
            <family val="2"/>
            <scheme val="minor"/>
          </rPr>
          <t>======
ID#AAABbttIKcc
PLANEACION    (2025-01-27 22:18:29)
Nuevo indicador no exiete linea base</t>
        </r>
      </text>
    </comment>
    <comment ref="E449" authorId="1" shapeId="0" xr:uid="{2F834E2A-58D2-4A50-850B-56C235235765}">
      <text>
        <r>
          <rPr>
            <sz val="11"/>
            <color theme="1"/>
            <rFont val="Calibri"/>
            <family val="2"/>
            <scheme val="minor"/>
          </rPr>
          <t>======
ID#AAABbtp090Y
PLANEACION    (2025-01-27 22:18:29)
Nuevo indicador no exiete linea base</t>
        </r>
      </text>
    </comment>
    <comment ref="E450" authorId="1" shapeId="0" xr:uid="{085960E3-64E3-4C69-B480-308F7826F24F}">
      <text>
        <r>
          <rPr>
            <sz val="11"/>
            <color theme="1"/>
            <rFont val="Calibri"/>
            <family val="2"/>
            <scheme val="minor"/>
          </rPr>
          <t>======
ID#AAABbttILf4
PLANEACION    (2025-01-27 22:18:30)
Nuevo indicador no exiete linea base</t>
        </r>
      </text>
    </comment>
    <comment ref="E451" authorId="1" shapeId="0" xr:uid="{F245FFB9-B80E-4EA6-B7EA-3F1B4560E6C9}">
      <text>
        <r>
          <rPr>
            <sz val="11"/>
            <color theme="1"/>
            <rFont val="Calibri"/>
            <family val="2"/>
            <scheme val="minor"/>
          </rPr>
          <t>======
ID#AAABbttILk4
PLANEACION    (2025-01-27 22:18:30)
Nuevo indicador no exiete linea base</t>
        </r>
      </text>
    </comment>
    <comment ref="E452" authorId="1" shapeId="0" xr:uid="{C057B57C-9DAA-4D53-A458-09E2497A0768}">
      <text>
        <r>
          <rPr>
            <sz val="11"/>
            <color theme="1"/>
            <rFont val="Calibri"/>
            <family val="2"/>
            <scheme val="minor"/>
          </rPr>
          <t>======
ID#AAABbttIKg0
PLANEACION    (2025-01-27 22:18:29)
Nuevo indicador no exiete linea base</t>
        </r>
      </text>
    </comment>
    <comment ref="E453" authorId="1" shapeId="0" xr:uid="{B12E14E8-3C50-4A2C-81CC-01BAA7C5F2E0}">
      <text>
        <r>
          <rPr>
            <sz val="11"/>
            <color theme="1"/>
            <rFont val="Calibri"/>
            <family val="2"/>
            <scheme val="minor"/>
          </rPr>
          <t>======
ID#AAABbtp0-lQ
PLANEACION    (2025-01-27 22:18:29)
Nuevo indicador no exiete linea base</t>
        </r>
      </text>
    </comment>
    <comment ref="E466" authorId="1" shapeId="0" xr:uid="{CC11055F-4953-4FD7-AB9C-84EDD937830C}">
      <text>
        <r>
          <rPr>
            <sz val="11"/>
            <color theme="1"/>
            <rFont val="Calibri"/>
            <family val="2"/>
            <scheme val="minor"/>
          </rPr>
          <t>======
ID#AAABbttILcQ
PLANEACION    (2025-01-27 22:18:30)
Nuevo indicador no exiete linea base</t>
        </r>
      </text>
    </comment>
    <comment ref="E483" authorId="1" shapeId="0" xr:uid="{C8153C64-8617-4278-8AFF-6A6ABFE50BFA}">
      <text>
        <r>
          <rPr>
            <sz val="11"/>
            <color theme="1"/>
            <rFont val="Calibri"/>
            <family val="2"/>
            <scheme val="minor"/>
          </rPr>
          <t>======
ID#AAABbtp0-jo
PLANEACION    (2025-01-27 22:18:29)
Nuevo indicador no exiete linea base</t>
        </r>
      </text>
    </comment>
    <comment ref="E484" authorId="1" shapeId="0" xr:uid="{4D9DB510-DF39-4891-9CB2-49525C5BA94E}">
      <text>
        <r>
          <rPr>
            <sz val="11"/>
            <color theme="1"/>
            <rFont val="Calibri"/>
            <family val="2"/>
            <scheme val="minor"/>
          </rPr>
          <t>======
ID#AAABbttIKiw
PLANEACION    (2025-01-27 22:18:29)
Nuevo indicador no exiete linea base</t>
        </r>
      </text>
    </comment>
    <comment ref="E485" authorId="1" shapeId="0" xr:uid="{B956A6F8-AE68-4736-93BE-2D1FD9B3D638}">
      <text>
        <r>
          <rPr>
            <sz val="11"/>
            <color theme="1"/>
            <rFont val="Calibri"/>
            <family val="2"/>
            <scheme val="minor"/>
          </rPr>
          <t>======
ID#AAABbttILW8
PLANEACION    (2025-01-27 22:18:30)
Nuevo indicador no exiete linea base</t>
        </r>
      </text>
    </comment>
    <comment ref="E486" authorId="1" shapeId="0" xr:uid="{DCFD1349-385E-43E9-A334-13F245490728}">
      <text>
        <r>
          <rPr>
            <sz val="11"/>
            <color theme="1"/>
            <rFont val="Calibri"/>
            <family val="2"/>
            <scheme val="minor"/>
          </rPr>
          <t>======
ID#AAABbtp0-Sk
PLANEACION    (2025-01-27 22:18:29)
Nuevo indicador no exiete linea base</t>
        </r>
      </text>
    </comment>
    <comment ref="E487" authorId="1" shapeId="0" xr:uid="{ADA57114-8705-41F9-A6A6-60A2ABBCA262}">
      <text>
        <r>
          <rPr>
            <sz val="11"/>
            <color theme="1"/>
            <rFont val="Calibri"/>
            <family val="2"/>
            <scheme val="minor"/>
          </rPr>
          <t>======
ID#AAABbttIKnM
PLANEACION    (2025-01-27 22:18:29)
Nuevo indicador no exiete linea base</t>
        </r>
      </text>
    </comment>
    <comment ref="E488" authorId="1" shapeId="0" xr:uid="{C8C0CCA1-0E14-4127-B861-A08C00879AB9}">
      <text>
        <r>
          <rPr>
            <sz val="11"/>
            <color theme="1"/>
            <rFont val="Calibri"/>
            <family val="2"/>
            <scheme val="minor"/>
          </rPr>
          <t>======
ID#AAABbtp0-TQ
PLANEACION    (2025-01-27 22:18:29)
Nuevo indicador no exiete linea base</t>
        </r>
      </text>
    </comment>
    <comment ref="E489" authorId="1" shapeId="0" xr:uid="{B5A80780-5F27-453E-A5A6-DE753C05AAA5}">
      <text>
        <r>
          <rPr>
            <sz val="11"/>
            <color theme="1"/>
            <rFont val="Calibri"/>
            <family val="2"/>
            <scheme val="minor"/>
          </rPr>
          <t>======
ID#AAABbtp0-LI
PLANEACION    (2025-01-27 22:18:29)
Nuevo indicador no exiete linea base</t>
        </r>
      </text>
    </comment>
    <comment ref="E490" authorId="1" shapeId="0" xr:uid="{0E76016C-53AC-422B-920A-1DA573411A9D}">
      <text>
        <r>
          <rPr>
            <sz val="11"/>
            <color theme="1"/>
            <rFont val="Calibri"/>
            <family val="2"/>
            <scheme val="minor"/>
          </rPr>
          <t>======
ID#AAABbttIKfE
PLANEACION    (2025-01-27 22:18:29)
Nuevo indicador no exiete linea base</t>
        </r>
      </text>
    </comment>
    <comment ref="E495" authorId="1" shapeId="0" xr:uid="{9D35F7B0-FBFF-47CF-AC33-B909F992AF85}">
      <text>
        <r>
          <rPr>
            <sz val="11"/>
            <color theme="1"/>
            <rFont val="Calibri"/>
            <family val="2"/>
            <scheme val="minor"/>
          </rPr>
          <t>======
ID#AAABbttIKuY
PLANEACION    (2025-01-27 22:18:29)
Nuevo indicador no exiete linea base</t>
        </r>
      </text>
    </comment>
    <comment ref="E496" authorId="1" shapeId="0" xr:uid="{B7117454-A0AA-4827-A884-10673973292C}">
      <text>
        <r>
          <rPr>
            <sz val="11"/>
            <color theme="1"/>
            <rFont val="Calibri"/>
            <family val="2"/>
            <scheme val="minor"/>
          </rPr>
          <t>======
ID#AAABbtp093o
PLANEACION    (2025-01-27 22:18:29)
Nuevo indicador no exiete linea base</t>
        </r>
      </text>
    </comment>
    <comment ref="E497" authorId="1" shapeId="0" xr:uid="{3108AE54-F666-4372-B0D9-D484AEF70808}">
      <text>
        <r>
          <rPr>
            <sz val="11"/>
            <color theme="1"/>
            <rFont val="Calibri"/>
            <family val="2"/>
            <scheme val="minor"/>
          </rPr>
          <t>======
ID#AAABczifUTM
PLANEACION    (2025-01-27 22:18:29)
Nuevo indicador no exiete linea base</t>
        </r>
      </text>
    </comment>
    <comment ref="E498" authorId="1" shapeId="0" xr:uid="{D8E7BA1D-E265-4B85-A751-E947EE42FCE6}">
      <text>
        <r>
          <rPr>
            <sz val="11"/>
            <color theme="1"/>
            <rFont val="Calibri"/>
            <family val="2"/>
            <scheme val="minor"/>
          </rPr>
          <t>======
ID#AAABbttILJQ
PLANEACION    (2025-01-27 22:18:30)
Nuevo indicador no exiete linea base</t>
        </r>
      </text>
    </comment>
    <comment ref="E535" authorId="1" shapeId="0" xr:uid="{D694FB61-1350-4EF9-8528-1F1DB25C8737}">
      <text>
        <r>
          <rPr>
            <sz val="11"/>
            <color theme="1"/>
            <rFont val="Calibri"/>
            <family val="2"/>
            <scheme val="minor"/>
          </rPr>
          <t>======
ID#AAABbtp0-N0
PLANEACION    (2025-01-27 22:18:29)
Nuevo indicador no exiete linea base</t>
        </r>
      </text>
    </comment>
    <comment ref="E536" authorId="1" shapeId="0" xr:uid="{AB9F8240-A5CF-4FD6-819E-0840F2D33988}">
      <text>
        <r>
          <rPr>
            <sz val="11"/>
            <color theme="1"/>
            <rFont val="Calibri"/>
            <family val="2"/>
            <scheme val="minor"/>
          </rPr>
          <t>======
ID#AAABbtp0-DQ
PLANEACION    (2025-01-27 22:18:29)
Nuevo indicador no exiete linea base</t>
        </r>
      </text>
    </comment>
    <comment ref="E537" authorId="1" shapeId="0" xr:uid="{32A7579E-AA5B-4D05-9707-E65EC12ABE43}">
      <text>
        <r>
          <rPr>
            <sz val="11"/>
            <color theme="1"/>
            <rFont val="Calibri"/>
            <family val="2"/>
            <scheme val="minor"/>
          </rPr>
          <t>======
ID#AAABbttILOg
PLANEACION    (2025-01-27 22:18:30)
Nuevo indicador no exiete linea base</t>
        </r>
      </text>
    </comment>
    <comment ref="E538" authorId="1" shapeId="0" xr:uid="{A9635404-3540-40D7-92F0-C26C27A5A59D}">
      <text>
        <r>
          <rPr>
            <sz val="11"/>
            <color theme="1"/>
            <rFont val="Calibri"/>
            <family val="2"/>
            <scheme val="minor"/>
          </rPr>
          <t>======
ID#AAABbttILWg
PLANEACION    (2025-01-27 22:18:30)
Nuevo indicador no exiete linea base</t>
        </r>
      </text>
    </comment>
    <comment ref="E540" authorId="1" shapeId="0" xr:uid="{1EC702E4-B120-446C-B8F8-295863D7B315}">
      <text>
        <r>
          <rPr>
            <sz val="11"/>
            <color theme="1"/>
            <rFont val="Calibri"/>
            <family val="2"/>
            <scheme val="minor"/>
          </rPr>
          <t>======
ID#AAABbttIKmE
PLANEACION    (2025-01-27 22:18:29)
Nuevo indicador no exiete linea base</t>
        </r>
      </text>
    </comment>
    <comment ref="E541" authorId="1" shapeId="0" xr:uid="{4A762CB5-3DC4-4817-9034-5F9DE06A36AB}">
      <text>
        <r>
          <rPr>
            <sz val="11"/>
            <color theme="1"/>
            <rFont val="Calibri"/>
            <family val="2"/>
            <scheme val="minor"/>
          </rPr>
          <t>======
ID#AAABbttILSY
PLANEACION    (2025-01-27 22:18:30)
Nuevo indicador no exiete linea base</t>
        </r>
      </text>
    </comment>
    <comment ref="E542" authorId="1" shapeId="0" xr:uid="{17939D78-9A75-4510-B41F-F54DEFCF4551}">
      <text>
        <r>
          <rPr>
            <sz val="11"/>
            <color theme="1"/>
            <rFont val="Calibri"/>
            <family val="2"/>
            <scheme val="minor"/>
          </rPr>
          <t>======
ID#AAABbtp0-Fs
PLANEACION    (2025-01-27 22:18:29)
Nuevo indicador no exiete linea base</t>
        </r>
      </text>
    </comment>
    <comment ref="E543" authorId="1" shapeId="0" xr:uid="{086978D8-FB9D-4750-B4CD-B58C9F8CD93F}">
      <text>
        <r>
          <rPr>
            <sz val="11"/>
            <color theme="1"/>
            <rFont val="Calibri"/>
            <family val="2"/>
            <scheme val="minor"/>
          </rPr>
          <t>======
ID#AAABbttILOI
PLANEACION    (2025-01-27 22:18:30)
Nuevo indicador no exiete linea base</t>
        </r>
      </text>
    </comment>
  </commentList>
</comments>
</file>

<file path=xl/sharedStrings.xml><?xml version="1.0" encoding="utf-8"?>
<sst xmlns="http://schemas.openxmlformats.org/spreadsheetml/2006/main" count="7275" uniqueCount="357">
  <si>
    <t>M1.PY.1.1: Analizar y ajustar la normatividad interna institucional para responder a las dinámicas del contexto</t>
  </si>
  <si>
    <t>GLOBAL</t>
  </si>
  <si>
    <t>Normatividad actualizada</t>
  </si>
  <si>
    <t>Estructura orgánica</t>
  </si>
  <si>
    <t>M1.PY.2.1: Consolidar los procesos comunicativos de todos los proyectos y acciones de las funciones institucionaes.</t>
  </si>
  <si>
    <t>Producción de Programas  Institucionales digitales y escritos</t>
  </si>
  <si>
    <t>Producciones Radiales Emitidas</t>
  </si>
  <si>
    <t>Producción de Programas Audiovisuales</t>
  </si>
  <si>
    <t>Asesorias Realizadas</t>
  </si>
  <si>
    <t>Capacitacones Realizadas</t>
  </si>
  <si>
    <t>M1.PY.2.1: Consolidar los procesos comunicativos de todos los proyectos y acciones de las funciones institucionales.</t>
  </si>
  <si>
    <t>Personas Capacitadas</t>
  </si>
  <si>
    <t>Estartégias Implementadas</t>
  </si>
  <si>
    <t>M2.PY.1.1: Gestionar recursos financieros en diferentes fuentes de financiación</t>
  </si>
  <si>
    <t>Escala de remuneración para contratistas</t>
  </si>
  <si>
    <t>Programación de los recursos</t>
  </si>
  <si>
    <t>Ejecución de los recursos</t>
  </si>
  <si>
    <t>M3.PY.1.1:Desarrollar los objetivos de la política de regionalización</t>
  </si>
  <si>
    <t>Condiciones académico administrativas</t>
  </si>
  <si>
    <t>políticas de intenacionalización</t>
  </si>
  <si>
    <t>Oferta académica pertinente</t>
  </si>
  <si>
    <t>Estrategias investigativas</t>
  </si>
  <si>
    <t>Alianzas UEES</t>
  </si>
  <si>
    <t>Estructura académico administsrativa</t>
  </si>
  <si>
    <t>M4.PY.1.1:Revisar y reestructurar el proceso de admisión y selección docente</t>
  </si>
  <si>
    <t>Acuerdo política de selección y vinculación Docentes</t>
  </si>
  <si>
    <t>M4.PY.1.2: Desarrollar procesos de formación continúa, Capacitación pedagógica y Docente</t>
  </si>
  <si>
    <t>NEIVA</t>
  </si>
  <si>
    <t>Docentes capacitadoes en su área de enseñanza</t>
  </si>
  <si>
    <t>GARZÓN</t>
  </si>
  <si>
    <t>LA PLATA</t>
  </si>
  <si>
    <t>PITALITO</t>
  </si>
  <si>
    <t>Docentes capacitados en relaciones humanas</t>
  </si>
  <si>
    <t>Docentes capacitados en pedagogía</t>
  </si>
  <si>
    <t>Docentes con nivel en segunda lengua B2</t>
  </si>
  <si>
    <t>M4.PY.1.3: Formar recurso humano Docente de alto nivel</t>
  </si>
  <si>
    <t>Docentes con formación doctoral</t>
  </si>
  <si>
    <t>Docentes con estancia posdoctoral</t>
  </si>
  <si>
    <t>M4.PY.1.4: Fomentar la investigación y la producción académica</t>
  </si>
  <si>
    <t>Docentes actualizados en investigación por la VIPS</t>
  </si>
  <si>
    <t>M4.PY.1.5: Apoyar la internacionalización y visibilidad docente</t>
  </si>
  <si>
    <t>Intercambios internacionales Docentes salientes</t>
  </si>
  <si>
    <t>Intercambios nacionales Docentes salientes</t>
  </si>
  <si>
    <t>Intercambio internacionales  Docentes entrantes</t>
  </si>
  <si>
    <t>Intercambio nacionales  Docentes entrantes</t>
  </si>
  <si>
    <t>Cursos internacionales orientados</t>
  </si>
  <si>
    <t>M4.PY.1.6: Revisar y reestructurar la evaluación del desempeño docente</t>
  </si>
  <si>
    <t>Acuerdo política evaluación docente</t>
  </si>
  <si>
    <t>Implementación y seguimiento política evalulación docente</t>
  </si>
  <si>
    <t>M4.PY.1.7: Desarrollar estrategias para el reconocimiento y promoción profesoral</t>
  </si>
  <si>
    <t>Modelo de asignación méritos</t>
  </si>
  <si>
    <t>Docentes reconocidos</t>
  </si>
  <si>
    <t>M4.PY.2.1: Atualzar las estructuras curriculares de la oferta de pregrado y postgrado</t>
  </si>
  <si>
    <t>Programas académicos actualizados con la nueva política curricular</t>
  </si>
  <si>
    <t>M4.PY.2.2: Desarrollar estrategias de Internacionalización del Curriculo</t>
  </si>
  <si>
    <t>Intercambios internacionales Estudiantes salientes</t>
  </si>
  <si>
    <t>Intercambios nacionales Estudiantes salientes</t>
  </si>
  <si>
    <t>Intercambio internacionales  Estudiantes entrantes</t>
  </si>
  <si>
    <t>Intercambio nacionales  Estudiantes entrantes</t>
  </si>
  <si>
    <t>Cursos internacionales tomados</t>
  </si>
  <si>
    <t>M4.PY.2.3: Incorporar tecnologias educativas avanzadas</t>
  </si>
  <si>
    <t>Tecnologías avanzadas implementadas</t>
  </si>
  <si>
    <t>% de uso de herramientas con tecnologías avanzadas por programa</t>
  </si>
  <si>
    <t>M4.PY.3.1: Implementar procesos de co-construcción activa entre Universidad-Empresa en la estructuración de políticas y procesos.</t>
  </si>
  <si>
    <t>Proyectos en colaboración UE</t>
  </si>
  <si>
    <t>Graduados vinculados en el sector productivo PC-UE</t>
  </si>
  <si>
    <t>M4.PY.3.2: Implementar estrategias institucionales de formación en competencias emprendedoras y de innovación.</t>
  </si>
  <si>
    <t>Programas académicos con componente flexible de emprendimiento implementado</t>
  </si>
  <si>
    <t>M4.PY.3.3: Fortalecer las alianzas público-privadas para prácticas profesionales,  pasantías y formación dúal.</t>
  </si>
  <si>
    <t>Convenios interinstitucionales implementados</t>
  </si>
  <si>
    <t>Pasantes y judicantes vinculados a organizaciones</t>
  </si>
  <si>
    <t>M4.PY.4.1: Incluir procesos de Proyección Social contextualizada en la formación.</t>
  </si>
  <si>
    <t>Programas academicos articulados a proyección social</t>
  </si>
  <si>
    <t>M4.PY.4.2: Desarrollar procesos de interacción entre los programas académicos y los grupos de interés</t>
  </si>
  <si>
    <t>Actividades conjuntas entre los programas y grupos de interes</t>
  </si>
  <si>
    <t>M4.PY.4.3: Diseñar e implmentar herramientas de monitoreo del impacto de  los  procesos misionales</t>
  </si>
  <si>
    <t>Modelo medicion de impacto de los procesos misionales</t>
  </si>
  <si>
    <t>Implementacion del modelo medición impactos</t>
  </si>
  <si>
    <t>M4.PY.4.4: Adecuar las políticas y los criterios de admisión a los programas académicos.</t>
  </si>
  <si>
    <t xml:space="preserve">Acuerdo nueva  Política admisión </t>
  </si>
  <si>
    <t>Implemenmtación de la nueva Política</t>
  </si>
  <si>
    <t>M4.PY.4.5: Evaluar la continuidad de la actual oferta académica.</t>
  </si>
  <si>
    <t>Programas evaluados y reestructurados</t>
  </si>
  <si>
    <t>M4.PY.4.6: Analizar la pertinencia para la creación de nueva oferta académica de la Universidad.</t>
  </si>
  <si>
    <t>Programas pregrado modalidad presencial</t>
  </si>
  <si>
    <t>Programas de postgrado</t>
  </si>
  <si>
    <t>Nuevos Programas modalidad virtual e híbrida</t>
  </si>
  <si>
    <t>Inscripciones por promoción oferta académica</t>
  </si>
  <si>
    <t>Programas por ciclos propedéuticos</t>
  </si>
  <si>
    <t>M4.PY.5.1: Implementar el Modelo de Articulación de la educación superior con la educación media</t>
  </si>
  <si>
    <t>Modelo de articulación implementado</t>
  </si>
  <si>
    <t>M4.PY.5.2: Realizar el adecuado seguimiento al proceso de articulación de la educación superior con la educación media</t>
  </si>
  <si>
    <t>IEM articuladas</t>
  </si>
  <si>
    <t>M4.PY.6.1: Fomentar una cultura de la autoevaluación, autorregulación y mejora continua.</t>
  </si>
  <si>
    <t>Modelo diseñado SIAC institucional</t>
  </si>
  <si>
    <t xml:space="preserve">Programas con registro calificado basado en modelo SIAC </t>
  </si>
  <si>
    <t xml:space="preserve">Programas acreditados de alta calidad basado con el modelo SIAC </t>
  </si>
  <si>
    <t>Implentación y apropiación del modelo SIAC para la acreditación institucional de alta calidad</t>
  </si>
  <si>
    <t>M4.PY.6.2: Promover la acreditación en alta calidad de la institución y de los diferentes programas académicos.</t>
  </si>
  <si>
    <t xml:space="preserve">Número de programas  acreditados de alta calidad </t>
  </si>
  <si>
    <t>M4.PY.6.3: Fomentar la acreditación internacional de calidad  de programas</t>
  </si>
  <si>
    <t xml:space="preserve">Número de programas con acreditación internacional de alta calidad </t>
  </si>
  <si>
    <t>M4.PY.6.4: Definir lineamientos para la articulación del PDI con la planeación y los planes de mejoramiento de los programas de cada Facultad.</t>
  </si>
  <si>
    <t>Planes de mejoramiento articulados</t>
  </si>
  <si>
    <t>M5.PY.1.1: Realizar diagnósticos participativos para la mejora continua.</t>
  </si>
  <si>
    <t>Informe sobre campus virtual</t>
  </si>
  <si>
    <t>M5.PY.1.2: Desarrollar estrategias de Apropiación del Campus Virtual de manera integral</t>
  </si>
  <si>
    <t>Docentes capacitados en competencias digitales</t>
  </si>
  <si>
    <t>M5.PY.1.3: Fomentar el desarrollo de contenidos digitales y la creación de espacios para producción virtual</t>
  </si>
  <si>
    <t>Cursos</t>
  </si>
  <si>
    <t>M5.PY.1.4: Actualizar y sostener eI campus virtual de la Universidad</t>
  </si>
  <si>
    <t>Actualización del campus virtual</t>
  </si>
  <si>
    <t>M5.PY.2.1: Implementar el plan de mantenimiento</t>
  </si>
  <si>
    <t>Plan Mantenimiento ejecutado</t>
  </si>
  <si>
    <t>M5.PY.2.2: Construir planta física</t>
  </si>
  <si>
    <t>Mts 2 Construidos</t>
  </si>
  <si>
    <t>M5.PY.2.3: Actualizar la infraestructura eléctrica y de telecomunicaciones</t>
  </si>
  <si>
    <t>Estudio Catastro de redes</t>
  </si>
  <si>
    <t>Mts 2 con redes actualizada</t>
  </si>
  <si>
    <t>M5.PY.2.4: Adecuar la planta física</t>
  </si>
  <si>
    <t>Mts 2  adecuados</t>
  </si>
  <si>
    <t>M5.PY.3.1:  Garantizar el servicio de internet de manera óptima</t>
  </si>
  <si>
    <t xml:space="preserve">Megas </t>
  </si>
  <si>
    <t>M5.PY.4.1: Dotar los diferentes espacios fisicos</t>
  </si>
  <si>
    <t xml:space="preserve"> Laboratorios Dotados</t>
  </si>
  <si>
    <t>Aulas dotadas con ayudas audivisuales</t>
  </si>
  <si>
    <t>Aulas hibridas dotadas</t>
  </si>
  <si>
    <t>Aulas dotadas para modelo pedagogico STEM+</t>
  </si>
  <si>
    <t>Dotación auditorios</t>
  </si>
  <si>
    <t>Dotación muebles bibliotecas</t>
  </si>
  <si>
    <t>Dotación oficinas</t>
  </si>
  <si>
    <t>Dotación emisora institucional</t>
  </si>
  <si>
    <t>Mantenimiento de la dotación de laboratorios</t>
  </si>
  <si>
    <t>Mantenimiento de la dotación de aulas</t>
  </si>
  <si>
    <t>Mantenimiento de la dotación de auditorios</t>
  </si>
  <si>
    <t>Mantenimiento de la dotación de bibliotecas</t>
  </si>
  <si>
    <t>Mantenimiento de la dotación de oficinas</t>
  </si>
  <si>
    <t>Mantenimiento de la dotación emisora institucional</t>
  </si>
  <si>
    <t>Insumos para laboratorios</t>
  </si>
  <si>
    <t>Bibliografía fisica y Digital</t>
  </si>
  <si>
    <t>Acceso a bases de datos (bibliografía)</t>
  </si>
  <si>
    <t>M5.PY.5.1: Desarrollar nuevos aplicativos que soporten los procesos Institucionales</t>
  </si>
  <si>
    <t>Nuevos aplicativos</t>
  </si>
  <si>
    <t>M5.PY.5.2: Adecuar y mantener los aplicativos que soporten los procesos Institucionales</t>
  </si>
  <si>
    <t>Aplicativos mantenidos</t>
  </si>
  <si>
    <t>M5.PY.5.3: Adquirir y renovar licencias de software</t>
  </si>
  <si>
    <t>Licencias nuevas y renovadas</t>
  </si>
  <si>
    <t>M5.PY.5.4: Realizar mantenimiento preventivo y correctivo de los equipos de computo</t>
  </si>
  <si>
    <t>Equipos adecuados y mantenidos</t>
  </si>
  <si>
    <t>M5.PY.5.5: Adquisición de equipos y elementos de cómputo, comunicaciones y servidores</t>
  </si>
  <si>
    <t>Equipos y elementos adquiridos</t>
  </si>
  <si>
    <t>M5.PY.5.6: Fortalecer los sistemas de gestión</t>
  </si>
  <si>
    <t>Certificación en la norma NTC ISO 9001:2015</t>
  </si>
  <si>
    <t>Certificación en la norma NTC ISO 14001</t>
  </si>
  <si>
    <t>Certificaciones norma NTC  ISO 45001</t>
  </si>
  <si>
    <t>Certificaciones norma (ISO 27001:2022</t>
  </si>
  <si>
    <t>Certificaciones norma (ISO 27701:2019</t>
  </si>
  <si>
    <t>Implementación del Sistema de Gestión Documental</t>
  </si>
  <si>
    <t>Procesos con sistema de planeación</t>
  </si>
  <si>
    <t>Certificacion norma (17025) Pruebas de 2 laboratorios</t>
  </si>
  <si>
    <t>M6.PY.1.1: Fortalecer y consolidar grupos, centros, redes de conocimiento y semilleros de investigación</t>
  </si>
  <si>
    <t>Proyectos menor cuantías terminados</t>
  </si>
  <si>
    <t>Proyectos mediana cuantía terminados</t>
  </si>
  <si>
    <t>Proyectos mayor cuantía terminados</t>
  </si>
  <si>
    <t>Proyectos Interfacultades terminados</t>
  </si>
  <si>
    <t>M6.PY.1.2: Gestionar Investigación - Gestión del conocimiento y tecnología</t>
  </si>
  <si>
    <t xml:space="preserve"> Concesión de derechos de Propiedad Industrial otorgados</t>
  </si>
  <si>
    <t>Derechos de propiedad industrial comercializados, licenciados y transferidos</t>
  </si>
  <si>
    <t>Validaciones</t>
  </si>
  <si>
    <t>Procesos de vigilancia científico tecnológica</t>
  </si>
  <si>
    <t>M6.PY.1.3: Fortalecer las capacidades investigativas de los centros y grupos de investigación como unidades básicas para el desarrollo del ecosistema de CTeI articulado a las necesidades Territoriales.</t>
  </si>
  <si>
    <t>consolidacion de grupos de investigacion (FORMALIZADOS)</t>
  </si>
  <si>
    <t>consolidacion de grupos de investigacion (CATEGORIZADOS)</t>
  </si>
  <si>
    <t>Docentes investigadores categorizados</t>
  </si>
  <si>
    <t xml:space="preserve">Consolidacion Centros de Investigación [Formalizados] </t>
  </si>
  <si>
    <t xml:space="preserve">Consolidacion Centros de Investigación [Reconocidos SNCTeI] </t>
  </si>
  <si>
    <t>M6.PY.1.4: Fomentar procesos de desarrollo y apropiación de una cultura de la ética, bioética e integridad científica</t>
  </si>
  <si>
    <t>Comites de bioetica e integridad cientifica en servicio</t>
  </si>
  <si>
    <t>M6.PY.2.1: Fortalecer las alianzas entre la universidad, estado, empresa, sociedad.</t>
  </si>
  <si>
    <t>Proyectos ejecutados SGR</t>
  </si>
  <si>
    <t>Convenios ejecutados para el desarrollo programas-proyectos territoriales</t>
  </si>
  <si>
    <t>Red innovación y competitividad en operación</t>
  </si>
  <si>
    <t>Presencia institucional en eventos regionales, nacionales e internacionales</t>
  </si>
  <si>
    <t>Eventos organizados en alianza UEES</t>
  </si>
  <si>
    <t>Asesorias en linemientos para política pública en el marco UEES</t>
  </si>
  <si>
    <t>M6.PY.3.1: Formar a través de la Investigación para garantizar la consolidación de la cadena formativa de Investigación</t>
  </si>
  <si>
    <t>Estudiantes de educación básica y media en iniciativas de investigación</t>
  </si>
  <si>
    <t>Proyectos de semilleros terminados</t>
  </si>
  <si>
    <t>Proyectos trabajos de grado  terminados</t>
  </si>
  <si>
    <t>Proyectos  Tesis de Maestríass terminados</t>
  </si>
  <si>
    <t>Proyectos  Tesis de Doctorados terminados</t>
  </si>
  <si>
    <t>Proyectos Jóvenes Investigadores terminados</t>
  </si>
  <si>
    <t>Programas de doctorado apoyados</t>
  </si>
  <si>
    <t>M6.PY.3.2: Desarrollo de alianzas estratégicas que garanticen la sostenibilidad técnica y financiera de la cadena formativa en investigación en la región.</t>
  </si>
  <si>
    <t xml:space="preserve">Convenios de cooperacion en investigacion ejecutados </t>
  </si>
  <si>
    <t>M6.PY.3.3: Formar en Investigación e Integración institucional al sistema regional y nacional de innovacion y competitividad</t>
  </si>
  <si>
    <t>Experiencias de  investigacion (pre y pos) orientados por Grupos de Investigacion</t>
  </si>
  <si>
    <t xml:space="preserve">Actividades de formacion en investigacion </t>
  </si>
  <si>
    <t>M6.PY.4.1: Divulgar los desarrollos de los procesos de Ciencia, Tecnología, Innovación y Emprendimiento</t>
  </si>
  <si>
    <t>Eventos cientificos nacionales organizados</t>
  </si>
  <si>
    <t>Eventos cientificos internacionales organizados</t>
  </si>
  <si>
    <t>Ponencias internacionales realizadas</t>
  </si>
  <si>
    <t>Ponencias nacionales realizadas</t>
  </si>
  <si>
    <t>Participación en ferias de libros</t>
  </si>
  <si>
    <t>Vinculación y desarrollo en redes académicas e investigativas</t>
  </si>
  <si>
    <t>Feria de emprendimiento e innovacion</t>
  </si>
  <si>
    <t>Apoyo para publicacion de articulos cientificos</t>
  </si>
  <si>
    <t xml:space="preserve">Publicación de articulos cientificos </t>
  </si>
  <si>
    <t xml:space="preserve">M6.PY.4.2: Consolidar centros de ciencia como espacios de innovación, apropiación y transferencia del conocimiento. </t>
  </si>
  <si>
    <t>Proyectos centro de ciencias financiados con SGR y otras instituciones.</t>
  </si>
  <si>
    <t>M6.PY.4.3: Fortalecer y desarrollar los procesos editoriales de la Universidad Surcolombiana</t>
  </si>
  <si>
    <t>Revistas publicadas en OJS</t>
  </si>
  <si>
    <t>Indexaciones en bases de datos científicas</t>
  </si>
  <si>
    <t>Revistas categorizadas publindex</t>
  </si>
  <si>
    <t>Sostenimieneto categorización Publindex</t>
  </si>
  <si>
    <t>Libros Publicados por la editorial</t>
  </si>
  <si>
    <t xml:space="preserve">M6.PY.5.1: Fortalecer el sistema de Proyección Social </t>
  </si>
  <si>
    <t>Macroproyectos ejecutados</t>
  </si>
  <si>
    <t>Proyectos RSU ejecutados</t>
  </si>
  <si>
    <t>Seminarios</t>
  </si>
  <si>
    <t>Diplomados</t>
  </si>
  <si>
    <t>Simposio</t>
  </si>
  <si>
    <t>Cursos y talleres</t>
  </si>
  <si>
    <t xml:space="preserve">M6.PY.5.2: Implementar estrategias para la oferta académica y de capacitación a los diferentes sectores económicos </t>
  </si>
  <si>
    <t>Asesorias contable / empresarial CIE</t>
  </si>
  <si>
    <t>Acompañamiento contable / empresarial CIE</t>
  </si>
  <si>
    <t>Personas beneficiarias USAP</t>
  </si>
  <si>
    <t>Procesos de conciliación atendidos CCON</t>
  </si>
  <si>
    <t>Audiencias atendidas CCON</t>
  </si>
  <si>
    <t>Asesorias C.juridico</t>
  </si>
  <si>
    <t>Acompañamiento C. juridicos</t>
  </si>
  <si>
    <t>Asesorias en emprendimiento</t>
  </si>
  <si>
    <t>Iniciativas emprendedoras registradas CEI</t>
  </si>
  <si>
    <t>Personas capacitadas en emprendimiento</t>
  </si>
  <si>
    <t>Personas capacitadas en marco del proyecto de ciencia para la PAZ y la justicia social</t>
  </si>
  <si>
    <t>Personas capacitadas en marco del proyecto de ciencia para la PAZ</t>
  </si>
  <si>
    <t>M6.PY.5.3: Participar en convocatorias nacionales e internacionales a proyectos que integren proyección social, formación, desarrollo tecnológico y emprendimiento.</t>
  </si>
  <si>
    <t>Proyectos de innovación aprobados</t>
  </si>
  <si>
    <t>M7.PY.1.1: Fomentar la salud integral con programas de promoción y prevención</t>
  </si>
  <si>
    <t xml:space="preserve">Consultas de Salud Física, visual, auditiva </t>
  </si>
  <si>
    <t>Consulta de Cuidado de la salud bucal</t>
  </si>
  <si>
    <t>Consulta de salud mental</t>
  </si>
  <si>
    <t>Campañas de salud sexual y reproductiva</t>
  </si>
  <si>
    <t>PyP . campañas médica</t>
  </si>
  <si>
    <t>PyP . Campañas odontológica</t>
  </si>
  <si>
    <t>PyP campañas psicológica en Población Vulnerable</t>
  </si>
  <si>
    <t>Intervención integral para el manejo del Consumo de Sustancias Psicoactivas</t>
  </si>
  <si>
    <t xml:space="preserve">Asistentes Formación sanologíca </t>
  </si>
  <si>
    <t>M7.PY.1.2: Incentivar la actividad física, deporte y recreación</t>
  </si>
  <si>
    <t>Eventos de Formación Deportiva en las diferentes disciplinas.</t>
  </si>
  <si>
    <t>Eventos Representación . Competitiva</t>
  </si>
  <si>
    <t>Eventos  Recreación y Aprovechamiento del Tiempo Libre</t>
  </si>
  <si>
    <t>Atenciones Kinesiología y rehabilitación deportiva</t>
  </si>
  <si>
    <t>Atenciónes en psicologia deportiva</t>
  </si>
  <si>
    <t>M7.PY.1.3: Promover la actividad artística y cultural</t>
  </si>
  <si>
    <t>Talleres de Formación en modalidades artístiscas</t>
  </si>
  <si>
    <t>Talleres de Recreación en modalidades artísticas</t>
  </si>
  <si>
    <t>Puestas en escena de los grupos artísticos</t>
  </si>
  <si>
    <t>M7.PY.1.4: Fortalecer el Apoyo Académico</t>
  </si>
  <si>
    <t>Beneficiario Becas y apoyos socioeconómicos</t>
  </si>
  <si>
    <t>Estudiantes beneficiados Subsidio a la Alimentación</t>
  </si>
  <si>
    <t>Esstudiantes beneficiados Subsidio a la Alimentación</t>
  </si>
  <si>
    <t>Beneficiarios Apoyo tecnolólogico educativo</t>
  </si>
  <si>
    <t xml:space="preserve">Beneficiarios Apoyo tecnolólogico educativo </t>
  </si>
  <si>
    <t>Beneficiarios Apoyo medios de transporte - biciusco</t>
  </si>
  <si>
    <t>Beneficiarios de acompañamiento Académico inicial (Semestre cero) - Estudiantes</t>
  </si>
  <si>
    <t>Acompañamiento Académico inicial (Semestre cero) - Estudiantes</t>
  </si>
  <si>
    <t>Saber Pro - Estudiantes capacitados</t>
  </si>
  <si>
    <t>Consejerias académicas a Estudiantes</t>
  </si>
  <si>
    <t>M7.PY.1.5: Fortalecer el Desarrollo humano</t>
  </si>
  <si>
    <t>Inducción institucional a estudiantes nuevos - asistentes</t>
  </si>
  <si>
    <t>Inducción institucional a Docentes nuevos - asistentes</t>
  </si>
  <si>
    <t>Inducción institucional a Admitivos y Contratistas nuevos - asistentes</t>
  </si>
  <si>
    <t xml:space="preserve"> Interacción entre los integrantes de la comunidad universitaria - asistentes</t>
  </si>
  <si>
    <t xml:space="preserve">Atención a la población con enfoque diferencial </t>
  </si>
  <si>
    <t>Actualización en el área de trabajo</t>
  </si>
  <si>
    <t>Formación de funcionarios en el área de trabajo</t>
  </si>
  <si>
    <t>M7.PY.2,1: Fomentar la identidad en el currículo académico</t>
  </si>
  <si>
    <t>PEU evaluado</t>
  </si>
  <si>
    <t>PEU actualizado</t>
  </si>
  <si>
    <t>M7.PY.2,2: Generar estrategias para la apropiación de los rasgos distintivos de los programas académicos.</t>
  </si>
  <si>
    <t>PEU Implementado</t>
  </si>
  <si>
    <t>M7.PY.2,3: Crear espacios de Integración para la sinergia en las funciones misionales</t>
  </si>
  <si>
    <t>Encuentros de trabajo colaborativo realizados</t>
  </si>
  <si>
    <t>M7.PY.2,4: Vinculación de la identidad con los retos estratégicos</t>
  </si>
  <si>
    <t>ADN universitario evaluado</t>
  </si>
  <si>
    <t>INDICADOR DE EFICACIA
(METAS LOGRADAS / METAS PROYECTADAS)</t>
  </si>
  <si>
    <t>INDICADOR DE EFECTIVIDAD
(EFICACIA * EFICIENCIA)</t>
  </si>
  <si>
    <t>SEDE</t>
  </si>
  <si>
    <t>A</t>
  </si>
  <si>
    <t>S</t>
  </si>
  <si>
    <t>SI</t>
  </si>
  <si>
    <t>SD</t>
  </si>
  <si>
    <t>NO APLICA</t>
  </si>
  <si>
    <t>TOTAL M1.PY.1: Revisión y actualización de la normatividad institucional</t>
  </si>
  <si>
    <t>TOTAL M1.PY.2: Consolidacion de los procesos comunicativos institucionales</t>
  </si>
  <si>
    <t>M1 GOBERNABILIDAD Y GOBERNANZA</t>
  </si>
  <si>
    <t>TOTAL M1 GOBERNABILIDAD Y GOBERNANZA</t>
  </si>
  <si>
    <t>TOTAL M2.PY.1: Gestión para diversificar de fuentes de financiacilón y la programación y ejecución de recursos</t>
  </si>
  <si>
    <t>M2 SOSTENIBILIDAD FINANCIERA</t>
  </si>
  <si>
    <t>TOTAL M2 SOSTENIBILIDAD FINANCIERA</t>
  </si>
  <si>
    <t>M3 REGIONALIZACIÓN</t>
  </si>
  <si>
    <t>TOTAL M4.PY.1: Sistema Integral de Desarrollo profesoral</t>
  </si>
  <si>
    <t>TOTAL M3.PY.1: Desarrollar los objetivos de la política de regionalización</t>
  </si>
  <si>
    <t>TOTAL M3 REGIONALIZACIÓN</t>
  </si>
  <si>
    <t>TOTAL M4.PY.2:  Innovación, Internacionalización y Transformación pedagógica curricular</t>
  </si>
  <si>
    <t>TOTAL M4.PY.3: Programa Integral de Desarrollo Profesional y el Emprendimiento</t>
  </si>
  <si>
    <t>M7 BIENESTAR Y FORMACIÓN SOCIO-HUMANÍSTICA</t>
  </si>
  <si>
    <t>TOTAL  M7 BIENESTAR Y FORMACIÓN SOCIO-HUMANÍSTICA</t>
  </si>
  <si>
    <t>TOTAL M7.PY.2: Construcción de la identidad institucional (ADN universitario)</t>
  </si>
  <si>
    <t>TOTAL M7.PY.1: Cultura del Bienestar Universitario (calidad de vida, construcción de comunidad, formación integral y desarrollo humano)</t>
  </si>
  <si>
    <t>M6 INVESTIGACIÓN, CONOCIMIENTO, TERRITORIO, DESARROLLO Y COMPETITIVIDAD</t>
  </si>
  <si>
    <t>TOTAL M6 INVESTIGACIÓN, CONOCIMIENTO, TERRITORIO, DESARROLLO Y COMPETITIVIDAD</t>
  </si>
  <si>
    <t>TOTAL M6.PY.5: Fortalecimiento de procesos de responsabilidad y transformación social</t>
  </si>
  <si>
    <t>TOTAL M6.PY4: Apropiación, difusión y divulgación del conocimiento científico tecnológico</t>
  </si>
  <si>
    <t>TOTAL M6.PY.3: Fortalecimiento de las capacidades y la cultura de investigación (Cadena Formativa de Investigación)</t>
  </si>
  <si>
    <t>TOTAL M6.PY.2: Fortalecimiento y dinamización de la cuádruple hélice (Universidad, empresa, estado, sociedad)</t>
  </si>
  <si>
    <t>TOTAL M6.PY.1: Fortalecimiento del ecosistema de investigación, innovación, emprendimiento, transferencia de conocimiento, tecnología y competitividad</t>
  </si>
  <si>
    <t>M5 MODERNIZACIÓN TECNOLÓGICA, TRANSFORMACIÓN DIGITAL E INFRAESTRUCTURA FÍSICA</t>
  </si>
  <si>
    <t>TOTAL M5 MODERNIZACIÓN TECNOLÓGICA, TRANSFORMACIÓN DIGITAL E INFRAESTRUCTURA FÍSICA</t>
  </si>
  <si>
    <t xml:space="preserve">TOTAL M5.PY.5: Modernización, automatización e Integración de los sistemas de información y gestión universitaria </t>
  </si>
  <si>
    <t>TOTAL M5.PY.4: Dotación de la infraestructura física y tecnológica de la institución</t>
  </si>
  <si>
    <t>TOTAL M5.PY.3: Fortalecimiento de la infraestructura TECNOLÓGICA de la institución.</t>
  </si>
  <si>
    <t>TOTAL M5.PY.2: Desarrollo de la infraestructura FISICA de la institución</t>
  </si>
  <si>
    <t>TOTAL M5.PY.1: Consolidación y modernización de la infraestructura y plataformas para la educación digital.</t>
  </si>
  <si>
    <t>M4 EXCELENCIA ACADÉMICA, PERTENENCIA, PERTINENCIA Y RELEVANCIA SOCIAL</t>
  </si>
  <si>
    <t>TOTAL M4 EXCELENCIA ACADÉMICA, PERTENENCIA, PERTINENCIA Y RELEVANCIA SOCIAL</t>
  </si>
  <si>
    <t>TOTAL  M4.PY.6: Consolidación del sistema interno de aseguramiento de la calidad - SIAC</t>
  </si>
  <si>
    <t>TOTAL M4.PY.5: Articulación de la educación media con la educación superior y la formación para el trabajo y el desarrollo humano.</t>
  </si>
  <si>
    <t>TOTAL M4.PY.4: Actualización y Transformación de la oferta académica con Pertinencia Social y Académica</t>
  </si>
  <si>
    <t>TOTAL PDI T1 2025</t>
  </si>
  <si>
    <t>Dic. 2024</t>
  </si>
  <si>
    <t>BAJO</t>
  </si>
  <si>
    <t>MUY BAJO</t>
  </si>
  <si>
    <t>MISIÓN</t>
  </si>
  <si>
    <t>UNIDAD DE MEDIDA</t>
  </si>
  <si>
    <t>LINEA BASE
2023
(1)</t>
  </si>
  <si>
    <t>META PDI 2025
(2)</t>
  </si>
  <si>
    <t>Resultado</t>
  </si>
  <si>
    <t xml:space="preserve">Nivel de Desempeño </t>
  </si>
  <si>
    <t>ACCIÓN
PROYECTO</t>
  </si>
  <si>
    <t>TIPO META
(3)</t>
  </si>
  <si>
    <t>*Indices series de empalme - DANE</t>
  </si>
  <si>
    <t xml:space="preserve">RECURSOS PROYECTADOS PDI    2025 (4) </t>
  </si>
  <si>
    <t>APROPIACIÓN 2025</t>
  </si>
  <si>
    <t>EJECUCIÓN RP T3 2025 (5)</t>
  </si>
  <si>
    <t>EJECUCIÓN ACUMULADA FIN T3 2025</t>
  </si>
  <si>
    <t>% (APROPIACIÓN/R.PROYECTADOS</t>
  </si>
  <si>
    <t>RECURSOS EN $ DE 2025*</t>
  </si>
  <si>
    <t>INDICADOR DE EFICIENCIA
(REC.EJEC. /REC. APROPIADO.)</t>
  </si>
  <si>
    <t>META LOGRADA
T3 2025</t>
  </si>
  <si>
    <r>
      <t>INFORME AVANCE PDI  - 3</t>
    </r>
    <r>
      <rPr>
        <b/>
        <vertAlign val="superscript"/>
        <sz val="26"/>
        <color rgb="FFFFCC66"/>
        <rFont val="Calibri"/>
        <family val="2"/>
        <scheme val="minor"/>
      </rPr>
      <t xml:space="preserve">er </t>
    </r>
    <r>
      <rPr>
        <b/>
        <sz val="26"/>
        <color rgb="FFFFCC66"/>
        <rFont val="Calibri"/>
        <family val="2"/>
        <scheme val="minor"/>
      </rPr>
      <t xml:space="preserve">TRIMESTRE 2025
</t>
    </r>
    <r>
      <rPr>
        <sz val="16"/>
        <color rgb="FFFFCC66"/>
        <rFont val="Calibri"/>
        <family val="2"/>
        <scheme val="minor"/>
      </rPr>
      <t>Oficina Asesora de Planeación  Universidad Surcolombiana
Fecha de corte: 30 de septiembre de 2025</t>
    </r>
  </si>
  <si>
    <t>INDICADOR DE EFICIENCIA
(REC.EJEC. /REC. APROPIADO)</t>
  </si>
  <si>
    <t>TOTAL PDI T3 2025</t>
  </si>
  <si>
    <t xml:space="preserve">
PROYECTO
MISIÓN</t>
  </si>
  <si>
    <t>Cifras de Presupuesto en millones de pesos. Precios corrientes de 2025</t>
  </si>
  <si>
    <t xml:space="preserve">Elaborado por: Oficina Asesora de Planeación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</si>
</sst>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* #,##0_);[Red]\(&quot;$&quot;\ * #,##0\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6"/>
      <color rgb="FFFFCC66"/>
      <name val="Calibri"/>
      <family val="2"/>
      <scheme val="minor"/>
    </font>
    <font>
      <sz val="26"/>
      <color theme="1"/>
      <name val="Calibri"/>
      <family val="2"/>
      <scheme val="minor"/>
    </font>
    <font>
      <sz val="16"/>
      <color rgb="FFFFCC66"/>
      <name val="Calibri"/>
      <family val="2"/>
      <scheme val="minor"/>
    </font>
    <font>
      <b/>
      <vertAlign val="superscript"/>
      <sz val="26"/>
      <color rgb="FFFFCC6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10">
    <fill>
      <patternFill patternType="none"/>
    </fill>
    <fill>
      <patternFill patternType="gray125"/>
    </fill>
    <fill>
      <patternFill patternType="solid">
        <fgColor rgb="FFC1436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1" fillId="0" borderId="0"/>
  </cellStyleXfs>
  <cellXfs count="201">
    <xf numFmtId="0" fontId="0" fillId="0" borderId="0" xfId="0"/>
    <xf numFmtId="0" fontId="5" fillId="0" borderId="1" xfId="2" applyFont="1" applyBorder="1" applyAlignment="1" applyProtection="1">
      <alignment horizontal="center" vertical="center" wrapText="1"/>
      <protection locked="0"/>
    </xf>
    <xf numFmtId="1" fontId="5" fillId="0" borderId="1" xfId="2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6" borderId="1" xfId="2" applyFont="1" applyFill="1" applyBorder="1" applyAlignment="1" applyProtection="1">
      <alignment horizontal="left" vertical="center" wrapText="1"/>
      <protection locked="0"/>
    </xf>
    <xf numFmtId="0" fontId="8" fillId="6" borderId="1" xfId="2" applyFont="1" applyFill="1" applyBorder="1" applyAlignment="1" applyProtection="1">
      <alignment horizontal="center" vertical="center" wrapText="1"/>
      <protection locked="0"/>
    </xf>
    <xf numFmtId="0" fontId="7" fillId="7" borderId="1" xfId="2" applyFont="1" applyFill="1" applyBorder="1" applyAlignment="1" applyProtection="1">
      <alignment horizontal="left" vertical="center" wrapText="1"/>
      <protection locked="0"/>
    </xf>
    <xf numFmtId="0" fontId="8" fillId="7" borderId="1" xfId="2" applyFont="1" applyFill="1" applyBorder="1" applyAlignment="1" applyProtection="1">
      <alignment horizontal="center" vertical="center" wrapText="1"/>
      <protection locked="0"/>
    </xf>
    <xf numFmtId="0" fontId="4" fillId="0" borderId="14" xfId="2" applyFont="1" applyBorder="1" applyAlignment="1" applyProtection="1">
      <alignment horizontal="left" vertical="center" wrapText="1"/>
      <protection locked="0"/>
    </xf>
    <xf numFmtId="0" fontId="7" fillId="6" borderId="14" xfId="2" applyFont="1" applyFill="1" applyBorder="1" applyAlignment="1" applyProtection="1">
      <alignment horizontal="left" vertical="center" wrapText="1"/>
      <protection locked="0"/>
    </xf>
    <xf numFmtId="0" fontId="7" fillId="7" borderId="14" xfId="2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4" fillId="0" borderId="4" xfId="2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>
      <alignment horizontal="center" vertical="center"/>
    </xf>
    <xf numFmtId="0" fontId="5" fillId="0" borderId="6" xfId="2" applyFont="1" applyBorder="1" applyAlignment="1" applyProtection="1">
      <alignment horizontal="center" vertical="center" wrapText="1"/>
      <protection locked="0"/>
    </xf>
    <xf numFmtId="0" fontId="4" fillId="0" borderId="9" xfId="2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>
      <alignment horizontal="center" vertical="center"/>
    </xf>
    <xf numFmtId="0" fontId="5" fillId="0" borderId="10" xfId="2" applyFont="1" applyBorder="1" applyAlignment="1" applyProtection="1">
      <alignment horizontal="center" vertical="center" wrapText="1"/>
      <protection locked="0"/>
    </xf>
    <xf numFmtId="0" fontId="9" fillId="6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7" fillId="6" borderId="4" xfId="2" applyFont="1" applyFill="1" applyBorder="1" applyAlignment="1" applyProtection="1">
      <alignment horizontal="left" vertical="center" wrapText="1"/>
      <protection locked="0"/>
    </xf>
    <xf numFmtId="0" fontId="9" fillId="6" borderId="6" xfId="0" applyFont="1" applyFill="1" applyBorder="1" applyAlignment="1">
      <alignment horizontal="center" vertical="center"/>
    </xf>
    <xf numFmtId="0" fontId="8" fillId="6" borderId="6" xfId="2" applyFont="1" applyFill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6" fillId="0" borderId="0" xfId="0" applyFont="1"/>
    <xf numFmtId="17" fontId="6" fillId="0" borderId="0" xfId="3" applyNumberFormat="1" applyFont="1" applyAlignment="1">
      <alignment horizontal="left"/>
    </xf>
    <xf numFmtId="2" fontId="6" fillId="0" borderId="0" xfId="3" applyNumberFormat="1" applyFont="1"/>
    <xf numFmtId="17" fontId="6" fillId="0" borderId="0" xfId="0" applyNumberFormat="1" applyFont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/>
    </xf>
    <xf numFmtId="10" fontId="6" fillId="0" borderId="1" xfId="1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10" fontId="9" fillId="6" borderId="1" xfId="1" applyNumberFormat="1" applyFont="1" applyFill="1" applyBorder="1" applyAlignment="1">
      <alignment horizontal="center" vertical="center"/>
    </xf>
    <xf numFmtId="10" fontId="9" fillId="6" borderId="1" xfId="0" applyNumberFormat="1" applyFont="1" applyFill="1" applyBorder="1" applyAlignment="1">
      <alignment horizontal="center" vertical="center"/>
    </xf>
    <xf numFmtId="164" fontId="9" fillId="6" borderId="1" xfId="0" applyNumberFormat="1" applyFont="1" applyFill="1" applyBorder="1" applyAlignment="1">
      <alignment vertical="center"/>
    </xf>
    <xf numFmtId="10" fontId="6" fillId="7" borderId="1" xfId="0" applyNumberFormat="1" applyFont="1" applyFill="1" applyBorder="1" applyAlignment="1">
      <alignment horizontal="center" vertical="center"/>
    </xf>
    <xf numFmtId="164" fontId="9" fillId="7" borderId="1" xfId="0" applyNumberFormat="1" applyFont="1" applyFill="1" applyBorder="1" applyAlignment="1">
      <alignment vertical="center"/>
    </xf>
    <xf numFmtId="10" fontId="9" fillId="7" borderId="1" xfId="0" applyNumberFormat="1" applyFont="1" applyFill="1" applyBorder="1" applyAlignment="1">
      <alignment horizontal="center" vertical="center"/>
    </xf>
    <xf numFmtId="10" fontId="6" fillId="0" borderId="6" xfId="0" applyNumberFormat="1" applyFont="1" applyBorder="1" applyAlignment="1">
      <alignment horizontal="center" vertical="center"/>
    </xf>
    <xf numFmtId="10" fontId="6" fillId="0" borderId="10" xfId="0" applyNumberFormat="1" applyFont="1" applyBorder="1" applyAlignment="1">
      <alignment horizontal="center" vertical="center"/>
    </xf>
    <xf numFmtId="10" fontId="9" fillId="6" borderId="6" xfId="0" applyNumberFormat="1" applyFont="1" applyFill="1" applyBorder="1" applyAlignment="1">
      <alignment horizontal="center" vertical="center"/>
    </xf>
    <xf numFmtId="164" fontId="9" fillId="6" borderId="6" xfId="0" applyNumberFormat="1" applyFont="1" applyFill="1" applyBorder="1" applyAlignment="1">
      <alignment vertical="center"/>
    </xf>
    <xf numFmtId="9" fontId="9" fillId="7" borderId="1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13" fillId="0" borderId="0" xfId="0" applyFont="1"/>
    <xf numFmtId="0" fontId="17" fillId="0" borderId="0" xfId="0" applyFont="1"/>
    <xf numFmtId="9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9" fontId="6" fillId="8" borderId="11" xfId="1" applyFont="1" applyFill="1" applyBorder="1" applyAlignment="1">
      <alignment horizontal="center" vertical="center"/>
    </xf>
    <xf numFmtId="9" fontId="9" fillId="6" borderId="11" xfId="0" applyNumberFormat="1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9" fontId="9" fillId="6" borderId="11" xfId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9" fontId="6" fillId="8" borderId="11" xfId="1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9" fontId="9" fillId="7" borderId="12" xfId="0" applyNumberFormat="1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9" fontId="9" fillId="7" borderId="12" xfId="1" applyFont="1" applyFill="1" applyBorder="1" applyAlignment="1">
      <alignment horizontal="center" vertical="center"/>
    </xf>
    <xf numFmtId="9" fontId="9" fillId="7" borderId="11" xfId="0" applyNumberFormat="1" applyFont="1" applyFill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9" fontId="6" fillId="8" borderId="12" xfId="1" applyFont="1" applyFill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9" fontId="6" fillId="8" borderId="13" xfId="1" applyFont="1" applyFill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9" fontId="6" fillId="8" borderId="16" xfId="1" applyFont="1" applyFill="1" applyBorder="1" applyAlignment="1">
      <alignment horizontal="center" vertical="center" wrapText="1"/>
    </xf>
    <xf numFmtId="9" fontId="9" fillId="6" borderId="1" xfId="0" applyNumberFormat="1" applyFont="1" applyFill="1" applyBorder="1" applyAlignment="1">
      <alignment horizontal="center" vertical="center"/>
    </xf>
    <xf numFmtId="9" fontId="9" fillId="6" borderId="1" xfId="1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 wrapText="1"/>
    </xf>
    <xf numFmtId="9" fontId="9" fillId="6" borderId="11" xfId="1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9" fontId="9" fillId="7" borderId="11" xfId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9" fontId="6" fillId="8" borderId="11" xfId="1" applyFont="1" applyFill="1" applyBorder="1" applyAlignment="1">
      <alignment horizontal="center"/>
    </xf>
    <xf numFmtId="1" fontId="6" fillId="0" borderId="11" xfId="0" applyNumberFormat="1" applyFont="1" applyBorder="1" applyAlignment="1">
      <alignment horizontal="center" vertical="center"/>
    </xf>
    <xf numFmtId="9" fontId="9" fillId="6" borderId="12" xfId="0" applyNumberFormat="1" applyFont="1" applyFill="1" applyBorder="1" applyAlignment="1">
      <alignment horizontal="center" vertical="center"/>
    </xf>
    <xf numFmtId="9" fontId="9" fillId="7" borderId="11" xfId="1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/>
    </xf>
    <xf numFmtId="9" fontId="9" fillId="6" borderId="16" xfId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9" fontId="9" fillId="7" borderId="1" xfId="1" applyFont="1" applyFill="1" applyBorder="1" applyAlignment="1">
      <alignment horizontal="center" vertical="center" wrapText="1"/>
    </xf>
    <xf numFmtId="1" fontId="6" fillId="0" borderId="13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1" fontId="9" fillId="6" borderId="11" xfId="0" applyNumberFormat="1" applyFont="1" applyFill="1" applyBorder="1" applyAlignment="1">
      <alignment horizontal="center" vertical="center" wrapText="1"/>
    </xf>
    <xf numFmtId="1" fontId="9" fillId="6" borderId="1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9" fontId="9" fillId="0" borderId="0" xfId="1" applyFont="1" applyFill="1" applyBorder="1"/>
    <xf numFmtId="10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9" fontId="9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/>
    </xf>
    <xf numFmtId="10" fontId="6" fillId="0" borderId="2" xfId="1" applyNumberFormat="1" applyFont="1" applyFill="1" applyBorder="1" applyAlignment="1">
      <alignment horizontal="center" vertical="center"/>
    </xf>
    <xf numFmtId="10" fontId="9" fillId="6" borderId="2" xfId="1" applyNumberFormat="1" applyFont="1" applyFill="1" applyBorder="1" applyAlignment="1">
      <alignment horizontal="center" vertical="center"/>
    </xf>
    <xf numFmtId="9" fontId="9" fillId="6" borderId="19" xfId="0" applyNumberFormat="1" applyFont="1" applyFill="1" applyBorder="1" applyAlignment="1">
      <alignment horizontal="center" vertical="center"/>
    </xf>
    <xf numFmtId="9" fontId="9" fillId="7" borderId="19" xfId="0" applyNumberFormat="1" applyFont="1" applyFill="1" applyBorder="1" applyAlignment="1">
      <alignment horizontal="center" vertical="center"/>
    </xf>
    <xf numFmtId="9" fontId="9" fillId="6" borderId="2" xfId="0" applyNumberFormat="1" applyFont="1" applyFill="1" applyBorder="1" applyAlignment="1">
      <alignment horizontal="center" vertical="center"/>
    </xf>
    <xf numFmtId="10" fontId="6" fillId="0" borderId="8" xfId="1" applyNumberFormat="1" applyFont="1" applyFill="1" applyBorder="1" applyAlignment="1">
      <alignment horizontal="center" vertical="center"/>
    </xf>
    <xf numFmtId="9" fontId="9" fillId="6" borderId="20" xfId="0" applyNumberFormat="1" applyFont="1" applyFill="1" applyBorder="1" applyAlignment="1">
      <alignment horizontal="center" vertical="center"/>
    </xf>
    <xf numFmtId="9" fontId="9" fillId="7" borderId="2" xfId="0" applyNumberFormat="1" applyFont="1" applyFill="1" applyBorder="1" applyAlignment="1">
      <alignment horizontal="center" vertical="center"/>
    </xf>
    <xf numFmtId="10" fontId="16" fillId="0" borderId="0" xfId="0" applyNumberFormat="1" applyFont="1" applyAlignment="1">
      <alignment horizontal="center" vertical="center"/>
    </xf>
    <xf numFmtId="10" fontId="6" fillId="6" borderId="1" xfId="0" applyNumberFormat="1" applyFont="1" applyFill="1" applyBorder="1" applyAlignment="1">
      <alignment horizontal="center" vertical="center"/>
    </xf>
    <xf numFmtId="9" fontId="9" fillId="7" borderId="1" xfId="1" applyFont="1" applyFill="1" applyBorder="1" applyAlignment="1">
      <alignment horizontal="center" vertical="center"/>
    </xf>
    <xf numFmtId="164" fontId="9" fillId="7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7" borderId="1" xfId="0" applyFont="1" applyFill="1" applyBorder="1" applyAlignment="1">
      <alignment horizontal="left" vertical="center" wrapText="1"/>
    </xf>
    <xf numFmtId="2" fontId="6" fillId="0" borderId="0" xfId="0" applyNumberFormat="1" applyFont="1"/>
    <xf numFmtId="9" fontId="16" fillId="9" borderId="1" xfId="0" applyNumberFormat="1" applyFont="1" applyFill="1" applyBorder="1" applyAlignment="1">
      <alignment horizontal="center" vertical="center"/>
    </xf>
    <xf numFmtId="164" fontId="16" fillId="9" borderId="1" xfId="0" applyNumberFormat="1" applyFont="1" applyFill="1" applyBorder="1" applyAlignment="1">
      <alignment vertical="center"/>
    </xf>
    <xf numFmtId="0" fontId="16" fillId="9" borderId="1" xfId="0" applyFont="1" applyFill="1" applyBorder="1"/>
    <xf numFmtId="10" fontId="6" fillId="0" borderId="2" xfId="0" applyNumberFormat="1" applyFont="1" applyBorder="1" applyAlignment="1">
      <alignment horizontal="center" vertical="center"/>
    </xf>
    <xf numFmtId="0" fontId="16" fillId="9" borderId="1" xfId="0" applyFont="1" applyFill="1" applyBorder="1" applyAlignment="1">
      <alignment vertical="center"/>
    </xf>
    <xf numFmtId="9" fontId="6" fillId="0" borderId="2" xfId="1" applyFont="1" applyFill="1" applyBorder="1" applyAlignment="1">
      <alignment horizontal="center" vertical="center"/>
    </xf>
    <xf numFmtId="9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vertical="center"/>
    </xf>
    <xf numFmtId="9" fontId="9" fillId="6" borderId="1" xfId="1" applyFont="1" applyFill="1" applyBorder="1" applyAlignment="1">
      <alignment vertical="center"/>
    </xf>
    <xf numFmtId="9" fontId="9" fillId="7" borderId="1" xfId="1" applyFont="1" applyFill="1" applyBorder="1" applyAlignment="1">
      <alignment vertical="center"/>
    </xf>
    <xf numFmtId="9" fontId="6" fillId="0" borderId="1" xfId="1" applyFont="1" applyBorder="1" applyAlignment="1">
      <alignment horizontal="center" vertical="center"/>
    </xf>
    <xf numFmtId="9" fontId="9" fillId="6" borderId="6" xfId="1" applyFont="1" applyFill="1" applyBorder="1" applyAlignment="1">
      <alignment horizontal="center" vertical="center"/>
    </xf>
    <xf numFmtId="9" fontId="16" fillId="9" borderId="1" xfId="1" applyFont="1" applyFill="1" applyBorder="1" applyAlignment="1">
      <alignment horizontal="center" vertical="center"/>
    </xf>
    <xf numFmtId="9" fontId="9" fillId="6" borderId="19" xfId="1" applyFont="1" applyFill="1" applyBorder="1" applyAlignment="1">
      <alignment horizontal="center" vertical="center"/>
    </xf>
    <xf numFmtId="1" fontId="6" fillId="8" borderId="11" xfId="0" applyNumberFormat="1" applyFont="1" applyFill="1" applyBorder="1" applyAlignment="1">
      <alignment horizontal="center" vertical="center"/>
    </xf>
    <xf numFmtId="10" fontId="16" fillId="9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17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9" fontId="9" fillId="0" borderId="11" xfId="1" applyFont="1" applyFill="1" applyBorder="1" applyAlignment="1" applyProtection="1">
      <alignment horizontal="center" vertical="center"/>
      <protection locked="0"/>
    </xf>
    <xf numFmtId="10" fontId="6" fillId="0" borderId="1" xfId="0" applyNumberFormat="1" applyFont="1" applyBorder="1" applyAlignment="1" applyProtection="1">
      <alignment horizontal="center" vertical="center"/>
      <protection locked="0"/>
    </xf>
    <xf numFmtId="10" fontId="9" fillId="0" borderId="2" xfId="1" applyNumberFormat="1" applyFont="1" applyFill="1" applyBorder="1" applyAlignment="1" applyProtection="1">
      <alignment horizontal="center" vertical="center"/>
      <protection locked="0"/>
    </xf>
    <xf numFmtId="10" fontId="9" fillId="0" borderId="1" xfId="0" applyNumberFormat="1" applyFont="1" applyFill="1" applyBorder="1" applyAlignment="1" applyProtection="1">
      <alignment horizontal="center" vertical="center"/>
      <protection locked="0"/>
    </xf>
    <xf numFmtId="10" fontId="9" fillId="0" borderId="0" xfId="0" applyNumberFormat="1" applyFont="1" applyAlignment="1" applyProtection="1">
      <alignment horizontal="center" vertical="center"/>
      <protection locked="0"/>
    </xf>
    <xf numFmtId="10" fontId="9" fillId="0" borderId="1" xfId="1" applyNumberFormat="1" applyFont="1" applyFill="1" applyBorder="1" applyAlignment="1" applyProtection="1">
      <alignment horizontal="center" vertical="center"/>
      <protection locked="0"/>
    </xf>
    <xf numFmtId="9" fontId="9" fillId="7" borderId="12" xfId="1" applyFont="1" applyFill="1" applyBorder="1" applyAlignment="1" applyProtection="1">
      <alignment horizontal="center" vertical="center"/>
      <protection locked="0"/>
    </xf>
    <xf numFmtId="10" fontId="6" fillId="7" borderId="1" xfId="0" applyNumberFormat="1" applyFont="1" applyFill="1" applyBorder="1" applyAlignment="1" applyProtection="1">
      <alignment horizontal="center" vertical="center"/>
      <protection locked="0"/>
    </xf>
    <xf numFmtId="9" fontId="9" fillId="0" borderId="19" xfId="0" applyNumberFormat="1" applyFont="1" applyFill="1" applyBorder="1" applyAlignment="1" applyProtection="1">
      <alignment horizontal="center" vertical="center"/>
      <protection locked="0"/>
    </xf>
    <xf numFmtId="10" fontId="6" fillId="0" borderId="1" xfId="0" applyNumberFormat="1" applyFont="1" applyFill="1" applyBorder="1" applyAlignment="1" applyProtection="1">
      <alignment horizontal="center" vertical="center"/>
      <protection locked="0"/>
    </xf>
    <xf numFmtId="10" fontId="6" fillId="0" borderId="0" xfId="0" applyNumberFormat="1" applyFont="1" applyAlignment="1" applyProtection="1">
      <alignment horizontal="center" vertical="center"/>
      <protection locked="0"/>
    </xf>
    <xf numFmtId="9" fontId="9" fillId="0" borderId="1" xfId="0" applyNumberFormat="1" applyFont="1" applyFill="1" applyBorder="1" applyAlignment="1" applyProtection="1">
      <alignment horizontal="center" vertical="center"/>
      <protection locked="0"/>
    </xf>
    <xf numFmtId="9" fontId="9" fillId="7" borderId="19" xfId="0" applyNumberFormat="1" applyFont="1" applyFill="1" applyBorder="1" applyAlignment="1" applyProtection="1">
      <alignment horizontal="center" vertical="center"/>
      <protection locked="0"/>
    </xf>
    <xf numFmtId="9" fontId="9" fillId="7" borderId="1" xfId="0" applyNumberFormat="1" applyFont="1" applyFill="1" applyBorder="1" applyAlignment="1" applyProtection="1">
      <alignment horizontal="center" vertical="center"/>
      <protection locked="0"/>
    </xf>
    <xf numFmtId="10" fontId="9" fillId="0" borderId="0" xfId="0" applyNumberFormat="1" applyFont="1" applyFill="1" applyAlignment="1" applyProtection="1">
      <alignment horizontal="center" vertical="center"/>
      <protection locked="0"/>
    </xf>
    <xf numFmtId="10" fontId="9" fillId="7" borderId="1" xfId="0" applyNumberFormat="1" applyFont="1" applyFill="1" applyBorder="1" applyAlignment="1" applyProtection="1">
      <alignment horizontal="center" vertical="center"/>
      <protection locked="0"/>
    </xf>
    <xf numFmtId="9" fontId="9" fillId="0" borderId="1" xfId="1" applyFont="1" applyFill="1" applyBorder="1" applyAlignment="1" applyProtection="1">
      <alignment horizontal="center" vertical="center"/>
      <protection locked="0"/>
    </xf>
    <xf numFmtId="9" fontId="9" fillId="0" borderId="2" xfId="0" applyNumberFormat="1" applyFont="1" applyFill="1" applyBorder="1" applyAlignment="1" applyProtection="1">
      <alignment horizontal="center" vertical="center"/>
      <protection locked="0"/>
    </xf>
    <xf numFmtId="9" fontId="9" fillId="0" borderId="11" xfId="1" applyFont="1" applyFill="1" applyBorder="1" applyAlignment="1" applyProtection="1">
      <alignment horizontal="center" vertical="center" wrapText="1"/>
      <protection locked="0"/>
    </xf>
    <xf numFmtId="10" fontId="9" fillId="6" borderId="1" xfId="0" applyNumberFormat="1" applyFont="1" applyFill="1" applyBorder="1" applyAlignment="1" applyProtection="1">
      <alignment horizontal="center" vertical="center"/>
      <protection locked="0"/>
    </xf>
    <xf numFmtId="9" fontId="9" fillId="0" borderId="19" xfId="1" applyFont="1" applyFill="1" applyBorder="1" applyAlignment="1" applyProtection="1">
      <alignment horizontal="center" vertical="center"/>
      <protection locked="0"/>
    </xf>
    <xf numFmtId="10" fontId="6" fillId="6" borderId="1" xfId="0" applyNumberFormat="1" applyFont="1" applyFill="1" applyBorder="1" applyAlignment="1" applyProtection="1">
      <alignment horizontal="center" vertical="center"/>
      <protection locked="0"/>
    </xf>
    <xf numFmtId="9" fontId="9" fillId="7" borderId="11" xfId="1" applyFont="1" applyFill="1" applyBorder="1" applyAlignment="1" applyProtection="1">
      <alignment horizontal="center" vertical="center" wrapText="1"/>
      <protection locked="0"/>
    </xf>
    <xf numFmtId="9" fontId="9" fillId="7" borderId="11" xfId="1" applyFont="1" applyFill="1" applyBorder="1" applyAlignment="1" applyProtection="1">
      <alignment horizontal="center" vertical="center"/>
      <protection locked="0"/>
    </xf>
    <xf numFmtId="9" fontId="9" fillId="0" borderId="16" xfId="1" applyFont="1" applyFill="1" applyBorder="1" applyAlignment="1" applyProtection="1">
      <alignment horizontal="center" vertical="center" wrapText="1"/>
      <protection locked="0"/>
    </xf>
    <xf numFmtId="10" fontId="9" fillId="6" borderId="6" xfId="0" applyNumberFormat="1" applyFont="1" applyFill="1" applyBorder="1" applyAlignment="1" applyProtection="1">
      <alignment horizontal="center" vertical="center"/>
      <protection locked="0"/>
    </xf>
    <xf numFmtId="9" fontId="9" fillId="7" borderId="1" xfId="1" applyFont="1" applyFill="1" applyBorder="1" applyAlignment="1" applyProtection="1">
      <alignment horizontal="center" vertical="center" wrapText="1"/>
      <protection locked="0"/>
    </xf>
    <xf numFmtId="9" fontId="9" fillId="0" borderId="20" xfId="0" applyNumberFormat="1" applyFont="1" applyFill="1" applyBorder="1" applyAlignment="1" applyProtection="1">
      <alignment horizontal="center" vertical="center"/>
      <protection locked="0"/>
    </xf>
    <xf numFmtId="9" fontId="9" fillId="7" borderId="2" xfId="0" applyNumberFormat="1" applyFont="1" applyFill="1" applyBorder="1" applyAlignment="1" applyProtection="1">
      <alignment horizontal="center" vertical="center"/>
      <protection locked="0"/>
    </xf>
    <xf numFmtId="9" fontId="9" fillId="7" borderId="1" xfId="1" applyFont="1" applyFill="1" applyBorder="1" applyAlignment="1" applyProtection="1">
      <alignment horizontal="center" vertical="center"/>
      <protection locked="0"/>
    </xf>
    <xf numFmtId="10" fontId="16" fillId="9" borderId="1" xfId="0" applyNumberFormat="1" applyFont="1" applyFill="1" applyBorder="1" applyAlignment="1" applyProtection="1">
      <alignment horizontal="center" vertical="center"/>
      <protection locked="0"/>
    </xf>
    <xf numFmtId="10" fontId="6" fillId="0" borderId="2" xfId="0" applyNumberFormat="1" applyFont="1" applyBorder="1" applyAlignment="1" applyProtection="1">
      <alignment horizontal="center" vertical="center"/>
      <protection locked="0"/>
    </xf>
    <xf numFmtId="9" fontId="16" fillId="9" borderId="1" xfId="0" applyNumberFormat="1" applyFont="1" applyFill="1" applyBorder="1" applyAlignment="1" applyProtection="1">
      <alignment horizontal="center" vertical="center"/>
      <protection locked="0"/>
    </xf>
    <xf numFmtId="10" fontId="16" fillId="0" borderId="0" xfId="0" applyNumberFormat="1" applyFont="1" applyAlignment="1" applyProtection="1">
      <alignment horizontal="center" vertical="center"/>
      <protection locked="0"/>
    </xf>
  </cellXfs>
  <cellStyles count="4">
    <cellStyle name="Normal" xfId="0" builtinId="0"/>
    <cellStyle name="Normal 2" xfId="2" xr:uid="{29810F86-95EA-4CE9-BF8F-BACB76F7458C}"/>
    <cellStyle name="Normal 4" xfId="3" xr:uid="{CC851EB3-14D5-406D-A5CA-13E6FDA502C0}"/>
    <cellStyle name="Porcentaje" xfId="1" builtinId="5"/>
  </cellStyles>
  <dxfs count="1166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5050"/>
      <color rgb="FFFF7C80"/>
      <color rgb="FFFF99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nivesidad%20surcolombiana\PDI%202025-2034\verificacion%20y%20seguimiento\2025\SEGUIMIENTO%20Y%20EVALUACI&#211;N%20PDI%20T3%202025v1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.AVANCE PDI T3"/>
      <sheetName val="PROYECTOS AVANCE T3"/>
    </sheetNames>
    <sheetDataSet>
      <sheetData sheetId="0">
        <row r="4">
          <cell r="T4">
            <v>0</v>
          </cell>
        </row>
        <row r="5">
          <cell r="T5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6B0E-58DA-47A3-AB8C-40C0299FD32F}">
  <sheetPr>
    <pageSetUpPr fitToPage="1"/>
  </sheetPr>
  <dimension ref="A1:U554"/>
  <sheetViews>
    <sheetView showGridLines="0" topLeftCell="B1" zoomScale="85" zoomScaleNormal="85" workbookViewId="0">
      <pane ySplit="3" topLeftCell="A4" activePane="bottomLeft" state="frozen"/>
      <selection pane="bottomLeft" activeCell="U1" sqref="U1"/>
    </sheetView>
  </sheetViews>
  <sheetFormatPr baseColWidth="10" defaultRowHeight="15" x14ac:dyDescent="0.25"/>
  <cols>
    <col min="1" max="1" width="8.28515625" customWidth="1"/>
    <col min="2" max="2" width="36.5703125" customWidth="1"/>
    <col min="3" max="3" width="11.42578125" customWidth="1"/>
    <col min="4" max="4" width="18.7109375" customWidth="1"/>
    <col min="5" max="5" width="13.28515625" customWidth="1"/>
    <col min="6" max="6" width="13.140625" customWidth="1"/>
    <col min="7" max="7" width="11.42578125" customWidth="1"/>
    <col min="8" max="8" width="12.85546875" customWidth="1"/>
    <col min="9" max="9" width="10.28515625" customWidth="1"/>
    <col min="10" max="10" width="13.7109375" customWidth="1"/>
    <col min="11" max="11" width="19.85546875" customWidth="1"/>
    <col min="12" max="12" width="19" customWidth="1"/>
    <col min="13" max="13" width="16.28515625" customWidth="1"/>
    <col min="14" max="14" width="19.7109375" customWidth="1"/>
    <col min="15" max="15" width="19" customWidth="1"/>
    <col min="16" max="16" width="14.7109375" bestFit="1" customWidth="1"/>
    <col min="17" max="17" width="13.28515625" customWidth="1"/>
    <col min="18" max="18" width="1" customWidth="1"/>
    <col min="19" max="19" width="10.28515625" customWidth="1"/>
    <col min="20" max="20" width="13" customWidth="1"/>
    <col min="21" max="21" width="20" bestFit="1" customWidth="1"/>
  </cols>
  <sheetData>
    <row r="1" spans="1:21" s="46" customFormat="1" ht="90" customHeight="1" x14ac:dyDescent="0.5">
      <c r="A1" s="150" t="s">
        <v>351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46">
        <v>1000000</v>
      </c>
    </row>
    <row r="2" spans="1:21" ht="56.25" customHeight="1" x14ac:dyDescent="0.25">
      <c r="A2" s="152" t="s">
        <v>334</v>
      </c>
      <c r="B2" s="143" t="s">
        <v>340</v>
      </c>
      <c r="C2" s="147" t="s">
        <v>288</v>
      </c>
      <c r="D2" s="147" t="s">
        <v>335</v>
      </c>
      <c r="E2" s="147" t="s">
        <v>336</v>
      </c>
      <c r="F2" s="147" t="s">
        <v>337</v>
      </c>
      <c r="G2" s="143" t="s">
        <v>341</v>
      </c>
      <c r="H2" s="153" t="s">
        <v>350</v>
      </c>
      <c r="I2" s="145" t="s">
        <v>286</v>
      </c>
      <c r="J2" s="145"/>
      <c r="K2" s="155" t="s">
        <v>348</v>
      </c>
      <c r="L2" s="156"/>
      <c r="M2" s="156"/>
      <c r="N2" s="156"/>
      <c r="O2" s="157"/>
      <c r="P2" s="158" t="s">
        <v>349</v>
      </c>
      <c r="Q2" s="159"/>
      <c r="R2" s="103"/>
      <c r="S2" s="158" t="s">
        <v>287</v>
      </c>
      <c r="T2" s="159"/>
    </row>
    <row r="3" spans="1:21" ht="45" x14ac:dyDescent="0.25">
      <c r="A3" s="152"/>
      <c r="B3" s="149"/>
      <c r="C3" s="148"/>
      <c r="D3" s="148"/>
      <c r="E3" s="148"/>
      <c r="F3" s="148"/>
      <c r="G3" s="144"/>
      <c r="H3" s="154"/>
      <c r="I3" s="45" t="s">
        <v>338</v>
      </c>
      <c r="J3" s="105" t="s">
        <v>339</v>
      </c>
      <c r="K3" s="30" t="s">
        <v>343</v>
      </c>
      <c r="L3" s="30" t="s">
        <v>344</v>
      </c>
      <c r="M3" s="30" t="s">
        <v>347</v>
      </c>
      <c r="N3" s="30" t="s">
        <v>345</v>
      </c>
      <c r="O3" s="30" t="s">
        <v>346</v>
      </c>
      <c r="P3" s="45" t="s">
        <v>338</v>
      </c>
      <c r="Q3" s="105" t="s">
        <v>339</v>
      </c>
      <c r="R3" s="104"/>
      <c r="S3" s="45" t="s">
        <v>338</v>
      </c>
      <c r="T3" s="105" t="s">
        <v>339</v>
      </c>
    </row>
    <row r="4" spans="1:21" ht="38.25" x14ac:dyDescent="0.25">
      <c r="A4" s="146" t="s">
        <v>296</v>
      </c>
      <c r="B4" s="10" t="s">
        <v>0</v>
      </c>
      <c r="C4" s="1" t="s">
        <v>1</v>
      </c>
      <c r="D4" s="1" t="s">
        <v>2</v>
      </c>
      <c r="E4" s="48">
        <v>0</v>
      </c>
      <c r="F4" s="48">
        <v>0.25</v>
      </c>
      <c r="G4" s="49" t="s">
        <v>289</v>
      </c>
      <c r="H4" s="136">
        <v>0</v>
      </c>
      <c r="I4" s="50">
        <f>+H4/F4</f>
        <v>0</v>
      </c>
      <c r="J4" s="31" t="str">
        <f>IF(I4&lt;=20%,"MUY BAJO",IF(AND(I4&gt;20%,I4&lt;=40%),"BAJO",IF(AND(I4&gt;40%,I4&lt;=60%),"MEDIO",IF(AND(I4&gt;60%,I4&lt;=80%),"ALTO","MUY ALTO"))))</f>
        <v>MUY BAJO</v>
      </c>
      <c r="K4" s="33"/>
      <c r="L4" s="33"/>
      <c r="M4" s="129"/>
      <c r="N4" s="33">
        <f>+'[1]INF.AVANCE PDI T3'!T4</f>
        <v>0</v>
      </c>
      <c r="O4" s="33"/>
      <c r="P4" s="127" t="e">
        <f>+O4/L4</f>
        <v>#DIV/0!</v>
      </c>
      <c r="Q4" s="31" t="s">
        <v>293</v>
      </c>
      <c r="R4" s="102"/>
      <c r="S4" s="32"/>
      <c r="T4" s="31" t="s">
        <v>293</v>
      </c>
    </row>
    <row r="5" spans="1:21" ht="38.25" x14ac:dyDescent="0.25">
      <c r="A5" s="146"/>
      <c r="B5" s="10" t="s">
        <v>0</v>
      </c>
      <c r="C5" s="1" t="s">
        <v>1</v>
      </c>
      <c r="D5" s="1" t="s">
        <v>3</v>
      </c>
      <c r="E5" s="48">
        <v>0</v>
      </c>
      <c r="F5" s="48">
        <v>0.5</v>
      </c>
      <c r="G5" s="49" t="s">
        <v>289</v>
      </c>
      <c r="H5" s="136">
        <v>0</v>
      </c>
      <c r="I5" s="50">
        <f>+H5/F5</f>
        <v>0</v>
      </c>
      <c r="J5" s="31" t="str">
        <f t="shared" ref="J5:J42" si="0">IF(I5&lt;=20%,"MUY BAJO",IF(AND(I5&gt;20%,I5&lt;=40%),"BAJO",IF(AND(I5&gt;40%,I5&lt;=60%),"MEDIO",IF(AND(I5&gt;60%,I5&lt;=80%),"ALTO","MUY ALTO"))))</f>
        <v>MUY BAJO</v>
      </c>
      <c r="K5" s="33"/>
      <c r="L5" s="33"/>
      <c r="M5" s="128"/>
      <c r="N5" s="33">
        <f>+'[1]INF.AVANCE PDI T3'!T5</f>
        <v>0</v>
      </c>
      <c r="O5" s="33"/>
      <c r="P5" s="127" t="e">
        <f>+O5/L5</f>
        <v>#DIV/0!</v>
      </c>
      <c r="Q5" s="31" t="s">
        <v>293</v>
      </c>
      <c r="R5" s="102"/>
      <c r="S5" s="32"/>
      <c r="T5" s="31" t="s">
        <v>293</v>
      </c>
    </row>
    <row r="6" spans="1:21" ht="25.5" x14ac:dyDescent="0.25">
      <c r="A6" s="146"/>
      <c r="B6" s="11" t="s">
        <v>294</v>
      </c>
      <c r="C6" s="7"/>
      <c r="D6" s="7"/>
      <c r="E6" s="51"/>
      <c r="F6" s="51"/>
      <c r="G6" s="52"/>
      <c r="H6" s="52"/>
      <c r="I6" s="53">
        <v>0</v>
      </c>
      <c r="J6" s="31" t="str">
        <f t="shared" si="0"/>
        <v>MUY BAJO</v>
      </c>
      <c r="K6" s="36"/>
      <c r="L6" s="36"/>
      <c r="M6" s="36"/>
      <c r="N6" s="36"/>
      <c r="O6" s="36"/>
      <c r="P6" s="108"/>
      <c r="Q6" s="35"/>
      <c r="R6" s="99"/>
      <c r="S6" s="34"/>
      <c r="T6" s="35"/>
    </row>
    <row r="7" spans="1:21" ht="51" x14ac:dyDescent="0.25">
      <c r="A7" s="146"/>
      <c r="B7" s="10" t="s">
        <v>4</v>
      </c>
      <c r="C7" s="1" t="s">
        <v>1</v>
      </c>
      <c r="D7" s="2" t="s">
        <v>5</v>
      </c>
      <c r="E7" s="54">
        <v>920</v>
      </c>
      <c r="F7" s="54">
        <v>360</v>
      </c>
      <c r="G7" s="54" t="s">
        <v>289</v>
      </c>
      <c r="H7" s="136">
        <v>320</v>
      </c>
      <c r="I7" s="55">
        <f>+H7/F7</f>
        <v>0.88888888888888884</v>
      </c>
      <c r="J7" s="31" t="str">
        <f t="shared" si="0"/>
        <v>MUY ALTO</v>
      </c>
      <c r="K7" s="33">
        <v>220000000</v>
      </c>
      <c r="L7" s="33">
        <v>211797800</v>
      </c>
      <c r="M7" s="128">
        <v>0.9627172727272727</v>
      </c>
      <c r="N7" s="33">
        <v>31276480</v>
      </c>
      <c r="O7" s="33">
        <v>193683683</v>
      </c>
      <c r="P7" s="127">
        <f>+O7/L7</f>
        <v>0.91447447990489039</v>
      </c>
      <c r="Q7" s="31" t="str">
        <f>IF(P7&lt;=20%,"MUY BAJO",IF(AND(P7&gt;20%,P7&lt;=40%),"BAJO",IF(AND(P7&gt;40%,P7&lt;=60%),"MEDIO",IF(AND(P7&gt;60%,P7&lt;=80%),"ALTO","MUY ALTO"))))</f>
        <v>MUY ALTO</v>
      </c>
      <c r="R7" s="102"/>
      <c r="S7" s="32">
        <f>+I7*P7</f>
        <v>0.81286620435990253</v>
      </c>
      <c r="T7" s="31" t="str">
        <f>IF(S7&lt;=20%,"MUY BAJO",IF(AND(S7&gt;20%,S7&lt;=40%),"BAJO",IF(AND(S7&gt;40%,S7&lt;=60%),"MEDIO",IF(AND(S7&gt;60%,S7&lt;=80%),"ALTO","MUY ALTO"))))</f>
        <v>MUY ALTO</v>
      </c>
    </row>
    <row r="8" spans="1:21" ht="38.25" x14ac:dyDescent="0.25">
      <c r="A8" s="146"/>
      <c r="B8" s="10" t="s">
        <v>4</v>
      </c>
      <c r="C8" s="1" t="s">
        <v>1</v>
      </c>
      <c r="D8" s="2" t="s">
        <v>6</v>
      </c>
      <c r="E8" s="54">
        <v>4560</v>
      </c>
      <c r="F8" s="54">
        <v>1560</v>
      </c>
      <c r="G8" s="54" t="s">
        <v>289</v>
      </c>
      <c r="H8" s="136">
        <v>1168</v>
      </c>
      <c r="I8" s="55">
        <f t="shared" ref="I8:I71" si="1">+H8/F8</f>
        <v>0.74871794871794872</v>
      </c>
      <c r="J8" s="31" t="str">
        <f t="shared" si="0"/>
        <v>ALTO</v>
      </c>
      <c r="K8" s="33">
        <v>169000000</v>
      </c>
      <c r="L8" s="33">
        <v>194681635</v>
      </c>
      <c r="M8" s="128">
        <v>1.1519623372781065</v>
      </c>
      <c r="N8" s="33">
        <v>37171360</v>
      </c>
      <c r="O8" s="33">
        <v>158883824</v>
      </c>
      <c r="P8" s="127">
        <f t="shared" ref="P8:P13" si="2">+O8/L8</f>
        <v>0.81612127409963453</v>
      </c>
      <c r="Q8" s="31" t="str">
        <f t="shared" ref="Q8:Q71" si="3">IF(P8&lt;=20%,"MUY BAJO",IF(AND(P8&gt;20%,P8&lt;=40%),"BAJO",IF(AND(P8&gt;40%,P8&lt;=60%),"MEDIO",IF(AND(P8&gt;60%,P8&lt;=80%),"ALTO","MUY ALTO"))))</f>
        <v>MUY ALTO</v>
      </c>
      <c r="R8" s="102"/>
      <c r="S8" s="32">
        <f t="shared" ref="S8:S71" si="4">+I8*P8</f>
        <v>0.61104464624895716</v>
      </c>
      <c r="T8" s="31" t="str">
        <f t="shared" ref="T8:T71" si="5">IF(S8&lt;=20%,"MUY BAJO",IF(AND(S8&gt;20%,S8&lt;=40%),"BAJO",IF(AND(S8&gt;40%,S8&lt;=60%),"MEDIO",IF(AND(S8&gt;60%,S8&lt;=80%),"ALTO","MUY ALTO"))))</f>
        <v>ALTO</v>
      </c>
    </row>
    <row r="9" spans="1:21" ht="38.25" x14ac:dyDescent="0.25">
      <c r="A9" s="146"/>
      <c r="B9" s="10" t="s">
        <v>4</v>
      </c>
      <c r="C9" s="1" t="s">
        <v>1</v>
      </c>
      <c r="D9" s="2" t="s">
        <v>7</v>
      </c>
      <c r="E9" s="54">
        <v>400</v>
      </c>
      <c r="F9" s="54">
        <v>144</v>
      </c>
      <c r="G9" s="54" t="s">
        <v>289</v>
      </c>
      <c r="H9" s="136">
        <v>122</v>
      </c>
      <c r="I9" s="55">
        <f t="shared" si="1"/>
        <v>0.84722222222222221</v>
      </c>
      <c r="J9" s="31" t="str">
        <f t="shared" si="0"/>
        <v>MUY ALTO</v>
      </c>
      <c r="K9" s="33">
        <v>80000000</v>
      </c>
      <c r="L9" s="33">
        <v>89168350</v>
      </c>
      <c r="M9" s="128">
        <v>1.1146043750000001</v>
      </c>
      <c r="N9" s="33">
        <v>16619105</v>
      </c>
      <c r="O9" s="33">
        <v>76937550</v>
      </c>
      <c r="P9" s="127">
        <f t="shared" si="2"/>
        <v>0.86283473900773089</v>
      </c>
      <c r="Q9" s="31" t="str">
        <f t="shared" si="3"/>
        <v>MUY ALTO</v>
      </c>
      <c r="R9" s="102"/>
      <c r="S9" s="32">
        <f t="shared" si="4"/>
        <v>0.73101276499266088</v>
      </c>
      <c r="T9" s="31" t="str">
        <f t="shared" si="5"/>
        <v>ALTO</v>
      </c>
    </row>
    <row r="10" spans="1:21" ht="38.25" x14ac:dyDescent="0.25">
      <c r="A10" s="146"/>
      <c r="B10" s="10" t="s">
        <v>4</v>
      </c>
      <c r="C10" s="1" t="s">
        <v>1</v>
      </c>
      <c r="D10" s="2" t="s">
        <v>8</v>
      </c>
      <c r="E10" s="56">
        <v>624</v>
      </c>
      <c r="F10" s="54">
        <v>324</v>
      </c>
      <c r="G10" s="56" t="s">
        <v>289</v>
      </c>
      <c r="H10" s="136">
        <v>202</v>
      </c>
      <c r="I10" s="55">
        <f t="shared" si="1"/>
        <v>0.62345679012345678</v>
      </c>
      <c r="J10" s="31" t="str">
        <f t="shared" si="0"/>
        <v>ALTO</v>
      </c>
      <c r="K10" s="33">
        <v>200000000</v>
      </c>
      <c r="L10" s="33">
        <v>88039619</v>
      </c>
      <c r="M10" s="128">
        <v>0.44019809500000001</v>
      </c>
      <c r="N10" s="33">
        <v>30628757</v>
      </c>
      <c r="O10" s="33">
        <v>75751757</v>
      </c>
      <c r="P10" s="127">
        <f t="shared" si="2"/>
        <v>0.86042804206138146</v>
      </c>
      <c r="Q10" s="31" t="str">
        <f t="shared" si="3"/>
        <v>MUY ALTO</v>
      </c>
      <c r="R10" s="102"/>
      <c r="S10" s="32">
        <f t="shared" si="4"/>
        <v>0.53643970523579954</v>
      </c>
      <c r="T10" s="31" t="str">
        <f t="shared" si="5"/>
        <v>MEDIO</v>
      </c>
    </row>
    <row r="11" spans="1:21" ht="38.25" x14ac:dyDescent="0.25">
      <c r="A11" s="146"/>
      <c r="B11" s="10" t="s">
        <v>4</v>
      </c>
      <c r="C11" s="1" t="s">
        <v>1</v>
      </c>
      <c r="D11" s="2" t="s">
        <v>9</v>
      </c>
      <c r="E11" s="54">
        <v>81</v>
      </c>
      <c r="F11" s="54">
        <v>37</v>
      </c>
      <c r="G11" s="54" t="s">
        <v>289</v>
      </c>
      <c r="H11" s="136">
        <v>19</v>
      </c>
      <c r="I11" s="55">
        <f t="shared" si="1"/>
        <v>0.51351351351351349</v>
      </c>
      <c r="J11" s="31" t="str">
        <f t="shared" si="0"/>
        <v>MEDIO</v>
      </c>
      <c r="K11" s="33">
        <v>31000000</v>
      </c>
      <c r="L11" s="33">
        <v>10000000</v>
      </c>
      <c r="M11" s="128">
        <v>0.32258064516129031</v>
      </c>
      <c r="N11" s="33">
        <v>0</v>
      </c>
      <c r="O11" s="33">
        <v>10000000</v>
      </c>
      <c r="P11" s="127">
        <f t="shared" si="2"/>
        <v>1</v>
      </c>
      <c r="Q11" s="31" t="str">
        <f t="shared" si="3"/>
        <v>MUY ALTO</v>
      </c>
      <c r="R11" s="102"/>
      <c r="S11" s="32">
        <f t="shared" si="4"/>
        <v>0.51351351351351349</v>
      </c>
      <c r="T11" s="31" t="str">
        <f t="shared" si="5"/>
        <v>MEDIO</v>
      </c>
    </row>
    <row r="12" spans="1:21" ht="38.25" x14ac:dyDescent="0.25">
      <c r="A12" s="146"/>
      <c r="B12" s="10" t="s">
        <v>10</v>
      </c>
      <c r="C12" s="1" t="s">
        <v>1</v>
      </c>
      <c r="D12" s="2" t="s">
        <v>11</v>
      </c>
      <c r="E12" s="54">
        <v>240</v>
      </c>
      <c r="F12" s="54">
        <v>120</v>
      </c>
      <c r="G12" s="54" t="s">
        <v>289</v>
      </c>
      <c r="H12" s="136">
        <v>90</v>
      </c>
      <c r="I12" s="55">
        <f t="shared" si="1"/>
        <v>0.75</v>
      </c>
      <c r="J12" s="31" t="str">
        <f t="shared" si="0"/>
        <v>ALTO</v>
      </c>
      <c r="K12" s="33"/>
      <c r="L12" s="33"/>
      <c r="M12" s="128"/>
      <c r="N12" s="33">
        <v>0</v>
      </c>
      <c r="O12" s="33">
        <v>0</v>
      </c>
      <c r="P12" s="127"/>
      <c r="Q12" s="31" t="s">
        <v>293</v>
      </c>
      <c r="R12" s="102"/>
      <c r="S12" s="32"/>
      <c r="T12" s="31" t="s">
        <v>293</v>
      </c>
    </row>
    <row r="13" spans="1:21" ht="38.25" x14ac:dyDescent="0.25">
      <c r="A13" s="146"/>
      <c r="B13" s="10" t="s">
        <v>4</v>
      </c>
      <c r="C13" s="1" t="s">
        <v>1</v>
      </c>
      <c r="D13" s="2" t="s">
        <v>12</v>
      </c>
      <c r="E13" s="54">
        <v>16</v>
      </c>
      <c r="F13" s="54">
        <v>8</v>
      </c>
      <c r="G13" s="54" t="s">
        <v>289</v>
      </c>
      <c r="H13" s="136">
        <v>21</v>
      </c>
      <c r="I13" s="55">
        <f t="shared" si="1"/>
        <v>2.625</v>
      </c>
      <c r="J13" s="31" t="str">
        <f t="shared" si="0"/>
        <v>MUY ALTO</v>
      </c>
      <c r="K13" s="33">
        <v>0</v>
      </c>
      <c r="L13" s="33">
        <v>3592294</v>
      </c>
      <c r="M13" s="128" t="e">
        <v>#DIV/0!</v>
      </c>
      <c r="N13" s="33">
        <v>0</v>
      </c>
      <c r="O13" s="33">
        <v>0</v>
      </c>
      <c r="P13" s="127">
        <f t="shared" si="2"/>
        <v>0</v>
      </c>
      <c r="Q13" s="31" t="str">
        <f t="shared" si="3"/>
        <v>MUY BAJO</v>
      </c>
      <c r="R13" s="102"/>
      <c r="S13" s="32"/>
      <c r="T13" s="31" t="s">
        <v>293</v>
      </c>
    </row>
    <row r="14" spans="1:21" ht="25.5" x14ac:dyDescent="0.25">
      <c r="A14" s="146"/>
      <c r="B14" s="11" t="s">
        <v>295</v>
      </c>
      <c r="C14" s="7"/>
      <c r="D14" s="7"/>
      <c r="E14" s="51"/>
      <c r="F14" s="51"/>
      <c r="G14" s="52"/>
      <c r="H14" s="52"/>
      <c r="I14" s="53">
        <f>+AVERAGE(I7:I13)</f>
        <v>0.99954276620943283</v>
      </c>
      <c r="J14" s="31" t="str">
        <f t="shared" si="0"/>
        <v>MUY ALTO</v>
      </c>
      <c r="K14" s="36">
        <f t="shared" ref="K14:N14" si="6">SUM(K7:K13)</f>
        <v>700000000</v>
      </c>
      <c r="L14" s="36">
        <f t="shared" si="6"/>
        <v>597279698</v>
      </c>
      <c r="M14" s="130">
        <f>+L14/K14</f>
        <v>0.8532567114285714</v>
      </c>
      <c r="N14" s="36">
        <f t="shared" si="6"/>
        <v>115695702</v>
      </c>
      <c r="O14" s="36">
        <f t="shared" ref="O14" si="7">SUM(O7:O13)</f>
        <v>515256814</v>
      </c>
      <c r="P14" s="109">
        <f t="shared" ref="P14:P15" si="8">+O14/K14</f>
        <v>0.73608116285714287</v>
      </c>
      <c r="Q14" s="31" t="str">
        <f>IF(P14&lt;=20%,"MUY BAJO",IF(AND(P14&gt;20%,P14&lt;=40%),"BAJO",IF(AND(P14&gt;40%,P14&lt;=60%),"MEDIO",IF(AND(P14&gt;60%,P14&lt;=80%),"ALTO","MUY ALTO"))))</f>
        <v>ALTO</v>
      </c>
      <c r="R14" s="102"/>
      <c r="S14" s="74">
        <f t="shared" si="4"/>
        <v>0.7357446016768846</v>
      </c>
      <c r="T14" s="31" t="str">
        <f t="shared" si="5"/>
        <v>ALTO</v>
      </c>
    </row>
    <row r="15" spans="1:21" ht="25.5" x14ac:dyDescent="0.25">
      <c r="A15" s="13"/>
      <c r="B15" s="12" t="s">
        <v>297</v>
      </c>
      <c r="C15" s="9"/>
      <c r="D15" s="9"/>
      <c r="E15" s="57"/>
      <c r="F15" s="57"/>
      <c r="G15" s="58"/>
      <c r="H15" s="59"/>
      <c r="I15" s="60">
        <f>+AVERAGE(I14,I6)</f>
        <v>0.49977138310471642</v>
      </c>
      <c r="J15" s="37" t="str">
        <f>IF(I15&lt;=20%,"MUY BAJO",IF(AND(I15&gt;20%,I15&lt;=40%),"BAJO",IF(AND(I15&gt;40%,I15&lt;=60%),"MEDIO",IF(AND(I15&gt;60%,I15&lt;=80%),"ALTO","MUY ALTO"))))</f>
        <v>MEDIO</v>
      </c>
      <c r="K15" s="38">
        <f t="shared" ref="K15:N15" si="9">+K14+K6</f>
        <v>700000000</v>
      </c>
      <c r="L15" s="38">
        <f t="shared" si="9"/>
        <v>597279698</v>
      </c>
      <c r="M15" s="131">
        <f>+M14+M6</f>
        <v>0.8532567114285714</v>
      </c>
      <c r="N15" s="38">
        <f t="shared" si="9"/>
        <v>115695702</v>
      </c>
      <c r="O15" s="38">
        <f t="shared" ref="O15" si="10">+O14+O6</f>
        <v>515256814</v>
      </c>
      <c r="P15" s="110">
        <f t="shared" si="8"/>
        <v>0.73608116285714287</v>
      </c>
      <c r="Q15" s="31" t="str">
        <f>IF(P15&lt;=20%,"MUY BAJO",IF(AND(P15&gt;20%,P15&lt;=40%),"BAJO",IF(AND(P15&gt;40%,P15&lt;=60%),"MEDIO",IF(AND(P15&gt;60%,P15&lt;=80%),"ALTO","MUY ALTO"))))</f>
        <v>ALTO</v>
      </c>
      <c r="R15" s="102"/>
      <c r="S15" s="44">
        <f t="shared" si="4"/>
        <v>0.3678723008384423</v>
      </c>
      <c r="T15" s="31" t="str">
        <f t="shared" si="5"/>
        <v>BAJO</v>
      </c>
    </row>
    <row r="16" spans="1:21" ht="38.25" x14ac:dyDescent="0.25">
      <c r="A16" s="146" t="s">
        <v>299</v>
      </c>
      <c r="B16" s="10" t="s">
        <v>13</v>
      </c>
      <c r="C16" s="1" t="s">
        <v>1</v>
      </c>
      <c r="D16" s="1" t="s">
        <v>14</v>
      </c>
      <c r="E16" s="62">
        <v>0</v>
      </c>
      <c r="F16" s="62">
        <v>1</v>
      </c>
      <c r="G16" s="49" t="s">
        <v>289</v>
      </c>
      <c r="H16" s="136">
        <v>0</v>
      </c>
      <c r="I16" s="63">
        <f t="shared" si="1"/>
        <v>0</v>
      </c>
      <c r="J16" s="31" t="str">
        <f t="shared" si="0"/>
        <v>MUY BAJO</v>
      </c>
      <c r="K16" s="33">
        <v>0</v>
      </c>
      <c r="L16" s="33">
        <v>0</v>
      </c>
      <c r="M16" s="128"/>
      <c r="N16" s="33">
        <v>0</v>
      </c>
      <c r="O16" s="33">
        <v>0</v>
      </c>
      <c r="P16" s="107"/>
      <c r="Q16" s="31" t="s">
        <v>293</v>
      </c>
      <c r="R16" s="102"/>
      <c r="S16" s="32"/>
      <c r="T16" s="31" t="s">
        <v>293</v>
      </c>
    </row>
    <row r="17" spans="1:20" ht="25.5" x14ac:dyDescent="0.25">
      <c r="A17" s="146"/>
      <c r="B17" s="10" t="s">
        <v>13</v>
      </c>
      <c r="C17" s="1" t="s">
        <v>1</v>
      </c>
      <c r="D17" s="1" t="s">
        <v>15</v>
      </c>
      <c r="E17" s="64">
        <v>0</v>
      </c>
      <c r="F17" s="48">
        <v>1</v>
      </c>
      <c r="G17" s="49" t="s">
        <v>290</v>
      </c>
      <c r="H17" s="136">
        <v>1</v>
      </c>
      <c r="I17" s="50">
        <f t="shared" si="1"/>
        <v>1</v>
      </c>
      <c r="J17" s="31" t="str">
        <f t="shared" si="0"/>
        <v>MUY ALTO</v>
      </c>
      <c r="K17" s="33">
        <v>0</v>
      </c>
      <c r="L17" s="33">
        <v>0</v>
      </c>
      <c r="M17" s="128"/>
      <c r="N17" s="33">
        <v>0</v>
      </c>
      <c r="O17" s="33">
        <v>0</v>
      </c>
      <c r="P17" s="107"/>
      <c r="Q17" s="31" t="s">
        <v>293</v>
      </c>
      <c r="R17" s="102"/>
      <c r="S17" s="32"/>
      <c r="T17" s="31" t="s">
        <v>293</v>
      </c>
    </row>
    <row r="18" spans="1:20" ht="25.5" x14ac:dyDescent="0.25">
      <c r="A18" s="146"/>
      <c r="B18" s="10" t="s">
        <v>13</v>
      </c>
      <c r="C18" s="1" t="s">
        <v>1</v>
      </c>
      <c r="D18" s="1" t="s">
        <v>16</v>
      </c>
      <c r="E18" s="64">
        <v>0</v>
      </c>
      <c r="F18" s="48">
        <v>1</v>
      </c>
      <c r="G18" s="49" t="s">
        <v>290</v>
      </c>
      <c r="H18" s="136">
        <v>0.7</v>
      </c>
      <c r="I18" s="50">
        <f t="shared" si="1"/>
        <v>0.7</v>
      </c>
      <c r="J18" s="31" t="str">
        <f t="shared" si="0"/>
        <v>ALTO</v>
      </c>
      <c r="K18" s="33">
        <v>0</v>
      </c>
      <c r="L18" s="33">
        <v>0</v>
      </c>
      <c r="M18" s="128"/>
      <c r="N18" s="33">
        <v>0</v>
      </c>
      <c r="O18" s="33">
        <v>0</v>
      </c>
      <c r="P18" s="107"/>
      <c r="Q18" s="31" t="s">
        <v>293</v>
      </c>
      <c r="R18" s="102"/>
      <c r="S18" s="32"/>
      <c r="T18" s="31" t="s">
        <v>293</v>
      </c>
    </row>
    <row r="19" spans="1:20" ht="38.25" x14ac:dyDescent="0.25">
      <c r="A19" s="146"/>
      <c r="B19" s="11" t="s">
        <v>298</v>
      </c>
      <c r="C19" s="7"/>
      <c r="D19" s="7"/>
      <c r="E19" s="51"/>
      <c r="F19" s="51"/>
      <c r="G19" s="52"/>
      <c r="H19" s="52"/>
      <c r="I19" s="53">
        <f>+AVERAGE(I16:I18)</f>
        <v>0.56666666666666665</v>
      </c>
      <c r="J19" s="31" t="str">
        <f t="shared" si="0"/>
        <v>MEDIO</v>
      </c>
      <c r="K19" s="36">
        <f>SUM(K16:K18)</f>
        <v>0</v>
      </c>
      <c r="L19" s="36">
        <f>SUM(L16:L18)</f>
        <v>0</v>
      </c>
      <c r="M19" s="36"/>
      <c r="N19" s="36"/>
      <c r="O19" s="36"/>
      <c r="P19" s="109"/>
      <c r="Q19" s="35"/>
      <c r="R19" s="99"/>
      <c r="S19" s="74"/>
      <c r="T19" s="35"/>
    </row>
    <row r="20" spans="1:20" ht="25.5" customHeight="1" x14ac:dyDescent="0.25">
      <c r="A20" s="13"/>
      <c r="B20" s="12" t="s">
        <v>300</v>
      </c>
      <c r="C20" s="9"/>
      <c r="D20" s="9"/>
      <c r="E20" s="57"/>
      <c r="F20" s="57"/>
      <c r="G20" s="58"/>
      <c r="H20" s="59"/>
      <c r="I20" s="60">
        <f>+I19</f>
        <v>0.56666666666666665</v>
      </c>
      <c r="J20" s="31" t="str">
        <f t="shared" si="0"/>
        <v>MEDIO</v>
      </c>
      <c r="K20" s="38"/>
      <c r="L20" s="38"/>
      <c r="M20" s="38"/>
      <c r="N20" s="38"/>
      <c r="O20" s="38"/>
      <c r="P20" s="110"/>
      <c r="Q20" s="39"/>
      <c r="R20" s="99"/>
      <c r="S20" s="44"/>
      <c r="T20" s="39"/>
    </row>
    <row r="21" spans="1:20" ht="38.25" x14ac:dyDescent="0.25">
      <c r="A21" s="146" t="s">
        <v>301</v>
      </c>
      <c r="B21" s="10" t="s">
        <v>17</v>
      </c>
      <c r="C21" s="1" t="s">
        <v>1</v>
      </c>
      <c r="D21" s="1" t="s">
        <v>18</v>
      </c>
      <c r="E21" s="64">
        <v>0</v>
      </c>
      <c r="F21" s="48">
        <v>0.1</v>
      </c>
      <c r="G21" s="49" t="s">
        <v>289</v>
      </c>
      <c r="H21" s="136">
        <v>0</v>
      </c>
      <c r="I21" s="50">
        <f t="shared" si="1"/>
        <v>0</v>
      </c>
      <c r="J21" s="31" t="str">
        <f t="shared" si="0"/>
        <v>MUY BAJO</v>
      </c>
      <c r="K21" s="33">
        <v>0</v>
      </c>
      <c r="L21" s="33">
        <v>0</v>
      </c>
      <c r="M21" s="128"/>
      <c r="N21" s="33">
        <v>0</v>
      </c>
      <c r="O21" s="33">
        <v>0</v>
      </c>
      <c r="P21" s="107"/>
      <c r="Q21" s="31" t="s">
        <v>293</v>
      </c>
      <c r="R21" s="102"/>
      <c r="S21" s="32"/>
      <c r="T21" s="31" t="s">
        <v>293</v>
      </c>
    </row>
    <row r="22" spans="1:20" ht="25.5" x14ac:dyDescent="0.25">
      <c r="A22" s="146"/>
      <c r="B22" s="10" t="s">
        <v>17</v>
      </c>
      <c r="C22" s="1" t="s">
        <v>1</v>
      </c>
      <c r="D22" s="1" t="s">
        <v>19</v>
      </c>
      <c r="E22" s="64">
        <v>0</v>
      </c>
      <c r="F22" s="48">
        <v>0.1</v>
      </c>
      <c r="G22" s="48" t="s">
        <v>289</v>
      </c>
      <c r="H22" s="136">
        <v>0</v>
      </c>
      <c r="I22" s="50">
        <f t="shared" si="1"/>
        <v>0</v>
      </c>
      <c r="J22" s="31" t="str">
        <f t="shared" si="0"/>
        <v>MUY BAJO</v>
      </c>
      <c r="K22" s="33">
        <v>0</v>
      </c>
      <c r="L22" s="33">
        <v>0</v>
      </c>
      <c r="M22" s="128"/>
      <c r="N22" s="33">
        <v>0</v>
      </c>
      <c r="O22" s="33">
        <v>0</v>
      </c>
      <c r="P22" s="107"/>
      <c r="Q22" s="31" t="s">
        <v>293</v>
      </c>
      <c r="R22" s="102"/>
      <c r="S22" s="32"/>
      <c r="T22" s="31" t="s">
        <v>293</v>
      </c>
    </row>
    <row r="23" spans="1:20" ht="25.5" x14ac:dyDescent="0.25">
      <c r="A23" s="146"/>
      <c r="B23" s="10" t="s">
        <v>17</v>
      </c>
      <c r="C23" s="1" t="s">
        <v>1</v>
      </c>
      <c r="D23" s="1" t="s">
        <v>20</v>
      </c>
      <c r="E23" s="64">
        <v>0</v>
      </c>
      <c r="F23" s="48">
        <v>0.1</v>
      </c>
      <c r="G23" s="48" t="s">
        <v>289</v>
      </c>
      <c r="H23" s="136">
        <v>0</v>
      </c>
      <c r="I23" s="50">
        <f t="shared" si="1"/>
        <v>0</v>
      </c>
      <c r="J23" s="31" t="str">
        <f t="shared" si="0"/>
        <v>MUY BAJO</v>
      </c>
      <c r="K23" s="33">
        <v>0</v>
      </c>
      <c r="L23" s="33">
        <v>0</v>
      </c>
      <c r="M23" s="128"/>
      <c r="N23" s="33">
        <v>0</v>
      </c>
      <c r="O23" s="33">
        <v>0</v>
      </c>
      <c r="P23" s="107"/>
      <c r="Q23" s="31" t="s">
        <v>293</v>
      </c>
      <c r="R23" s="102"/>
      <c r="S23" s="32"/>
      <c r="T23" s="31" t="s">
        <v>293</v>
      </c>
    </row>
    <row r="24" spans="1:20" ht="25.5" x14ac:dyDescent="0.25">
      <c r="A24" s="146"/>
      <c r="B24" s="10" t="s">
        <v>17</v>
      </c>
      <c r="C24" s="1" t="s">
        <v>1</v>
      </c>
      <c r="D24" s="1" t="s">
        <v>21</v>
      </c>
      <c r="E24" s="64">
        <v>0</v>
      </c>
      <c r="F24" s="48">
        <v>0.1</v>
      </c>
      <c r="G24" s="49" t="s">
        <v>289</v>
      </c>
      <c r="H24" s="136">
        <v>0</v>
      </c>
      <c r="I24" s="50">
        <f t="shared" si="1"/>
        <v>0</v>
      </c>
      <c r="J24" s="31" t="str">
        <f t="shared" si="0"/>
        <v>MUY BAJO</v>
      </c>
      <c r="K24" s="33">
        <v>0</v>
      </c>
      <c r="L24" s="33">
        <v>0</v>
      </c>
      <c r="M24" s="128"/>
      <c r="N24" s="33">
        <v>0</v>
      </c>
      <c r="O24" s="33">
        <v>0</v>
      </c>
      <c r="P24" s="107"/>
      <c r="Q24" s="31" t="s">
        <v>293</v>
      </c>
      <c r="R24" s="102"/>
      <c r="S24" s="32"/>
      <c r="T24" s="31" t="s">
        <v>293</v>
      </c>
    </row>
    <row r="25" spans="1:20" ht="25.5" x14ac:dyDescent="0.25">
      <c r="A25" s="146"/>
      <c r="B25" s="10" t="s">
        <v>17</v>
      </c>
      <c r="C25" s="1" t="s">
        <v>1</v>
      </c>
      <c r="D25" s="1" t="s">
        <v>22</v>
      </c>
      <c r="E25" s="64">
        <v>0</v>
      </c>
      <c r="F25" s="48">
        <v>0.1</v>
      </c>
      <c r="G25" s="49" t="s">
        <v>289</v>
      </c>
      <c r="H25" s="136">
        <v>0</v>
      </c>
      <c r="I25" s="50">
        <f t="shared" si="1"/>
        <v>0</v>
      </c>
      <c r="J25" s="31" t="str">
        <f t="shared" si="0"/>
        <v>MUY BAJO</v>
      </c>
      <c r="K25" s="33">
        <v>0</v>
      </c>
      <c r="L25" s="33">
        <v>0</v>
      </c>
      <c r="M25" s="128"/>
      <c r="N25" s="33">
        <v>0</v>
      </c>
      <c r="O25" s="33">
        <v>0</v>
      </c>
      <c r="P25" s="107"/>
      <c r="Q25" s="31" t="s">
        <v>293</v>
      </c>
      <c r="R25" s="102"/>
      <c r="S25" s="32"/>
      <c r="T25" s="31" t="s">
        <v>293</v>
      </c>
    </row>
    <row r="26" spans="1:20" ht="25.5" x14ac:dyDescent="0.25">
      <c r="A26" s="146"/>
      <c r="B26" s="10" t="s">
        <v>17</v>
      </c>
      <c r="C26" s="1" t="s">
        <v>1</v>
      </c>
      <c r="D26" s="1" t="s">
        <v>23</v>
      </c>
      <c r="E26" s="64">
        <v>0</v>
      </c>
      <c r="F26" s="48">
        <v>0.1</v>
      </c>
      <c r="G26" s="49" t="s">
        <v>289</v>
      </c>
      <c r="H26" s="136">
        <v>0</v>
      </c>
      <c r="I26" s="50">
        <f t="shared" si="1"/>
        <v>0</v>
      </c>
      <c r="J26" s="31" t="str">
        <f t="shared" si="0"/>
        <v>MUY BAJO</v>
      </c>
      <c r="K26" s="33">
        <v>0</v>
      </c>
      <c r="L26" s="33">
        <v>0</v>
      </c>
      <c r="M26" s="128"/>
      <c r="N26" s="33">
        <v>0</v>
      </c>
      <c r="O26" s="33">
        <v>0</v>
      </c>
      <c r="P26" s="107"/>
      <c r="Q26" s="31" t="s">
        <v>293</v>
      </c>
      <c r="R26" s="102"/>
      <c r="S26" s="32"/>
      <c r="T26" s="31" t="s">
        <v>293</v>
      </c>
    </row>
    <row r="27" spans="1:20" ht="25.5" x14ac:dyDescent="0.25">
      <c r="A27" s="146"/>
      <c r="B27" s="11" t="s">
        <v>303</v>
      </c>
      <c r="C27" s="7"/>
      <c r="D27" s="7"/>
      <c r="E27" s="51"/>
      <c r="F27" s="51"/>
      <c r="G27" s="52"/>
      <c r="H27" s="52"/>
      <c r="I27" s="53">
        <f>+AVERAGE(I21:I26)</f>
        <v>0</v>
      </c>
      <c r="J27" s="31" t="str">
        <f t="shared" si="0"/>
        <v>MUY BAJO</v>
      </c>
      <c r="K27" s="36">
        <f>SUM(K21:K26)</f>
        <v>0</v>
      </c>
      <c r="L27" s="36">
        <f>SUM(L21:L26)</f>
        <v>0</v>
      </c>
      <c r="M27" s="36"/>
      <c r="N27" s="36"/>
      <c r="O27" s="36"/>
      <c r="P27" s="109"/>
      <c r="Q27" s="35"/>
      <c r="R27" s="99"/>
      <c r="S27" s="74"/>
      <c r="T27" s="35"/>
    </row>
    <row r="28" spans="1:20" x14ac:dyDescent="0.25">
      <c r="A28" s="13"/>
      <c r="B28" s="12" t="s">
        <v>304</v>
      </c>
      <c r="C28" s="9"/>
      <c r="D28" s="9"/>
      <c r="E28" s="57"/>
      <c r="F28" s="57"/>
      <c r="G28" s="58"/>
      <c r="H28" s="59"/>
      <c r="I28" s="60">
        <f>+I27</f>
        <v>0</v>
      </c>
      <c r="J28" s="37" t="str">
        <f t="shared" si="0"/>
        <v>MUY BAJO</v>
      </c>
      <c r="K28" s="38"/>
      <c r="L28" s="38"/>
      <c r="M28" s="38"/>
      <c r="N28" s="38"/>
      <c r="O28" s="38"/>
      <c r="P28" s="110"/>
      <c r="Q28" s="39"/>
      <c r="R28" s="99"/>
      <c r="S28" s="44"/>
      <c r="T28" s="39"/>
    </row>
    <row r="29" spans="1:20" ht="51" customHeight="1" x14ac:dyDescent="0.25">
      <c r="A29" s="140" t="s">
        <v>325</v>
      </c>
      <c r="B29" s="10" t="s">
        <v>24</v>
      </c>
      <c r="C29" s="1" t="s">
        <v>1</v>
      </c>
      <c r="D29" s="1" t="s">
        <v>25</v>
      </c>
      <c r="E29" s="49">
        <v>1</v>
      </c>
      <c r="F29" s="54">
        <v>1</v>
      </c>
      <c r="G29" s="49" t="s">
        <v>290</v>
      </c>
      <c r="H29" s="136">
        <v>0</v>
      </c>
      <c r="I29" s="55">
        <f t="shared" si="1"/>
        <v>0</v>
      </c>
      <c r="J29" s="31" t="str">
        <f t="shared" si="0"/>
        <v>MUY BAJO</v>
      </c>
      <c r="K29" s="33">
        <v>0</v>
      </c>
      <c r="L29" s="33">
        <v>0</v>
      </c>
      <c r="M29" s="132"/>
      <c r="N29" s="33">
        <v>0</v>
      </c>
      <c r="O29" s="33">
        <v>0</v>
      </c>
      <c r="P29" s="107"/>
      <c r="Q29" s="31" t="s">
        <v>293</v>
      </c>
      <c r="R29" s="102"/>
      <c r="S29" s="32"/>
      <c r="T29" s="31" t="s">
        <v>293</v>
      </c>
    </row>
    <row r="30" spans="1:20" ht="38.25" x14ac:dyDescent="0.25">
      <c r="A30" s="141"/>
      <c r="B30" s="10" t="s">
        <v>26</v>
      </c>
      <c r="C30" s="1" t="s">
        <v>27</v>
      </c>
      <c r="D30" s="1" t="s">
        <v>28</v>
      </c>
      <c r="E30" s="49">
        <v>334</v>
      </c>
      <c r="F30" s="49">
        <v>334</v>
      </c>
      <c r="G30" s="49" t="s">
        <v>290</v>
      </c>
      <c r="H30" s="136">
        <v>173</v>
      </c>
      <c r="I30" s="50">
        <f t="shared" si="1"/>
        <v>0.51796407185628746</v>
      </c>
      <c r="J30" s="31" t="str">
        <f t="shared" si="0"/>
        <v>MEDIO</v>
      </c>
      <c r="K30" s="33">
        <v>501000000</v>
      </c>
      <c r="L30" s="33">
        <v>269500000</v>
      </c>
      <c r="M30" s="132">
        <v>0.53792415169660679</v>
      </c>
      <c r="N30" s="33">
        <v>109640670</v>
      </c>
      <c r="O30" s="33">
        <v>179083241</v>
      </c>
      <c r="P30" s="107">
        <f>+O30/L30</f>
        <v>0.66450182189239337</v>
      </c>
      <c r="Q30" s="31" t="str">
        <f t="shared" si="3"/>
        <v>ALTO</v>
      </c>
      <c r="R30" s="102"/>
      <c r="S30" s="32">
        <f t="shared" si="4"/>
        <v>0.34418806942330554</v>
      </c>
      <c r="T30" s="31" t="str">
        <f t="shared" si="5"/>
        <v>BAJO</v>
      </c>
    </row>
    <row r="31" spans="1:20" ht="38.25" x14ac:dyDescent="0.25">
      <c r="A31" s="141"/>
      <c r="B31" s="10" t="s">
        <v>26</v>
      </c>
      <c r="C31" s="1" t="s">
        <v>29</v>
      </c>
      <c r="D31" s="1" t="s">
        <v>28</v>
      </c>
      <c r="E31" s="49">
        <v>8</v>
      </c>
      <c r="F31" s="49">
        <v>8</v>
      </c>
      <c r="G31" s="49" t="s">
        <v>290</v>
      </c>
      <c r="H31" s="136">
        <v>3</v>
      </c>
      <c r="I31" s="50">
        <f t="shared" si="1"/>
        <v>0.375</v>
      </c>
      <c r="J31" s="31" t="str">
        <f t="shared" si="0"/>
        <v>BAJO</v>
      </c>
      <c r="K31" s="33">
        <v>4000000</v>
      </c>
      <c r="L31" s="33">
        <v>7000000</v>
      </c>
      <c r="M31" s="132">
        <v>1.75</v>
      </c>
      <c r="N31" s="33">
        <v>0</v>
      </c>
      <c r="O31" s="33">
        <v>0</v>
      </c>
      <c r="P31" s="107">
        <f t="shared" ref="P31:P71" si="11">+O31/L31</f>
        <v>0</v>
      </c>
      <c r="Q31" s="31" t="str">
        <f t="shared" si="3"/>
        <v>MUY BAJO</v>
      </c>
      <c r="R31" s="102"/>
      <c r="S31" s="32">
        <f t="shared" si="4"/>
        <v>0</v>
      </c>
      <c r="T31" s="31" t="str">
        <f t="shared" si="5"/>
        <v>MUY BAJO</v>
      </c>
    </row>
    <row r="32" spans="1:20" ht="38.25" x14ac:dyDescent="0.25">
      <c r="A32" s="141"/>
      <c r="B32" s="10" t="s">
        <v>26</v>
      </c>
      <c r="C32" s="1" t="s">
        <v>30</v>
      </c>
      <c r="D32" s="1" t="s">
        <v>28</v>
      </c>
      <c r="E32" s="49">
        <v>6</v>
      </c>
      <c r="F32" s="49">
        <v>6</v>
      </c>
      <c r="G32" s="49" t="s">
        <v>290</v>
      </c>
      <c r="H32" s="136">
        <v>7</v>
      </c>
      <c r="I32" s="50">
        <f t="shared" si="1"/>
        <v>1.1666666666666667</v>
      </c>
      <c r="J32" s="31" t="str">
        <f t="shared" si="0"/>
        <v>MUY ALTO</v>
      </c>
      <c r="K32" s="33">
        <v>3000000</v>
      </c>
      <c r="L32" s="33">
        <v>6000000</v>
      </c>
      <c r="M32" s="132">
        <v>2</v>
      </c>
      <c r="N32" s="33">
        <v>0</v>
      </c>
      <c r="O32" s="33">
        <v>0</v>
      </c>
      <c r="P32" s="107">
        <f t="shared" si="11"/>
        <v>0</v>
      </c>
      <c r="Q32" s="31" t="str">
        <f t="shared" si="3"/>
        <v>MUY BAJO</v>
      </c>
      <c r="R32" s="102"/>
      <c r="S32" s="32">
        <f t="shared" si="4"/>
        <v>0</v>
      </c>
      <c r="T32" s="31" t="str">
        <f t="shared" si="5"/>
        <v>MUY BAJO</v>
      </c>
    </row>
    <row r="33" spans="1:20" ht="38.25" x14ac:dyDescent="0.25">
      <c r="A33" s="141"/>
      <c r="B33" s="10" t="s">
        <v>26</v>
      </c>
      <c r="C33" s="1" t="s">
        <v>31</v>
      </c>
      <c r="D33" s="1" t="s">
        <v>28</v>
      </c>
      <c r="E33" s="49">
        <v>13</v>
      </c>
      <c r="F33" s="49">
        <v>13</v>
      </c>
      <c r="G33" s="49" t="s">
        <v>290</v>
      </c>
      <c r="H33" s="136">
        <v>17</v>
      </c>
      <c r="I33" s="50">
        <f t="shared" si="1"/>
        <v>1.3076923076923077</v>
      </c>
      <c r="J33" s="31" t="str">
        <f t="shared" si="0"/>
        <v>MUY ALTO</v>
      </c>
      <c r="K33" s="33">
        <v>6500000</v>
      </c>
      <c r="L33" s="33">
        <v>9500000</v>
      </c>
      <c r="M33" s="132">
        <v>1.4615384615384615</v>
      </c>
      <c r="N33" s="33">
        <v>2524585</v>
      </c>
      <c r="O33" s="33">
        <v>2524585</v>
      </c>
      <c r="P33" s="107">
        <f t="shared" si="11"/>
        <v>0.26574578947368421</v>
      </c>
      <c r="Q33" s="31" t="str">
        <f t="shared" si="3"/>
        <v>BAJO</v>
      </c>
      <c r="R33" s="102"/>
      <c r="S33" s="32">
        <f t="shared" si="4"/>
        <v>0.34751372469635627</v>
      </c>
      <c r="T33" s="31" t="str">
        <f t="shared" si="5"/>
        <v>BAJO</v>
      </c>
    </row>
    <row r="34" spans="1:20" ht="38.25" x14ac:dyDescent="0.25">
      <c r="A34" s="141"/>
      <c r="B34" s="10" t="s">
        <v>26</v>
      </c>
      <c r="C34" s="1" t="s">
        <v>27</v>
      </c>
      <c r="D34" s="1" t="s">
        <v>32</v>
      </c>
      <c r="E34" s="54">
        <v>1096</v>
      </c>
      <c r="F34" s="54">
        <v>1096</v>
      </c>
      <c r="G34" s="49" t="s">
        <v>290</v>
      </c>
      <c r="H34" s="136">
        <v>32</v>
      </c>
      <c r="I34" s="55">
        <f t="shared" si="1"/>
        <v>2.9197080291970802E-2</v>
      </c>
      <c r="J34" s="31" t="str">
        <f t="shared" si="0"/>
        <v>MUY BAJO</v>
      </c>
      <c r="K34" s="33">
        <v>50000000</v>
      </c>
      <c r="L34" s="33">
        <v>30000000</v>
      </c>
      <c r="M34" s="132">
        <v>0.6</v>
      </c>
      <c r="N34" s="33">
        <v>8438030</v>
      </c>
      <c r="O34" s="33">
        <v>13438030</v>
      </c>
      <c r="P34" s="107">
        <f t="shared" si="11"/>
        <v>0.44793433333333332</v>
      </c>
      <c r="Q34" s="31" t="str">
        <f t="shared" si="3"/>
        <v>MEDIO</v>
      </c>
      <c r="R34" s="102"/>
      <c r="S34" s="32">
        <f t="shared" si="4"/>
        <v>1.3078374695863747E-2</v>
      </c>
      <c r="T34" s="31" t="str">
        <f t="shared" si="5"/>
        <v>MUY BAJO</v>
      </c>
    </row>
    <row r="35" spans="1:20" ht="38.25" x14ac:dyDescent="0.25">
      <c r="A35" s="141"/>
      <c r="B35" s="10" t="s">
        <v>26</v>
      </c>
      <c r="C35" s="1" t="s">
        <v>29</v>
      </c>
      <c r="D35" s="1" t="s">
        <v>32</v>
      </c>
      <c r="E35" s="49">
        <v>13</v>
      </c>
      <c r="F35" s="54">
        <v>13</v>
      </c>
      <c r="G35" s="49" t="s">
        <v>290</v>
      </c>
      <c r="H35" s="136">
        <v>1</v>
      </c>
      <c r="I35" s="55">
        <f t="shared" si="1"/>
        <v>7.6923076923076927E-2</v>
      </c>
      <c r="J35" s="31" t="str">
        <f t="shared" si="0"/>
        <v>MUY BAJO</v>
      </c>
      <c r="K35" s="33">
        <v>2000000</v>
      </c>
      <c r="L35" s="33">
        <v>3000000</v>
      </c>
      <c r="M35" s="132">
        <v>1.5</v>
      </c>
      <c r="N35" s="33">
        <v>518000</v>
      </c>
      <c r="O35" s="33">
        <v>518000</v>
      </c>
      <c r="P35" s="107">
        <f t="shared" si="11"/>
        <v>0.17266666666666666</v>
      </c>
      <c r="Q35" s="31" t="str">
        <f t="shared" si="3"/>
        <v>MUY BAJO</v>
      </c>
      <c r="R35" s="102"/>
      <c r="S35" s="32">
        <f t="shared" si="4"/>
        <v>1.3282051282051283E-2</v>
      </c>
      <c r="T35" s="31" t="str">
        <f t="shared" si="5"/>
        <v>MUY BAJO</v>
      </c>
    </row>
    <row r="36" spans="1:20" ht="38.25" x14ac:dyDescent="0.25">
      <c r="A36" s="141"/>
      <c r="B36" s="10" t="s">
        <v>26</v>
      </c>
      <c r="C36" s="1" t="s">
        <v>30</v>
      </c>
      <c r="D36" s="1" t="s">
        <v>32</v>
      </c>
      <c r="E36" s="54">
        <v>8</v>
      </c>
      <c r="F36" s="54">
        <v>8</v>
      </c>
      <c r="G36" s="49" t="s">
        <v>290</v>
      </c>
      <c r="H36" s="136">
        <v>0</v>
      </c>
      <c r="I36" s="55">
        <f t="shared" si="1"/>
        <v>0</v>
      </c>
      <c r="J36" s="31" t="str">
        <f t="shared" si="0"/>
        <v>MUY BAJO</v>
      </c>
      <c r="K36" s="33">
        <v>2000000</v>
      </c>
      <c r="L36" s="33">
        <v>3000000</v>
      </c>
      <c r="M36" s="132">
        <v>1.5</v>
      </c>
      <c r="N36" s="33">
        <v>259000</v>
      </c>
      <c r="O36" s="33">
        <v>259000</v>
      </c>
      <c r="P36" s="107">
        <f t="shared" si="11"/>
        <v>8.6333333333333331E-2</v>
      </c>
      <c r="Q36" s="31" t="str">
        <f t="shared" si="3"/>
        <v>MUY BAJO</v>
      </c>
      <c r="R36" s="102"/>
      <c r="S36" s="32">
        <f t="shared" si="4"/>
        <v>0</v>
      </c>
      <c r="T36" s="31" t="str">
        <f t="shared" si="5"/>
        <v>MUY BAJO</v>
      </c>
    </row>
    <row r="37" spans="1:20" ht="38.25" x14ac:dyDescent="0.25">
      <c r="A37" s="141"/>
      <c r="B37" s="10" t="s">
        <v>26</v>
      </c>
      <c r="C37" s="1" t="s">
        <v>31</v>
      </c>
      <c r="D37" s="1" t="s">
        <v>32</v>
      </c>
      <c r="E37" s="54">
        <v>19</v>
      </c>
      <c r="F37" s="54">
        <v>19</v>
      </c>
      <c r="G37" s="49" t="s">
        <v>290</v>
      </c>
      <c r="H37" s="136">
        <v>0</v>
      </c>
      <c r="I37" s="55">
        <f t="shared" si="1"/>
        <v>0</v>
      </c>
      <c r="J37" s="31" t="str">
        <f t="shared" si="0"/>
        <v>MUY BAJO</v>
      </c>
      <c r="K37" s="33">
        <v>2000000</v>
      </c>
      <c r="L37" s="33">
        <v>3000000</v>
      </c>
      <c r="M37" s="132">
        <v>1.5</v>
      </c>
      <c r="N37" s="33">
        <v>0</v>
      </c>
      <c r="O37" s="33">
        <v>0</v>
      </c>
      <c r="P37" s="107">
        <f t="shared" si="11"/>
        <v>0</v>
      </c>
      <c r="Q37" s="31" t="str">
        <f t="shared" si="3"/>
        <v>MUY BAJO</v>
      </c>
      <c r="R37" s="102"/>
      <c r="S37" s="32">
        <f t="shared" si="4"/>
        <v>0</v>
      </c>
      <c r="T37" s="31" t="str">
        <f t="shared" si="5"/>
        <v>MUY BAJO</v>
      </c>
    </row>
    <row r="38" spans="1:20" ht="38.25" x14ac:dyDescent="0.25">
      <c r="A38" s="141"/>
      <c r="B38" s="10" t="s">
        <v>26</v>
      </c>
      <c r="C38" s="3" t="s">
        <v>27</v>
      </c>
      <c r="D38" s="1" t="s">
        <v>33</v>
      </c>
      <c r="E38" s="54">
        <v>1096</v>
      </c>
      <c r="F38" s="54">
        <v>1096</v>
      </c>
      <c r="G38" s="49" t="s">
        <v>290</v>
      </c>
      <c r="H38" s="136">
        <v>114</v>
      </c>
      <c r="I38" s="55">
        <f t="shared" si="1"/>
        <v>0.10401459854014598</v>
      </c>
      <c r="J38" s="31" t="str">
        <f t="shared" si="0"/>
        <v>MUY BAJO</v>
      </c>
      <c r="K38" s="33">
        <v>50000000</v>
      </c>
      <c r="L38" s="33">
        <v>20000000</v>
      </c>
      <c r="M38" s="132">
        <v>0.4</v>
      </c>
      <c r="N38" s="33">
        <v>298000</v>
      </c>
      <c r="O38" s="33">
        <v>5298000</v>
      </c>
      <c r="P38" s="107">
        <f t="shared" si="11"/>
        <v>0.26490000000000002</v>
      </c>
      <c r="Q38" s="31" t="str">
        <f t="shared" si="3"/>
        <v>BAJO</v>
      </c>
      <c r="R38" s="102"/>
      <c r="S38" s="32">
        <f t="shared" si="4"/>
        <v>2.7553467153284675E-2</v>
      </c>
      <c r="T38" s="31" t="str">
        <f t="shared" si="5"/>
        <v>MUY BAJO</v>
      </c>
    </row>
    <row r="39" spans="1:20" ht="38.25" x14ac:dyDescent="0.25">
      <c r="A39" s="141"/>
      <c r="B39" s="10" t="s">
        <v>26</v>
      </c>
      <c r="C39" s="3" t="s">
        <v>29</v>
      </c>
      <c r="D39" s="1" t="s">
        <v>33</v>
      </c>
      <c r="E39" s="49">
        <v>13</v>
      </c>
      <c r="F39" s="54">
        <v>13</v>
      </c>
      <c r="G39" s="49" t="s">
        <v>290</v>
      </c>
      <c r="H39" s="136">
        <v>1</v>
      </c>
      <c r="I39" s="55">
        <f t="shared" si="1"/>
        <v>7.6923076923076927E-2</v>
      </c>
      <c r="J39" s="31" t="str">
        <f t="shared" si="0"/>
        <v>MUY BAJO</v>
      </c>
      <c r="K39" s="33">
        <v>2000000</v>
      </c>
      <c r="L39" s="33">
        <v>3000000</v>
      </c>
      <c r="M39" s="132">
        <v>1.5</v>
      </c>
      <c r="N39" s="33">
        <v>0</v>
      </c>
      <c r="O39" s="33">
        <v>0</v>
      </c>
      <c r="P39" s="107">
        <f t="shared" si="11"/>
        <v>0</v>
      </c>
      <c r="Q39" s="31" t="str">
        <f t="shared" si="3"/>
        <v>MUY BAJO</v>
      </c>
      <c r="R39" s="102"/>
      <c r="S39" s="32">
        <f t="shared" si="4"/>
        <v>0</v>
      </c>
      <c r="T39" s="31" t="str">
        <f t="shared" si="5"/>
        <v>MUY BAJO</v>
      </c>
    </row>
    <row r="40" spans="1:20" ht="38.25" x14ac:dyDescent="0.25">
      <c r="A40" s="141"/>
      <c r="B40" s="10" t="s">
        <v>26</v>
      </c>
      <c r="C40" s="3" t="s">
        <v>30</v>
      </c>
      <c r="D40" s="1" t="s">
        <v>33</v>
      </c>
      <c r="E40" s="54">
        <v>8</v>
      </c>
      <c r="F40" s="54">
        <v>8</v>
      </c>
      <c r="G40" s="49" t="s">
        <v>290</v>
      </c>
      <c r="H40" s="136">
        <v>0</v>
      </c>
      <c r="I40" s="55">
        <f t="shared" si="1"/>
        <v>0</v>
      </c>
      <c r="J40" s="31" t="str">
        <f t="shared" si="0"/>
        <v>MUY BAJO</v>
      </c>
      <c r="K40" s="33">
        <v>2000000</v>
      </c>
      <c r="L40" s="33">
        <v>3000000</v>
      </c>
      <c r="M40" s="132">
        <v>1.5</v>
      </c>
      <c r="N40" s="33">
        <v>0</v>
      </c>
      <c r="O40" s="33">
        <v>0</v>
      </c>
      <c r="P40" s="107">
        <f t="shared" si="11"/>
        <v>0</v>
      </c>
      <c r="Q40" s="31" t="str">
        <f t="shared" si="3"/>
        <v>MUY BAJO</v>
      </c>
      <c r="R40" s="102"/>
      <c r="S40" s="32">
        <f t="shared" si="4"/>
        <v>0</v>
      </c>
      <c r="T40" s="31" t="str">
        <f t="shared" si="5"/>
        <v>MUY BAJO</v>
      </c>
    </row>
    <row r="41" spans="1:20" ht="38.25" x14ac:dyDescent="0.25">
      <c r="A41" s="141"/>
      <c r="B41" s="10" t="s">
        <v>26</v>
      </c>
      <c r="C41" s="3" t="s">
        <v>31</v>
      </c>
      <c r="D41" s="1" t="s">
        <v>33</v>
      </c>
      <c r="E41" s="54">
        <v>19</v>
      </c>
      <c r="F41" s="54">
        <v>19</v>
      </c>
      <c r="G41" s="49" t="s">
        <v>290</v>
      </c>
      <c r="H41" s="136">
        <v>0</v>
      </c>
      <c r="I41" s="55">
        <f t="shared" si="1"/>
        <v>0</v>
      </c>
      <c r="J41" s="31" t="str">
        <f t="shared" si="0"/>
        <v>MUY BAJO</v>
      </c>
      <c r="K41" s="33">
        <v>2000000</v>
      </c>
      <c r="L41" s="33">
        <v>3000000</v>
      </c>
      <c r="M41" s="132">
        <v>1.5</v>
      </c>
      <c r="N41" s="33">
        <v>0</v>
      </c>
      <c r="O41" s="33">
        <v>0</v>
      </c>
      <c r="P41" s="107">
        <f t="shared" si="11"/>
        <v>0</v>
      </c>
      <c r="Q41" s="31" t="str">
        <f t="shared" si="3"/>
        <v>MUY BAJO</v>
      </c>
      <c r="R41" s="102"/>
      <c r="S41" s="32">
        <f t="shared" si="4"/>
        <v>0</v>
      </c>
      <c r="T41" s="31" t="str">
        <f t="shared" si="5"/>
        <v>MUY BAJO</v>
      </c>
    </row>
    <row r="42" spans="1:20" ht="38.25" x14ac:dyDescent="0.25">
      <c r="A42" s="141"/>
      <c r="B42" s="10" t="s">
        <v>26</v>
      </c>
      <c r="C42" s="3" t="s">
        <v>27</v>
      </c>
      <c r="D42" s="1" t="s">
        <v>34</v>
      </c>
      <c r="E42" s="54">
        <v>0</v>
      </c>
      <c r="F42" s="54">
        <v>25</v>
      </c>
      <c r="G42" s="49" t="s">
        <v>289</v>
      </c>
      <c r="H42" s="136">
        <v>29</v>
      </c>
      <c r="I42" s="55">
        <f t="shared" si="1"/>
        <v>1.1599999999999999</v>
      </c>
      <c r="J42" s="31" t="str">
        <f t="shared" si="0"/>
        <v>MUY ALTO</v>
      </c>
      <c r="K42" s="33">
        <v>52000000</v>
      </c>
      <c r="L42" s="33">
        <v>10000000</v>
      </c>
      <c r="M42" s="132">
        <v>0.19230769230769232</v>
      </c>
      <c r="N42" s="33">
        <v>4292736</v>
      </c>
      <c r="O42" s="33">
        <v>4292736</v>
      </c>
      <c r="P42" s="107">
        <f t="shared" si="11"/>
        <v>0.42927359999999998</v>
      </c>
      <c r="Q42" s="31" t="str">
        <f t="shared" si="3"/>
        <v>MEDIO</v>
      </c>
      <c r="R42" s="102"/>
      <c r="S42" s="32">
        <f t="shared" si="4"/>
        <v>0.49795737599999995</v>
      </c>
      <c r="T42" s="31" t="str">
        <f t="shared" si="5"/>
        <v>MEDIO</v>
      </c>
    </row>
    <row r="43" spans="1:20" ht="38.25" x14ac:dyDescent="0.25">
      <c r="A43" s="141"/>
      <c r="B43" s="10" t="s">
        <v>26</v>
      </c>
      <c r="C43" s="3" t="s">
        <v>29</v>
      </c>
      <c r="D43" s="1" t="s">
        <v>34</v>
      </c>
      <c r="E43" s="54">
        <v>0</v>
      </c>
      <c r="F43" s="54"/>
      <c r="G43" s="49" t="s">
        <v>289</v>
      </c>
      <c r="H43" s="136">
        <v>3</v>
      </c>
      <c r="I43" s="55"/>
      <c r="J43" s="31" t="s">
        <v>293</v>
      </c>
      <c r="K43" s="33">
        <v>2000000</v>
      </c>
      <c r="L43" s="33">
        <v>1000000</v>
      </c>
      <c r="M43" s="132">
        <v>0.5</v>
      </c>
      <c r="N43" s="33">
        <v>0</v>
      </c>
      <c r="O43" s="33">
        <v>0</v>
      </c>
      <c r="P43" s="107">
        <f t="shared" si="11"/>
        <v>0</v>
      </c>
      <c r="Q43" s="31" t="str">
        <f t="shared" si="3"/>
        <v>MUY BAJO</v>
      </c>
      <c r="R43" s="102"/>
      <c r="S43" s="32">
        <f t="shared" si="4"/>
        <v>0</v>
      </c>
      <c r="T43" s="31" t="str">
        <f t="shared" si="5"/>
        <v>MUY BAJO</v>
      </c>
    </row>
    <row r="44" spans="1:20" ht="38.25" x14ac:dyDescent="0.25">
      <c r="A44" s="141"/>
      <c r="B44" s="10" t="s">
        <v>26</v>
      </c>
      <c r="C44" s="3" t="s">
        <v>30</v>
      </c>
      <c r="D44" s="1" t="s">
        <v>34</v>
      </c>
      <c r="E44" s="54">
        <v>0</v>
      </c>
      <c r="F44" s="54"/>
      <c r="G44" s="49" t="s">
        <v>289</v>
      </c>
      <c r="H44" s="136">
        <v>2</v>
      </c>
      <c r="I44" s="55"/>
      <c r="J44" s="31" t="s">
        <v>293</v>
      </c>
      <c r="K44" s="33">
        <v>2000000</v>
      </c>
      <c r="L44" s="33">
        <v>1000000</v>
      </c>
      <c r="M44" s="132">
        <v>0.5</v>
      </c>
      <c r="N44" s="33">
        <v>0</v>
      </c>
      <c r="O44" s="33">
        <v>0</v>
      </c>
      <c r="P44" s="107">
        <f t="shared" si="11"/>
        <v>0</v>
      </c>
      <c r="Q44" s="31" t="str">
        <f t="shared" si="3"/>
        <v>MUY BAJO</v>
      </c>
      <c r="R44" s="102"/>
      <c r="S44" s="32">
        <f t="shared" si="4"/>
        <v>0</v>
      </c>
      <c r="T44" s="31" t="str">
        <f t="shared" si="5"/>
        <v>MUY BAJO</v>
      </c>
    </row>
    <row r="45" spans="1:20" ht="38.25" x14ac:dyDescent="0.25">
      <c r="A45" s="141"/>
      <c r="B45" s="10" t="s">
        <v>26</v>
      </c>
      <c r="C45" s="3" t="s">
        <v>31</v>
      </c>
      <c r="D45" s="1" t="s">
        <v>34</v>
      </c>
      <c r="E45" s="54">
        <v>0</v>
      </c>
      <c r="F45" s="54">
        <v>1</v>
      </c>
      <c r="G45" s="49" t="s">
        <v>289</v>
      </c>
      <c r="H45" s="136">
        <v>9</v>
      </c>
      <c r="I45" s="55">
        <f t="shared" si="1"/>
        <v>9</v>
      </c>
      <c r="J45" s="31" t="str">
        <f t="shared" ref="J45:J109" si="12">IF(I45&lt;=20%,"MUY BAJO",IF(AND(I45&gt;20%,I45&lt;=40%),"BAJO",IF(AND(I45&gt;40%,I45&lt;=60%),"MEDIO",IF(AND(I45&gt;60%,I45&lt;=80%),"ALTO","MUY ALTO"))))</f>
        <v>MUY ALTO</v>
      </c>
      <c r="K45" s="33">
        <v>2000000</v>
      </c>
      <c r="L45" s="33">
        <v>1000000</v>
      </c>
      <c r="M45" s="132">
        <v>0.5</v>
      </c>
      <c r="N45" s="33">
        <v>0</v>
      </c>
      <c r="O45" s="33">
        <v>0</v>
      </c>
      <c r="P45" s="107">
        <f t="shared" si="11"/>
        <v>0</v>
      </c>
      <c r="Q45" s="31" t="str">
        <f t="shared" si="3"/>
        <v>MUY BAJO</v>
      </c>
      <c r="R45" s="102"/>
      <c r="S45" s="32">
        <f t="shared" si="4"/>
        <v>0</v>
      </c>
      <c r="T45" s="31" t="str">
        <f t="shared" si="5"/>
        <v>MUY BAJO</v>
      </c>
    </row>
    <row r="46" spans="1:20" ht="25.5" x14ac:dyDescent="0.25">
      <c r="A46" s="141"/>
      <c r="B46" s="10" t="s">
        <v>35</v>
      </c>
      <c r="C46" s="3" t="s">
        <v>1</v>
      </c>
      <c r="D46" s="1" t="s">
        <v>36</v>
      </c>
      <c r="E46" s="65">
        <v>88</v>
      </c>
      <c r="F46" s="54">
        <v>1</v>
      </c>
      <c r="G46" s="49" t="s">
        <v>289</v>
      </c>
      <c r="H46" s="136">
        <v>1</v>
      </c>
      <c r="I46" s="55">
        <f t="shared" si="1"/>
        <v>1</v>
      </c>
      <c r="J46" s="31" t="str">
        <f t="shared" si="12"/>
        <v>MUY ALTO</v>
      </c>
      <c r="K46" s="33">
        <v>2500000000</v>
      </c>
      <c r="L46" s="33">
        <v>951377149</v>
      </c>
      <c r="M46" s="132">
        <v>0.38055085960000001</v>
      </c>
      <c r="N46" s="33">
        <v>336125666</v>
      </c>
      <c r="O46" s="33">
        <v>757452360</v>
      </c>
      <c r="P46" s="107">
        <f t="shared" si="11"/>
        <v>0.79616412985761131</v>
      </c>
      <c r="Q46" s="31" t="str">
        <f t="shared" si="3"/>
        <v>ALTO</v>
      </c>
      <c r="R46" s="102"/>
      <c r="S46" s="32">
        <f t="shared" si="4"/>
        <v>0.79616412985761131</v>
      </c>
      <c r="T46" s="31" t="str">
        <f t="shared" si="5"/>
        <v>ALTO</v>
      </c>
    </row>
    <row r="47" spans="1:20" ht="25.5" x14ac:dyDescent="0.25">
      <c r="A47" s="141"/>
      <c r="B47" s="10" t="s">
        <v>35</v>
      </c>
      <c r="C47" s="3" t="s">
        <v>1</v>
      </c>
      <c r="D47" s="1" t="s">
        <v>37</v>
      </c>
      <c r="E47" s="65">
        <v>3</v>
      </c>
      <c r="F47" s="54">
        <v>1</v>
      </c>
      <c r="G47" s="49" t="s">
        <v>289</v>
      </c>
      <c r="H47" s="136">
        <v>0</v>
      </c>
      <c r="I47" s="55">
        <f t="shared" si="1"/>
        <v>0</v>
      </c>
      <c r="J47" s="31" t="str">
        <f t="shared" si="12"/>
        <v>MUY BAJO</v>
      </c>
      <c r="K47" s="33">
        <v>120000000</v>
      </c>
      <c r="L47" s="33">
        <v>15000000</v>
      </c>
      <c r="M47" s="132">
        <v>0.125</v>
      </c>
      <c r="N47" s="33">
        <v>2612350</v>
      </c>
      <c r="O47" s="33">
        <v>2612350</v>
      </c>
      <c r="P47" s="107">
        <f t="shared" si="11"/>
        <v>0.17415666666666665</v>
      </c>
      <c r="Q47" s="31" t="str">
        <f>IF(P47&lt;=20%,"MUY BAJO",IF(AND(P47&gt;20%,P47&lt;=40%),"BAJO",IF(AND(P47&gt;40%,P47&lt;=60%),"MEDIO",IF(AND(P47&gt;60%,P47&lt;=80%),"ALTO","MUY ALTO"))))</f>
        <v>MUY BAJO</v>
      </c>
      <c r="R47" s="102"/>
      <c r="S47" s="32">
        <f t="shared" si="4"/>
        <v>0</v>
      </c>
      <c r="T47" s="31" t="str">
        <f t="shared" si="5"/>
        <v>MUY BAJO</v>
      </c>
    </row>
    <row r="48" spans="1:20" ht="51" x14ac:dyDescent="0.25">
      <c r="A48" s="141"/>
      <c r="B48" s="10" t="s">
        <v>38</v>
      </c>
      <c r="C48" s="3" t="s">
        <v>27</v>
      </c>
      <c r="D48" s="1" t="s">
        <v>39</v>
      </c>
      <c r="E48" s="49">
        <v>256</v>
      </c>
      <c r="F48" s="54">
        <v>110</v>
      </c>
      <c r="G48" s="49" t="s">
        <v>291</v>
      </c>
      <c r="H48" s="136">
        <v>73</v>
      </c>
      <c r="I48" s="55">
        <f t="shared" si="1"/>
        <v>0.66363636363636369</v>
      </c>
      <c r="J48" s="31" t="str">
        <f t="shared" si="12"/>
        <v>ALTO</v>
      </c>
      <c r="K48" s="33">
        <v>20000000</v>
      </c>
      <c r="L48" s="33">
        <v>20000000</v>
      </c>
      <c r="M48" s="132">
        <v>1</v>
      </c>
      <c r="N48" s="33">
        <v>3350000</v>
      </c>
      <c r="O48" s="33">
        <v>3350000</v>
      </c>
      <c r="P48" s="107">
        <f t="shared" si="11"/>
        <v>0.16750000000000001</v>
      </c>
      <c r="Q48" s="31" t="str">
        <f t="shared" si="3"/>
        <v>MUY BAJO</v>
      </c>
      <c r="R48" s="102"/>
      <c r="S48" s="32">
        <f t="shared" si="4"/>
        <v>0.11115909090909093</v>
      </c>
      <c r="T48" s="31" t="str">
        <f t="shared" si="5"/>
        <v>MUY BAJO</v>
      </c>
    </row>
    <row r="49" spans="1:20" ht="51" x14ac:dyDescent="0.25">
      <c r="A49" s="141"/>
      <c r="B49" s="10" t="s">
        <v>38</v>
      </c>
      <c r="C49" s="3" t="s">
        <v>29</v>
      </c>
      <c r="D49" s="1" t="s">
        <v>39</v>
      </c>
      <c r="E49" s="49">
        <v>0</v>
      </c>
      <c r="F49" s="54">
        <v>13</v>
      </c>
      <c r="G49" s="49" t="s">
        <v>291</v>
      </c>
      <c r="H49" s="136">
        <v>12</v>
      </c>
      <c r="I49" s="55">
        <f t="shared" si="1"/>
        <v>0.92307692307692313</v>
      </c>
      <c r="J49" s="31" t="str">
        <f t="shared" si="12"/>
        <v>MUY ALTO</v>
      </c>
      <c r="K49" s="33">
        <v>5000000</v>
      </c>
      <c r="L49" s="33">
        <v>5000000</v>
      </c>
      <c r="M49" s="132">
        <v>1</v>
      </c>
      <c r="N49" s="33">
        <v>0</v>
      </c>
      <c r="O49" s="33">
        <v>0</v>
      </c>
      <c r="P49" s="107">
        <f t="shared" si="11"/>
        <v>0</v>
      </c>
      <c r="Q49" s="31" t="str">
        <f t="shared" si="3"/>
        <v>MUY BAJO</v>
      </c>
      <c r="R49" s="102"/>
      <c r="S49" s="32">
        <f t="shared" si="4"/>
        <v>0</v>
      </c>
      <c r="T49" s="31" t="str">
        <f t="shared" si="5"/>
        <v>MUY BAJO</v>
      </c>
    </row>
    <row r="50" spans="1:20" ht="51" x14ac:dyDescent="0.25">
      <c r="A50" s="141"/>
      <c r="B50" s="10" t="s">
        <v>38</v>
      </c>
      <c r="C50" s="3" t="s">
        <v>30</v>
      </c>
      <c r="D50" s="1" t="s">
        <v>39</v>
      </c>
      <c r="E50" s="49">
        <v>0</v>
      </c>
      <c r="F50" s="54">
        <v>8</v>
      </c>
      <c r="G50" s="49" t="s">
        <v>291</v>
      </c>
      <c r="H50" s="136">
        <v>13</v>
      </c>
      <c r="I50" s="55">
        <f t="shared" si="1"/>
        <v>1.625</v>
      </c>
      <c r="J50" s="31" t="str">
        <f t="shared" si="12"/>
        <v>MUY ALTO</v>
      </c>
      <c r="K50" s="33">
        <v>5000000</v>
      </c>
      <c r="L50" s="33">
        <v>5000000</v>
      </c>
      <c r="M50" s="132">
        <v>1</v>
      </c>
      <c r="N50" s="33">
        <v>0</v>
      </c>
      <c r="O50" s="33">
        <v>0</v>
      </c>
      <c r="P50" s="107">
        <f t="shared" si="11"/>
        <v>0</v>
      </c>
      <c r="Q50" s="31" t="str">
        <f t="shared" si="3"/>
        <v>MUY BAJO</v>
      </c>
      <c r="R50" s="102"/>
      <c r="S50" s="32">
        <f t="shared" si="4"/>
        <v>0</v>
      </c>
      <c r="T50" s="31" t="str">
        <f t="shared" si="5"/>
        <v>MUY BAJO</v>
      </c>
    </row>
    <row r="51" spans="1:20" ht="51" x14ac:dyDescent="0.25">
      <c r="A51" s="141"/>
      <c r="B51" s="10" t="s">
        <v>38</v>
      </c>
      <c r="C51" s="3" t="s">
        <v>31</v>
      </c>
      <c r="D51" s="1" t="s">
        <v>39</v>
      </c>
      <c r="E51" s="49">
        <v>0</v>
      </c>
      <c r="F51" s="54">
        <v>19</v>
      </c>
      <c r="G51" s="49" t="s">
        <v>291</v>
      </c>
      <c r="H51" s="136">
        <v>12</v>
      </c>
      <c r="I51" s="55">
        <f t="shared" si="1"/>
        <v>0.63157894736842102</v>
      </c>
      <c r="J51" s="31" t="str">
        <f t="shared" si="12"/>
        <v>ALTO</v>
      </c>
      <c r="K51" s="33">
        <v>6000000</v>
      </c>
      <c r="L51" s="33">
        <v>6000000</v>
      </c>
      <c r="M51" s="132">
        <v>1</v>
      </c>
      <c r="N51" s="33">
        <v>0</v>
      </c>
      <c r="O51" s="33">
        <v>0</v>
      </c>
      <c r="P51" s="107">
        <f t="shared" si="11"/>
        <v>0</v>
      </c>
      <c r="Q51" s="31" t="str">
        <f t="shared" si="3"/>
        <v>MUY BAJO</v>
      </c>
      <c r="R51" s="102"/>
      <c r="S51" s="32">
        <f t="shared" si="4"/>
        <v>0</v>
      </c>
      <c r="T51" s="31" t="str">
        <f t="shared" si="5"/>
        <v>MUY BAJO</v>
      </c>
    </row>
    <row r="52" spans="1:20" ht="38.25" x14ac:dyDescent="0.25">
      <c r="A52" s="141"/>
      <c r="B52" s="10" t="s">
        <v>40</v>
      </c>
      <c r="C52" s="3" t="s">
        <v>27</v>
      </c>
      <c r="D52" s="1" t="s">
        <v>41</v>
      </c>
      <c r="E52" s="66">
        <v>1123</v>
      </c>
      <c r="F52" s="67">
        <v>150</v>
      </c>
      <c r="G52" s="66" t="s">
        <v>289</v>
      </c>
      <c r="H52" s="136">
        <v>91</v>
      </c>
      <c r="I52" s="68">
        <f t="shared" si="1"/>
        <v>0.60666666666666669</v>
      </c>
      <c r="J52" s="31" t="str">
        <f t="shared" si="12"/>
        <v>ALTO</v>
      </c>
      <c r="K52" s="33">
        <v>400000000</v>
      </c>
      <c r="L52" s="33">
        <v>51500000</v>
      </c>
      <c r="M52" s="132">
        <v>0.12875</v>
      </c>
      <c r="N52" s="33">
        <v>3288133</v>
      </c>
      <c r="O52" s="33">
        <v>42954799</v>
      </c>
      <c r="P52" s="107">
        <f t="shared" si="11"/>
        <v>0.83407376699029123</v>
      </c>
      <c r="Q52" s="31" t="str">
        <f t="shared" si="3"/>
        <v>MUY ALTO</v>
      </c>
      <c r="R52" s="102"/>
      <c r="S52" s="32">
        <f t="shared" si="4"/>
        <v>0.50600475197410999</v>
      </c>
      <c r="T52" s="31" t="str">
        <f t="shared" si="5"/>
        <v>MEDIO</v>
      </c>
    </row>
    <row r="53" spans="1:20" ht="38.25" x14ac:dyDescent="0.25">
      <c r="A53" s="141"/>
      <c r="B53" s="10" t="s">
        <v>40</v>
      </c>
      <c r="C53" s="3" t="s">
        <v>29</v>
      </c>
      <c r="D53" s="1" t="s">
        <v>41</v>
      </c>
      <c r="E53" s="49">
        <v>3</v>
      </c>
      <c r="F53" s="54">
        <v>1</v>
      </c>
      <c r="G53" s="49" t="s">
        <v>289</v>
      </c>
      <c r="H53" s="136">
        <v>0</v>
      </c>
      <c r="I53" s="55">
        <f t="shared" si="1"/>
        <v>0</v>
      </c>
      <c r="J53" s="31" t="str">
        <f t="shared" si="12"/>
        <v>MUY BAJO</v>
      </c>
      <c r="K53" s="33">
        <v>5000000</v>
      </c>
      <c r="L53" s="33">
        <v>6000000</v>
      </c>
      <c r="M53" s="132">
        <v>1.2</v>
      </c>
      <c r="N53" s="33">
        <v>0</v>
      </c>
      <c r="O53" s="33">
        <v>0</v>
      </c>
      <c r="P53" s="107">
        <f t="shared" si="11"/>
        <v>0</v>
      </c>
      <c r="Q53" s="31" t="str">
        <f t="shared" si="3"/>
        <v>MUY BAJO</v>
      </c>
      <c r="R53" s="102"/>
      <c r="S53" s="32">
        <f t="shared" si="4"/>
        <v>0</v>
      </c>
      <c r="T53" s="31" t="str">
        <f t="shared" si="5"/>
        <v>MUY BAJO</v>
      </c>
    </row>
    <row r="54" spans="1:20" ht="38.25" x14ac:dyDescent="0.25">
      <c r="A54" s="141"/>
      <c r="B54" s="10" t="s">
        <v>40</v>
      </c>
      <c r="C54" s="3" t="s">
        <v>30</v>
      </c>
      <c r="D54" s="1" t="s">
        <v>41</v>
      </c>
      <c r="E54" s="49">
        <v>4</v>
      </c>
      <c r="F54" s="54">
        <v>1</v>
      </c>
      <c r="G54" s="49" t="s">
        <v>289</v>
      </c>
      <c r="H54" s="136">
        <v>0</v>
      </c>
      <c r="I54" s="55">
        <f t="shared" si="1"/>
        <v>0</v>
      </c>
      <c r="J54" s="31" t="str">
        <f t="shared" si="12"/>
        <v>MUY BAJO</v>
      </c>
      <c r="K54" s="33">
        <v>5000000</v>
      </c>
      <c r="L54" s="33">
        <v>6000000</v>
      </c>
      <c r="M54" s="132">
        <v>1.2</v>
      </c>
      <c r="N54" s="33">
        <v>0</v>
      </c>
      <c r="O54" s="33">
        <v>0</v>
      </c>
      <c r="P54" s="107">
        <f t="shared" si="11"/>
        <v>0</v>
      </c>
      <c r="Q54" s="31" t="str">
        <f t="shared" si="3"/>
        <v>MUY BAJO</v>
      </c>
      <c r="R54" s="102"/>
      <c r="S54" s="32">
        <f t="shared" si="4"/>
        <v>0</v>
      </c>
      <c r="T54" s="31" t="str">
        <f t="shared" si="5"/>
        <v>MUY BAJO</v>
      </c>
    </row>
    <row r="55" spans="1:20" ht="38.25" x14ac:dyDescent="0.25">
      <c r="A55" s="141"/>
      <c r="B55" s="10" t="s">
        <v>40</v>
      </c>
      <c r="C55" s="3" t="s">
        <v>31</v>
      </c>
      <c r="D55" s="1" t="s">
        <v>41</v>
      </c>
      <c r="E55" s="49">
        <v>12</v>
      </c>
      <c r="F55" s="54">
        <v>1</v>
      </c>
      <c r="G55" s="49" t="s">
        <v>289</v>
      </c>
      <c r="H55" s="136">
        <v>1</v>
      </c>
      <c r="I55" s="55">
        <f t="shared" si="1"/>
        <v>1</v>
      </c>
      <c r="J55" s="31" t="str">
        <f t="shared" si="12"/>
        <v>MUY ALTO</v>
      </c>
      <c r="K55" s="33">
        <v>5000000</v>
      </c>
      <c r="L55" s="33">
        <v>6000000</v>
      </c>
      <c r="M55" s="132">
        <v>1.2</v>
      </c>
      <c r="N55" s="33">
        <v>0</v>
      </c>
      <c r="O55" s="33">
        <v>0</v>
      </c>
      <c r="P55" s="107">
        <f t="shared" si="11"/>
        <v>0</v>
      </c>
      <c r="Q55" s="31" t="str">
        <f t="shared" si="3"/>
        <v>MUY BAJO</v>
      </c>
      <c r="R55" s="102"/>
      <c r="S55" s="32">
        <f t="shared" si="4"/>
        <v>0</v>
      </c>
      <c r="T55" s="31" t="str">
        <f t="shared" si="5"/>
        <v>MUY BAJO</v>
      </c>
    </row>
    <row r="56" spans="1:20" ht="38.25" x14ac:dyDescent="0.25">
      <c r="A56" s="141"/>
      <c r="B56" s="10" t="s">
        <v>40</v>
      </c>
      <c r="C56" s="3" t="s">
        <v>27</v>
      </c>
      <c r="D56" s="1" t="s">
        <v>42</v>
      </c>
      <c r="E56" s="49">
        <v>2087</v>
      </c>
      <c r="F56" s="54">
        <v>200</v>
      </c>
      <c r="G56" s="49" t="s">
        <v>289</v>
      </c>
      <c r="H56" s="136">
        <v>177</v>
      </c>
      <c r="I56" s="55">
        <f t="shared" si="1"/>
        <v>0.88500000000000001</v>
      </c>
      <c r="J56" s="31" t="str">
        <f t="shared" si="12"/>
        <v>MUY ALTO</v>
      </c>
      <c r="K56" s="33">
        <v>300000000</v>
      </c>
      <c r="L56" s="33">
        <v>25000000</v>
      </c>
      <c r="M56" s="132">
        <v>8.3333333333333329E-2</v>
      </c>
      <c r="N56" s="33">
        <v>6448817</v>
      </c>
      <c r="O56" s="33">
        <v>11300000</v>
      </c>
      <c r="P56" s="107">
        <f t="shared" si="11"/>
        <v>0.45200000000000001</v>
      </c>
      <c r="Q56" s="31" t="str">
        <f t="shared" si="3"/>
        <v>MEDIO</v>
      </c>
      <c r="R56" s="102"/>
      <c r="S56" s="32">
        <f t="shared" si="4"/>
        <v>0.40002000000000004</v>
      </c>
      <c r="T56" s="31" t="str">
        <f t="shared" si="5"/>
        <v>MEDIO</v>
      </c>
    </row>
    <row r="57" spans="1:20" ht="38.25" x14ac:dyDescent="0.25">
      <c r="A57" s="141"/>
      <c r="B57" s="10" t="s">
        <v>40</v>
      </c>
      <c r="C57" s="3" t="s">
        <v>29</v>
      </c>
      <c r="D57" s="1" t="s">
        <v>42</v>
      </c>
      <c r="E57" s="49">
        <v>8</v>
      </c>
      <c r="F57" s="54">
        <v>2</v>
      </c>
      <c r="G57" s="49" t="s">
        <v>289</v>
      </c>
      <c r="H57" s="136">
        <v>3</v>
      </c>
      <c r="I57" s="55">
        <f t="shared" si="1"/>
        <v>1.5</v>
      </c>
      <c r="J57" s="31" t="str">
        <f t="shared" si="12"/>
        <v>MUY ALTO</v>
      </c>
      <c r="K57" s="33">
        <v>10000000</v>
      </c>
      <c r="L57" s="33">
        <v>6000000</v>
      </c>
      <c r="M57" s="132">
        <v>0.6</v>
      </c>
      <c r="N57" s="33">
        <v>0</v>
      </c>
      <c r="O57" s="33">
        <v>0</v>
      </c>
      <c r="P57" s="107">
        <f t="shared" si="11"/>
        <v>0</v>
      </c>
      <c r="Q57" s="31" t="str">
        <f t="shared" si="3"/>
        <v>MUY BAJO</v>
      </c>
      <c r="R57" s="102"/>
      <c r="S57" s="32">
        <f t="shared" si="4"/>
        <v>0</v>
      </c>
      <c r="T57" s="31" t="str">
        <f t="shared" si="5"/>
        <v>MUY BAJO</v>
      </c>
    </row>
    <row r="58" spans="1:20" ht="38.25" x14ac:dyDescent="0.25">
      <c r="A58" s="141"/>
      <c r="B58" s="10" t="s">
        <v>40</v>
      </c>
      <c r="C58" s="3" t="s">
        <v>30</v>
      </c>
      <c r="D58" s="1" t="s">
        <v>42</v>
      </c>
      <c r="E58" s="49">
        <v>6</v>
      </c>
      <c r="F58" s="54">
        <v>2</v>
      </c>
      <c r="G58" s="49" t="s">
        <v>289</v>
      </c>
      <c r="H58" s="136">
        <v>4</v>
      </c>
      <c r="I58" s="55">
        <f t="shared" si="1"/>
        <v>2</v>
      </c>
      <c r="J58" s="31" t="str">
        <f t="shared" si="12"/>
        <v>MUY ALTO</v>
      </c>
      <c r="K58" s="33">
        <v>10000000</v>
      </c>
      <c r="L58" s="33">
        <v>6000000</v>
      </c>
      <c r="M58" s="132">
        <v>0.6</v>
      </c>
      <c r="N58" s="33">
        <v>0</v>
      </c>
      <c r="O58" s="33">
        <v>0</v>
      </c>
      <c r="P58" s="107">
        <f t="shared" si="11"/>
        <v>0</v>
      </c>
      <c r="Q58" s="31" t="str">
        <f t="shared" si="3"/>
        <v>MUY BAJO</v>
      </c>
      <c r="R58" s="102"/>
      <c r="S58" s="32">
        <f t="shared" si="4"/>
        <v>0</v>
      </c>
      <c r="T58" s="31" t="str">
        <f t="shared" si="5"/>
        <v>MUY BAJO</v>
      </c>
    </row>
    <row r="59" spans="1:20" ht="38.25" x14ac:dyDescent="0.25">
      <c r="A59" s="141"/>
      <c r="B59" s="10" t="s">
        <v>40</v>
      </c>
      <c r="C59" s="3" t="s">
        <v>31</v>
      </c>
      <c r="D59" s="1" t="s">
        <v>42</v>
      </c>
      <c r="E59" s="49">
        <v>26</v>
      </c>
      <c r="F59" s="54">
        <v>3</v>
      </c>
      <c r="G59" s="49" t="s">
        <v>289</v>
      </c>
      <c r="H59" s="136">
        <v>11</v>
      </c>
      <c r="I59" s="55">
        <f t="shared" si="1"/>
        <v>3.6666666666666665</v>
      </c>
      <c r="J59" s="31" t="str">
        <f t="shared" si="12"/>
        <v>MUY ALTO</v>
      </c>
      <c r="K59" s="33">
        <v>15000000</v>
      </c>
      <c r="L59" s="33">
        <v>6000000</v>
      </c>
      <c r="M59" s="132">
        <v>0.4</v>
      </c>
      <c r="N59" s="33">
        <v>1000000</v>
      </c>
      <c r="O59" s="33">
        <v>1000000</v>
      </c>
      <c r="P59" s="107">
        <f t="shared" si="11"/>
        <v>0.16666666666666666</v>
      </c>
      <c r="Q59" s="31" t="str">
        <f t="shared" si="3"/>
        <v>MUY BAJO</v>
      </c>
      <c r="R59" s="102"/>
      <c r="S59" s="32">
        <f t="shared" si="4"/>
        <v>0.61111111111111105</v>
      </c>
      <c r="T59" s="31" t="str">
        <f t="shared" si="5"/>
        <v>ALTO</v>
      </c>
    </row>
    <row r="60" spans="1:20" ht="38.25" x14ac:dyDescent="0.25">
      <c r="A60" s="141"/>
      <c r="B60" s="10" t="s">
        <v>40</v>
      </c>
      <c r="C60" s="3" t="s">
        <v>27</v>
      </c>
      <c r="D60" s="1" t="s">
        <v>43</v>
      </c>
      <c r="E60" s="49">
        <v>1360</v>
      </c>
      <c r="F60" s="54">
        <v>150</v>
      </c>
      <c r="G60" s="49" t="s">
        <v>289</v>
      </c>
      <c r="H60" s="136">
        <v>78</v>
      </c>
      <c r="I60" s="55">
        <f t="shared" si="1"/>
        <v>0.52</v>
      </c>
      <c r="J60" s="31" t="str">
        <f t="shared" si="12"/>
        <v>MEDIO</v>
      </c>
      <c r="K60" s="33">
        <v>750000000</v>
      </c>
      <c r="L60" s="33">
        <v>42971850</v>
      </c>
      <c r="M60" s="132">
        <v>5.7295800000000001E-2</v>
      </c>
      <c r="N60" s="33">
        <v>7716850</v>
      </c>
      <c r="O60" s="33">
        <v>24991850</v>
      </c>
      <c r="P60" s="107">
        <f t="shared" si="11"/>
        <v>0.58158655026488271</v>
      </c>
      <c r="Q60" s="31" t="str">
        <f t="shared" si="3"/>
        <v>MEDIO</v>
      </c>
      <c r="R60" s="102"/>
      <c r="S60" s="32">
        <f t="shared" si="4"/>
        <v>0.30242500613773904</v>
      </c>
      <c r="T60" s="31" t="str">
        <f t="shared" si="5"/>
        <v>BAJO</v>
      </c>
    </row>
    <row r="61" spans="1:20" ht="38.25" x14ac:dyDescent="0.25">
      <c r="A61" s="141"/>
      <c r="B61" s="10" t="s">
        <v>40</v>
      </c>
      <c r="C61" s="3" t="s">
        <v>29</v>
      </c>
      <c r="D61" s="1" t="s">
        <v>43</v>
      </c>
      <c r="E61" s="49">
        <v>2</v>
      </c>
      <c r="F61" s="54">
        <v>1</v>
      </c>
      <c r="G61" s="49" t="s">
        <v>289</v>
      </c>
      <c r="H61" s="136">
        <v>2</v>
      </c>
      <c r="I61" s="55">
        <f t="shared" si="1"/>
        <v>2</v>
      </c>
      <c r="J61" s="31" t="str">
        <f t="shared" si="12"/>
        <v>MUY ALTO</v>
      </c>
      <c r="K61" s="33">
        <v>5000000</v>
      </c>
      <c r="L61" s="33">
        <v>7000000</v>
      </c>
      <c r="M61" s="132">
        <v>1.4</v>
      </c>
      <c r="N61" s="33">
        <v>0</v>
      </c>
      <c r="O61" s="33">
        <v>0</v>
      </c>
      <c r="P61" s="107">
        <f t="shared" si="11"/>
        <v>0</v>
      </c>
      <c r="Q61" s="31" t="str">
        <f t="shared" si="3"/>
        <v>MUY BAJO</v>
      </c>
      <c r="R61" s="102"/>
      <c r="S61" s="32">
        <f t="shared" si="4"/>
        <v>0</v>
      </c>
      <c r="T61" s="31" t="str">
        <f t="shared" si="5"/>
        <v>MUY BAJO</v>
      </c>
    </row>
    <row r="62" spans="1:20" ht="38.25" x14ac:dyDescent="0.25">
      <c r="A62" s="141"/>
      <c r="B62" s="10" t="s">
        <v>40</v>
      </c>
      <c r="C62" s="3" t="s">
        <v>30</v>
      </c>
      <c r="D62" s="1" t="s">
        <v>43</v>
      </c>
      <c r="E62" s="49">
        <v>6</v>
      </c>
      <c r="F62" s="54">
        <v>1</v>
      </c>
      <c r="G62" s="49" t="s">
        <v>289</v>
      </c>
      <c r="H62" s="136">
        <v>73</v>
      </c>
      <c r="I62" s="55">
        <f t="shared" si="1"/>
        <v>73</v>
      </c>
      <c r="J62" s="31" t="str">
        <f t="shared" si="12"/>
        <v>MUY ALTO</v>
      </c>
      <c r="K62" s="33">
        <v>5000000</v>
      </c>
      <c r="L62" s="33">
        <v>7000000</v>
      </c>
      <c r="M62" s="132">
        <v>1.4</v>
      </c>
      <c r="N62" s="33">
        <v>0</v>
      </c>
      <c r="O62" s="33">
        <v>0</v>
      </c>
      <c r="P62" s="107">
        <f t="shared" si="11"/>
        <v>0</v>
      </c>
      <c r="Q62" s="31" t="str">
        <f t="shared" si="3"/>
        <v>MUY BAJO</v>
      </c>
      <c r="R62" s="102"/>
      <c r="S62" s="32">
        <f t="shared" si="4"/>
        <v>0</v>
      </c>
      <c r="T62" s="31" t="str">
        <f t="shared" si="5"/>
        <v>MUY BAJO</v>
      </c>
    </row>
    <row r="63" spans="1:20" ht="38.25" x14ac:dyDescent="0.25">
      <c r="A63" s="141"/>
      <c r="B63" s="10" t="s">
        <v>40</v>
      </c>
      <c r="C63" s="3" t="s">
        <v>31</v>
      </c>
      <c r="D63" s="1" t="s">
        <v>43</v>
      </c>
      <c r="E63" s="49">
        <v>22</v>
      </c>
      <c r="F63" s="54">
        <v>2</v>
      </c>
      <c r="G63" s="49" t="s">
        <v>289</v>
      </c>
      <c r="H63" s="136">
        <v>6</v>
      </c>
      <c r="I63" s="55">
        <f t="shared" si="1"/>
        <v>3</v>
      </c>
      <c r="J63" s="31" t="str">
        <f t="shared" si="12"/>
        <v>MUY ALTO</v>
      </c>
      <c r="K63" s="33">
        <v>10000000</v>
      </c>
      <c r="L63" s="33">
        <v>13000000</v>
      </c>
      <c r="M63" s="132">
        <v>1.3</v>
      </c>
      <c r="N63" s="33">
        <v>0</v>
      </c>
      <c r="O63" s="33">
        <v>9000000</v>
      </c>
      <c r="P63" s="107">
        <f t="shared" si="11"/>
        <v>0.69230769230769229</v>
      </c>
      <c r="Q63" s="31" t="str">
        <f t="shared" si="3"/>
        <v>ALTO</v>
      </c>
      <c r="R63" s="102"/>
      <c r="S63" s="32">
        <f t="shared" si="4"/>
        <v>2.0769230769230766</v>
      </c>
      <c r="T63" s="31" t="str">
        <f t="shared" si="5"/>
        <v>MUY ALTO</v>
      </c>
    </row>
    <row r="64" spans="1:20" ht="38.25" x14ac:dyDescent="0.25">
      <c r="A64" s="141"/>
      <c r="B64" s="10" t="s">
        <v>40</v>
      </c>
      <c r="C64" s="3" t="s">
        <v>27</v>
      </c>
      <c r="D64" s="1" t="s">
        <v>44</v>
      </c>
      <c r="E64" s="49">
        <v>1940</v>
      </c>
      <c r="F64" s="54">
        <v>250</v>
      </c>
      <c r="G64" s="49" t="s">
        <v>289</v>
      </c>
      <c r="H64" s="136">
        <v>119</v>
      </c>
      <c r="I64" s="55">
        <f t="shared" si="1"/>
        <v>0.47599999999999998</v>
      </c>
      <c r="J64" s="31" t="str">
        <f t="shared" si="12"/>
        <v>MEDIO</v>
      </c>
      <c r="K64" s="33">
        <v>350000000</v>
      </c>
      <c r="L64" s="33">
        <v>25000000</v>
      </c>
      <c r="M64" s="132">
        <v>7.1428571428571425E-2</v>
      </c>
      <c r="N64" s="33">
        <v>580500</v>
      </c>
      <c r="O64" s="33">
        <v>5319500</v>
      </c>
      <c r="P64" s="107">
        <f t="shared" si="11"/>
        <v>0.21278</v>
      </c>
      <c r="Q64" s="31" t="str">
        <f t="shared" si="3"/>
        <v>BAJO</v>
      </c>
      <c r="R64" s="102"/>
      <c r="S64" s="32">
        <f t="shared" si="4"/>
        <v>0.10128327999999999</v>
      </c>
      <c r="T64" s="31" t="str">
        <f t="shared" si="5"/>
        <v>MUY BAJO</v>
      </c>
    </row>
    <row r="65" spans="1:20" ht="38.25" x14ac:dyDescent="0.25">
      <c r="A65" s="141"/>
      <c r="B65" s="10" t="s">
        <v>40</v>
      </c>
      <c r="C65" s="3" t="s">
        <v>29</v>
      </c>
      <c r="D65" s="1" t="s">
        <v>44</v>
      </c>
      <c r="E65" s="49">
        <v>4</v>
      </c>
      <c r="F65" s="54">
        <v>3</v>
      </c>
      <c r="G65" s="49" t="s">
        <v>289</v>
      </c>
      <c r="H65" s="136">
        <v>0</v>
      </c>
      <c r="I65" s="55">
        <f t="shared" si="1"/>
        <v>0</v>
      </c>
      <c r="J65" s="31" t="str">
        <f t="shared" si="12"/>
        <v>MUY BAJO</v>
      </c>
      <c r="K65" s="33">
        <v>4500000</v>
      </c>
      <c r="L65" s="33">
        <v>5500000</v>
      </c>
      <c r="M65" s="132">
        <v>1.2222222222222223</v>
      </c>
      <c r="N65" s="33">
        <v>0</v>
      </c>
      <c r="O65" s="33">
        <v>0</v>
      </c>
      <c r="P65" s="107">
        <f t="shared" si="11"/>
        <v>0</v>
      </c>
      <c r="Q65" s="31" t="str">
        <f t="shared" si="3"/>
        <v>MUY BAJO</v>
      </c>
      <c r="R65" s="102"/>
      <c r="S65" s="32">
        <f t="shared" si="4"/>
        <v>0</v>
      </c>
      <c r="T65" s="31" t="str">
        <f t="shared" si="5"/>
        <v>MUY BAJO</v>
      </c>
    </row>
    <row r="66" spans="1:20" ht="38.25" x14ac:dyDescent="0.25">
      <c r="A66" s="141"/>
      <c r="B66" s="10" t="s">
        <v>40</v>
      </c>
      <c r="C66" s="3" t="s">
        <v>30</v>
      </c>
      <c r="D66" s="1" t="s">
        <v>44</v>
      </c>
      <c r="E66" s="49">
        <v>3</v>
      </c>
      <c r="F66" s="54">
        <v>3</v>
      </c>
      <c r="G66" s="49" t="s">
        <v>289</v>
      </c>
      <c r="H66" s="136">
        <v>1</v>
      </c>
      <c r="I66" s="55">
        <f t="shared" si="1"/>
        <v>0.33333333333333331</v>
      </c>
      <c r="J66" s="31" t="str">
        <f t="shared" si="12"/>
        <v>BAJO</v>
      </c>
      <c r="K66" s="33">
        <v>4500000</v>
      </c>
      <c r="L66" s="33">
        <v>5500000</v>
      </c>
      <c r="M66" s="132">
        <v>1.2222222222222223</v>
      </c>
      <c r="N66" s="33">
        <v>0</v>
      </c>
      <c r="O66" s="33">
        <v>0</v>
      </c>
      <c r="P66" s="107">
        <f t="shared" si="11"/>
        <v>0</v>
      </c>
      <c r="Q66" s="31" t="str">
        <f t="shared" si="3"/>
        <v>MUY BAJO</v>
      </c>
      <c r="R66" s="102"/>
      <c r="S66" s="32">
        <f t="shared" si="4"/>
        <v>0</v>
      </c>
      <c r="T66" s="31" t="str">
        <f t="shared" si="5"/>
        <v>MUY BAJO</v>
      </c>
    </row>
    <row r="67" spans="1:20" ht="38.25" x14ac:dyDescent="0.25">
      <c r="A67" s="141"/>
      <c r="B67" s="10" t="s">
        <v>40</v>
      </c>
      <c r="C67" s="3" t="s">
        <v>31</v>
      </c>
      <c r="D67" s="1" t="s">
        <v>44</v>
      </c>
      <c r="E67" s="49">
        <v>26</v>
      </c>
      <c r="F67" s="54">
        <v>4</v>
      </c>
      <c r="G67" s="49" t="s">
        <v>289</v>
      </c>
      <c r="H67" s="136">
        <v>4</v>
      </c>
      <c r="I67" s="55">
        <f t="shared" si="1"/>
        <v>1</v>
      </c>
      <c r="J67" s="31" t="str">
        <f t="shared" si="12"/>
        <v>MUY ALTO</v>
      </c>
      <c r="K67" s="33">
        <v>6000000</v>
      </c>
      <c r="L67" s="33">
        <v>6000000</v>
      </c>
      <c r="M67" s="132">
        <v>1</v>
      </c>
      <c r="N67" s="33">
        <v>0</v>
      </c>
      <c r="O67" s="33">
        <v>0</v>
      </c>
      <c r="P67" s="107">
        <f t="shared" si="11"/>
        <v>0</v>
      </c>
      <c r="Q67" s="31" t="str">
        <f t="shared" si="3"/>
        <v>MUY BAJO</v>
      </c>
      <c r="R67" s="102"/>
      <c r="S67" s="32">
        <f t="shared" si="4"/>
        <v>0</v>
      </c>
      <c r="T67" s="31" t="str">
        <f t="shared" si="5"/>
        <v>MUY BAJO</v>
      </c>
    </row>
    <row r="68" spans="1:20" ht="38.25" x14ac:dyDescent="0.25">
      <c r="A68" s="141"/>
      <c r="B68" s="10" t="s">
        <v>40</v>
      </c>
      <c r="C68" s="3" t="s">
        <v>27</v>
      </c>
      <c r="D68" s="1" t="s">
        <v>45</v>
      </c>
      <c r="E68" s="49">
        <v>0</v>
      </c>
      <c r="F68" s="54">
        <v>8</v>
      </c>
      <c r="G68" s="49" t="s">
        <v>289</v>
      </c>
      <c r="H68" s="136">
        <v>0</v>
      </c>
      <c r="I68" s="55">
        <f t="shared" si="1"/>
        <v>0</v>
      </c>
      <c r="J68" s="31" t="str">
        <f t="shared" si="12"/>
        <v>MUY BAJO</v>
      </c>
      <c r="K68" s="33">
        <v>100000000</v>
      </c>
      <c r="L68" s="33">
        <v>10000000</v>
      </c>
      <c r="M68" s="132">
        <v>0.1</v>
      </c>
      <c r="N68" s="33">
        <v>0</v>
      </c>
      <c r="O68" s="33">
        <v>0</v>
      </c>
      <c r="P68" s="107">
        <f t="shared" si="11"/>
        <v>0</v>
      </c>
      <c r="Q68" s="31" t="str">
        <f t="shared" si="3"/>
        <v>MUY BAJO</v>
      </c>
      <c r="R68" s="102"/>
      <c r="S68" s="32">
        <f t="shared" si="4"/>
        <v>0</v>
      </c>
      <c r="T68" s="31" t="str">
        <f t="shared" si="5"/>
        <v>MUY BAJO</v>
      </c>
    </row>
    <row r="69" spans="1:20" ht="38.25" x14ac:dyDescent="0.25">
      <c r="A69" s="141"/>
      <c r="B69" s="10" t="s">
        <v>40</v>
      </c>
      <c r="C69" s="3" t="s">
        <v>29</v>
      </c>
      <c r="D69" s="1" t="s">
        <v>45</v>
      </c>
      <c r="E69" s="49">
        <v>0</v>
      </c>
      <c r="F69" s="54">
        <v>1</v>
      </c>
      <c r="G69" s="49" t="s">
        <v>289</v>
      </c>
      <c r="H69" s="136">
        <v>0</v>
      </c>
      <c r="I69" s="55">
        <f t="shared" si="1"/>
        <v>0</v>
      </c>
      <c r="J69" s="31" t="str">
        <f t="shared" si="12"/>
        <v>MUY BAJO</v>
      </c>
      <c r="K69" s="33">
        <v>7000000</v>
      </c>
      <c r="L69" s="33">
        <v>2000000</v>
      </c>
      <c r="M69" s="132">
        <v>0.2857142857142857</v>
      </c>
      <c r="N69" s="33">
        <v>0</v>
      </c>
      <c r="O69" s="33">
        <v>0</v>
      </c>
      <c r="P69" s="107">
        <f t="shared" si="11"/>
        <v>0</v>
      </c>
      <c r="Q69" s="31" t="str">
        <f t="shared" si="3"/>
        <v>MUY BAJO</v>
      </c>
      <c r="R69" s="102"/>
      <c r="S69" s="32">
        <f t="shared" si="4"/>
        <v>0</v>
      </c>
      <c r="T69" s="31" t="str">
        <f t="shared" si="5"/>
        <v>MUY BAJO</v>
      </c>
    </row>
    <row r="70" spans="1:20" ht="38.25" x14ac:dyDescent="0.25">
      <c r="A70" s="141"/>
      <c r="B70" s="10" t="s">
        <v>40</v>
      </c>
      <c r="C70" s="3" t="s">
        <v>30</v>
      </c>
      <c r="D70" s="1" t="s">
        <v>45</v>
      </c>
      <c r="E70" s="49">
        <v>0</v>
      </c>
      <c r="F70" s="54">
        <v>1</v>
      </c>
      <c r="G70" s="49" t="s">
        <v>289</v>
      </c>
      <c r="H70" s="136">
        <v>0</v>
      </c>
      <c r="I70" s="55">
        <f t="shared" si="1"/>
        <v>0</v>
      </c>
      <c r="J70" s="31" t="str">
        <f t="shared" si="12"/>
        <v>MUY BAJO</v>
      </c>
      <c r="K70" s="33">
        <v>7000000</v>
      </c>
      <c r="L70" s="33">
        <v>2000000</v>
      </c>
      <c r="M70" s="132">
        <v>0.2857142857142857</v>
      </c>
      <c r="N70" s="33">
        <v>0</v>
      </c>
      <c r="O70" s="33">
        <v>0</v>
      </c>
      <c r="P70" s="107">
        <f t="shared" si="11"/>
        <v>0</v>
      </c>
      <c r="Q70" s="31" t="str">
        <f t="shared" si="3"/>
        <v>MUY BAJO</v>
      </c>
      <c r="R70" s="102"/>
      <c r="S70" s="32">
        <f t="shared" si="4"/>
        <v>0</v>
      </c>
      <c r="T70" s="31" t="str">
        <f t="shared" si="5"/>
        <v>MUY BAJO</v>
      </c>
    </row>
    <row r="71" spans="1:20" ht="38.25" x14ac:dyDescent="0.25">
      <c r="A71" s="141"/>
      <c r="B71" s="10" t="s">
        <v>40</v>
      </c>
      <c r="C71" s="3" t="s">
        <v>31</v>
      </c>
      <c r="D71" s="1" t="s">
        <v>45</v>
      </c>
      <c r="E71" s="49">
        <v>0</v>
      </c>
      <c r="F71" s="54">
        <v>1</v>
      </c>
      <c r="G71" s="49" t="s">
        <v>289</v>
      </c>
      <c r="H71" s="136">
        <v>0</v>
      </c>
      <c r="I71" s="55">
        <f t="shared" si="1"/>
        <v>0</v>
      </c>
      <c r="J71" s="31" t="str">
        <f t="shared" si="12"/>
        <v>MUY BAJO</v>
      </c>
      <c r="K71" s="33">
        <v>7000000</v>
      </c>
      <c r="L71" s="33">
        <v>2000000</v>
      </c>
      <c r="M71" s="132">
        <v>0.2857142857142857</v>
      </c>
      <c r="N71" s="33">
        <v>0</v>
      </c>
      <c r="O71" s="33">
        <v>0</v>
      </c>
      <c r="P71" s="107">
        <f t="shared" si="11"/>
        <v>0</v>
      </c>
      <c r="Q71" s="31" t="str">
        <f t="shared" si="3"/>
        <v>MUY BAJO</v>
      </c>
      <c r="R71" s="102"/>
      <c r="S71" s="32">
        <f t="shared" si="4"/>
        <v>0</v>
      </c>
      <c r="T71" s="31" t="str">
        <f t="shared" si="5"/>
        <v>MUY BAJO</v>
      </c>
    </row>
    <row r="72" spans="1:20" ht="25.5" x14ac:dyDescent="0.25">
      <c r="A72" s="141"/>
      <c r="B72" s="10" t="s">
        <v>46</v>
      </c>
      <c r="C72" s="3" t="s">
        <v>1</v>
      </c>
      <c r="D72" s="1" t="s">
        <v>47</v>
      </c>
      <c r="E72" s="65">
        <v>1</v>
      </c>
      <c r="F72" s="69">
        <v>0.3</v>
      </c>
      <c r="G72" s="49" t="s">
        <v>290</v>
      </c>
      <c r="H72" s="136">
        <v>0</v>
      </c>
      <c r="I72" s="55">
        <f t="shared" ref="I72:I131" si="13">+H72/F72</f>
        <v>0</v>
      </c>
      <c r="J72" s="31" t="str">
        <f t="shared" si="12"/>
        <v>MUY BAJO</v>
      </c>
      <c r="K72" s="33">
        <v>0</v>
      </c>
      <c r="L72" s="33">
        <v>0</v>
      </c>
      <c r="M72" s="132"/>
      <c r="N72" s="33">
        <v>0</v>
      </c>
      <c r="O72" s="33">
        <v>0</v>
      </c>
      <c r="P72" s="107"/>
      <c r="Q72" s="31" t="s">
        <v>293</v>
      </c>
      <c r="R72" s="102"/>
      <c r="S72" s="32"/>
      <c r="T72" s="31" t="s">
        <v>293</v>
      </c>
    </row>
    <row r="73" spans="1:20" ht="38.25" x14ac:dyDescent="0.25">
      <c r="A73" s="141"/>
      <c r="B73" s="10" t="s">
        <v>46</v>
      </c>
      <c r="C73" s="3" t="s">
        <v>1</v>
      </c>
      <c r="D73" s="1" t="s">
        <v>48</v>
      </c>
      <c r="E73" s="65">
        <v>0</v>
      </c>
      <c r="F73" s="54"/>
      <c r="G73" s="49" t="s">
        <v>290</v>
      </c>
      <c r="H73" s="136">
        <v>0</v>
      </c>
      <c r="I73" s="55"/>
      <c r="J73" s="31" t="s">
        <v>293</v>
      </c>
      <c r="K73" s="33">
        <v>0</v>
      </c>
      <c r="L73" s="33">
        <v>0</v>
      </c>
      <c r="M73" s="132"/>
      <c r="N73" s="33">
        <v>0</v>
      </c>
      <c r="O73" s="33">
        <v>0</v>
      </c>
      <c r="P73" s="107"/>
      <c r="Q73" s="31" t="s">
        <v>293</v>
      </c>
      <c r="R73" s="102"/>
      <c r="S73" s="32"/>
      <c r="T73" s="31" t="s">
        <v>293</v>
      </c>
    </row>
    <row r="74" spans="1:20" ht="25.5" x14ac:dyDescent="0.25">
      <c r="A74" s="141"/>
      <c r="B74" s="10" t="s">
        <v>49</v>
      </c>
      <c r="C74" s="3" t="s">
        <v>1</v>
      </c>
      <c r="D74" s="1" t="s">
        <v>50</v>
      </c>
      <c r="E74" s="65">
        <v>0</v>
      </c>
      <c r="F74" s="69"/>
      <c r="G74" s="49" t="s">
        <v>290</v>
      </c>
      <c r="H74" s="136">
        <v>0</v>
      </c>
      <c r="I74" s="55"/>
      <c r="J74" s="31" t="s">
        <v>293</v>
      </c>
      <c r="K74" s="33">
        <v>0</v>
      </c>
      <c r="L74" s="33">
        <v>0</v>
      </c>
      <c r="M74" s="132"/>
      <c r="N74" s="33">
        <v>0</v>
      </c>
      <c r="O74" s="33">
        <v>0</v>
      </c>
      <c r="P74" s="107"/>
      <c r="Q74" s="31" t="s">
        <v>293</v>
      </c>
      <c r="R74" s="102"/>
      <c r="S74" s="32"/>
      <c r="T74" s="31" t="s">
        <v>293</v>
      </c>
    </row>
    <row r="75" spans="1:20" ht="25.5" x14ac:dyDescent="0.25">
      <c r="A75" s="141"/>
      <c r="B75" s="10" t="s">
        <v>49</v>
      </c>
      <c r="C75" s="3" t="s">
        <v>27</v>
      </c>
      <c r="D75" s="1" t="s">
        <v>51</v>
      </c>
      <c r="E75" s="65">
        <v>0</v>
      </c>
      <c r="F75" s="54"/>
      <c r="G75" s="49" t="s">
        <v>290</v>
      </c>
      <c r="H75" s="136">
        <v>0</v>
      </c>
      <c r="I75" s="55"/>
      <c r="J75" s="31" t="s">
        <v>293</v>
      </c>
      <c r="K75" s="33">
        <v>0</v>
      </c>
      <c r="L75" s="33">
        <v>0</v>
      </c>
      <c r="M75" s="132"/>
      <c r="N75" s="33">
        <v>0</v>
      </c>
      <c r="O75" s="33">
        <v>0</v>
      </c>
      <c r="P75" s="107"/>
      <c r="Q75" s="31" t="s">
        <v>293</v>
      </c>
      <c r="R75" s="102"/>
      <c r="S75" s="32"/>
      <c r="T75" s="31" t="s">
        <v>293</v>
      </c>
    </row>
    <row r="76" spans="1:20" ht="25.5" x14ac:dyDescent="0.25">
      <c r="A76" s="141"/>
      <c r="B76" s="10" t="s">
        <v>49</v>
      </c>
      <c r="C76" s="3" t="s">
        <v>29</v>
      </c>
      <c r="D76" s="1" t="s">
        <v>51</v>
      </c>
      <c r="E76" s="65">
        <v>0</v>
      </c>
      <c r="F76" s="54"/>
      <c r="G76" s="49" t="s">
        <v>290</v>
      </c>
      <c r="H76" s="136">
        <v>0</v>
      </c>
      <c r="I76" s="55"/>
      <c r="J76" s="31" t="s">
        <v>293</v>
      </c>
      <c r="K76" s="33">
        <v>0</v>
      </c>
      <c r="L76" s="33">
        <v>0</v>
      </c>
      <c r="M76" s="132"/>
      <c r="N76" s="33">
        <v>0</v>
      </c>
      <c r="O76" s="33">
        <v>0</v>
      </c>
      <c r="P76" s="107"/>
      <c r="Q76" s="31" t="s">
        <v>293</v>
      </c>
      <c r="R76" s="102"/>
      <c r="S76" s="32"/>
      <c r="T76" s="31" t="s">
        <v>293</v>
      </c>
    </row>
    <row r="77" spans="1:20" ht="25.5" x14ac:dyDescent="0.25">
      <c r="A77" s="141"/>
      <c r="B77" s="10" t="s">
        <v>49</v>
      </c>
      <c r="C77" s="3" t="s">
        <v>30</v>
      </c>
      <c r="D77" s="1" t="s">
        <v>51</v>
      </c>
      <c r="E77" s="65">
        <v>0</v>
      </c>
      <c r="F77" s="54"/>
      <c r="G77" s="49" t="s">
        <v>290</v>
      </c>
      <c r="H77" s="136">
        <v>0</v>
      </c>
      <c r="I77" s="55"/>
      <c r="J77" s="31" t="s">
        <v>293</v>
      </c>
      <c r="K77" s="33">
        <v>0</v>
      </c>
      <c r="L77" s="33">
        <v>0</v>
      </c>
      <c r="M77" s="132"/>
      <c r="N77" s="33">
        <v>0</v>
      </c>
      <c r="O77" s="33">
        <v>0</v>
      </c>
      <c r="P77" s="107"/>
      <c r="Q77" s="31" t="s">
        <v>293</v>
      </c>
      <c r="R77" s="102"/>
      <c r="S77" s="32"/>
      <c r="T77" s="31" t="s">
        <v>293</v>
      </c>
    </row>
    <row r="78" spans="1:20" ht="25.5" x14ac:dyDescent="0.25">
      <c r="A78" s="141"/>
      <c r="B78" s="14" t="s">
        <v>49</v>
      </c>
      <c r="C78" s="15" t="s">
        <v>31</v>
      </c>
      <c r="D78" s="16" t="s">
        <v>51</v>
      </c>
      <c r="E78" s="70">
        <v>0</v>
      </c>
      <c r="F78" s="71"/>
      <c r="G78" s="72" t="s">
        <v>290</v>
      </c>
      <c r="H78" s="136">
        <v>0</v>
      </c>
      <c r="I78" s="73"/>
      <c r="J78" s="31" t="s">
        <v>293</v>
      </c>
      <c r="K78" s="33">
        <v>0</v>
      </c>
      <c r="L78" s="33">
        <v>0</v>
      </c>
      <c r="M78" s="132"/>
      <c r="N78" s="33">
        <v>0</v>
      </c>
      <c r="O78" s="33">
        <v>0</v>
      </c>
      <c r="P78" s="107"/>
      <c r="Q78" s="31" t="s">
        <v>293</v>
      </c>
      <c r="R78" s="102"/>
      <c r="S78" s="32"/>
      <c r="T78" s="40" t="s">
        <v>293</v>
      </c>
    </row>
    <row r="79" spans="1:20" ht="25.5" x14ac:dyDescent="0.25">
      <c r="A79" s="141"/>
      <c r="B79" s="6" t="s">
        <v>302</v>
      </c>
      <c r="C79" s="7"/>
      <c r="D79" s="7"/>
      <c r="E79" s="74"/>
      <c r="F79" s="74"/>
      <c r="G79" s="20"/>
      <c r="H79" s="20"/>
      <c r="I79" s="75">
        <f>+AVERAGE(I29:I78)</f>
        <v>2.5867938042771881</v>
      </c>
      <c r="J79" s="31" t="str">
        <f>IF(I79&lt;=20%,"MUY BAJO",IF(AND(I79&gt;20%,I79&lt;=40%),"BAJO",IF(AND(I79&gt;40%,I79&lt;=60%),"MEDIO",IF(AND(I79&gt;60%,I79&lt;=80%),"ALTO","MUY ALTO"))))</f>
        <v>MUY ALTO</v>
      </c>
      <c r="K79" s="36">
        <f t="shared" ref="K79:O79" si="14">SUM(K29:K78)</f>
        <v>5346500000</v>
      </c>
      <c r="L79" s="36">
        <f t="shared" si="14"/>
        <v>1615848999</v>
      </c>
      <c r="M79" s="75">
        <f>+L79/K79</f>
        <v>0.30222556794164407</v>
      </c>
      <c r="N79" s="36">
        <f t="shared" si="14"/>
        <v>487093337</v>
      </c>
      <c r="O79" s="36">
        <f t="shared" si="14"/>
        <v>1063394451</v>
      </c>
      <c r="P79" s="111">
        <f>+O79/L79</f>
        <v>0.65810261457481645</v>
      </c>
      <c r="Q79" s="31" t="str">
        <f t="shared" ref="Q79" si="15">IF(P79&lt;=20%,"MUY BAJO",IF(AND(P79&gt;20%,P79&lt;=40%),"BAJO",IF(AND(P79&gt;40%,P79&lt;=60%),"MEDIO",IF(AND(P79&gt;60%,P79&lt;=80%),"ALTO","MUY ALTO"))))</f>
        <v>ALTO</v>
      </c>
      <c r="R79" s="102"/>
      <c r="S79" s="74">
        <f t="shared" ref="S79:S121" si="16">+I79*P79</f>
        <v>1.7023757659607535</v>
      </c>
      <c r="T79" s="31" t="str">
        <f t="shared" ref="T79" si="17">IF(S79&lt;=20%,"MUY BAJO",IF(AND(S79&gt;20%,S79&lt;=40%),"BAJO",IF(AND(S79&gt;40%,S79&lt;=60%),"MEDIO",IF(AND(S79&gt;60%,S79&lt;=80%),"ALTO","MUY ALTO"))))</f>
        <v>MUY ALTO</v>
      </c>
    </row>
    <row r="80" spans="1:20" ht="63.75" x14ac:dyDescent="0.25">
      <c r="A80" s="141"/>
      <c r="B80" s="17" t="s">
        <v>52</v>
      </c>
      <c r="C80" s="18" t="s">
        <v>1</v>
      </c>
      <c r="D80" s="19" t="s">
        <v>53</v>
      </c>
      <c r="E80" s="66">
        <v>0</v>
      </c>
      <c r="F80" s="67">
        <v>9</v>
      </c>
      <c r="G80" s="66" t="s">
        <v>289</v>
      </c>
      <c r="H80" s="136">
        <v>0</v>
      </c>
      <c r="I80" s="68">
        <f t="shared" si="13"/>
        <v>0</v>
      </c>
      <c r="J80" s="41" t="str">
        <f t="shared" si="12"/>
        <v>MUY BAJO</v>
      </c>
      <c r="K80" s="33">
        <v>50000000</v>
      </c>
      <c r="L80" s="33">
        <v>68194093</v>
      </c>
      <c r="M80" s="132">
        <v>1.36388186</v>
      </c>
      <c r="N80" s="33">
        <v>32887266</v>
      </c>
      <c r="O80" s="33">
        <v>54373066</v>
      </c>
      <c r="P80" s="112">
        <f>+O80/L80</f>
        <v>0.79732809115886327</v>
      </c>
      <c r="Q80" s="31" t="str">
        <f t="shared" ref="Q80:Q142" si="18">IF(P80&lt;=20%,"MUY BAJO",IF(AND(P80&gt;20%,P80&lt;=40%),"BAJO",IF(AND(P80&gt;40%,P80&lt;=60%),"MEDIO",IF(AND(P80&gt;60%,P80&lt;=80%),"ALTO","MUY ALTO"))))</f>
        <v>ALTO</v>
      </c>
      <c r="R80" s="102"/>
      <c r="S80" s="32">
        <f t="shared" si="16"/>
        <v>0</v>
      </c>
      <c r="T80" s="41" t="str">
        <f t="shared" ref="T80:T142" si="19">IF(S80&lt;=20%,"MUY BAJO",IF(AND(S80&gt;20%,S80&lt;=40%),"BAJO",IF(AND(S80&gt;40%,S80&lt;=60%),"MEDIO",IF(AND(S80&gt;60%,S80&lt;=80%),"ALTO","MUY ALTO"))))</f>
        <v>MUY BAJO</v>
      </c>
    </row>
    <row r="81" spans="1:20" ht="38.25" x14ac:dyDescent="0.25">
      <c r="A81" s="141"/>
      <c r="B81" s="10" t="s">
        <v>54</v>
      </c>
      <c r="C81" s="3" t="s">
        <v>27</v>
      </c>
      <c r="D81" s="1" t="s">
        <v>55</v>
      </c>
      <c r="E81" s="49">
        <v>1362</v>
      </c>
      <c r="F81" s="54">
        <v>150</v>
      </c>
      <c r="G81" s="49" t="s">
        <v>289</v>
      </c>
      <c r="H81" s="136">
        <v>32</v>
      </c>
      <c r="I81" s="55">
        <f t="shared" si="13"/>
        <v>0.21333333333333335</v>
      </c>
      <c r="J81" s="31" t="str">
        <f t="shared" si="12"/>
        <v>BAJO</v>
      </c>
      <c r="K81" s="33">
        <v>250000000</v>
      </c>
      <c r="L81" s="33">
        <v>36500000</v>
      </c>
      <c r="M81" s="132">
        <v>0.14599999999999999</v>
      </c>
      <c r="N81" s="33">
        <v>9250000</v>
      </c>
      <c r="O81" s="33">
        <v>22625214</v>
      </c>
      <c r="P81" s="112">
        <f t="shared" ref="P81:P96" si="20">+O81/L81</f>
        <v>0.61986887671232882</v>
      </c>
      <c r="Q81" s="31" t="str">
        <f t="shared" si="18"/>
        <v>ALTO</v>
      </c>
      <c r="R81" s="102"/>
      <c r="S81" s="32">
        <f t="shared" si="16"/>
        <v>0.13223869369863014</v>
      </c>
      <c r="T81" s="31" t="str">
        <f t="shared" si="19"/>
        <v>MUY BAJO</v>
      </c>
    </row>
    <row r="82" spans="1:20" ht="38.25" x14ac:dyDescent="0.25">
      <c r="A82" s="141"/>
      <c r="B82" s="10" t="s">
        <v>54</v>
      </c>
      <c r="C82" s="3" t="s">
        <v>29</v>
      </c>
      <c r="D82" s="1" t="s">
        <v>55</v>
      </c>
      <c r="E82" s="49">
        <v>46</v>
      </c>
      <c r="F82" s="54">
        <v>5</v>
      </c>
      <c r="G82" s="49" t="s">
        <v>289</v>
      </c>
      <c r="H82" s="136">
        <v>0</v>
      </c>
      <c r="I82" s="55">
        <f t="shared" si="13"/>
        <v>0</v>
      </c>
      <c r="J82" s="31" t="str">
        <f t="shared" si="12"/>
        <v>MUY BAJO</v>
      </c>
      <c r="K82" s="33">
        <v>10000000</v>
      </c>
      <c r="L82" s="33">
        <v>5000000</v>
      </c>
      <c r="M82" s="132">
        <v>0.5</v>
      </c>
      <c r="N82" s="33">
        <v>0</v>
      </c>
      <c r="O82" s="33">
        <v>0</v>
      </c>
      <c r="P82" s="112">
        <f t="shared" si="20"/>
        <v>0</v>
      </c>
      <c r="Q82" s="31" t="str">
        <f t="shared" si="18"/>
        <v>MUY BAJO</v>
      </c>
      <c r="R82" s="102"/>
      <c r="S82" s="32">
        <f t="shared" si="16"/>
        <v>0</v>
      </c>
      <c r="T82" s="31" t="str">
        <f t="shared" si="19"/>
        <v>MUY BAJO</v>
      </c>
    </row>
    <row r="83" spans="1:20" ht="38.25" x14ac:dyDescent="0.25">
      <c r="A83" s="141"/>
      <c r="B83" s="10" t="s">
        <v>54</v>
      </c>
      <c r="C83" s="3" t="s">
        <v>30</v>
      </c>
      <c r="D83" s="1" t="s">
        <v>55</v>
      </c>
      <c r="E83" s="49">
        <v>14</v>
      </c>
      <c r="F83" s="54">
        <v>3</v>
      </c>
      <c r="G83" s="49" t="s">
        <v>289</v>
      </c>
      <c r="H83" s="136">
        <v>0</v>
      </c>
      <c r="I83" s="55">
        <f t="shared" si="13"/>
        <v>0</v>
      </c>
      <c r="J83" s="31" t="str">
        <f t="shared" si="12"/>
        <v>MUY BAJO</v>
      </c>
      <c r="K83" s="33">
        <v>5000000</v>
      </c>
      <c r="L83" s="33">
        <v>5000000</v>
      </c>
      <c r="M83" s="132">
        <v>1</v>
      </c>
      <c r="N83" s="33">
        <v>0</v>
      </c>
      <c r="O83" s="33">
        <v>0</v>
      </c>
      <c r="P83" s="112">
        <f t="shared" si="20"/>
        <v>0</v>
      </c>
      <c r="Q83" s="31" t="str">
        <f t="shared" si="18"/>
        <v>MUY BAJO</v>
      </c>
      <c r="R83" s="102"/>
      <c r="S83" s="32">
        <f t="shared" si="16"/>
        <v>0</v>
      </c>
      <c r="T83" s="31" t="str">
        <f t="shared" si="19"/>
        <v>MUY BAJO</v>
      </c>
    </row>
    <row r="84" spans="1:20" ht="38.25" x14ac:dyDescent="0.25">
      <c r="A84" s="141"/>
      <c r="B84" s="10" t="s">
        <v>54</v>
      </c>
      <c r="C84" s="3" t="s">
        <v>31</v>
      </c>
      <c r="D84" s="1" t="s">
        <v>55</v>
      </c>
      <c r="E84" s="49">
        <v>54</v>
      </c>
      <c r="F84" s="54">
        <v>8</v>
      </c>
      <c r="G84" s="49" t="s">
        <v>289</v>
      </c>
      <c r="H84" s="136">
        <v>0</v>
      </c>
      <c r="I84" s="55">
        <f t="shared" si="13"/>
        <v>0</v>
      </c>
      <c r="J84" s="31" t="str">
        <f t="shared" si="12"/>
        <v>MUY BAJO</v>
      </c>
      <c r="K84" s="33">
        <v>13000000</v>
      </c>
      <c r="L84" s="33">
        <v>5000000</v>
      </c>
      <c r="M84" s="132">
        <v>0.38461538461538464</v>
      </c>
      <c r="N84" s="33">
        <v>0</v>
      </c>
      <c r="O84" s="33">
        <v>0</v>
      </c>
      <c r="P84" s="112">
        <f t="shared" si="20"/>
        <v>0</v>
      </c>
      <c r="Q84" s="31" t="str">
        <f t="shared" si="18"/>
        <v>MUY BAJO</v>
      </c>
      <c r="R84" s="102"/>
      <c r="S84" s="32">
        <f t="shared" si="16"/>
        <v>0</v>
      </c>
      <c r="T84" s="31" t="str">
        <f t="shared" si="19"/>
        <v>MUY BAJO</v>
      </c>
    </row>
    <row r="85" spans="1:20" ht="38.25" x14ac:dyDescent="0.25">
      <c r="A85" s="141"/>
      <c r="B85" s="10" t="s">
        <v>54</v>
      </c>
      <c r="C85" s="3" t="s">
        <v>27</v>
      </c>
      <c r="D85" s="1" t="s">
        <v>56</v>
      </c>
      <c r="E85" s="66">
        <v>1942</v>
      </c>
      <c r="F85" s="67">
        <v>20</v>
      </c>
      <c r="G85" s="66" t="s">
        <v>289</v>
      </c>
      <c r="H85" s="136">
        <v>173</v>
      </c>
      <c r="I85" s="68">
        <f t="shared" si="13"/>
        <v>8.65</v>
      </c>
      <c r="J85" s="31" t="str">
        <f t="shared" si="12"/>
        <v>MUY ALTO</v>
      </c>
      <c r="K85" s="33">
        <v>20000000</v>
      </c>
      <c r="L85" s="33">
        <v>24500000</v>
      </c>
      <c r="M85" s="132">
        <v>1.2250000000000001</v>
      </c>
      <c r="N85" s="33">
        <v>3436950</v>
      </c>
      <c r="O85" s="33">
        <v>3436950</v>
      </c>
      <c r="P85" s="112">
        <f t="shared" si="20"/>
        <v>0.14028367346938775</v>
      </c>
      <c r="Q85" s="31" t="str">
        <f t="shared" si="18"/>
        <v>MUY BAJO</v>
      </c>
      <c r="R85" s="102"/>
      <c r="S85" s="32">
        <f t="shared" si="16"/>
        <v>1.2134537755102042</v>
      </c>
      <c r="T85" s="31" t="str">
        <f t="shared" si="19"/>
        <v>MUY ALTO</v>
      </c>
    </row>
    <row r="86" spans="1:20" ht="38.25" x14ac:dyDescent="0.25">
      <c r="A86" s="141"/>
      <c r="B86" s="10" t="s">
        <v>54</v>
      </c>
      <c r="C86" s="3" t="s">
        <v>29</v>
      </c>
      <c r="D86" s="1" t="s">
        <v>56</v>
      </c>
      <c r="E86" s="49">
        <v>46</v>
      </c>
      <c r="F86" s="54">
        <v>6</v>
      </c>
      <c r="G86" s="49" t="s">
        <v>289</v>
      </c>
      <c r="H86" s="136">
        <v>4</v>
      </c>
      <c r="I86" s="55">
        <f t="shared" si="13"/>
        <v>0.66666666666666663</v>
      </c>
      <c r="J86" s="31" t="str">
        <f t="shared" si="12"/>
        <v>ALTO</v>
      </c>
      <c r="K86" s="33">
        <v>6000000</v>
      </c>
      <c r="L86" s="33">
        <v>4000000</v>
      </c>
      <c r="M86" s="132">
        <v>0.66666666666666663</v>
      </c>
      <c r="N86" s="33">
        <v>0</v>
      </c>
      <c r="O86" s="33">
        <v>0</v>
      </c>
      <c r="P86" s="112">
        <f t="shared" si="20"/>
        <v>0</v>
      </c>
      <c r="Q86" s="31" t="str">
        <f t="shared" si="18"/>
        <v>MUY BAJO</v>
      </c>
      <c r="R86" s="102"/>
      <c r="S86" s="32">
        <f t="shared" si="16"/>
        <v>0</v>
      </c>
      <c r="T86" s="31" t="str">
        <f t="shared" si="19"/>
        <v>MUY BAJO</v>
      </c>
    </row>
    <row r="87" spans="1:20" ht="38.25" x14ac:dyDescent="0.25">
      <c r="A87" s="141"/>
      <c r="B87" s="10" t="s">
        <v>54</v>
      </c>
      <c r="C87" s="3" t="s">
        <v>30</v>
      </c>
      <c r="D87" s="1" t="s">
        <v>56</v>
      </c>
      <c r="E87" s="49">
        <v>14</v>
      </c>
      <c r="F87" s="54">
        <v>3</v>
      </c>
      <c r="G87" s="49" t="s">
        <v>289</v>
      </c>
      <c r="H87" s="136">
        <v>1</v>
      </c>
      <c r="I87" s="55">
        <f t="shared" si="13"/>
        <v>0.33333333333333331</v>
      </c>
      <c r="J87" s="31" t="str">
        <f t="shared" si="12"/>
        <v>BAJO</v>
      </c>
      <c r="K87" s="33">
        <v>3000000</v>
      </c>
      <c r="L87" s="33">
        <v>2000000</v>
      </c>
      <c r="M87" s="132">
        <v>0.66666666666666663</v>
      </c>
      <c r="N87" s="33">
        <v>0</v>
      </c>
      <c r="O87" s="33">
        <v>0</v>
      </c>
      <c r="P87" s="112">
        <f t="shared" si="20"/>
        <v>0</v>
      </c>
      <c r="Q87" s="31" t="str">
        <f t="shared" si="18"/>
        <v>MUY BAJO</v>
      </c>
      <c r="R87" s="102"/>
      <c r="S87" s="32">
        <f t="shared" si="16"/>
        <v>0</v>
      </c>
      <c r="T87" s="31" t="str">
        <f t="shared" si="19"/>
        <v>MUY BAJO</v>
      </c>
    </row>
    <row r="88" spans="1:20" ht="38.25" x14ac:dyDescent="0.25">
      <c r="A88" s="141"/>
      <c r="B88" s="10" t="s">
        <v>54</v>
      </c>
      <c r="C88" s="3" t="s">
        <v>31</v>
      </c>
      <c r="D88" s="1" t="s">
        <v>56</v>
      </c>
      <c r="E88" s="49">
        <v>54</v>
      </c>
      <c r="F88" s="54">
        <v>6</v>
      </c>
      <c r="G88" s="49" t="s">
        <v>289</v>
      </c>
      <c r="H88" s="136">
        <v>31</v>
      </c>
      <c r="I88" s="55">
        <f t="shared" si="13"/>
        <v>5.166666666666667</v>
      </c>
      <c r="J88" s="31" t="str">
        <f t="shared" si="12"/>
        <v>MUY ALTO</v>
      </c>
      <c r="K88" s="33">
        <v>6000000</v>
      </c>
      <c r="L88" s="33">
        <v>4000000</v>
      </c>
      <c r="M88" s="132">
        <v>0.66666666666666663</v>
      </c>
      <c r="N88" s="33">
        <v>1500000</v>
      </c>
      <c r="O88" s="33">
        <v>1500000</v>
      </c>
      <c r="P88" s="112">
        <f t="shared" si="20"/>
        <v>0.375</v>
      </c>
      <c r="Q88" s="31" t="str">
        <f t="shared" si="18"/>
        <v>BAJO</v>
      </c>
      <c r="R88" s="102"/>
      <c r="S88" s="32">
        <f t="shared" si="16"/>
        <v>1.9375</v>
      </c>
      <c r="T88" s="31" t="str">
        <f t="shared" si="19"/>
        <v>MUY ALTO</v>
      </c>
    </row>
    <row r="89" spans="1:20" ht="38.25" x14ac:dyDescent="0.25">
      <c r="A89" s="141"/>
      <c r="B89" s="10" t="s">
        <v>54</v>
      </c>
      <c r="C89" s="3" t="s">
        <v>27</v>
      </c>
      <c r="D89" s="1" t="s">
        <v>57</v>
      </c>
      <c r="E89" s="49">
        <v>157</v>
      </c>
      <c r="F89" s="54">
        <v>20</v>
      </c>
      <c r="G89" s="49" t="s">
        <v>289</v>
      </c>
      <c r="H89" s="136">
        <v>17</v>
      </c>
      <c r="I89" s="55">
        <f t="shared" si="13"/>
        <v>0.85</v>
      </c>
      <c r="J89" s="31" t="str">
        <f t="shared" si="12"/>
        <v>MUY ALTO</v>
      </c>
      <c r="K89" s="33">
        <v>30000000</v>
      </c>
      <c r="L89" s="33">
        <v>24500000</v>
      </c>
      <c r="M89" s="132">
        <v>0.81666666666666665</v>
      </c>
      <c r="N89" s="33">
        <v>0</v>
      </c>
      <c r="O89" s="33">
        <v>12352500</v>
      </c>
      <c r="P89" s="112">
        <f t="shared" si="20"/>
        <v>0.50418367346938775</v>
      </c>
      <c r="Q89" s="31" t="str">
        <f t="shared" si="18"/>
        <v>MEDIO</v>
      </c>
      <c r="R89" s="102"/>
      <c r="S89" s="32">
        <f t="shared" si="16"/>
        <v>0.42855612244897956</v>
      </c>
      <c r="T89" s="31" t="str">
        <f t="shared" si="19"/>
        <v>MEDIO</v>
      </c>
    </row>
    <row r="90" spans="1:20" ht="38.25" x14ac:dyDescent="0.25">
      <c r="A90" s="141"/>
      <c r="B90" s="10" t="s">
        <v>54</v>
      </c>
      <c r="C90" s="3" t="s">
        <v>29</v>
      </c>
      <c r="D90" s="1" t="s">
        <v>57</v>
      </c>
      <c r="E90" s="49">
        <v>46</v>
      </c>
      <c r="F90" s="54">
        <v>5</v>
      </c>
      <c r="G90" s="49" t="s">
        <v>289</v>
      </c>
      <c r="H90" s="136">
        <v>0</v>
      </c>
      <c r="I90" s="55">
        <f t="shared" si="13"/>
        <v>0</v>
      </c>
      <c r="J90" s="31" t="str">
        <f t="shared" si="12"/>
        <v>MUY BAJO</v>
      </c>
      <c r="K90" s="33">
        <v>7500000</v>
      </c>
      <c r="L90" s="33">
        <v>4000000</v>
      </c>
      <c r="M90" s="132">
        <v>0.53333333333333333</v>
      </c>
      <c r="N90" s="33">
        <v>0</v>
      </c>
      <c r="O90" s="33">
        <v>0</v>
      </c>
      <c r="P90" s="112">
        <f t="shared" si="20"/>
        <v>0</v>
      </c>
      <c r="Q90" s="31" t="str">
        <f t="shared" si="18"/>
        <v>MUY BAJO</v>
      </c>
      <c r="R90" s="102"/>
      <c r="S90" s="32">
        <f t="shared" si="16"/>
        <v>0</v>
      </c>
      <c r="T90" s="31" t="str">
        <f t="shared" si="19"/>
        <v>MUY BAJO</v>
      </c>
    </row>
    <row r="91" spans="1:20" ht="38.25" x14ac:dyDescent="0.25">
      <c r="A91" s="141"/>
      <c r="B91" s="10" t="s">
        <v>54</v>
      </c>
      <c r="C91" s="3" t="s">
        <v>30</v>
      </c>
      <c r="D91" s="1" t="s">
        <v>57</v>
      </c>
      <c r="E91" s="49">
        <v>14</v>
      </c>
      <c r="F91" s="54">
        <v>2</v>
      </c>
      <c r="G91" s="49" t="s">
        <v>289</v>
      </c>
      <c r="H91" s="136">
        <v>0</v>
      </c>
      <c r="I91" s="55">
        <f t="shared" si="13"/>
        <v>0</v>
      </c>
      <c r="J91" s="31" t="str">
        <f t="shared" si="12"/>
        <v>MUY BAJO</v>
      </c>
      <c r="K91" s="33">
        <v>3000000</v>
      </c>
      <c r="L91" s="33">
        <v>2000000</v>
      </c>
      <c r="M91" s="132">
        <v>0.66666666666666663</v>
      </c>
      <c r="N91" s="33">
        <v>0</v>
      </c>
      <c r="O91" s="33">
        <v>0</v>
      </c>
      <c r="P91" s="112">
        <f t="shared" si="20"/>
        <v>0</v>
      </c>
      <c r="Q91" s="31" t="str">
        <f t="shared" si="18"/>
        <v>MUY BAJO</v>
      </c>
      <c r="R91" s="102"/>
      <c r="S91" s="32">
        <f t="shared" si="16"/>
        <v>0</v>
      </c>
      <c r="T91" s="31" t="str">
        <f t="shared" si="19"/>
        <v>MUY BAJO</v>
      </c>
    </row>
    <row r="92" spans="1:20" ht="38.25" x14ac:dyDescent="0.25">
      <c r="A92" s="141"/>
      <c r="B92" s="10" t="s">
        <v>54</v>
      </c>
      <c r="C92" s="3" t="s">
        <v>31</v>
      </c>
      <c r="D92" s="1" t="s">
        <v>57</v>
      </c>
      <c r="E92" s="49">
        <v>54</v>
      </c>
      <c r="F92" s="54">
        <v>7</v>
      </c>
      <c r="G92" s="49" t="s">
        <v>289</v>
      </c>
      <c r="H92" s="136">
        <v>1</v>
      </c>
      <c r="I92" s="55">
        <f t="shared" si="13"/>
        <v>0.14285714285714285</v>
      </c>
      <c r="J92" s="31" t="str">
        <f t="shared" si="12"/>
        <v>MUY BAJO</v>
      </c>
      <c r="K92" s="33">
        <v>10500000</v>
      </c>
      <c r="L92" s="33">
        <v>5000000</v>
      </c>
      <c r="M92" s="132">
        <v>0.47619047619047616</v>
      </c>
      <c r="N92" s="33">
        <v>0</v>
      </c>
      <c r="O92" s="33">
        <v>0</v>
      </c>
      <c r="P92" s="112">
        <f t="shared" si="20"/>
        <v>0</v>
      </c>
      <c r="Q92" s="31" t="str">
        <f t="shared" si="18"/>
        <v>MUY BAJO</v>
      </c>
      <c r="R92" s="102"/>
      <c r="S92" s="32">
        <f t="shared" si="16"/>
        <v>0</v>
      </c>
      <c r="T92" s="31" t="str">
        <f t="shared" si="19"/>
        <v>MUY BAJO</v>
      </c>
    </row>
    <row r="93" spans="1:20" ht="38.25" x14ac:dyDescent="0.25">
      <c r="A93" s="141"/>
      <c r="B93" s="10" t="s">
        <v>54</v>
      </c>
      <c r="C93" s="3" t="s">
        <v>27</v>
      </c>
      <c r="D93" s="1" t="s">
        <v>58</v>
      </c>
      <c r="E93" s="49">
        <v>134</v>
      </c>
      <c r="F93" s="54">
        <v>20</v>
      </c>
      <c r="G93" s="49" t="s">
        <v>289</v>
      </c>
      <c r="H93" s="136">
        <v>73</v>
      </c>
      <c r="I93" s="55">
        <f t="shared" si="13"/>
        <v>3.65</v>
      </c>
      <c r="J93" s="31" t="str">
        <f t="shared" si="12"/>
        <v>MUY ALTO</v>
      </c>
      <c r="K93" s="33">
        <v>20000000</v>
      </c>
      <c r="L93" s="33">
        <v>14500000</v>
      </c>
      <c r="M93" s="132">
        <v>0.72499999999999998</v>
      </c>
      <c r="N93" s="33">
        <v>0</v>
      </c>
      <c r="O93" s="33">
        <v>0</v>
      </c>
      <c r="P93" s="112">
        <f t="shared" si="20"/>
        <v>0</v>
      </c>
      <c r="Q93" s="31" t="str">
        <f t="shared" si="18"/>
        <v>MUY BAJO</v>
      </c>
      <c r="R93" s="102"/>
      <c r="S93" s="32">
        <f t="shared" si="16"/>
        <v>0</v>
      </c>
      <c r="T93" s="31" t="str">
        <f t="shared" si="19"/>
        <v>MUY BAJO</v>
      </c>
    </row>
    <row r="94" spans="1:20" ht="38.25" x14ac:dyDescent="0.25">
      <c r="A94" s="141"/>
      <c r="B94" s="10" t="s">
        <v>54</v>
      </c>
      <c r="C94" s="3" t="s">
        <v>29</v>
      </c>
      <c r="D94" s="1" t="s">
        <v>58</v>
      </c>
      <c r="E94" s="49">
        <v>0</v>
      </c>
      <c r="F94" s="54">
        <v>2</v>
      </c>
      <c r="G94" s="49" t="s">
        <v>289</v>
      </c>
      <c r="H94" s="136">
        <v>0</v>
      </c>
      <c r="I94" s="55">
        <f t="shared" si="13"/>
        <v>0</v>
      </c>
      <c r="J94" s="31" t="str">
        <f t="shared" si="12"/>
        <v>MUY BAJO</v>
      </c>
      <c r="K94" s="33">
        <v>2000000</v>
      </c>
      <c r="L94" s="33">
        <v>1000000</v>
      </c>
      <c r="M94" s="132">
        <v>0.5</v>
      </c>
      <c r="N94" s="33">
        <v>0</v>
      </c>
      <c r="O94" s="33">
        <v>0</v>
      </c>
      <c r="P94" s="112">
        <f t="shared" si="20"/>
        <v>0</v>
      </c>
      <c r="Q94" s="31" t="str">
        <f t="shared" si="18"/>
        <v>MUY BAJO</v>
      </c>
      <c r="R94" s="102"/>
      <c r="S94" s="32">
        <f t="shared" si="16"/>
        <v>0</v>
      </c>
      <c r="T94" s="31" t="str">
        <f t="shared" si="19"/>
        <v>MUY BAJO</v>
      </c>
    </row>
    <row r="95" spans="1:20" ht="38.25" x14ac:dyDescent="0.25">
      <c r="A95" s="141"/>
      <c r="B95" s="10" t="s">
        <v>54</v>
      </c>
      <c r="C95" s="3" t="s">
        <v>30</v>
      </c>
      <c r="D95" s="1" t="s">
        <v>58</v>
      </c>
      <c r="E95" s="49">
        <v>0</v>
      </c>
      <c r="F95" s="54">
        <v>2</v>
      </c>
      <c r="G95" s="49" t="s">
        <v>289</v>
      </c>
      <c r="H95" s="136">
        <v>0</v>
      </c>
      <c r="I95" s="55">
        <f t="shared" si="13"/>
        <v>0</v>
      </c>
      <c r="J95" s="31" t="str">
        <f t="shared" si="12"/>
        <v>MUY BAJO</v>
      </c>
      <c r="K95" s="33">
        <v>2000000</v>
      </c>
      <c r="L95" s="33">
        <v>1000000</v>
      </c>
      <c r="M95" s="132">
        <v>0.5</v>
      </c>
      <c r="N95" s="33">
        <v>0</v>
      </c>
      <c r="O95" s="33">
        <v>0</v>
      </c>
      <c r="P95" s="112">
        <f t="shared" si="20"/>
        <v>0</v>
      </c>
      <c r="Q95" s="31" t="str">
        <f t="shared" si="18"/>
        <v>MUY BAJO</v>
      </c>
      <c r="R95" s="102"/>
      <c r="S95" s="32">
        <f t="shared" si="16"/>
        <v>0</v>
      </c>
      <c r="T95" s="31" t="str">
        <f t="shared" si="19"/>
        <v>MUY BAJO</v>
      </c>
    </row>
    <row r="96" spans="1:20" ht="38.25" x14ac:dyDescent="0.25">
      <c r="A96" s="141"/>
      <c r="B96" s="10" t="s">
        <v>54</v>
      </c>
      <c r="C96" s="3" t="s">
        <v>31</v>
      </c>
      <c r="D96" s="1" t="s">
        <v>58</v>
      </c>
      <c r="E96" s="49">
        <v>0</v>
      </c>
      <c r="F96" s="54">
        <v>4</v>
      </c>
      <c r="G96" s="49" t="s">
        <v>289</v>
      </c>
      <c r="H96" s="136">
        <v>0</v>
      </c>
      <c r="I96" s="55">
        <f t="shared" si="13"/>
        <v>0</v>
      </c>
      <c r="J96" s="31" t="str">
        <f t="shared" si="12"/>
        <v>MUY BAJO</v>
      </c>
      <c r="K96" s="33">
        <v>4000000</v>
      </c>
      <c r="L96" s="33">
        <v>2000000</v>
      </c>
      <c r="M96" s="132">
        <v>0.5</v>
      </c>
      <c r="N96" s="33">
        <v>0</v>
      </c>
      <c r="O96" s="33">
        <v>0</v>
      </c>
      <c r="P96" s="112">
        <f t="shared" si="20"/>
        <v>0</v>
      </c>
      <c r="Q96" s="31" t="str">
        <f t="shared" si="18"/>
        <v>MUY BAJO</v>
      </c>
      <c r="R96" s="102"/>
      <c r="S96" s="32">
        <f t="shared" si="16"/>
        <v>0</v>
      </c>
      <c r="T96" s="31" t="str">
        <f t="shared" si="19"/>
        <v>MUY BAJO</v>
      </c>
    </row>
    <row r="97" spans="1:20" ht="38.25" x14ac:dyDescent="0.25">
      <c r="A97" s="141"/>
      <c r="B97" s="10" t="s">
        <v>54</v>
      </c>
      <c r="C97" s="3" t="s">
        <v>27</v>
      </c>
      <c r="D97" s="1" t="s">
        <v>59</v>
      </c>
      <c r="E97" s="49">
        <v>0</v>
      </c>
      <c r="F97" s="54">
        <v>8</v>
      </c>
      <c r="G97" s="49" t="s">
        <v>289</v>
      </c>
      <c r="H97" s="136">
        <v>3</v>
      </c>
      <c r="I97" s="55">
        <f t="shared" si="13"/>
        <v>0.375</v>
      </c>
      <c r="J97" s="31" t="str">
        <f t="shared" si="12"/>
        <v>BAJO</v>
      </c>
      <c r="K97" s="33">
        <v>0</v>
      </c>
      <c r="L97" s="33">
        <v>0</v>
      </c>
      <c r="M97" s="132"/>
      <c r="N97" s="33">
        <v>0</v>
      </c>
      <c r="O97" s="33">
        <v>0</v>
      </c>
      <c r="P97" s="112"/>
      <c r="Q97" s="31" t="s">
        <v>293</v>
      </c>
      <c r="R97" s="102"/>
      <c r="S97" s="32"/>
      <c r="T97" s="31" t="s">
        <v>293</v>
      </c>
    </row>
    <row r="98" spans="1:20" ht="38.25" x14ac:dyDescent="0.25">
      <c r="A98" s="141"/>
      <c r="B98" s="10" t="s">
        <v>54</v>
      </c>
      <c r="C98" s="3" t="s">
        <v>29</v>
      </c>
      <c r="D98" s="1" t="s">
        <v>59</v>
      </c>
      <c r="E98" s="49">
        <v>0</v>
      </c>
      <c r="F98" s="54"/>
      <c r="G98" s="49" t="s">
        <v>289</v>
      </c>
      <c r="H98" s="136">
        <v>0</v>
      </c>
      <c r="I98" s="55"/>
      <c r="J98" s="31" t="s">
        <v>293</v>
      </c>
      <c r="K98" s="33">
        <v>0</v>
      </c>
      <c r="L98" s="33">
        <v>0</v>
      </c>
      <c r="M98" s="132"/>
      <c r="N98" s="33">
        <v>0</v>
      </c>
      <c r="O98" s="33">
        <v>0</v>
      </c>
      <c r="P98" s="112"/>
      <c r="Q98" s="31" t="s">
        <v>293</v>
      </c>
      <c r="R98" s="102"/>
      <c r="S98" s="32"/>
      <c r="T98" s="31" t="s">
        <v>293</v>
      </c>
    </row>
    <row r="99" spans="1:20" ht="38.25" x14ac:dyDescent="0.25">
      <c r="A99" s="141"/>
      <c r="B99" s="10" t="s">
        <v>54</v>
      </c>
      <c r="C99" s="3" t="s">
        <v>30</v>
      </c>
      <c r="D99" s="1" t="s">
        <v>59</v>
      </c>
      <c r="E99" s="49">
        <v>0</v>
      </c>
      <c r="F99" s="54"/>
      <c r="G99" s="49" t="s">
        <v>289</v>
      </c>
      <c r="H99" s="136">
        <v>0</v>
      </c>
      <c r="I99" s="55"/>
      <c r="J99" s="31" t="s">
        <v>293</v>
      </c>
      <c r="K99" s="33">
        <v>0</v>
      </c>
      <c r="L99" s="33">
        <v>0</v>
      </c>
      <c r="M99" s="132"/>
      <c r="N99" s="33">
        <v>0</v>
      </c>
      <c r="O99" s="33">
        <v>0</v>
      </c>
      <c r="P99" s="112"/>
      <c r="Q99" s="31" t="s">
        <v>293</v>
      </c>
      <c r="R99" s="102"/>
      <c r="S99" s="32"/>
      <c r="T99" s="31" t="s">
        <v>293</v>
      </c>
    </row>
    <row r="100" spans="1:20" ht="38.25" x14ac:dyDescent="0.25">
      <c r="A100" s="141"/>
      <c r="B100" s="10" t="s">
        <v>54</v>
      </c>
      <c r="C100" s="3" t="s">
        <v>31</v>
      </c>
      <c r="D100" s="1" t="s">
        <v>59</v>
      </c>
      <c r="E100" s="49">
        <v>0</v>
      </c>
      <c r="F100" s="54">
        <v>1</v>
      </c>
      <c r="G100" s="49" t="s">
        <v>289</v>
      </c>
      <c r="H100" s="136">
        <v>0</v>
      </c>
      <c r="I100" s="55">
        <f t="shared" si="13"/>
        <v>0</v>
      </c>
      <c r="J100" s="31" t="str">
        <f t="shared" si="12"/>
        <v>MUY BAJO</v>
      </c>
      <c r="K100" s="33">
        <v>0</v>
      </c>
      <c r="L100" s="33">
        <v>0</v>
      </c>
      <c r="M100" s="132"/>
      <c r="N100" s="33">
        <v>0</v>
      </c>
      <c r="O100" s="33">
        <v>0</v>
      </c>
      <c r="P100" s="112"/>
      <c r="Q100" s="31" t="s">
        <v>293</v>
      </c>
      <c r="R100" s="102"/>
      <c r="S100" s="32"/>
      <c r="T100" s="31" t="s">
        <v>293</v>
      </c>
    </row>
    <row r="101" spans="1:20" ht="38.25" x14ac:dyDescent="0.25">
      <c r="A101" s="141"/>
      <c r="B101" s="10" t="s">
        <v>60</v>
      </c>
      <c r="C101" s="3" t="s">
        <v>1</v>
      </c>
      <c r="D101" s="1" t="s">
        <v>61</v>
      </c>
      <c r="E101" s="49">
        <v>1</v>
      </c>
      <c r="F101" s="54">
        <v>2</v>
      </c>
      <c r="G101" s="49" t="s">
        <v>289</v>
      </c>
      <c r="H101" s="136">
        <v>1</v>
      </c>
      <c r="I101" s="55">
        <f t="shared" si="13"/>
        <v>0.5</v>
      </c>
      <c r="J101" s="31" t="str">
        <f t="shared" si="12"/>
        <v>MEDIO</v>
      </c>
      <c r="K101" s="33">
        <v>0</v>
      </c>
      <c r="L101" s="33">
        <v>0</v>
      </c>
      <c r="M101" s="132"/>
      <c r="N101" s="33">
        <v>0</v>
      </c>
      <c r="O101" s="33">
        <v>0</v>
      </c>
      <c r="P101" s="112"/>
      <c r="Q101" s="31" t="s">
        <v>293</v>
      </c>
      <c r="R101" s="102"/>
      <c r="S101" s="32"/>
      <c r="T101" s="31" t="s">
        <v>293</v>
      </c>
    </row>
    <row r="102" spans="1:20" ht="63.75" x14ac:dyDescent="0.25">
      <c r="A102" s="141"/>
      <c r="B102" s="10" t="s">
        <v>60</v>
      </c>
      <c r="C102" s="3" t="s">
        <v>1</v>
      </c>
      <c r="D102" s="1" t="s">
        <v>62</v>
      </c>
      <c r="E102" s="48">
        <v>0.16</v>
      </c>
      <c r="F102" s="48">
        <v>0.1</v>
      </c>
      <c r="G102" s="49" t="s">
        <v>289</v>
      </c>
      <c r="H102" s="136">
        <v>0</v>
      </c>
      <c r="I102" s="50">
        <f t="shared" si="13"/>
        <v>0</v>
      </c>
      <c r="J102" s="31" t="str">
        <f t="shared" si="12"/>
        <v>MUY BAJO</v>
      </c>
      <c r="K102" s="33">
        <v>0</v>
      </c>
      <c r="L102" s="33">
        <v>0</v>
      </c>
      <c r="M102" s="132"/>
      <c r="N102" s="33">
        <v>0</v>
      </c>
      <c r="O102" s="33">
        <v>0</v>
      </c>
      <c r="P102" s="112"/>
      <c r="Q102" s="31" t="s">
        <v>293</v>
      </c>
      <c r="R102" s="102"/>
      <c r="S102" s="32"/>
      <c r="T102" s="31" t="s">
        <v>293</v>
      </c>
    </row>
    <row r="103" spans="1:20" ht="38.25" x14ac:dyDescent="0.25">
      <c r="A103" s="141"/>
      <c r="B103" s="6" t="s">
        <v>305</v>
      </c>
      <c r="C103" s="7"/>
      <c r="D103" s="7"/>
      <c r="E103" s="74"/>
      <c r="F103" s="74"/>
      <c r="G103" s="20"/>
      <c r="H103" s="20"/>
      <c r="I103" s="75">
        <f>+AVERAGE(I80:I102)</f>
        <v>0.97846938775510206</v>
      </c>
      <c r="J103" s="31" t="str">
        <f t="shared" si="12"/>
        <v>MUY ALTO</v>
      </c>
      <c r="K103" s="36">
        <f>SUM(K80:K102)</f>
        <v>442000000</v>
      </c>
      <c r="L103" s="36">
        <f>SUM(L80:L102)</f>
        <v>208194093</v>
      </c>
      <c r="M103" s="75">
        <f>+L103/K103</f>
        <v>0.47102735972850679</v>
      </c>
      <c r="N103" s="36">
        <f>SUM(N80:N102)</f>
        <v>47074216</v>
      </c>
      <c r="O103" s="36">
        <f>SUM(O80:O102)</f>
        <v>94287730</v>
      </c>
      <c r="P103" s="111">
        <f>+O103/L103</f>
        <v>0.45288379051177019</v>
      </c>
      <c r="Q103" s="31" t="str">
        <f t="shared" si="18"/>
        <v>MEDIO</v>
      </c>
      <c r="R103" s="102"/>
      <c r="S103" s="74">
        <f t="shared" si="16"/>
        <v>0.44313292522626169</v>
      </c>
      <c r="T103" s="31" t="str">
        <f t="shared" si="19"/>
        <v>MEDIO</v>
      </c>
    </row>
    <row r="104" spans="1:20" ht="51" x14ac:dyDescent="0.25">
      <c r="A104" s="141"/>
      <c r="B104" s="10" t="s">
        <v>63</v>
      </c>
      <c r="C104" s="3" t="s">
        <v>27</v>
      </c>
      <c r="D104" s="1" t="s">
        <v>64</v>
      </c>
      <c r="E104" s="49">
        <v>0</v>
      </c>
      <c r="F104" s="54">
        <v>5</v>
      </c>
      <c r="G104" s="49" t="s">
        <v>289</v>
      </c>
      <c r="H104" s="136">
        <v>6</v>
      </c>
      <c r="I104" s="55">
        <f t="shared" si="13"/>
        <v>1.2</v>
      </c>
      <c r="J104" s="31" t="str">
        <f t="shared" si="12"/>
        <v>MUY ALTO</v>
      </c>
      <c r="K104" s="33">
        <v>0</v>
      </c>
      <c r="L104" s="33">
        <v>0</v>
      </c>
      <c r="M104" s="132"/>
      <c r="N104" s="33">
        <v>0</v>
      </c>
      <c r="O104" s="33">
        <v>0</v>
      </c>
      <c r="P104" s="106"/>
      <c r="Q104" s="31" t="s">
        <v>293</v>
      </c>
      <c r="R104" s="102"/>
      <c r="S104" s="32"/>
      <c r="T104" s="31" t="s">
        <v>293</v>
      </c>
    </row>
    <row r="105" spans="1:20" ht="51" x14ac:dyDescent="0.25">
      <c r="A105" s="141"/>
      <c r="B105" s="10" t="s">
        <v>63</v>
      </c>
      <c r="C105" s="3" t="s">
        <v>29</v>
      </c>
      <c r="D105" s="1" t="s">
        <v>64</v>
      </c>
      <c r="E105" s="49">
        <v>0</v>
      </c>
      <c r="F105" s="54">
        <v>1</v>
      </c>
      <c r="G105" s="49" t="s">
        <v>289</v>
      </c>
      <c r="H105" s="136">
        <v>1</v>
      </c>
      <c r="I105" s="55">
        <f t="shared" si="13"/>
        <v>1</v>
      </c>
      <c r="J105" s="31" t="str">
        <f t="shared" si="12"/>
        <v>MUY ALTO</v>
      </c>
      <c r="K105" s="33">
        <v>0</v>
      </c>
      <c r="L105" s="33">
        <v>0</v>
      </c>
      <c r="M105" s="132"/>
      <c r="N105" s="33">
        <v>0</v>
      </c>
      <c r="O105" s="33">
        <v>0</v>
      </c>
      <c r="P105" s="106"/>
      <c r="Q105" s="31" t="s">
        <v>293</v>
      </c>
      <c r="R105" s="102"/>
      <c r="S105" s="32"/>
      <c r="T105" s="31" t="s">
        <v>293</v>
      </c>
    </row>
    <row r="106" spans="1:20" ht="51" x14ac:dyDescent="0.25">
      <c r="A106" s="141"/>
      <c r="B106" s="10" t="s">
        <v>63</v>
      </c>
      <c r="C106" s="3" t="s">
        <v>30</v>
      </c>
      <c r="D106" s="1" t="s">
        <v>64</v>
      </c>
      <c r="E106" s="49">
        <v>0</v>
      </c>
      <c r="F106" s="54">
        <v>1</v>
      </c>
      <c r="G106" s="49" t="s">
        <v>289</v>
      </c>
      <c r="H106" s="136">
        <v>1</v>
      </c>
      <c r="I106" s="55">
        <f t="shared" si="13"/>
        <v>1</v>
      </c>
      <c r="J106" s="31" t="str">
        <f t="shared" si="12"/>
        <v>MUY ALTO</v>
      </c>
      <c r="K106" s="33">
        <v>0</v>
      </c>
      <c r="L106" s="33">
        <v>0</v>
      </c>
      <c r="M106" s="132"/>
      <c r="N106" s="33">
        <v>0</v>
      </c>
      <c r="O106" s="33">
        <v>0</v>
      </c>
      <c r="P106" s="106"/>
      <c r="Q106" s="31" t="s">
        <v>293</v>
      </c>
      <c r="R106" s="102"/>
      <c r="S106" s="32"/>
      <c r="T106" s="31" t="s">
        <v>293</v>
      </c>
    </row>
    <row r="107" spans="1:20" ht="51" x14ac:dyDescent="0.25">
      <c r="A107" s="141"/>
      <c r="B107" s="10" t="s">
        <v>63</v>
      </c>
      <c r="C107" s="3" t="s">
        <v>31</v>
      </c>
      <c r="D107" s="1" t="s">
        <v>64</v>
      </c>
      <c r="E107" s="49">
        <v>0</v>
      </c>
      <c r="F107" s="54">
        <v>1</v>
      </c>
      <c r="G107" s="49" t="s">
        <v>289</v>
      </c>
      <c r="H107" s="136">
        <v>3</v>
      </c>
      <c r="I107" s="55">
        <f t="shared" si="13"/>
        <v>3</v>
      </c>
      <c r="J107" s="31" t="str">
        <f t="shared" si="12"/>
        <v>MUY ALTO</v>
      </c>
      <c r="K107" s="33">
        <v>0</v>
      </c>
      <c r="L107" s="33">
        <v>0</v>
      </c>
      <c r="M107" s="132"/>
      <c r="N107" s="33">
        <v>0</v>
      </c>
      <c r="O107" s="33">
        <v>0</v>
      </c>
      <c r="P107" s="106"/>
      <c r="Q107" s="31" t="s">
        <v>293</v>
      </c>
      <c r="R107" s="102"/>
      <c r="S107" s="32"/>
      <c r="T107" s="31" t="s">
        <v>293</v>
      </c>
    </row>
    <row r="108" spans="1:20" ht="51" x14ac:dyDescent="0.25">
      <c r="A108" s="141"/>
      <c r="B108" s="10" t="s">
        <v>63</v>
      </c>
      <c r="C108" s="3" t="s">
        <v>27</v>
      </c>
      <c r="D108" s="1" t="s">
        <v>65</v>
      </c>
      <c r="E108" s="49">
        <v>0</v>
      </c>
      <c r="F108" s="54">
        <v>50</v>
      </c>
      <c r="G108" s="49" t="s">
        <v>289</v>
      </c>
      <c r="H108" s="136">
        <v>151</v>
      </c>
      <c r="I108" s="55">
        <f t="shared" si="13"/>
        <v>3.02</v>
      </c>
      <c r="J108" s="31" t="str">
        <f t="shared" si="12"/>
        <v>MUY ALTO</v>
      </c>
      <c r="K108" s="33">
        <v>320000000</v>
      </c>
      <c r="L108" s="33">
        <v>95000000</v>
      </c>
      <c r="M108" s="132">
        <v>0.296875</v>
      </c>
      <c r="N108" s="33">
        <v>9999570</v>
      </c>
      <c r="O108" s="33">
        <v>34930194</v>
      </c>
      <c r="P108" s="127">
        <f t="shared" ref="P108:P111" si="21">+O108/L108</f>
        <v>0.36768625263157895</v>
      </c>
      <c r="Q108" s="31" t="str">
        <f t="shared" si="18"/>
        <v>BAJO</v>
      </c>
      <c r="R108" s="102"/>
      <c r="S108" s="32">
        <f t="shared" si="16"/>
        <v>1.1104124829473685</v>
      </c>
      <c r="T108" s="31" t="str">
        <f t="shared" si="19"/>
        <v>MUY ALTO</v>
      </c>
    </row>
    <row r="109" spans="1:20" ht="51" x14ac:dyDescent="0.25">
      <c r="A109" s="141"/>
      <c r="B109" s="10" t="s">
        <v>63</v>
      </c>
      <c r="C109" s="3" t="s">
        <v>29</v>
      </c>
      <c r="D109" s="1" t="s">
        <v>65</v>
      </c>
      <c r="E109" s="49">
        <v>0</v>
      </c>
      <c r="F109" s="54">
        <v>5</v>
      </c>
      <c r="G109" s="49" t="s">
        <v>289</v>
      </c>
      <c r="H109" s="136">
        <v>1</v>
      </c>
      <c r="I109" s="55">
        <f t="shared" si="13"/>
        <v>0.2</v>
      </c>
      <c r="J109" s="31" t="str">
        <f t="shared" si="12"/>
        <v>MUY BAJO</v>
      </c>
      <c r="K109" s="33">
        <v>20000000</v>
      </c>
      <c r="L109" s="33">
        <v>22000000</v>
      </c>
      <c r="M109" s="132">
        <v>1.1000000000000001</v>
      </c>
      <c r="N109" s="33">
        <v>0</v>
      </c>
      <c r="O109" s="33">
        <v>8000000</v>
      </c>
      <c r="P109" s="127">
        <f t="shared" si="21"/>
        <v>0.36363636363636365</v>
      </c>
      <c r="Q109" s="31" t="str">
        <f t="shared" si="18"/>
        <v>BAJO</v>
      </c>
      <c r="R109" s="102"/>
      <c r="S109" s="32">
        <f t="shared" si="16"/>
        <v>7.2727272727272738E-2</v>
      </c>
      <c r="T109" s="31" t="str">
        <f t="shared" si="19"/>
        <v>MUY BAJO</v>
      </c>
    </row>
    <row r="110" spans="1:20" ht="51" x14ac:dyDescent="0.25">
      <c r="A110" s="141"/>
      <c r="B110" s="10" t="s">
        <v>63</v>
      </c>
      <c r="C110" s="3" t="s">
        <v>30</v>
      </c>
      <c r="D110" s="1" t="s">
        <v>65</v>
      </c>
      <c r="E110" s="49">
        <v>0</v>
      </c>
      <c r="F110" s="54">
        <v>5</v>
      </c>
      <c r="G110" s="49" t="s">
        <v>289</v>
      </c>
      <c r="H110" s="136">
        <v>1</v>
      </c>
      <c r="I110" s="55">
        <f t="shared" si="13"/>
        <v>0.2</v>
      </c>
      <c r="J110" s="31" t="str">
        <f t="shared" ref="J110:J175" si="22">IF(I110&lt;=20%,"MUY BAJO",IF(AND(I110&gt;20%,I110&lt;=40%),"BAJO",IF(AND(I110&gt;40%,I110&lt;=60%),"MEDIO",IF(AND(I110&gt;60%,I110&lt;=80%),"ALTO","MUY ALTO"))))</f>
        <v>MUY BAJO</v>
      </c>
      <c r="K110" s="33">
        <v>20000000</v>
      </c>
      <c r="L110" s="33">
        <v>22000000</v>
      </c>
      <c r="M110" s="132">
        <v>1.1000000000000001</v>
      </c>
      <c r="N110" s="33">
        <v>3349846</v>
      </c>
      <c r="O110" s="33">
        <v>8000000</v>
      </c>
      <c r="P110" s="127">
        <f t="shared" si="21"/>
        <v>0.36363636363636365</v>
      </c>
      <c r="Q110" s="31" t="str">
        <f t="shared" si="18"/>
        <v>BAJO</v>
      </c>
      <c r="R110" s="102"/>
      <c r="S110" s="32">
        <f t="shared" si="16"/>
        <v>7.2727272727272738E-2</v>
      </c>
      <c r="T110" s="31" t="str">
        <f t="shared" si="19"/>
        <v>MUY BAJO</v>
      </c>
    </row>
    <row r="111" spans="1:20" ht="51" x14ac:dyDescent="0.25">
      <c r="A111" s="141"/>
      <c r="B111" s="10" t="s">
        <v>63</v>
      </c>
      <c r="C111" s="3" t="s">
        <v>31</v>
      </c>
      <c r="D111" s="1" t="s">
        <v>65</v>
      </c>
      <c r="E111" s="49">
        <v>0</v>
      </c>
      <c r="F111" s="54">
        <v>10</v>
      </c>
      <c r="G111" s="49" t="s">
        <v>289</v>
      </c>
      <c r="H111" s="136">
        <v>0</v>
      </c>
      <c r="I111" s="55">
        <f t="shared" si="13"/>
        <v>0</v>
      </c>
      <c r="J111" s="31" t="str">
        <f t="shared" si="22"/>
        <v>MUY BAJO</v>
      </c>
      <c r="K111" s="33">
        <v>30000000</v>
      </c>
      <c r="L111" s="33">
        <v>32000000</v>
      </c>
      <c r="M111" s="132">
        <v>1.0666666666666667</v>
      </c>
      <c r="N111" s="33">
        <v>4588154</v>
      </c>
      <c r="O111" s="33">
        <v>6588154</v>
      </c>
      <c r="P111" s="127">
        <f t="shared" si="21"/>
        <v>0.20587981250000001</v>
      </c>
      <c r="Q111" s="31" t="str">
        <f t="shared" si="18"/>
        <v>BAJO</v>
      </c>
      <c r="R111" s="102"/>
      <c r="S111" s="32">
        <f t="shared" si="16"/>
        <v>0</v>
      </c>
      <c r="T111" s="31" t="str">
        <f t="shared" si="19"/>
        <v>MUY BAJO</v>
      </c>
    </row>
    <row r="112" spans="1:20" ht="63.75" x14ac:dyDescent="0.25">
      <c r="A112" s="141"/>
      <c r="B112" s="10" t="s">
        <v>66</v>
      </c>
      <c r="C112" s="3" t="s">
        <v>27</v>
      </c>
      <c r="D112" s="1" t="s">
        <v>67</v>
      </c>
      <c r="E112" s="49">
        <v>10</v>
      </c>
      <c r="F112" s="54">
        <v>8</v>
      </c>
      <c r="G112" s="49" t="s">
        <v>289</v>
      </c>
      <c r="H112" s="136">
        <v>0</v>
      </c>
      <c r="I112" s="55">
        <f t="shared" si="13"/>
        <v>0</v>
      </c>
      <c r="J112" s="31" t="str">
        <f t="shared" si="22"/>
        <v>MUY BAJO</v>
      </c>
      <c r="K112" s="33">
        <v>0</v>
      </c>
      <c r="L112" s="33">
        <v>0</v>
      </c>
      <c r="M112" s="132"/>
      <c r="N112" s="33">
        <v>0</v>
      </c>
      <c r="O112" s="33">
        <v>0</v>
      </c>
      <c r="P112" s="106"/>
      <c r="Q112" s="31" t="s">
        <v>293</v>
      </c>
      <c r="R112" s="102"/>
      <c r="S112" s="32"/>
      <c r="T112" s="31" t="s">
        <v>293</v>
      </c>
    </row>
    <row r="113" spans="1:20" ht="38.25" x14ac:dyDescent="0.25">
      <c r="A113" s="141"/>
      <c r="B113" s="10" t="s">
        <v>68</v>
      </c>
      <c r="C113" s="3" t="s">
        <v>27</v>
      </c>
      <c r="D113" s="1" t="s">
        <v>69</v>
      </c>
      <c r="E113" s="65">
        <v>234</v>
      </c>
      <c r="F113" s="54">
        <v>245</v>
      </c>
      <c r="G113" s="49" t="s">
        <v>291</v>
      </c>
      <c r="H113" s="136">
        <v>37</v>
      </c>
      <c r="I113" s="55">
        <f t="shared" si="13"/>
        <v>0.15102040816326531</v>
      </c>
      <c r="J113" s="31" t="str">
        <f t="shared" si="22"/>
        <v>MUY BAJO</v>
      </c>
      <c r="K113" s="33">
        <v>0</v>
      </c>
      <c r="L113" s="33">
        <v>0</v>
      </c>
      <c r="M113" s="132"/>
      <c r="N113" s="33">
        <v>0</v>
      </c>
      <c r="O113" s="33">
        <v>0</v>
      </c>
      <c r="P113" s="106"/>
      <c r="Q113" s="31" t="s">
        <v>293</v>
      </c>
      <c r="R113" s="102"/>
      <c r="S113" s="32"/>
      <c r="T113" s="31" t="s">
        <v>293</v>
      </c>
    </row>
    <row r="114" spans="1:20" ht="38.25" x14ac:dyDescent="0.25">
      <c r="A114" s="141"/>
      <c r="B114" s="10" t="s">
        <v>68</v>
      </c>
      <c r="C114" s="3" t="s">
        <v>29</v>
      </c>
      <c r="D114" s="1" t="s">
        <v>69</v>
      </c>
      <c r="E114" s="65">
        <v>0</v>
      </c>
      <c r="F114" s="54">
        <v>2</v>
      </c>
      <c r="G114" s="49" t="s">
        <v>289</v>
      </c>
      <c r="H114" s="136">
        <v>5</v>
      </c>
      <c r="I114" s="55">
        <f t="shared" si="13"/>
        <v>2.5</v>
      </c>
      <c r="J114" s="31" t="str">
        <f t="shared" si="22"/>
        <v>MUY ALTO</v>
      </c>
      <c r="K114" s="33">
        <v>0</v>
      </c>
      <c r="L114" s="33">
        <v>0</v>
      </c>
      <c r="M114" s="132"/>
      <c r="N114" s="33">
        <v>0</v>
      </c>
      <c r="O114" s="33">
        <v>0</v>
      </c>
      <c r="P114" s="106"/>
      <c r="Q114" s="31" t="s">
        <v>293</v>
      </c>
      <c r="R114" s="102"/>
      <c r="S114" s="32"/>
      <c r="T114" s="31" t="s">
        <v>293</v>
      </c>
    </row>
    <row r="115" spans="1:20" ht="38.25" x14ac:dyDescent="0.25">
      <c r="A115" s="141"/>
      <c r="B115" s="10" t="s">
        <v>68</v>
      </c>
      <c r="C115" s="3" t="s">
        <v>30</v>
      </c>
      <c r="D115" s="1" t="s">
        <v>69</v>
      </c>
      <c r="E115" s="65">
        <v>0</v>
      </c>
      <c r="F115" s="54">
        <v>2</v>
      </c>
      <c r="G115" s="49" t="s">
        <v>289</v>
      </c>
      <c r="H115" s="136">
        <v>3</v>
      </c>
      <c r="I115" s="55">
        <f t="shared" si="13"/>
        <v>1.5</v>
      </c>
      <c r="J115" s="31" t="str">
        <f t="shared" si="22"/>
        <v>MUY ALTO</v>
      </c>
      <c r="K115" s="33">
        <v>0</v>
      </c>
      <c r="L115" s="33">
        <v>0</v>
      </c>
      <c r="M115" s="132"/>
      <c r="N115" s="33">
        <v>0</v>
      </c>
      <c r="O115" s="33">
        <v>0</v>
      </c>
      <c r="P115" s="106"/>
      <c r="Q115" s="31" t="s">
        <v>293</v>
      </c>
      <c r="R115" s="102"/>
      <c r="S115" s="32"/>
      <c r="T115" s="31" t="s">
        <v>293</v>
      </c>
    </row>
    <row r="116" spans="1:20" ht="38.25" x14ac:dyDescent="0.25">
      <c r="A116" s="141"/>
      <c r="B116" s="10" t="s">
        <v>68</v>
      </c>
      <c r="C116" s="3" t="s">
        <v>31</v>
      </c>
      <c r="D116" s="1" t="s">
        <v>69</v>
      </c>
      <c r="E116" s="65">
        <v>0</v>
      </c>
      <c r="F116" s="54">
        <v>3</v>
      </c>
      <c r="G116" s="49" t="s">
        <v>289</v>
      </c>
      <c r="H116" s="136">
        <v>6</v>
      </c>
      <c r="I116" s="55">
        <f t="shared" si="13"/>
        <v>2</v>
      </c>
      <c r="J116" s="31" t="str">
        <f t="shared" si="22"/>
        <v>MUY ALTO</v>
      </c>
      <c r="K116" s="33">
        <v>0</v>
      </c>
      <c r="L116" s="33">
        <v>0</v>
      </c>
      <c r="M116" s="132"/>
      <c r="N116" s="33">
        <v>0</v>
      </c>
      <c r="O116" s="33">
        <v>0</v>
      </c>
      <c r="P116" s="106"/>
      <c r="Q116" s="31" t="s">
        <v>293</v>
      </c>
      <c r="R116" s="102"/>
      <c r="S116" s="32"/>
      <c r="T116" s="31" t="s">
        <v>293</v>
      </c>
    </row>
    <row r="117" spans="1:20" ht="38.25" x14ac:dyDescent="0.25">
      <c r="A117" s="141"/>
      <c r="B117" s="10" t="s">
        <v>68</v>
      </c>
      <c r="C117" s="3" t="s">
        <v>27</v>
      </c>
      <c r="D117" s="1" t="s">
        <v>70</v>
      </c>
      <c r="E117" s="65">
        <v>3200</v>
      </c>
      <c r="F117" s="54">
        <v>350</v>
      </c>
      <c r="G117" s="49" t="s">
        <v>289</v>
      </c>
      <c r="H117" s="136">
        <v>485</v>
      </c>
      <c r="I117" s="55">
        <f t="shared" si="13"/>
        <v>1.3857142857142857</v>
      </c>
      <c r="J117" s="31" t="str">
        <f t="shared" si="22"/>
        <v>MUY ALTO</v>
      </c>
      <c r="K117" s="33">
        <v>0</v>
      </c>
      <c r="L117" s="33">
        <v>0</v>
      </c>
      <c r="M117" s="132"/>
      <c r="N117" s="33">
        <v>0</v>
      </c>
      <c r="O117" s="33">
        <v>0</v>
      </c>
      <c r="P117" s="106"/>
      <c r="Q117" s="31" t="s">
        <v>293</v>
      </c>
      <c r="R117" s="102"/>
      <c r="S117" s="32"/>
      <c r="T117" s="31" t="s">
        <v>293</v>
      </c>
    </row>
    <row r="118" spans="1:20" ht="38.25" x14ac:dyDescent="0.25">
      <c r="A118" s="141"/>
      <c r="B118" s="10" t="s">
        <v>68</v>
      </c>
      <c r="C118" s="3" t="s">
        <v>29</v>
      </c>
      <c r="D118" s="1" t="s">
        <v>70</v>
      </c>
      <c r="E118" s="65">
        <v>93</v>
      </c>
      <c r="F118" s="54">
        <v>10</v>
      </c>
      <c r="G118" s="49" t="s">
        <v>289</v>
      </c>
      <c r="H118" s="136">
        <v>42</v>
      </c>
      <c r="I118" s="55">
        <f t="shared" si="13"/>
        <v>4.2</v>
      </c>
      <c r="J118" s="31" t="str">
        <f t="shared" si="22"/>
        <v>MUY ALTO</v>
      </c>
      <c r="K118" s="33">
        <v>0</v>
      </c>
      <c r="L118" s="33">
        <v>0</v>
      </c>
      <c r="M118" s="132"/>
      <c r="N118" s="33">
        <v>0</v>
      </c>
      <c r="O118" s="33">
        <v>0</v>
      </c>
      <c r="P118" s="106"/>
      <c r="Q118" s="31" t="s">
        <v>293</v>
      </c>
      <c r="R118" s="102"/>
      <c r="S118" s="32"/>
      <c r="T118" s="31" t="s">
        <v>293</v>
      </c>
    </row>
    <row r="119" spans="1:20" ht="38.25" x14ac:dyDescent="0.25">
      <c r="A119" s="141"/>
      <c r="B119" s="10" t="s">
        <v>68</v>
      </c>
      <c r="C119" s="3" t="s">
        <v>30</v>
      </c>
      <c r="D119" s="1" t="s">
        <v>70</v>
      </c>
      <c r="E119" s="65">
        <v>218</v>
      </c>
      <c r="F119" s="54">
        <v>10</v>
      </c>
      <c r="G119" s="49" t="s">
        <v>289</v>
      </c>
      <c r="H119" s="136">
        <v>69</v>
      </c>
      <c r="I119" s="55">
        <f t="shared" si="13"/>
        <v>6.9</v>
      </c>
      <c r="J119" s="31" t="str">
        <f t="shared" si="22"/>
        <v>MUY ALTO</v>
      </c>
      <c r="K119" s="33">
        <v>0</v>
      </c>
      <c r="L119" s="33">
        <v>0</v>
      </c>
      <c r="M119" s="132"/>
      <c r="N119" s="33">
        <v>0</v>
      </c>
      <c r="O119" s="33">
        <v>0</v>
      </c>
      <c r="P119" s="106"/>
      <c r="Q119" s="31" t="s">
        <v>293</v>
      </c>
      <c r="R119" s="102"/>
      <c r="S119" s="32"/>
      <c r="T119" s="31" t="s">
        <v>293</v>
      </c>
    </row>
    <row r="120" spans="1:20" ht="38.25" x14ac:dyDescent="0.25">
      <c r="A120" s="141"/>
      <c r="B120" s="10" t="s">
        <v>68</v>
      </c>
      <c r="C120" s="3" t="s">
        <v>31</v>
      </c>
      <c r="D120" s="1" t="s">
        <v>70</v>
      </c>
      <c r="E120" s="65">
        <v>505</v>
      </c>
      <c r="F120" s="54">
        <v>15</v>
      </c>
      <c r="G120" s="49" t="s">
        <v>289</v>
      </c>
      <c r="H120" s="136">
        <v>55</v>
      </c>
      <c r="I120" s="55">
        <f t="shared" si="13"/>
        <v>3.6666666666666665</v>
      </c>
      <c r="J120" s="31" t="str">
        <f t="shared" si="22"/>
        <v>MUY ALTO</v>
      </c>
      <c r="K120" s="33">
        <v>0</v>
      </c>
      <c r="L120" s="33">
        <v>0</v>
      </c>
      <c r="M120" s="132"/>
      <c r="N120" s="33">
        <v>0</v>
      </c>
      <c r="O120" s="33">
        <v>0</v>
      </c>
      <c r="P120" s="106"/>
      <c r="Q120" s="31" t="s">
        <v>293</v>
      </c>
      <c r="R120" s="102"/>
      <c r="S120" s="32"/>
      <c r="T120" s="31" t="s">
        <v>293</v>
      </c>
    </row>
    <row r="121" spans="1:20" ht="25.5" x14ac:dyDescent="0.25">
      <c r="A121" s="141"/>
      <c r="B121" s="11" t="s">
        <v>306</v>
      </c>
      <c r="C121" s="20"/>
      <c r="D121" s="7"/>
      <c r="E121" s="76"/>
      <c r="F121" s="77"/>
      <c r="G121" s="52"/>
      <c r="H121" s="77"/>
      <c r="I121" s="78">
        <f>+AVERAGE(I104:I120)</f>
        <v>1.877847138855542</v>
      </c>
      <c r="J121" s="35" t="str">
        <f t="shared" si="22"/>
        <v>MUY ALTO</v>
      </c>
      <c r="K121" s="36">
        <f t="shared" ref="K121:O121" si="23">SUM(K104:K120)</f>
        <v>390000000</v>
      </c>
      <c r="L121" s="36">
        <f t="shared" si="23"/>
        <v>171000000</v>
      </c>
      <c r="M121" s="75">
        <f>+L121/K121</f>
        <v>0.43846153846153846</v>
      </c>
      <c r="N121" s="36">
        <f t="shared" si="23"/>
        <v>17937570</v>
      </c>
      <c r="O121" s="36">
        <f t="shared" si="23"/>
        <v>57518348</v>
      </c>
      <c r="P121" s="109">
        <f>+O121/L121</f>
        <v>0.33636460818713448</v>
      </c>
      <c r="Q121" s="35" t="str">
        <f t="shared" ref="Q121" si="24">IF(P121&lt;=20%,"MUY BAJO",IF(AND(P121&gt;20%,P121&lt;=40%),"BAJO",IF(AND(P121&gt;40%,P121&lt;=60%),"MEDIO",IF(AND(P121&gt;60%,P121&lt;=80%),"ALTO","MUY ALTO"))))</f>
        <v>BAJO</v>
      </c>
      <c r="R121" s="102"/>
      <c r="S121" s="74">
        <f t="shared" si="16"/>
        <v>0.63164131709647586</v>
      </c>
      <c r="T121" s="35" t="str">
        <f t="shared" ref="T121" si="25">IF(S121&lt;=20%,"MUY BAJO",IF(AND(S121&gt;20%,S121&lt;=40%),"BAJO",IF(AND(S121&gt;40%,S121&lt;=60%),"MEDIO",IF(AND(S121&gt;60%,S121&lt;=80%),"ALTO","MUY ALTO"))))</f>
        <v>ALTO</v>
      </c>
    </row>
    <row r="122" spans="1:20" ht="51" x14ac:dyDescent="0.25">
      <c r="A122" s="141"/>
      <c r="B122" s="10" t="s">
        <v>71</v>
      </c>
      <c r="C122" s="3" t="s">
        <v>1</v>
      </c>
      <c r="D122" s="1" t="s">
        <v>72</v>
      </c>
      <c r="E122" s="49">
        <v>22</v>
      </c>
      <c r="F122" s="54">
        <v>4</v>
      </c>
      <c r="G122" s="49" t="s">
        <v>289</v>
      </c>
      <c r="H122" s="136">
        <v>0</v>
      </c>
      <c r="I122" s="55">
        <f t="shared" si="13"/>
        <v>0</v>
      </c>
      <c r="J122" s="31" t="str">
        <f t="shared" si="22"/>
        <v>MUY BAJO</v>
      </c>
      <c r="K122" s="33">
        <v>0</v>
      </c>
      <c r="L122" s="33">
        <v>0</v>
      </c>
      <c r="M122" s="132"/>
      <c r="N122" s="33">
        <v>0</v>
      </c>
      <c r="O122" s="33">
        <v>0</v>
      </c>
      <c r="P122" s="127"/>
      <c r="Q122" s="31" t="s">
        <v>293</v>
      </c>
      <c r="R122" s="102"/>
      <c r="S122" s="32"/>
      <c r="T122" s="31" t="s">
        <v>293</v>
      </c>
    </row>
    <row r="123" spans="1:20" ht="38.25" x14ac:dyDescent="0.25">
      <c r="A123" s="141"/>
      <c r="B123" s="10" t="s">
        <v>73</v>
      </c>
      <c r="C123" s="3" t="s">
        <v>27</v>
      </c>
      <c r="D123" s="1" t="s">
        <v>74</v>
      </c>
      <c r="E123" s="49">
        <v>0</v>
      </c>
      <c r="F123" s="54">
        <v>2</v>
      </c>
      <c r="G123" s="49" t="s">
        <v>289</v>
      </c>
      <c r="H123" s="136">
        <v>1</v>
      </c>
      <c r="I123" s="55">
        <f t="shared" si="13"/>
        <v>0.5</v>
      </c>
      <c r="J123" s="31" t="str">
        <f t="shared" si="22"/>
        <v>MEDIO</v>
      </c>
      <c r="K123" s="33">
        <v>0</v>
      </c>
      <c r="L123" s="33">
        <v>27000000</v>
      </c>
      <c r="M123" s="132" t="e">
        <v>#DIV/0!</v>
      </c>
      <c r="N123" s="33">
        <v>15478500</v>
      </c>
      <c r="O123" s="33">
        <v>23404500</v>
      </c>
      <c r="P123" s="127">
        <f t="shared" ref="P123:P145" si="26">+O123/L123</f>
        <v>0.86683333333333334</v>
      </c>
      <c r="Q123" s="31" t="str">
        <f t="shared" si="18"/>
        <v>MUY ALTO</v>
      </c>
      <c r="R123" s="102"/>
      <c r="S123" s="32">
        <f t="shared" ref="S123" si="27">+I123*P123</f>
        <v>0.43341666666666667</v>
      </c>
      <c r="T123" s="31" t="str">
        <f t="shared" ref="T123" si="28">IF(S123&lt;=20%,"MUY BAJO",IF(AND(S123&gt;20%,S123&lt;=40%),"BAJO",IF(AND(S123&gt;40%,S123&lt;=60%),"MEDIO",IF(AND(S123&gt;60%,S123&lt;=80%),"ALTO","MUY ALTO"))))</f>
        <v>MEDIO</v>
      </c>
    </row>
    <row r="124" spans="1:20" ht="38.25" x14ac:dyDescent="0.25">
      <c r="A124" s="141"/>
      <c r="B124" s="10" t="s">
        <v>73</v>
      </c>
      <c r="C124" s="3" t="s">
        <v>29</v>
      </c>
      <c r="D124" s="1" t="s">
        <v>74</v>
      </c>
      <c r="E124" s="49">
        <v>0</v>
      </c>
      <c r="F124" s="54">
        <v>2</v>
      </c>
      <c r="G124" s="49" t="s">
        <v>289</v>
      </c>
      <c r="H124" s="136">
        <v>0</v>
      </c>
      <c r="I124" s="55">
        <f t="shared" si="13"/>
        <v>0</v>
      </c>
      <c r="J124" s="31" t="str">
        <f t="shared" si="22"/>
        <v>MUY BAJO</v>
      </c>
      <c r="K124" s="33">
        <v>0</v>
      </c>
      <c r="L124" s="33">
        <v>0</v>
      </c>
      <c r="M124" s="132"/>
      <c r="N124" s="33">
        <v>0</v>
      </c>
      <c r="O124" s="33">
        <v>0</v>
      </c>
      <c r="P124" s="127"/>
      <c r="Q124" s="31" t="s">
        <v>293</v>
      </c>
      <c r="R124" s="102"/>
      <c r="S124" s="32"/>
      <c r="T124" s="31" t="s">
        <v>293</v>
      </c>
    </row>
    <row r="125" spans="1:20" ht="38.25" x14ac:dyDescent="0.25">
      <c r="A125" s="141"/>
      <c r="B125" s="10" t="s">
        <v>73</v>
      </c>
      <c r="C125" s="3" t="s">
        <v>30</v>
      </c>
      <c r="D125" s="1" t="s">
        <v>74</v>
      </c>
      <c r="E125" s="49">
        <v>0</v>
      </c>
      <c r="F125" s="54">
        <v>2</v>
      </c>
      <c r="G125" s="49" t="s">
        <v>289</v>
      </c>
      <c r="H125" s="136">
        <v>0</v>
      </c>
      <c r="I125" s="55">
        <f t="shared" si="13"/>
        <v>0</v>
      </c>
      <c r="J125" s="31" t="str">
        <f t="shared" si="22"/>
        <v>MUY BAJO</v>
      </c>
      <c r="K125" s="33">
        <v>0</v>
      </c>
      <c r="L125" s="33">
        <v>0</v>
      </c>
      <c r="M125" s="132"/>
      <c r="N125" s="33">
        <v>0</v>
      </c>
      <c r="O125" s="33">
        <v>0</v>
      </c>
      <c r="P125" s="127"/>
      <c r="Q125" s="31" t="s">
        <v>293</v>
      </c>
      <c r="R125" s="102"/>
      <c r="S125" s="32"/>
      <c r="T125" s="31" t="s">
        <v>293</v>
      </c>
    </row>
    <row r="126" spans="1:20" ht="38.25" x14ac:dyDescent="0.25">
      <c r="A126" s="141"/>
      <c r="B126" s="10" t="s">
        <v>73</v>
      </c>
      <c r="C126" s="3" t="s">
        <v>31</v>
      </c>
      <c r="D126" s="1" t="s">
        <v>74</v>
      </c>
      <c r="E126" s="49">
        <v>0</v>
      </c>
      <c r="F126" s="54">
        <v>2</v>
      </c>
      <c r="G126" s="49" t="s">
        <v>289</v>
      </c>
      <c r="H126" s="136">
        <v>0</v>
      </c>
      <c r="I126" s="55">
        <f t="shared" si="13"/>
        <v>0</v>
      </c>
      <c r="J126" s="31" t="str">
        <f t="shared" si="22"/>
        <v>MUY BAJO</v>
      </c>
      <c r="K126" s="33">
        <v>0</v>
      </c>
      <c r="L126" s="33">
        <v>0</v>
      </c>
      <c r="M126" s="132"/>
      <c r="N126" s="33">
        <v>0</v>
      </c>
      <c r="O126" s="33">
        <v>0</v>
      </c>
      <c r="P126" s="127"/>
      <c r="Q126" s="31" t="s">
        <v>293</v>
      </c>
      <c r="R126" s="102"/>
      <c r="S126" s="32"/>
      <c r="T126" s="31" t="s">
        <v>293</v>
      </c>
    </row>
    <row r="127" spans="1:20" ht="38.25" x14ac:dyDescent="0.25">
      <c r="A127" s="141"/>
      <c r="B127" s="10" t="s">
        <v>75</v>
      </c>
      <c r="C127" s="3" t="s">
        <v>1</v>
      </c>
      <c r="D127" s="1" t="s">
        <v>76</v>
      </c>
      <c r="E127" s="49">
        <v>0</v>
      </c>
      <c r="F127" s="54">
        <v>1</v>
      </c>
      <c r="G127" s="49" t="s">
        <v>290</v>
      </c>
      <c r="H127" s="136">
        <v>0</v>
      </c>
      <c r="I127" s="55">
        <f t="shared" si="13"/>
        <v>0</v>
      </c>
      <c r="J127" s="31" t="str">
        <f t="shared" si="22"/>
        <v>MUY BAJO</v>
      </c>
      <c r="K127" s="33">
        <v>0</v>
      </c>
      <c r="L127" s="33">
        <v>0</v>
      </c>
      <c r="M127" s="132"/>
      <c r="N127" s="33">
        <v>0</v>
      </c>
      <c r="O127" s="33">
        <v>0</v>
      </c>
      <c r="P127" s="127"/>
      <c r="Q127" s="31" t="s">
        <v>293</v>
      </c>
      <c r="R127" s="102"/>
      <c r="S127" s="32"/>
      <c r="T127" s="31" t="s">
        <v>293</v>
      </c>
    </row>
    <row r="128" spans="1:20" ht="38.25" x14ac:dyDescent="0.25">
      <c r="A128" s="141"/>
      <c r="B128" s="10" t="s">
        <v>75</v>
      </c>
      <c r="C128" s="3" t="s">
        <v>1</v>
      </c>
      <c r="D128" s="1" t="s">
        <v>77</v>
      </c>
      <c r="E128" s="49">
        <v>0</v>
      </c>
      <c r="F128" s="54">
        <v>1</v>
      </c>
      <c r="G128" s="49" t="s">
        <v>290</v>
      </c>
      <c r="H128" s="136">
        <v>0</v>
      </c>
      <c r="I128" s="55">
        <f t="shared" si="13"/>
        <v>0</v>
      </c>
      <c r="J128" s="31" t="str">
        <f t="shared" si="22"/>
        <v>MUY BAJO</v>
      </c>
      <c r="K128" s="33">
        <v>0</v>
      </c>
      <c r="L128" s="33">
        <v>0</v>
      </c>
      <c r="M128" s="132"/>
      <c r="N128" s="33">
        <v>0</v>
      </c>
      <c r="O128" s="33">
        <v>0</v>
      </c>
      <c r="P128" s="127"/>
      <c r="Q128" s="31" t="s">
        <v>293</v>
      </c>
      <c r="R128" s="102"/>
      <c r="S128" s="32"/>
      <c r="T128" s="31" t="s">
        <v>293</v>
      </c>
    </row>
    <row r="129" spans="1:20" ht="38.25" x14ac:dyDescent="0.25">
      <c r="A129" s="141"/>
      <c r="B129" s="10" t="s">
        <v>78</v>
      </c>
      <c r="C129" s="3" t="s">
        <v>1</v>
      </c>
      <c r="D129" s="1" t="s">
        <v>79</v>
      </c>
      <c r="E129" s="49">
        <v>0</v>
      </c>
      <c r="F129" s="54">
        <v>1</v>
      </c>
      <c r="G129" s="49" t="s">
        <v>290</v>
      </c>
      <c r="H129" s="136">
        <v>0</v>
      </c>
      <c r="I129" s="55">
        <f t="shared" si="13"/>
        <v>0</v>
      </c>
      <c r="J129" s="31" t="str">
        <f t="shared" si="22"/>
        <v>MUY BAJO</v>
      </c>
      <c r="K129" s="33">
        <v>0</v>
      </c>
      <c r="L129" s="33">
        <v>0</v>
      </c>
      <c r="M129" s="132"/>
      <c r="N129" s="33">
        <v>0</v>
      </c>
      <c r="O129" s="33">
        <v>0</v>
      </c>
      <c r="P129" s="127"/>
      <c r="Q129" s="31" t="s">
        <v>293</v>
      </c>
      <c r="R129" s="102"/>
      <c r="S129" s="32"/>
      <c r="T129" s="31" t="s">
        <v>293</v>
      </c>
    </row>
    <row r="130" spans="1:20" ht="38.25" x14ac:dyDescent="0.25">
      <c r="A130" s="141"/>
      <c r="B130" s="10" t="s">
        <v>78</v>
      </c>
      <c r="C130" s="3" t="s">
        <v>1</v>
      </c>
      <c r="D130" s="1" t="s">
        <v>80</v>
      </c>
      <c r="E130" s="49">
        <v>0</v>
      </c>
      <c r="F130" s="54"/>
      <c r="G130" s="49" t="s">
        <v>290</v>
      </c>
      <c r="H130" s="136">
        <v>0</v>
      </c>
      <c r="I130" s="55"/>
      <c r="J130" s="31" t="s">
        <v>293</v>
      </c>
      <c r="K130" s="33">
        <v>0</v>
      </c>
      <c r="L130" s="33">
        <v>0</v>
      </c>
      <c r="M130" s="132"/>
      <c r="N130" s="33">
        <v>0</v>
      </c>
      <c r="O130" s="33">
        <v>0</v>
      </c>
      <c r="P130" s="127"/>
      <c r="Q130" s="31" t="s">
        <v>293</v>
      </c>
      <c r="R130" s="102"/>
      <c r="S130" s="32"/>
      <c r="T130" s="31" t="s">
        <v>293</v>
      </c>
    </row>
    <row r="131" spans="1:20" ht="25.5" x14ac:dyDescent="0.25">
      <c r="A131" s="141"/>
      <c r="B131" s="10" t="s">
        <v>81</v>
      </c>
      <c r="C131" s="3" t="s">
        <v>1</v>
      </c>
      <c r="D131" s="1" t="s">
        <v>82</v>
      </c>
      <c r="E131" s="49">
        <v>43</v>
      </c>
      <c r="F131" s="54">
        <v>43</v>
      </c>
      <c r="G131" s="49" t="s">
        <v>290</v>
      </c>
      <c r="H131" s="136">
        <v>32</v>
      </c>
      <c r="I131" s="55">
        <f t="shared" si="13"/>
        <v>0.7441860465116279</v>
      </c>
      <c r="J131" s="31" t="str">
        <f t="shared" si="22"/>
        <v>ALTO</v>
      </c>
      <c r="K131" s="33">
        <v>0</v>
      </c>
      <c r="L131" s="33">
        <v>0</v>
      </c>
      <c r="M131" s="132"/>
      <c r="N131" s="33">
        <v>0</v>
      </c>
      <c r="O131" s="33">
        <v>0</v>
      </c>
      <c r="P131" s="127"/>
      <c r="Q131" s="31" t="s">
        <v>293</v>
      </c>
      <c r="R131" s="102"/>
      <c r="S131" s="32"/>
      <c r="T131" s="31" t="s">
        <v>293</v>
      </c>
    </row>
    <row r="132" spans="1:20" ht="38.25" x14ac:dyDescent="0.25">
      <c r="A132" s="141"/>
      <c r="B132" s="10" t="s">
        <v>83</v>
      </c>
      <c r="C132" s="3" t="s">
        <v>27</v>
      </c>
      <c r="D132" s="1" t="s">
        <v>84</v>
      </c>
      <c r="E132" s="65">
        <v>43</v>
      </c>
      <c r="F132" s="54"/>
      <c r="G132" s="49" t="s">
        <v>289</v>
      </c>
      <c r="H132" s="136">
        <v>0</v>
      </c>
      <c r="I132" s="55"/>
      <c r="J132" s="31" t="s">
        <v>293</v>
      </c>
      <c r="K132" s="33">
        <v>0</v>
      </c>
      <c r="L132" s="33">
        <v>19000000</v>
      </c>
      <c r="M132" s="132"/>
      <c r="N132" s="33">
        <v>10816666</v>
      </c>
      <c r="O132" s="33">
        <v>10816666</v>
      </c>
      <c r="P132" s="127">
        <f t="shared" si="26"/>
        <v>0.5692982105263158</v>
      </c>
      <c r="Q132" s="31" t="str">
        <f t="shared" si="18"/>
        <v>MEDIO</v>
      </c>
      <c r="R132" s="102"/>
      <c r="S132" s="32">
        <f t="shared" ref="S132" si="29">+I132*P132</f>
        <v>0</v>
      </c>
      <c r="T132" s="31" t="str">
        <f t="shared" ref="T132" si="30">IF(S132&lt;=20%,"MUY BAJO",IF(AND(S132&gt;20%,S132&lt;=40%),"BAJO",IF(AND(S132&gt;40%,S132&lt;=60%),"MEDIO",IF(AND(S132&gt;60%,S132&lt;=80%),"ALTO","MUY ALTO"))))</f>
        <v>MUY BAJO</v>
      </c>
    </row>
    <row r="133" spans="1:20" ht="38.25" x14ac:dyDescent="0.25">
      <c r="A133" s="141"/>
      <c r="B133" s="10" t="s">
        <v>83</v>
      </c>
      <c r="C133" s="3" t="s">
        <v>29</v>
      </c>
      <c r="D133" s="1" t="s">
        <v>84</v>
      </c>
      <c r="E133" s="65">
        <v>3</v>
      </c>
      <c r="F133" s="54"/>
      <c r="G133" s="49" t="s">
        <v>289</v>
      </c>
      <c r="H133" s="136">
        <v>0</v>
      </c>
      <c r="I133" s="55"/>
      <c r="J133" s="31" t="s">
        <v>293</v>
      </c>
      <c r="K133" s="33">
        <v>0</v>
      </c>
      <c r="L133" s="33">
        <v>0</v>
      </c>
      <c r="M133" s="132"/>
      <c r="N133" s="33">
        <v>0</v>
      </c>
      <c r="O133" s="33">
        <v>0</v>
      </c>
      <c r="P133" s="127"/>
      <c r="Q133" s="31" t="s">
        <v>293</v>
      </c>
      <c r="R133" s="102"/>
      <c r="S133" s="32"/>
      <c r="T133" s="31" t="s">
        <v>293</v>
      </c>
    </row>
    <row r="134" spans="1:20" ht="38.25" x14ac:dyDescent="0.25">
      <c r="A134" s="141"/>
      <c r="B134" s="10" t="s">
        <v>83</v>
      </c>
      <c r="C134" s="3" t="s">
        <v>30</v>
      </c>
      <c r="D134" s="1" t="s">
        <v>84</v>
      </c>
      <c r="E134" s="65">
        <v>3</v>
      </c>
      <c r="F134" s="54"/>
      <c r="G134" s="49" t="s">
        <v>289</v>
      </c>
      <c r="H134" s="136">
        <v>0</v>
      </c>
      <c r="I134" s="55"/>
      <c r="J134" s="31" t="s">
        <v>293</v>
      </c>
      <c r="K134" s="33">
        <v>0</v>
      </c>
      <c r="L134" s="33">
        <v>0</v>
      </c>
      <c r="M134" s="132"/>
      <c r="N134" s="33">
        <v>0</v>
      </c>
      <c r="O134" s="33">
        <v>0</v>
      </c>
      <c r="P134" s="127"/>
      <c r="Q134" s="31" t="s">
        <v>293</v>
      </c>
      <c r="R134" s="102"/>
      <c r="S134" s="32"/>
      <c r="T134" s="31" t="s">
        <v>293</v>
      </c>
    </row>
    <row r="135" spans="1:20" ht="38.25" x14ac:dyDescent="0.25">
      <c r="A135" s="141"/>
      <c r="B135" s="10" t="s">
        <v>83</v>
      </c>
      <c r="C135" s="3" t="s">
        <v>31</v>
      </c>
      <c r="D135" s="1" t="s">
        <v>84</v>
      </c>
      <c r="E135" s="65">
        <v>7</v>
      </c>
      <c r="F135" s="54"/>
      <c r="G135" s="49" t="s">
        <v>289</v>
      </c>
      <c r="H135" s="136">
        <v>0</v>
      </c>
      <c r="I135" s="55"/>
      <c r="J135" s="31" t="s">
        <v>293</v>
      </c>
      <c r="K135" s="33">
        <v>0</v>
      </c>
      <c r="L135" s="33">
        <v>0</v>
      </c>
      <c r="M135" s="132"/>
      <c r="N135" s="33">
        <v>0</v>
      </c>
      <c r="O135" s="33">
        <v>0</v>
      </c>
      <c r="P135" s="127"/>
      <c r="Q135" s="31" t="s">
        <v>293</v>
      </c>
      <c r="R135" s="102"/>
      <c r="S135" s="32"/>
      <c r="T135" s="31" t="s">
        <v>293</v>
      </c>
    </row>
    <row r="136" spans="1:20" ht="38.25" x14ac:dyDescent="0.25">
      <c r="A136" s="141"/>
      <c r="B136" s="10" t="s">
        <v>83</v>
      </c>
      <c r="C136" s="3" t="s">
        <v>27</v>
      </c>
      <c r="D136" s="1" t="s">
        <v>85</v>
      </c>
      <c r="E136" s="65">
        <v>38</v>
      </c>
      <c r="F136" s="54">
        <v>2</v>
      </c>
      <c r="G136" s="49" t="s">
        <v>289</v>
      </c>
      <c r="H136" s="136">
        <v>0</v>
      </c>
      <c r="I136" s="55">
        <f t="shared" ref="I136:I199" si="31">+H136/F136</f>
        <v>0</v>
      </c>
      <c r="J136" s="31" t="str">
        <f t="shared" si="22"/>
        <v>MUY BAJO</v>
      </c>
      <c r="K136" s="33">
        <v>0</v>
      </c>
      <c r="L136" s="33">
        <v>17000000</v>
      </c>
      <c r="M136" s="132"/>
      <c r="N136" s="33">
        <v>7166666</v>
      </c>
      <c r="O136" s="33">
        <v>7166666</v>
      </c>
      <c r="P136" s="127">
        <f t="shared" si="26"/>
        <v>0.42156858823529414</v>
      </c>
      <c r="Q136" s="31" t="str">
        <f t="shared" si="18"/>
        <v>MEDIO</v>
      </c>
      <c r="R136" s="102"/>
      <c r="S136" s="32">
        <f t="shared" ref="S136" si="32">+I136*P136</f>
        <v>0</v>
      </c>
      <c r="T136" s="31" t="str">
        <f t="shared" ref="T136" si="33">IF(S136&lt;=20%,"MUY BAJO",IF(AND(S136&gt;20%,S136&lt;=40%),"BAJO",IF(AND(S136&gt;40%,S136&lt;=60%),"MEDIO",IF(AND(S136&gt;60%,S136&lt;=80%),"ALTO","MUY ALTO"))))</f>
        <v>MUY BAJO</v>
      </c>
    </row>
    <row r="137" spans="1:20" ht="38.25" x14ac:dyDescent="0.25">
      <c r="A137" s="141"/>
      <c r="B137" s="10" t="s">
        <v>83</v>
      </c>
      <c r="C137" s="3" t="s">
        <v>29</v>
      </c>
      <c r="D137" s="1" t="s">
        <v>85</v>
      </c>
      <c r="E137" s="65">
        <v>0</v>
      </c>
      <c r="F137" s="54"/>
      <c r="G137" s="49" t="s">
        <v>289</v>
      </c>
      <c r="H137" s="136">
        <v>0</v>
      </c>
      <c r="I137" s="55"/>
      <c r="J137" s="31" t="s">
        <v>293</v>
      </c>
      <c r="K137" s="33">
        <v>0</v>
      </c>
      <c r="L137" s="33">
        <v>0</v>
      </c>
      <c r="M137" s="132"/>
      <c r="N137" s="33">
        <v>0</v>
      </c>
      <c r="O137" s="33">
        <v>0</v>
      </c>
      <c r="P137" s="127"/>
      <c r="Q137" s="31" t="s">
        <v>293</v>
      </c>
      <c r="R137" s="102"/>
      <c r="S137" s="32"/>
      <c r="T137" s="31" t="s">
        <v>293</v>
      </c>
    </row>
    <row r="138" spans="1:20" ht="38.25" x14ac:dyDescent="0.25">
      <c r="A138" s="141"/>
      <c r="B138" s="10" t="s">
        <v>83</v>
      </c>
      <c r="C138" s="3" t="s">
        <v>30</v>
      </c>
      <c r="D138" s="1" t="s">
        <v>85</v>
      </c>
      <c r="E138" s="65">
        <v>0</v>
      </c>
      <c r="F138" s="54"/>
      <c r="G138" s="49" t="s">
        <v>289</v>
      </c>
      <c r="H138" s="136">
        <v>0</v>
      </c>
      <c r="I138" s="55"/>
      <c r="J138" s="31" t="s">
        <v>293</v>
      </c>
      <c r="K138" s="33">
        <v>0</v>
      </c>
      <c r="L138" s="33">
        <v>0</v>
      </c>
      <c r="M138" s="132"/>
      <c r="N138" s="33">
        <v>0</v>
      </c>
      <c r="O138" s="33">
        <v>0</v>
      </c>
      <c r="P138" s="127"/>
      <c r="Q138" s="31" t="s">
        <v>293</v>
      </c>
      <c r="R138" s="102"/>
      <c r="S138" s="32"/>
      <c r="T138" s="31" t="s">
        <v>293</v>
      </c>
    </row>
    <row r="139" spans="1:20" ht="38.25" x14ac:dyDescent="0.25">
      <c r="A139" s="141"/>
      <c r="B139" s="10" t="s">
        <v>83</v>
      </c>
      <c r="C139" s="3" t="s">
        <v>31</v>
      </c>
      <c r="D139" s="1" t="s">
        <v>85</v>
      </c>
      <c r="E139" s="65">
        <v>1</v>
      </c>
      <c r="F139" s="54"/>
      <c r="G139" s="49" t="s">
        <v>289</v>
      </c>
      <c r="H139" s="136">
        <v>0</v>
      </c>
      <c r="I139" s="55"/>
      <c r="J139" s="31" t="s">
        <v>293</v>
      </c>
      <c r="K139" s="33">
        <v>0</v>
      </c>
      <c r="L139" s="33">
        <v>0</v>
      </c>
      <c r="M139" s="132"/>
      <c r="N139" s="33">
        <v>0</v>
      </c>
      <c r="O139" s="33">
        <v>0</v>
      </c>
      <c r="P139" s="127"/>
      <c r="Q139" s="31" t="s">
        <v>293</v>
      </c>
      <c r="R139" s="102"/>
      <c r="S139" s="32"/>
      <c r="T139" s="31" t="s">
        <v>293</v>
      </c>
    </row>
    <row r="140" spans="1:20" ht="38.25" x14ac:dyDescent="0.25">
      <c r="A140" s="141"/>
      <c r="B140" s="10" t="s">
        <v>83</v>
      </c>
      <c r="C140" s="3" t="s">
        <v>1</v>
      </c>
      <c r="D140" s="1" t="s">
        <v>86</v>
      </c>
      <c r="E140" s="65">
        <v>0</v>
      </c>
      <c r="F140" s="54"/>
      <c r="G140" s="49" t="s">
        <v>289</v>
      </c>
      <c r="H140" s="136">
        <v>0</v>
      </c>
      <c r="I140" s="55"/>
      <c r="J140" s="31" t="s">
        <v>293</v>
      </c>
      <c r="K140" s="33">
        <v>0</v>
      </c>
      <c r="L140" s="33">
        <v>10000000</v>
      </c>
      <c r="M140" s="132" t="e">
        <v>#DIV/0!</v>
      </c>
      <c r="N140" s="33">
        <v>0</v>
      </c>
      <c r="O140" s="33">
        <v>0</v>
      </c>
      <c r="P140" s="127">
        <f t="shared" si="26"/>
        <v>0</v>
      </c>
      <c r="Q140" s="31" t="str">
        <f t="shared" si="18"/>
        <v>MUY BAJO</v>
      </c>
      <c r="R140" s="102"/>
      <c r="S140" s="32"/>
      <c r="T140" s="31" t="s">
        <v>293</v>
      </c>
    </row>
    <row r="141" spans="1:20" ht="38.25" x14ac:dyDescent="0.25">
      <c r="A141" s="141"/>
      <c r="B141" s="10" t="s">
        <v>83</v>
      </c>
      <c r="C141" s="3" t="s">
        <v>27</v>
      </c>
      <c r="D141" s="1" t="s">
        <v>87</v>
      </c>
      <c r="E141" s="65">
        <v>2000</v>
      </c>
      <c r="F141" s="54">
        <v>1000</v>
      </c>
      <c r="G141" s="49" t="s">
        <v>289</v>
      </c>
      <c r="H141" s="136">
        <v>884</v>
      </c>
      <c r="I141" s="55">
        <f t="shared" si="31"/>
        <v>0.88400000000000001</v>
      </c>
      <c r="J141" s="31" t="str">
        <f t="shared" si="22"/>
        <v>MUY ALTO</v>
      </c>
      <c r="K141" s="33">
        <v>40000000</v>
      </c>
      <c r="L141" s="33">
        <v>68752830</v>
      </c>
      <c r="M141" s="132">
        <v>1.7188207499999999</v>
      </c>
      <c r="N141" s="33">
        <v>9085000</v>
      </c>
      <c r="O141" s="33">
        <v>37934760</v>
      </c>
      <c r="P141" s="127">
        <f t="shared" si="26"/>
        <v>0.55175561500522963</v>
      </c>
      <c r="Q141" s="31" t="str">
        <f t="shared" si="18"/>
        <v>MEDIO</v>
      </c>
      <c r="R141" s="102"/>
      <c r="S141" s="32">
        <f t="shared" ref="S141:S199" si="34">+I141*P141</f>
        <v>0.48775196366462298</v>
      </c>
      <c r="T141" s="31" t="str">
        <f t="shared" si="19"/>
        <v>MEDIO</v>
      </c>
    </row>
    <row r="142" spans="1:20" ht="38.25" x14ac:dyDescent="0.25">
      <c r="A142" s="141"/>
      <c r="B142" s="10" t="s">
        <v>83</v>
      </c>
      <c r="C142" s="3" t="s">
        <v>29</v>
      </c>
      <c r="D142" s="1" t="s">
        <v>87</v>
      </c>
      <c r="E142" s="49">
        <v>1922</v>
      </c>
      <c r="F142" s="54">
        <v>300</v>
      </c>
      <c r="G142" s="49" t="s">
        <v>289</v>
      </c>
      <c r="H142" s="136">
        <v>554</v>
      </c>
      <c r="I142" s="55">
        <f t="shared" si="31"/>
        <v>1.8466666666666667</v>
      </c>
      <c r="J142" s="31" t="str">
        <f t="shared" si="22"/>
        <v>MUY ALTO</v>
      </c>
      <c r="K142" s="33">
        <v>15000000</v>
      </c>
      <c r="L142" s="33">
        <v>19500000</v>
      </c>
      <c r="M142" s="132">
        <v>1.3</v>
      </c>
      <c r="N142" s="33">
        <v>660000</v>
      </c>
      <c r="O142" s="33">
        <v>7960000</v>
      </c>
      <c r="P142" s="127">
        <f t="shared" si="26"/>
        <v>0.40820512820512822</v>
      </c>
      <c r="Q142" s="31" t="str">
        <f t="shared" si="18"/>
        <v>MEDIO</v>
      </c>
      <c r="R142" s="102"/>
      <c r="S142" s="32">
        <f t="shared" si="34"/>
        <v>0.75381880341880347</v>
      </c>
      <c r="T142" s="31" t="str">
        <f t="shared" si="19"/>
        <v>ALTO</v>
      </c>
    </row>
    <row r="143" spans="1:20" ht="38.25" x14ac:dyDescent="0.25">
      <c r="A143" s="141"/>
      <c r="B143" s="10" t="s">
        <v>83</v>
      </c>
      <c r="C143" s="3" t="s">
        <v>30</v>
      </c>
      <c r="D143" s="1" t="s">
        <v>87</v>
      </c>
      <c r="E143" s="49">
        <v>1612</v>
      </c>
      <c r="F143" s="54">
        <v>300</v>
      </c>
      <c r="G143" s="49" t="s">
        <v>289</v>
      </c>
      <c r="H143" s="136">
        <v>978</v>
      </c>
      <c r="I143" s="55">
        <f t="shared" si="31"/>
        <v>3.26</v>
      </c>
      <c r="J143" s="31" t="str">
        <f t="shared" si="22"/>
        <v>MUY ALTO</v>
      </c>
      <c r="K143" s="33">
        <v>15000000</v>
      </c>
      <c r="L143" s="33">
        <v>19500000</v>
      </c>
      <c r="M143" s="132">
        <v>1.3</v>
      </c>
      <c r="N143" s="33">
        <v>4200000</v>
      </c>
      <c r="O143" s="33">
        <v>11500000</v>
      </c>
      <c r="P143" s="127">
        <f t="shared" si="26"/>
        <v>0.58974358974358976</v>
      </c>
      <c r="Q143" s="31" t="str">
        <f t="shared" ref="Q143:Q209" si="35">IF(P143&lt;=20%,"MUY BAJO",IF(AND(P143&gt;20%,P143&lt;=40%),"BAJO",IF(AND(P143&gt;40%,P143&lt;=60%),"MEDIO",IF(AND(P143&gt;60%,P143&lt;=80%),"ALTO","MUY ALTO"))))</f>
        <v>MEDIO</v>
      </c>
      <c r="R143" s="102"/>
      <c r="S143" s="32">
        <f t="shared" si="34"/>
        <v>1.9225641025641025</v>
      </c>
      <c r="T143" s="31" t="str">
        <f t="shared" ref="T143:T209" si="36">IF(S143&lt;=20%,"MUY BAJO",IF(AND(S143&gt;20%,S143&lt;=40%),"BAJO",IF(AND(S143&gt;40%,S143&lt;=60%),"MEDIO",IF(AND(S143&gt;60%,S143&lt;=80%),"ALTO","MUY ALTO"))))</f>
        <v>MUY ALTO</v>
      </c>
    </row>
    <row r="144" spans="1:20" ht="38.25" x14ac:dyDescent="0.25">
      <c r="A144" s="141"/>
      <c r="B144" s="10" t="s">
        <v>83</v>
      </c>
      <c r="C144" s="3" t="s">
        <v>31</v>
      </c>
      <c r="D144" s="1" t="s">
        <v>87</v>
      </c>
      <c r="E144" s="54">
        <v>1052</v>
      </c>
      <c r="F144" s="54">
        <v>500</v>
      </c>
      <c r="G144" s="49" t="s">
        <v>289</v>
      </c>
      <c r="H144" s="136">
        <v>408</v>
      </c>
      <c r="I144" s="55">
        <f t="shared" si="31"/>
        <v>0.81599999999999995</v>
      </c>
      <c r="J144" s="31" t="str">
        <f t="shared" si="22"/>
        <v>MUY ALTO</v>
      </c>
      <c r="K144" s="33">
        <v>25000000</v>
      </c>
      <c r="L144" s="33">
        <v>30500000</v>
      </c>
      <c r="M144" s="132">
        <v>1.22</v>
      </c>
      <c r="N144" s="33">
        <v>2000000</v>
      </c>
      <c r="O144" s="33">
        <v>14500000</v>
      </c>
      <c r="P144" s="127">
        <f t="shared" si="26"/>
        <v>0.47540983606557374</v>
      </c>
      <c r="Q144" s="31" t="str">
        <f t="shared" si="35"/>
        <v>MEDIO</v>
      </c>
      <c r="R144" s="102"/>
      <c r="S144" s="32">
        <f t="shared" si="34"/>
        <v>0.38793442622950813</v>
      </c>
      <c r="T144" s="31" t="str">
        <f t="shared" si="36"/>
        <v>BAJO</v>
      </c>
    </row>
    <row r="145" spans="1:20" ht="38.25" x14ac:dyDescent="0.25">
      <c r="A145" s="141"/>
      <c r="B145" s="10" t="s">
        <v>83</v>
      </c>
      <c r="C145" s="3" t="s">
        <v>27</v>
      </c>
      <c r="D145" s="1" t="s">
        <v>88</v>
      </c>
      <c r="E145" s="54">
        <v>0</v>
      </c>
      <c r="F145" s="54">
        <v>6</v>
      </c>
      <c r="G145" s="49" t="s">
        <v>289</v>
      </c>
      <c r="H145" s="136">
        <v>0</v>
      </c>
      <c r="I145" s="55">
        <f t="shared" si="31"/>
        <v>0</v>
      </c>
      <c r="J145" s="31" t="str">
        <f t="shared" si="22"/>
        <v>MUY BAJO</v>
      </c>
      <c r="K145" s="33">
        <v>0</v>
      </c>
      <c r="L145" s="33">
        <v>114108752</v>
      </c>
      <c r="M145" s="132"/>
      <c r="N145" s="33">
        <v>8316666</v>
      </c>
      <c r="O145" s="33">
        <v>67366665</v>
      </c>
      <c r="P145" s="127">
        <f t="shared" si="26"/>
        <v>0.59037246327959136</v>
      </c>
      <c r="Q145" s="31" t="s">
        <v>293</v>
      </c>
      <c r="R145" s="102"/>
      <c r="S145" s="32">
        <f t="shared" si="34"/>
        <v>0</v>
      </c>
      <c r="T145" s="31" t="str">
        <f t="shared" si="36"/>
        <v>MUY BAJO</v>
      </c>
    </row>
    <row r="146" spans="1:20" ht="38.25" x14ac:dyDescent="0.25">
      <c r="A146" s="141"/>
      <c r="B146" s="10" t="s">
        <v>83</v>
      </c>
      <c r="C146" s="3" t="s">
        <v>29</v>
      </c>
      <c r="D146" s="1" t="s">
        <v>88</v>
      </c>
      <c r="E146" s="54">
        <v>0</v>
      </c>
      <c r="F146" s="54"/>
      <c r="G146" s="49" t="s">
        <v>289</v>
      </c>
      <c r="H146" s="136">
        <v>0</v>
      </c>
      <c r="I146" s="55"/>
      <c r="J146" s="31" t="s">
        <v>293</v>
      </c>
      <c r="K146" s="33">
        <v>0</v>
      </c>
      <c r="L146" s="33">
        <v>0</v>
      </c>
      <c r="M146" s="132"/>
      <c r="N146" s="33">
        <v>0</v>
      </c>
      <c r="O146" s="33">
        <v>0</v>
      </c>
      <c r="P146" s="127"/>
      <c r="Q146" s="31" t="s">
        <v>293</v>
      </c>
      <c r="R146" s="102"/>
      <c r="S146" s="32"/>
      <c r="T146" s="31" t="s">
        <v>293</v>
      </c>
    </row>
    <row r="147" spans="1:20" ht="38.25" x14ac:dyDescent="0.25">
      <c r="A147" s="141"/>
      <c r="B147" s="10" t="s">
        <v>83</v>
      </c>
      <c r="C147" s="3" t="s">
        <v>30</v>
      </c>
      <c r="D147" s="1" t="s">
        <v>88</v>
      </c>
      <c r="E147" s="54">
        <v>0</v>
      </c>
      <c r="F147" s="54"/>
      <c r="G147" s="49" t="s">
        <v>289</v>
      </c>
      <c r="H147" s="136">
        <v>0</v>
      </c>
      <c r="I147" s="55"/>
      <c r="J147" s="31" t="s">
        <v>293</v>
      </c>
      <c r="K147" s="33">
        <v>0</v>
      </c>
      <c r="L147" s="33">
        <v>0</v>
      </c>
      <c r="M147" s="132"/>
      <c r="N147" s="33">
        <v>0</v>
      </c>
      <c r="O147" s="33">
        <v>0</v>
      </c>
      <c r="P147" s="127"/>
      <c r="Q147" s="31" t="s">
        <v>293</v>
      </c>
      <c r="R147" s="102"/>
      <c r="S147" s="32"/>
      <c r="T147" s="31" t="s">
        <v>293</v>
      </c>
    </row>
    <row r="148" spans="1:20" ht="38.25" x14ac:dyDescent="0.25">
      <c r="A148" s="141"/>
      <c r="B148" s="10" t="s">
        <v>83</v>
      </c>
      <c r="C148" s="3" t="s">
        <v>31</v>
      </c>
      <c r="D148" s="1" t="s">
        <v>88</v>
      </c>
      <c r="E148" s="54">
        <v>0</v>
      </c>
      <c r="F148" s="54"/>
      <c r="G148" s="49" t="s">
        <v>289</v>
      </c>
      <c r="H148" s="136">
        <v>0</v>
      </c>
      <c r="I148" s="55"/>
      <c r="J148" s="31" t="s">
        <v>293</v>
      </c>
      <c r="K148" s="33">
        <v>0</v>
      </c>
      <c r="L148" s="33">
        <v>0</v>
      </c>
      <c r="M148" s="132"/>
      <c r="N148" s="33">
        <v>0</v>
      </c>
      <c r="O148" s="33">
        <v>0</v>
      </c>
      <c r="P148" s="127"/>
      <c r="Q148" s="31" t="s">
        <v>293</v>
      </c>
      <c r="R148" s="102"/>
      <c r="S148" s="32"/>
      <c r="T148" s="31" t="s">
        <v>293</v>
      </c>
    </row>
    <row r="149" spans="1:20" ht="38.25" x14ac:dyDescent="0.25">
      <c r="A149" s="141"/>
      <c r="B149" s="11" t="s">
        <v>329</v>
      </c>
      <c r="C149" s="20"/>
      <c r="D149" s="7"/>
      <c r="E149" s="76"/>
      <c r="F149" s="77"/>
      <c r="G149" s="52"/>
      <c r="H149" s="77"/>
      <c r="I149" s="78">
        <f>+AVERAGE(I122:I148)</f>
        <v>0.53672351421188624</v>
      </c>
      <c r="J149" s="31" t="str">
        <f t="shared" si="22"/>
        <v>MEDIO</v>
      </c>
      <c r="K149" s="36">
        <f t="shared" ref="K149:O149" si="37">SUM(K122:K148)</f>
        <v>95000000</v>
      </c>
      <c r="L149" s="36">
        <f t="shared" si="37"/>
        <v>325361582</v>
      </c>
      <c r="M149" s="75">
        <f>+L149/K149</f>
        <v>3.4248587578947367</v>
      </c>
      <c r="N149" s="36">
        <f t="shared" si="37"/>
        <v>57723498</v>
      </c>
      <c r="O149" s="36">
        <f t="shared" si="37"/>
        <v>180649257</v>
      </c>
      <c r="P149" s="135">
        <f>+O149/L149</f>
        <v>0.55522614529210146</v>
      </c>
      <c r="Q149" s="31" t="str">
        <f t="shared" ref="Q149" si="38">IF(P149&lt;=20%,"MUY BAJO",IF(AND(P149&gt;20%,P149&lt;=40%),"BAJO",IF(AND(P149&gt;40%,P149&lt;=60%),"MEDIO",IF(AND(P149&gt;60%,P149&lt;=80%),"ALTO","MUY ALTO"))))</f>
        <v>MEDIO</v>
      </c>
      <c r="R149" s="102"/>
      <c r="S149" s="74">
        <f t="shared" si="34"/>
        <v>0.29800292788349603</v>
      </c>
      <c r="T149" s="31" t="str">
        <f t="shared" ref="T149" si="39">IF(S149&lt;=20%,"MUY BAJO",IF(AND(S149&gt;20%,S149&lt;=40%),"BAJO",IF(AND(S149&gt;40%,S149&lt;=60%),"MEDIO",IF(AND(S149&gt;60%,S149&lt;=80%),"ALTO","MUY ALTO"))))</f>
        <v>BAJO</v>
      </c>
    </row>
    <row r="150" spans="1:20" ht="38.25" x14ac:dyDescent="0.25">
      <c r="A150" s="141"/>
      <c r="B150" s="10" t="s">
        <v>89</v>
      </c>
      <c r="C150" s="3" t="s">
        <v>1</v>
      </c>
      <c r="D150" s="1" t="s">
        <v>90</v>
      </c>
      <c r="E150" s="54">
        <v>0</v>
      </c>
      <c r="F150" s="54">
        <v>1</v>
      </c>
      <c r="G150" s="49" t="s">
        <v>290</v>
      </c>
      <c r="H150" s="136">
        <v>1</v>
      </c>
      <c r="I150" s="55">
        <f t="shared" si="31"/>
        <v>1</v>
      </c>
      <c r="J150" s="31" t="str">
        <f t="shared" si="22"/>
        <v>MUY ALTO</v>
      </c>
      <c r="K150" s="33">
        <v>0</v>
      </c>
      <c r="L150" s="33">
        <v>0</v>
      </c>
      <c r="M150" s="33"/>
      <c r="N150" s="33">
        <v>0</v>
      </c>
      <c r="O150" s="33">
        <v>0</v>
      </c>
      <c r="P150" s="127"/>
      <c r="Q150" s="31" t="s">
        <v>293</v>
      </c>
      <c r="R150" s="102"/>
      <c r="S150" s="32"/>
      <c r="T150" s="31" t="s">
        <v>293</v>
      </c>
    </row>
    <row r="151" spans="1:20" ht="38.25" x14ac:dyDescent="0.25">
      <c r="A151" s="141"/>
      <c r="B151" s="10" t="s">
        <v>91</v>
      </c>
      <c r="C151" s="3" t="s">
        <v>1</v>
      </c>
      <c r="D151" s="1" t="s">
        <v>92</v>
      </c>
      <c r="E151" s="54">
        <v>0</v>
      </c>
      <c r="F151" s="54">
        <v>2</v>
      </c>
      <c r="G151" s="49" t="s">
        <v>289</v>
      </c>
      <c r="H151" s="136">
        <v>0</v>
      </c>
      <c r="I151" s="55">
        <f t="shared" si="31"/>
        <v>0</v>
      </c>
      <c r="J151" s="31" t="str">
        <f t="shared" si="22"/>
        <v>MUY BAJO</v>
      </c>
      <c r="K151" s="33">
        <v>0</v>
      </c>
      <c r="L151" s="33">
        <v>0</v>
      </c>
      <c r="M151" s="33"/>
      <c r="N151" s="33">
        <v>0</v>
      </c>
      <c r="O151" s="33">
        <v>0</v>
      </c>
      <c r="P151" s="127"/>
      <c r="Q151" s="31" t="s">
        <v>293</v>
      </c>
      <c r="R151" s="102"/>
      <c r="S151" s="32"/>
      <c r="T151" s="31" t="s">
        <v>293</v>
      </c>
    </row>
    <row r="152" spans="1:20" ht="51" x14ac:dyDescent="0.25">
      <c r="A152" s="141"/>
      <c r="B152" s="11" t="s">
        <v>328</v>
      </c>
      <c r="C152" s="20"/>
      <c r="D152" s="7"/>
      <c r="E152" s="76"/>
      <c r="F152" s="77"/>
      <c r="G152" s="52"/>
      <c r="H152" s="77"/>
      <c r="I152" s="78">
        <f>+AVERAGE(I150:I151)</f>
        <v>0.5</v>
      </c>
      <c r="J152" s="31" t="str">
        <f t="shared" si="22"/>
        <v>MEDIO</v>
      </c>
      <c r="K152" s="36"/>
      <c r="L152" s="36"/>
      <c r="M152" s="36"/>
      <c r="N152" s="36"/>
      <c r="O152" s="36"/>
      <c r="P152" s="135"/>
      <c r="Q152" s="116"/>
      <c r="R152" s="102"/>
      <c r="S152" s="74"/>
      <c r="T152" s="116"/>
    </row>
    <row r="153" spans="1:20" ht="38.25" x14ac:dyDescent="0.25">
      <c r="A153" s="141"/>
      <c r="B153" s="10" t="s">
        <v>93</v>
      </c>
      <c r="C153" s="3" t="s">
        <v>1</v>
      </c>
      <c r="D153" s="1" t="s">
        <v>94</v>
      </c>
      <c r="E153" s="69">
        <v>0.7</v>
      </c>
      <c r="F153" s="69">
        <v>0.3</v>
      </c>
      <c r="G153" s="49" t="s">
        <v>290</v>
      </c>
      <c r="H153" s="136">
        <v>0</v>
      </c>
      <c r="I153" s="55">
        <f t="shared" si="31"/>
        <v>0</v>
      </c>
      <c r="J153" s="31" t="str">
        <f t="shared" si="22"/>
        <v>MUY BAJO</v>
      </c>
      <c r="K153" s="33">
        <v>0</v>
      </c>
      <c r="L153" s="33">
        <v>0</v>
      </c>
      <c r="M153" s="128"/>
      <c r="N153" s="33">
        <v>0</v>
      </c>
      <c r="O153" s="33">
        <v>0</v>
      </c>
      <c r="P153" s="127"/>
      <c r="Q153" s="31" t="s">
        <v>293</v>
      </c>
      <c r="R153" s="102"/>
      <c r="S153" s="32"/>
      <c r="T153" s="31" t="s">
        <v>293</v>
      </c>
    </row>
    <row r="154" spans="1:20" ht="51" x14ac:dyDescent="0.25">
      <c r="A154" s="141"/>
      <c r="B154" s="10" t="s">
        <v>93</v>
      </c>
      <c r="C154" s="3" t="s">
        <v>1</v>
      </c>
      <c r="D154" s="1" t="s">
        <v>95</v>
      </c>
      <c r="E154" s="54">
        <v>43</v>
      </c>
      <c r="F154" s="54"/>
      <c r="G154" s="49" t="s">
        <v>290</v>
      </c>
      <c r="H154" s="136">
        <v>1</v>
      </c>
      <c r="I154" s="55"/>
      <c r="J154" s="31" t="s">
        <v>293</v>
      </c>
      <c r="K154" s="33">
        <v>0</v>
      </c>
      <c r="L154" s="33">
        <v>0</v>
      </c>
      <c r="M154" s="128"/>
      <c r="N154" s="33">
        <v>0</v>
      </c>
      <c r="O154" s="33">
        <v>0</v>
      </c>
      <c r="P154" s="127"/>
      <c r="Q154" s="31" t="s">
        <v>293</v>
      </c>
      <c r="R154" s="102"/>
      <c r="S154" s="32"/>
      <c r="T154" s="31" t="s">
        <v>293</v>
      </c>
    </row>
    <row r="155" spans="1:20" ht="51" x14ac:dyDescent="0.25">
      <c r="A155" s="141"/>
      <c r="B155" s="10" t="s">
        <v>93</v>
      </c>
      <c r="C155" s="3" t="s">
        <v>1</v>
      </c>
      <c r="D155" s="1" t="s">
        <v>96</v>
      </c>
      <c r="E155" s="54">
        <v>19</v>
      </c>
      <c r="F155" s="54">
        <v>2</v>
      </c>
      <c r="G155" s="49" t="s">
        <v>289</v>
      </c>
      <c r="H155" s="136">
        <v>0</v>
      </c>
      <c r="I155" s="55">
        <f t="shared" si="31"/>
        <v>0</v>
      </c>
      <c r="J155" s="31" t="str">
        <f t="shared" si="22"/>
        <v>MUY BAJO</v>
      </c>
      <c r="K155" s="33">
        <v>0</v>
      </c>
      <c r="L155" s="33">
        <v>0</v>
      </c>
      <c r="M155" s="128"/>
      <c r="N155" s="33">
        <v>0</v>
      </c>
      <c r="O155" s="33">
        <v>0</v>
      </c>
      <c r="P155" s="127"/>
      <c r="Q155" s="31" t="s">
        <v>293</v>
      </c>
      <c r="R155" s="102"/>
      <c r="S155" s="32"/>
      <c r="T155" s="31" t="s">
        <v>293</v>
      </c>
    </row>
    <row r="156" spans="1:20" ht="76.5" x14ac:dyDescent="0.25">
      <c r="A156" s="141"/>
      <c r="B156" s="10" t="s">
        <v>93</v>
      </c>
      <c r="C156" s="3" t="s">
        <v>1</v>
      </c>
      <c r="D156" s="1" t="s">
        <v>97</v>
      </c>
      <c r="E156" s="54">
        <v>1</v>
      </c>
      <c r="F156" s="54">
        <v>1</v>
      </c>
      <c r="G156" s="49" t="s">
        <v>290</v>
      </c>
      <c r="H156" s="136">
        <v>0</v>
      </c>
      <c r="I156" s="55">
        <f t="shared" si="31"/>
        <v>0</v>
      </c>
      <c r="J156" s="31" t="str">
        <f t="shared" si="22"/>
        <v>MUY BAJO</v>
      </c>
      <c r="K156" s="33">
        <v>0</v>
      </c>
      <c r="L156" s="33">
        <v>0</v>
      </c>
      <c r="M156" s="128"/>
      <c r="N156" s="33">
        <v>0</v>
      </c>
      <c r="O156" s="33">
        <v>0</v>
      </c>
      <c r="P156" s="127"/>
      <c r="Q156" s="31" t="s">
        <v>293</v>
      </c>
      <c r="R156" s="102"/>
      <c r="S156" s="32"/>
      <c r="T156" s="31" t="s">
        <v>293</v>
      </c>
    </row>
    <row r="157" spans="1:20" ht="38.25" x14ac:dyDescent="0.25">
      <c r="A157" s="141"/>
      <c r="B157" s="10" t="s">
        <v>98</v>
      </c>
      <c r="C157" s="3" t="s">
        <v>1</v>
      </c>
      <c r="D157" s="1" t="s">
        <v>99</v>
      </c>
      <c r="E157" s="54">
        <v>19</v>
      </c>
      <c r="F157" s="54">
        <v>2</v>
      </c>
      <c r="G157" s="49" t="s">
        <v>291</v>
      </c>
      <c r="H157" s="136">
        <v>2</v>
      </c>
      <c r="I157" s="55">
        <f t="shared" si="31"/>
        <v>1</v>
      </c>
      <c r="J157" s="31" t="str">
        <f t="shared" si="22"/>
        <v>MUY ALTO</v>
      </c>
      <c r="K157" s="33">
        <v>380000000</v>
      </c>
      <c r="L157" s="33">
        <v>434896500</v>
      </c>
      <c r="M157" s="128">
        <v>1.1444644736842104</v>
      </c>
      <c r="N157" s="33">
        <v>112573225</v>
      </c>
      <c r="O157" s="33">
        <v>374774520</v>
      </c>
      <c r="P157" s="127">
        <f t="shared" ref="P157" si="40">+O157/L157</f>
        <v>0.86175565910509744</v>
      </c>
      <c r="Q157" s="31" t="str">
        <f t="shared" si="35"/>
        <v>MUY ALTO</v>
      </c>
      <c r="R157" s="102"/>
      <c r="S157" s="32">
        <f t="shared" si="34"/>
        <v>0.86175565910509744</v>
      </c>
      <c r="T157" s="31" t="str">
        <f t="shared" si="36"/>
        <v>MUY ALTO</v>
      </c>
    </row>
    <row r="158" spans="1:20" ht="51" x14ac:dyDescent="0.25">
      <c r="A158" s="141"/>
      <c r="B158" s="10" t="s">
        <v>100</v>
      </c>
      <c r="C158" s="3" t="s">
        <v>1</v>
      </c>
      <c r="D158" s="1" t="s">
        <v>101</v>
      </c>
      <c r="E158" s="54">
        <v>1</v>
      </c>
      <c r="F158" s="54">
        <v>1</v>
      </c>
      <c r="G158" s="49" t="s">
        <v>289</v>
      </c>
      <c r="H158" s="136">
        <v>0</v>
      </c>
      <c r="I158" s="55">
        <f t="shared" si="31"/>
        <v>0</v>
      </c>
      <c r="J158" s="31" t="str">
        <f t="shared" si="22"/>
        <v>MUY BAJO</v>
      </c>
      <c r="K158" s="33">
        <v>0</v>
      </c>
      <c r="L158" s="33">
        <v>86000000</v>
      </c>
      <c r="M158" s="128" t="e">
        <v>#DIV/0!</v>
      </c>
      <c r="N158" s="33">
        <v>0</v>
      </c>
      <c r="O158" s="33">
        <v>1600000</v>
      </c>
      <c r="P158" s="127">
        <f>+O158/L158</f>
        <v>1.8604651162790697E-2</v>
      </c>
      <c r="Q158" s="31" t="str">
        <f t="shared" si="35"/>
        <v>MUY BAJO</v>
      </c>
      <c r="R158" s="102"/>
      <c r="S158" s="32">
        <f t="shared" si="34"/>
        <v>0</v>
      </c>
      <c r="T158" s="31" t="str">
        <f t="shared" si="36"/>
        <v>MUY BAJO</v>
      </c>
    </row>
    <row r="159" spans="1:20" ht="51" x14ac:dyDescent="0.25">
      <c r="A159" s="141"/>
      <c r="B159" s="10" t="s">
        <v>102</v>
      </c>
      <c r="C159" s="3" t="s">
        <v>1</v>
      </c>
      <c r="D159" s="1" t="s">
        <v>103</v>
      </c>
      <c r="E159" s="54">
        <v>21</v>
      </c>
      <c r="F159" s="54">
        <v>3</v>
      </c>
      <c r="G159" s="49" t="s">
        <v>289</v>
      </c>
      <c r="H159" s="136">
        <v>4</v>
      </c>
      <c r="I159" s="55">
        <f t="shared" si="31"/>
        <v>1.3333333333333333</v>
      </c>
      <c r="J159" s="31" t="str">
        <f t="shared" si="22"/>
        <v>MUY ALTO</v>
      </c>
      <c r="K159" s="33">
        <v>0</v>
      </c>
      <c r="L159" s="33">
        <v>0</v>
      </c>
      <c r="M159" s="128"/>
      <c r="N159" s="33">
        <v>0</v>
      </c>
      <c r="O159" s="33">
        <v>0</v>
      </c>
      <c r="P159" s="106"/>
      <c r="Q159" s="31" t="s">
        <v>293</v>
      </c>
      <c r="R159" s="102"/>
      <c r="S159" s="32"/>
      <c r="T159" s="31" t="s">
        <v>293</v>
      </c>
    </row>
    <row r="160" spans="1:20" ht="38.25" x14ac:dyDescent="0.25">
      <c r="A160" s="141"/>
      <c r="B160" s="11" t="s">
        <v>327</v>
      </c>
      <c r="C160" s="20"/>
      <c r="D160" s="7"/>
      <c r="E160" s="76"/>
      <c r="F160" s="77"/>
      <c r="G160" s="52"/>
      <c r="H160" s="77"/>
      <c r="I160" s="78">
        <f>+AVERAGE(I153:I159)</f>
        <v>0.38888888888888884</v>
      </c>
      <c r="J160" s="35" t="str">
        <f t="shared" si="22"/>
        <v>BAJO</v>
      </c>
      <c r="K160" s="36">
        <f t="shared" ref="K160:N160" si="41">SUM(K153:K159)</f>
        <v>380000000</v>
      </c>
      <c r="L160" s="36">
        <f t="shared" si="41"/>
        <v>520896500</v>
      </c>
      <c r="M160" s="75">
        <f>+L160/K160</f>
        <v>1.3707802631578947</v>
      </c>
      <c r="N160" s="36">
        <f t="shared" si="41"/>
        <v>112573225</v>
      </c>
      <c r="O160" s="36">
        <f>SUM(O153:O159)</f>
        <v>376374520</v>
      </c>
      <c r="P160" s="109">
        <f>+O160/L160</f>
        <v>0.72255144736046417</v>
      </c>
      <c r="Q160" s="35" t="str">
        <f t="shared" ref="Q160" si="42">IF(P160&lt;=20%,"MUY BAJO",IF(AND(P160&gt;20%,P160&lt;=40%),"BAJO",IF(AND(P160&gt;40%,P160&lt;=60%),"MEDIO",IF(AND(P160&gt;60%,P160&lt;=80%),"ALTO","MUY ALTO"))))</f>
        <v>ALTO</v>
      </c>
      <c r="R160" s="102"/>
      <c r="S160" s="74">
        <f>+I160*P160</f>
        <v>0.28099222952906938</v>
      </c>
      <c r="T160" s="35" t="str">
        <f t="shared" ref="T160" si="43">IF(S160&lt;=20%,"MUY BAJO",IF(AND(S160&gt;20%,S160&lt;=40%),"BAJO",IF(AND(S160&gt;40%,S160&lt;=60%),"MEDIO",IF(AND(S160&gt;60%,S160&lt;=80%),"ALTO","MUY ALTO"))))</f>
        <v>BAJO</v>
      </c>
    </row>
    <row r="161" spans="1:20" ht="38.25" x14ac:dyDescent="0.25">
      <c r="A161" s="142"/>
      <c r="B161" s="12" t="s">
        <v>326</v>
      </c>
      <c r="C161" s="21"/>
      <c r="D161" s="9"/>
      <c r="E161" s="79"/>
      <c r="F161" s="79"/>
      <c r="G161" s="58"/>
      <c r="H161" s="79"/>
      <c r="I161" s="80">
        <f>+AVERAGE(I79,I103,I121,I149,I152,I160)</f>
        <v>1.1447871223314348</v>
      </c>
      <c r="J161" s="39" t="str">
        <f t="shared" si="22"/>
        <v>MUY ALTO</v>
      </c>
      <c r="K161" s="38">
        <f t="shared" ref="K161:O161" si="44">+K160+K152+K149+K121+K103+K79</f>
        <v>6653500000</v>
      </c>
      <c r="L161" s="38">
        <f t="shared" si="44"/>
        <v>2841301174</v>
      </c>
      <c r="M161" s="117">
        <f>+L161/K161</f>
        <v>0.42703857729014805</v>
      </c>
      <c r="N161" s="38">
        <f t="shared" si="44"/>
        <v>722401846</v>
      </c>
      <c r="O161" s="38">
        <f t="shared" si="44"/>
        <v>1772224306</v>
      </c>
      <c r="P161" s="110">
        <f>+O161/L161</f>
        <v>0.62373687176043102</v>
      </c>
      <c r="Q161" s="31" t="str">
        <f>IF(P161&lt;=20%,"MUY BAJO",IF(AND(P161&gt;20%,P161&lt;=40%),"BAJO",IF(AND(P161&gt;40%,P161&lt;=60%),"MEDIO",IF(AND(P161&gt;60%,P161&lt;=80%),"ALTO","MUY ALTO"))))</f>
        <v>ALTO</v>
      </c>
      <c r="R161" s="99"/>
      <c r="S161" s="44">
        <f t="shared" si="34"/>
        <v>0.71404593851463494</v>
      </c>
      <c r="T161" s="31" t="str">
        <f t="shared" ref="T161" si="45">IF(S161&lt;=20%,"MUY BAJO",IF(AND(S161&gt;20%,S161&lt;=40%),"BAJO",IF(AND(S161&gt;40%,S161&lt;=60%),"MEDIO",IF(AND(S161&gt;60%,S161&lt;=80%),"ALTO","MUY ALTO"))))</f>
        <v>ALTO</v>
      </c>
    </row>
    <row r="162" spans="1:20" ht="25.5" customHeight="1" x14ac:dyDescent="0.25">
      <c r="A162" s="140" t="s">
        <v>318</v>
      </c>
      <c r="B162" s="10" t="s">
        <v>104</v>
      </c>
      <c r="C162" s="3" t="s">
        <v>1</v>
      </c>
      <c r="D162" s="1" t="s">
        <v>105</v>
      </c>
      <c r="E162" s="49">
        <v>0</v>
      </c>
      <c r="F162" s="54">
        <v>2</v>
      </c>
      <c r="G162" s="49" t="s">
        <v>289</v>
      </c>
      <c r="H162" s="136">
        <v>0</v>
      </c>
      <c r="I162" s="55">
        <f t="shared" si="31"/>
        <v>0</v>
      </c>
      <c r="J162" s="31" t="str">
        <f t="shared" si="22"/>
        <v>MUY BAJO</v>
      </c>
      <c r="K162" s="33">
        <v>20000000</v>
      </c>
      <c r="L162" s="33">
        <v>0</v>
      </c>
      <c r="M162" s="132">
        <v>0</v>
      </c>
      <c r="N162" s="33">
        <v>0</v>
      </c>
      <c r="O162" s="33">
        <v>0</v>
      </c>
      <c r="P162" s="127">
        <v>0</v>
      </c>
      <c r="Q162" s="31" t="str">
        <f t="shared" si="35"/>
        <v>MUY BAJO</v>
      </c>
      <c r="R162" s="102"/>
      <c r="S162" s="32">
        <f t="shared" si="34"/>
        <v>0</v>
      </c>
      <c r="T162" s="31" t="str">
        <f t="shared" si="36"/>
        <v>MUY BAJO</v>
      </c>
    </row>
    <row r="163" spans="1:20" ht="38.25" x14ac:dyDescent="0.25">
      <c r="A163" s="141"/>
      <c r="B163" s="10" t="s">
        <v>106</v>
      </c>
      <c r="C163" s="3" t="s">
        <v>1</v>
      </c>
      <c r="D163" s="1" t="s">
        <v>107</v>
      </c>
      <c r="E163" s="49">
        <v>0</v>
      </c>
      <c r="F163" s="54">
        <v>110</v>
      </c>
      <c r="G163" s="49" t="s">
        <v>289</v>
      </c>
      <c r="H163" s="136">
        <v>114</v>
      </c>
      <c r="I163" s="55">
        <f t="shared" si="31"/>
        <v>1.0363636363636364</v>
      </c>
      <c r="J163" s="31" t="str">
        <f t="shared" si="22"/>
        <v>MUY ALTO</v>
      </c>
      <c r="K163" s="33">
        <v>20000000</v>
      </c>
      <c r="L163" s="33">
        <v>0</v>
      </c>
      <c r="M163" s="132">
        <v>0</v>
      </c>
      <c r="N163" s="33">
        <v>0</v>
      </c>
      <c r="O163" s="33">
        <v>0</v>
      </c>
      <c r="P163" s="127">
        <v>0</v>
      </c>
      <c r="Q163" s="31" t="str">
        <f t="shared" si="35"/>
        <v>MUY BAJO</v>
      </c>
      <c r="R163" s="102"/>
      <c r="S163" s="32">
        <f t="shared" si="34"/>
        <v>0</v>
      </c>
      <c r="T163" s="31" t="str">
        <f t="shared" si="36"/>
        <v>MUY BAJO</v>
      </c>
    </row>
    <row r="164" spans="1:20" ht="38.25" x14ac:dyDescent="0.25">
      <c r="A164" s="141"/>
      <c r="B164" s="10" t="s">
        <v>108</v>
      </c>
      <c r="C164" s="3" t="s">
        <v>1</v>
      </c>
      <c r="D164" s="1" t="s">
        <v>109</v>
      </c>
      <c r="E164" s="49">
        <v>0</v>
      </c>
      <c r="F164" s="54">
        <v>210</v>
      </c>
      <c r="G164" s="49" t="s">
        <v>289</v>
      </c>
      <c r="H164" s="136">
        <v>0</v>
      </c>
      <c r="I164" s="55">
        <f t="shared" si="31"/>
        <v>0</v>
      </c>
      <c r="J164" s="31" t="str">
        <f t="shared" si="22"/>
        <v>MUY BAJO</v>
      </c>
      <c r="K164" s="33">
        <v>630000000</v>
      </c>
      <c r="L164" s="33">
        <v>1277432003</v>
      </c>
      <c r="M164" s="132">
        <v>2.0276698460317459</v>
      </c>
      <c r="N164" s="33">
        <v>145088882</v>
      </c>
      <c r="O164" s="33">
        <v>371607172</v>
      </c>
      <c r="P164" s="127">
        <f t="shared" ref="P164:P226" si="46">+O164/L164</f>
        <v>0.2909017240270283</v>
      </c>
      <c r="Q164" s="31" t="str">
        <f t="shared" si="35"/>
        <v>BAJO</v>
      </c>
      <c r="R164" s="102"/>
      <c r="S164" s="32">
        <f t="shared" si="34"/>
        <v>0</v>
      </c>
      <c r="T164" s="31" t="str">
        <f t="shared" si="36"/>
        <v>MUY BAJO</v>
      </c>
    </row>
    <row r="165" spans="1:20" ht="25.5" x14ac:dyDescent="0.25">
      <c r="A165" s="141"/>
      <c r="B165" s="10" t="s">
        <v>110</v>
      </c>
      <c r="C165" s="3" t="s">
        <v>1</v>
      </c>
      <c r="D165" s="1" t="s">
        <v>111</v>
      </c>
      <c r="E165" s="49">
        <v>1</v>
      </c>
      <c r="F165" s="54">
        <v>1</v>
      </c>
      <c r="G165" s="49" t="s">
        <v>289</v>
      </c>
      <c r="H165" s="136">
        <v>0</v>
      </c>
      <c r="I165" s="55">
        <f t="shared" si="31"/>
        <v>0</v>
      </c>
      <c r="J165" s="31" t="str">
        <f t="shared" si="22"/>
        <v>MUY BAJO</v>
      </c>
      <c r="K165" s="33">
        <v>1000000000</v>
      </c>
      <c r="L165" s="33">
        <v>200000000</v>
      </c>
      <c r="M165" s="132">
        <v>0.2</v>
      </c>
      <c r="N165" s="33">
        <v>0</v>
      </c>
      <c r="O165" s="33">
        <v>51200000</v>
      </c>
      <c r="P165" s="127">
        <f t="shared" si="46"/>
        <v>0.25600000000000001</v>
      </c>
      <c r="Q165" s="31" t="str">
        <f t="shared" si="35"/>
        <v>BAJO</v>
      </c>
      <c r="R165" s="102"/>
      <c r="S165" s="32">
        <f t="shared" si="34"/>
        <v>0</v>
      </c>
      <c r="T165" s="31" t="str">
        <f t="shared" si="36"/>
        <v>MUY BAJO</v>
      </c>
    </row>
    <row r="166" spans="1:20" ht="38.25" x14ac:dyDescent="0.25">
      <c r="A166" s="141"/>
      <c r="B166" s="11" t="s">
        <v>324</v>
      </c>
      <c r="C166" s="20"/>
      <c r="D166" s="7"/>
      <c r="E166" s="76"/>
      <c r="F166" s="77"/>
      <c r="G166" s="52"/>
      <c r="H166" s="77"/>
      <c r="I166" s="78">
        <f>+AVERAGE(I162:I165)</f>
        <v>0.25909090909090909</v>
      </c>
      <c r="J166" s="35" t="str">
        <f t="shared" si="22"/>
        <v>BAJO</v>
      </c>
      <c r="K166" s="36">
        <f t="shared" ref="K166:O166" si="47">SUM(K162:K165)</f>
        <v>1670000000</v>
      </c>
      <c r="L166" s="36">
        <f t="shared" si="47"/>
        <v>1477432003</v>
      </c>
      <c r="M166" s="75">
        <f>+L166/K166</f>
        <v>0.88468982215568859</v>
      </c>
      <c r="N166" s="36">
        <f t="shared" si="47"/>
        <v>145088882</v>
      </c>
      <c r="O166" s="36">
        <f t="shared" si="47"/>
        <v>422807172</v>
      </c>
      <c r="P166" s="109">
        <f>+O166/L166</f>
        <v>0.28617707694260636</v>
      </c>
      <c r="Q166" s="35" t="str">
        <f t="shared" si="35"/>
        <v>BAJO</v>
      </c>
      <c r="R166" s="102"/>
      <c r="S166" s="74">
        <f t="shared" si="34"/>
        <v>7.4145879026038919E-2</v>
      </c>
      <c r="T166" s="35" t="str">
        <f t="shared" si="36"/>
        <v>MUY BAJO</v>
      </c>
    </row>
    <row r="167" spans="1:20" ht="25.5" x14ac:dyDescent="0.25">
      <c r="A167" s="141"/>
      <c r="B167" s="10" t="s">
        <v>112</v>
      </c>
      <c r="C167" s="3" t="s">
        <v>27</v>
      </c>
      <c r="D167" s="1" t="s">
        <v>113</v>
      </c>
      <c r="E167" s="49">
        <v>0</v>
      </c>
      <c r="F167" s="54">
        <v>1</v>
      </c>
      <c r="G167" s="49" t="s">
        <v>289</v>
      </c>
      <c r="H167" s="136">
        <v>1</v>
      </c>
      <c r="I167" s="55">
        <f t="shared" si="31"/>
        <v>1</v>
      </c>
      <c r="J167" s="31" t="str">
        <f t="shared" si="22"/>
        <v>MUY ALTO</v>
      </c>
      <c r="K167" s="33">
        <v>600000000</v>
      </c>
      <c r="L167" s="33">
        <v>358219832</v>
      </c>
      <c r="M167" s="132">
        <v>0.59703305333333334</v>
      </c>
      <c r="N167" s="33">
        <v>0</v>
      </c>
      <c r="O167" s="33">
        <v>258219832</v>
      </c>
      <c r="P167" s="127">
        <f t="shared" si="46"/>
        <v>0.72084180978567369</v>
      </c>
      <c r="Q167" s="31" t="str">
        <f t="shared" si="35"/>
        <v>ALTO</v>
      </c>
      <c r="R167" s="102"/>
      <c r="S167" s="32">
        <f t="shared" si="34"/>
        <v>0.72084180978567369</v>
      </c>
      <c r="T167" s="31" t="str">
        <f t="shared" si="36"/>
        <v>ALTO</v>
      </c>
    </row>
    <row r="168" spans="1:20" ht="25.5" x14ac:dyDescent="0.25">
      <c r="A168" s="141"/>
      <c r="B168" s="10" t="s">
        <v>112</v>
      </c>
      <c r="C168" s="3" t="s">
        <v>29</v>
      </c>
      <c r="D168" s="1" t="s">
        <v>113</v>
      </c>
      <c r="E168" s="49">
        <v>0</v>
      </c>
      <c r="F168" s="54">
        <v>1</v>
      </c>
      <c r="G168" s="49" t="s">
        <v>289</v>
      </c>
      <c r="H168" s="136">
        <v>1</v>
      </c>
      <c r="I168" s="55">
        <f t="shared" si="31"/>
        <v>1</v>
      </c>
      <c r="J168" s="31" t="str">
        <f t="shared" si="22"/>
        <v>MUY ALTO</v>
      </c>
      <c r="K168" s="33">
        <v>50000000</v>
      </c>
      <c r="L168" s="33">
        <v>20905524</v>
      </c>
      <c r="M168" s="132">
        <v>0.41811048000000001</v>
      </c>
      <c r="N168" s="33">
        <v>0</v>
      </c>
      <c r="O168" s="33">
        <v>20905524</v>
      </c>
      <c r="P168" s="127">
        <f t="shared" si="46"/>
        <v>1</v>
      </c>
      <c r="Q168" s="31" t="str">
        <f t="shared" si="35"/>
        <v>MUY ALTO</v>
      </c>
      <c r="R168" s="102"/>
      <c r="S168" s="32">
        <f t="shared" si="34"/>
        <v>1</v>
      </c>
      <c r="T168" s="31" t="str">
        <f t="shared" si="36"/>
        <v>MUY ALTO</v>
      </c>
    </row>
    <row r="169" spans="1:20" ht="25.5" x14ac:dyDescent="0.25">
      <c r="A169" s="141"/>
      <c r="B169" s="10" t="s">
        <v>112</v>
      </c>
      <c r="C169" s="3" t="s">
        <v>30</v>
      </c>
      <c r="D169" s="1" t="s">
        <v>113</v>
      </c>
      <c r="E169" s="49">
        <v>0</v>
      </c>
      <c r="F169" s="54">
        <v>1</v>
      </c>
      <c r="G169" s="49" t="s">
        <v>289</v>
      </c>
      <c r="H169" s="136">
        <v>0</v>
      </c>
      <c r="I169" s="55">
        <f t="shared" si="31"/>
        <v>0</v>
      </c>
      <c r="J169" s="31" t="str">
        <f t="shared" si="22"/>
        <v>MUY BAJO</v>
      </c>
      <c r="K169" s="33">
        <v>50000000</v>
      </c>
      <c r="L169" s="33">
        <v>0</v>
      </c>
      <c r="M169" s="132">
        <v>0</v>
      </c>
      <c r="N169" s="33">
        <v>0</v>
      </c>
      <c r="O169" s="33">
        <v>0</v>
      </c>
      <c r="P169" s="127">
        <v>0</v>
      </c>
      <c r="Q169" s="31" t="str">
        <f t="shared" si="35"/>
        <v>MUY BAJO</v>
      </c>
      <c r="R169" s="102"/>
      <c r="S169" s="32">
        <f t="shared" si="34"/>
        <v>0</v>
      </c>
      <c r="T169" s="31" t="str">
        <f t="shared" si="36"/>
        <v>MUY BAJO</v>
      </c>
    </row>
    <row r="170" spans="1:20" ht="25.5" x14ac:dyDescent="0.25">
      <c r="A170" s="141"/>
      <c r="B170" s="10" t="s">
        <v>112</v>
      </c>
      <c r="C170" s="3" t="s">
        <v>31</v>
      </c>
      <c r="D170" s="1" t="s">
        <v>113</v>
      </c>
      <c r="E170" s="49">
        <v>0</v>
      </c>
      <c r="F170" s="54">
        <v>1</v>
      </c>
      <c r="G170" s="49" t="s">
        <v>289</v>
      </c>
      <c r="H170" s="136">
        <v>0</v>
      </c>
      <c r="I170" s="55">
        <f t="shared" si="31"/>
        <v>0</v>
      </c>
      <c r="J170" s="31" t="str">
        <f t="shared" si="22"/>
        <v>MUY BAJO</v>
      </c>
      <c r="K170" s="33">
        <v>100000000</v>
      </c>
      <c r="L170" s="33">
        <v>106981308</v>
      </c>
      <c r="M170" s="132">
        <v>1.0698130800000001</v>
      </c>
      <c r="N170" s="33">
        <v>0</v>
      </c>
      <c r="O170" s="33">
        <v>0</v>
      </c>
      <c r="P170" s="127">
        <f t="shared" si="46"/>
        <v>0</v>
      </c>
      <c r="Q170" s="31" t="str">
        <f t="shared" si="35"/>
        <v>MUY BAJO</v>
      </c>
      <c r="R170" s="102"/>
      <c r="S170" s="32">
        <f t="shared" si="34"/>
        <v>0</v>
      </c>
      <c r="T170" s="31" t="str">
        <f t="shared" si="36"/>
        <v>MUY BAJO</v>
      </c>
    </row>
    <row r="171" spans="1:20" x14ac:dyDescent="0.25">
      <c r="A171" s="141"/>
      <c r="B171" s="10" t="s">
        <v>114</v>
      </c>
      <c r="C171" s="3" t="s">
        <v>27</v>
      </c>
      <c r="D171" s="1" t="s">
        <v>115</v>
      </c>
      <c r="E171" s="54">
        <v>48789</v>
      </c>
      <c r="F171" s="54"/>
      <c r="G171" s="49" t="s">
        <v>289</v>
      </c>
      <c r="H171" s="136">
        <v>110</v>
      </c>
      <c r="I171" s="55"/>
      <c r="J171" s="31" t="s">
        <v>293</v>
      </c>
      <c r="K171" s="33">
        <v>8626000000</v>
      </c>
      <c r="L171" s="33">
        <v>107000000</v>
      </c>
      <c r="M171" s="132">
        <v>1.2404358914908417E-2</v>
      </c>
      <c r="N171" s="33">
        <v>105500000</v>
      </c>
      <c r="O171" s="33">
        <v>106500000</v>
      </c>
      <c r="P171" s="127">
        <f t="shared" si="46"/>
        <v>0.99532710280373837</v>
      </c>
      <c r="Q171" s="31" t="str">
        <f t="shared" si="35"/>
        <v>MUY ALTO</v>
      </c>
      <c r="R171" s="102"/>
      <c r="S171" s="32">
        <f t="shared" si="34"/>
        <v>0</v>
      </c>
      <c r="T171" s="31" t="str">
        <f t="shared" si="36"/>
        <v>MUY BAJO</v>
      </c>
    </row>
    <row r="172" spans="1:20" x14ac:dyDescent="0.25">
      <c r="A172" s="141"/>
      <c r="B172" s="10" t="s">
        <v>114</v>
      </c>
      <c r="C172" s="3" t="s">
        <v>29</v>
      </c>
      <c r="D172" s="1" t="s">
        <v>115</v>
      </c>
      <c r="E172" s="54">
        <v>2455</v>
      </c>
      <c r="F172" s="54">
        <v>600</v>
      </c>
      <c r="G172" s="49" t="s">
        <v>289</v>
      </c>
      <c r="H172" s="136">
        <v>0</v>
      </c>
      <c r="I172" s="55">
        <f t="shared" si="31"/>
        <v>0</v>
      </c>
      <c r="J172" s="31" t="str">
        <f t="shared" si="22"/>
        <v>MUY BAJO</v>
      </c>
      <c r="K172" s="33">
        <v>3630000000</v>
      </c>
      <c r="L172" s="33">
        <v>1025185428</v>
      </c>
      <c r="M172" s="132">
        <v>0.28242022809917355</v>
      </c>
      <c r="N172" s="33">
        <v>0</v>
      </c>
      <c r="O172" s="33">
        <v>934278541</v>
      </c>
      <c r="P172" s="127">
        <f t="shared" si="46"/>
        <v>0.911326395677173</v>
      </c>
      <c r="Q172" s="31" t="str">
        <f t="shared" si="35"/>
        <v>MUY ALTO</v>
      </c>
      <c r="R172" s="102"/>
      <c r="S172" s="32">
        <f t="shared" si="34"/>
        <v>0</v>
      </c>
      <c r="T172" s="31" t="str">
        <f t="shared" si="36"/>
        <v>MUY BAJO</v>
      </c>
    </row>
    <row r="173" spans="1:20" x14ac:dyDescent="0.25">
      <c r="A173" s="141"/>
      <c r="B173" s="10" t="s">
        <v>114</v>
      </c>
      <c r="C173" s="3" t="s">
        <v>30</v>
      </c>
      <c r="D173" s="1" t="s">
        <v>115</v>
      </c>
      <c r="E173" s="54">
        <v>3938</v>
      </c>
      <c r="F173" s="54"/>
      <c r="G173" s="49" t="s">
        <v>289</v>
      </c>
      <c r="H173" s="136">
        <v>0</v>
      </c>
      <c r="I173" s="55"/>
      <c r="J173" s="31" t="s">
        <v>293</v>
      </c>
      <c r="K173" s="33">
        <v>0</v>
      </c>
      <c r="L173" s="33">
        <v>0</v>
      </c>
      <c r="M173" s="132"/>
      <c r="N173" s="33">
        <v>0</v>
      </c>
      <c r="O173" s="33">
        <v>0</v>
      </c>
      <c r="P173" s="127"/>
      <c r="Q173" s="31" t="s">
        <v>293</v>
      </c>
      <c r="R173" s="102"/>
      <c r="S173" s="32"/>
      <c r="T173" s="31" t="s">
        <v>293</v>
      </c>
    </row>
    <row r="174" spans="1:20" x14ac:dyDescent="0.25">
      <c r="A174" s="141"/>
      <c r="B174" s="10" t="s">
        <v>114</v>
      </c>
      <c r="C174" s="3" t="s">
        <v>31</v>
      </c>
      <c r="D174" s="1" t="s">
        <v>115</v>
      </c>
      <c r="E174" s="54">
        <v>4197</v>
      </c>
      <c r="F174" s="54"/>
      <c r="G174" s="49" t="s">
        <v>289</v>
      </c>
      <c r="H174" s="136">
        <v>1200</v>
      </c>
      <c r="I174" s="55"/>
      <c r="J174" s="31" t="s">
        <v>293</v>
      </c>
      <c r="K174" s="33">
        <v>6500000000</v>
      </c>
      <c r="L174" s="33">
        <v>6459747740</v>
      </c>
      <c r="M174" s="132">
        <v>0.99380734461538467</v>
      </c>
      <c r="N174" s="33">
        <v>0</v>
      </c>
      <c r="O174" s="33">
        <v>6458980295</v>
      </c>
      <c r="P174" s="127">
        <f t="shared" si="46"/>
        <v>0.99988119582514845</v>
      </c>
      <c r="Q174" s="31" t="str">
        <f t="shared" si="35"/>
        <v>MUY ALTO</v>
      </c>
      <c r="R174" s="102"/>
      <c r="S174" s="32">
        <f t="shared" si="34"/>
        <v>0</v>
      </c>
      <c r="T174" s="31" t="str">
        <f t="shared" si="36"/>
        <v>MUY BAJO</v>
      </c>
    </row>
    <row r="175" spans="1:20" ht="25.5" x14ac:dyDescent="0.25">
      <c r="A175" s="141"/>
      <c r="B175" s="10" t="s">
        <v>116</v>
      </c>
      <c r="C175" s="3" t="s">
        <v>27</v>
      </c>
      <c r="D175" s="1" t="s">
        <v>117</v>
      </c>
      <c r="E175" s="49">
        <v>0</v>
      </c>
      <c r="F175" s="54">
        <v>1</v>
      </c>
      <c r="G175" s="49" t="s">
        <v>290</v>
      </c>
      <c r="H175" s="136">
        <v>0</v>
      </c>
      <c r="I175" s="55">
        <f t="shared" si="31"/>
        <v>0</v>
      </c>
      <c r="J175" s="31" t="str">
        <f t="shared" si="22"/>
        <v>MUY BAJO</v>
      </c>
      <c r="K175" s="33">
        <v>300000000</v>
      </c>
      <c r="L175" s="33">
        <v>0</v>
      </c>
      <c r="M175" s="132">
        <v>0</v>
      </c>
      <c r="N175" s="33">
        <v>0</v>
      </c>
      <c r="O175" s="33">
        <v>0</v>
      </c>
      <c r="P175" s="127">
        <v>0</v>
      </c>
      <c r="Q175" s="31" t="str">
        <f t="shared" si="35"/>
        <v>MUY BAJO</v>
      </c>
      <c r="R175" s="102"/>
      <c r="S175" s="32">
        <f t="shared" si="34"/>
        <v>0</v>
      </c>
      <c r="T175" s="31" t="str">
        <f t="shared" si="36"/>
        <v>MUY BAJO</v>
      </c>
    </row>
    <row r="176" spans="1:20" ht="25.5" x14ac:dyDescent="0.25">
      <c r="A176" s="141"/>
      <c r="B176" s="10" t="s">
        <v>116</v>
      </c>
      <c r="C176" s="3" t="s">
        <v>29</v>
      </c>
      <c r="D176" s="1" t="s">
        <v>117</v>
      </c>
      <c r="E176" s="49">
        <v>0</v>
      </c>
      <c r="F176" s="54"/>
      <c r="G176" s="49" t="s">
        <v>290</v>
      </c>
      <c r="H176" s="136">
        <v>0</v>
      </c>
      <c r="I176" s="55"/>
      <c r="J176" s="31" t="s">
        <v>293</v>
      </c>
      <c r="K176" s="33">
        <v>0</v>
      </c>
      <c r="L176" s="33">
        <v>0</v>
      </c>
      <c r="M176" s="132"/>
      <c r="N176" s="33">
        <v>0</v>
      </c>
      <c r="O176" s="33">
        <v>0</v>
      </c>
      <c r="P176" s="127"/>
      <c r="Q176" s="31" t="s">
        <v>293</v>
      </c>
      <c r="R176" s="102"/>
      <c r="S176" s="32"/>
      <c r="T176" s="31" t="s">
        <v>293</v>
      </c>
    </row>
    <row r="177" spans="1:20" ht="25.5" x14ac:dyDescent="0.25">
      <c r="A177" s="141"/>
      <c r="B177" s="10" t="s">
        <v>116</v>
      </c>
      <c r="C177" s="3" t="s">
        <v>30</v>
      </c>
      <c r="D177" s="1" t="s">
        <v>117</v>
      </c>
      <c r="E177" s="49">
        <v>0</v>
      </c>
      <c r="F177" s="54"/>
      <c r="G177" s="49" t="s">
        <v>290</v>
      </c>
      <c r="H177" s="136">
        <v>0</v>
      </c>
      <c r="I177" s="55"/>
      <c r="J177" s="31" t="s">
        <v>293</v>
      </c>
      <c r="K177" s="33">
        <v>0</v>
      </c>
      <c r="L177" s="33">
        <v>0</v>
      </c>
      <c r="M177" s="132"/>
      <c r="N177" s="33">
        <v>0</v>
      </c>
      <c r="O177" s="33">
        <v>0</v>
      </c>
      <c r="P177" s="127"/>
      <c r="Q177" s="31" t="s">
        <v>293</v>
      </c>
      <c r="R177" s="102"/>
      <c r="S177" s="32"/>
      <c r="T177" s="31" t="s">
        <v>293</v>
      </c>
    </row>
    <row r="178" spans="1:20" ht="25.5" x14ac:dyDescent="0.25">
      <c r="A178" s="141"/>
      <c r="B178" s="10" t="s">
        <v>116</v>
      </c>
      <c r="C178" s="3" t="s">
        <v>31</v>
      </c>
      <c r="D178" s="1" t="s">
        <v>117</v>
      </c>
      <c r="E178" s="49">
        <v>0</v>
      </c>
      <c r="F178" s="54"/>
      <c r="G178" s="49" t="s">
        <v>290</v>
      </c>
      <c r="H178" s="136">
        <v>0</v>
      </c>
      <c r="I178" s="55"/>
      <c r="J178" s="31" t="s">
        <v>293</v>
      </c>
      <c r="K178" s="33">
        <v>0</v>
      </c>
      <c r="L178" s="33">
        <v>0</v>
      </c>
      <c r="M178" s="132"/>
      <c r="N178" s="33">
        <v>0</v>
      </c>
      <c r="O178" s="33">
        <v>0</v>
      </c>
      <c r="P178" s="127"/>
      <c r="Q178" s="31" t="s">
        <v>293</v>
      </c>
      <c r="R178" s="102"/>
      <c r="S178" s="32"/>
      <c r="T178" s="31" t="s">
        <v>293</v>
      </c>
    </row>
    <row r="179" spans="1:20" ht="25.5" x14ac:dyDescent="0.25">
      <c r="A179" s="141"/>
      <c r="B179" s="10" t="s">
        <v>116</v>
      </c>
      <c r="C179" s="3" t="s">
        <v>27</v>
      </c>
      <c r="D179" s="1" t="s">
        <v>118</v>
      </c>
      <c r="E179" s="49">
        <v>0</v>
      </c>
      <c r="F179" s="54"/>
      <c r="G179" s="49" t="s">
        <v>289</v>
      </c>
      <c r="H179" s="136">
        <v>0</v>
      </c>
      <c r="I179" s="55"/>
      <c r="J179" s="31" t="s">
        <v>293</v>
      </c>
      <c r="K179" s="33">
        <v>0</v>
      </c>
      <c r="L179" s="33">
        <v>0</v>
      </c>
      <c r="M179" s="132"/>
      <c r="N179" s="33">
        <v>0</v>
      </c>
      <c r="O179" s="33">
        <v>0</v>
      </c>
      <c r="P179" s="127"/>
      <c r="Q179" s="31" t="s">
        <v>293</v>
      </c>
      <c r="R179" s="102"/>
      <c r="S179" s="32"/>
      <c r="T179" s="31" t="s">
        <v>293</v>
      </c>
    </row>
    <row r="180" spans="1:20" ht="25.5" x14ac:dyDescent="0.25">
      <c r="A180" s="141"/>
      <c r="B180" s="10" t="s">
        <v>116</v>
      </c>
      <c r="C180" s="3" t="s">
        <v>29</v>
      </c>
      <c r="D180" s="1" t="s">
        <v>118</v>
      </c>
      <c r="E180" s="49">
        <v>0</v>
      </c>
      <c r="F180" s="54"/>
      <c r="G180" s="49" t="s">
        <v>289</v>
      </c>
      <c r="H180" s="136">
        <v>0</v>
      </c>
      <c r="I180" s="55"/>
      <c r="J180" s="31" t="s">
        <v>293</v>
      </c>
      <c r="K180" s="33">
        <v>0</v>
      </c>
      <c r="L180" s="33">
        <v>0</v>
      </c>
      <c r="M180" s="132"/>
      <c r="N180" s="33">
        <v>0</v>
      </c>
      <c r="O180" s="33">
        <v>0</v>
      </c>
      <c r="P180" s="127"/>
      <c r="Q180" s="31" t="s">
        <v>293</v>
      </c>
      <c r="R180" s="102"/>
      <c r="S180" s="32"/>
      <c r="T180" s="31" t="s">
        <v>293</v>
      </c>
    </row>
    <row r="181" spans="1:20" ht="25.5" x14ac:dyDescent="0.25">
      <c r="A181" s="141"/>
      <c r="B181" s="10" t="s">
        <v>116</v>
      </c>
      <c r="C181" s="3" t="s">
        <v>30</v>
      </c>
      <c r="D181" s="1" t="s">
        <v>118</v>
      </c>
      <c r="E181" s="49">
        <v>0</v>
      </c>
      <c r="F181" s="54"/>
      <c r="G181" s="49" t="s">
        <v>289</v>
      </c>
      <c r="H181" s="136">
        <v>0</v>
      </c>
      <c r="I181" s="55"/>
      <c r="J181" s="31" t="s">
        <v>293</v>
      </c>
      <c r="K181" s="33">
        <v>0</v>
      </c>
      <c r="L181" s="33">
        <v>0</v>
      </c>
      <c r="M181" s="132"/>
      <c r="N181" s="33">
        <v>0</v>
      </c>
      <c r="O181" s="33">
        <v>0</v>
      </c>
      <c r="P181" s="127"/>
      <c r="Q181" s="31" t="s">
        <v>293</v>
      </c>
      <c r="R181" s="102"/>
      <c r="S181" s="32"/>
      <c r="T181" s="31" t="s">
        <v>293</v>
      </c>
    </row>
    <row r="182" spans="1:20" ht="25.5" x14ac:dyDescent="0.25">
      <c r="A182" s="141"/>
      <c r="B182" s="10" t="s">
        <v>116</v>
      </c>
      <c r="C182" s="3" t="s">
        <v>31</v>
      </c>
      <c r="D182" s="1" t="s">
        <v>118</v>
      </c>
      <c r="E182" s="49">
        <v>0</v>
      </c>
      <c r="F182" s="54"/>
      <c r="G182" s="49" t="s">
        <v>289</v>
      </c>
      <c r="H182" s="136">
        <v>0</v>
      </c>
      <c r="I182" s="55"/>
      <c r="J182" s="31" t="s">
        <v>293</v>
      </c>
      <c r="K182" s="33">
        <v>0</v>
      </c>
      <c r="L182" s="33">
        <v>0</v>
      </c>
      <c r="M182" s="132"/>
      <c r="N182" s="33">
        <v>0</v>
      </c>
      <c r="O182" s="33">
        <v>0</v>
      </c>
      <c r="P182" s="127"/>
      <c r="Q182" s="31" t="s">
        <v>293</v>
      </c>
      <c r="R182" s="102"/>
      <c r="S182" s="32"/>
      <c r="T182" s="31" t="s">
        <v>293</v>
      </c>
    </row>
    <row r="183" spans="1:20" x14ac:dyDescent="0.25">
      <c r="A183" s="141"/>
      <c r="B183" s="10" t="s">
        <v>119</v>
      </c>
      <c r="C183" s="3" t="s">
        <v>27</v>
      </c>
      <c r="D183" s="1" t="s">
        <v>120</v>
      </c>
      <c r="E183" s="65">
        <v>48789</v>
      </c>
      <c r="F183" s="54">
        <v>4800</v>
      </c>
      <c r="G183" s="49" t="s">
        <v>290</v>
      </c>
      <c r="H183" s="136">
        <v>8846</v>
      </c>
      <c r="I183" s="55">
        <f t="shared" si="31"/>
        <v>1.8429166666666668</v>
      </c>
      <c r="J183" s="31" t="str">
        <f t="shared" ref="J183:J245" si="48">IF(I183&lt;=20%,"MUY BAJO",IF(AND(I183&gt;20%,I183&lt;=40%),"BAJO",IF(AND(I183&gt;40%,I183&lt;=60%),"MEDIO",IF(AND(I183&gt;60%,I183&lt;=80%),"ALTO","MUY ALTO"))))</f>
        <v>MUY ALTO</v>
      </c>
      <c r="K183" s="33">
        <v>244000000</v>
      </c>
      <c r="L183" s="33">
        <v>1312750892</v>
      </c>
      <c r="M183" s="132">
        <v>5.3801266065573774</v>
      </c>
      <c r="N183" s="33">
        <v>0</v>
      </c>
      <c r="O183" s="33">
        <v>953452989</v>
      </c>
      <c r="P183" s="127">
        <f t="shared" si="46"/>
        <v>0.72630153581339174</v>
      </c>
      <c r="Q183" s="31" t="str">
        <f t="shared" si="35"/>
        <v>ALTO</v>
      </c>
      <c r="R183" s="102"/>
      <c r="S183" s="32">
        <f t="shared" si="34"/>
        <v>1.3385132053760966</v>
      </c>
      <c r="T183" s="31" t="str">
        <f t="shared" si="36"/>
        <v>MUY ALTO</v>
      </c>
    </row>
    <row r="184" spans="1:20" x14ac:dyDescent="0.25">
      <c r="A184" s="141"/>
      <c r="B184" s="10" t="s">
        <v>119</v>
      </c>
      <c r="C184" s="3" t="s">
        <v>29</v>
      </c>
      <c r="D184" s="1" t="s">
        <v>120</v>
      </c>
      <c r="E184" s="65">
        <v>2455</v>
      </c>
      <c r="F184" s="54">
        <v>245</v>
      </c>
      <c r="G184" s="49" t="s">
        <v>289</v>
      </c>
      <c r="H184" s="136">
        <v>0</v>
      </c>
      <c r="I184" s="55">
        <f t="shared" si="31"/>
        <v>0</v>
      </c>
      <c r="J184" s="31" t="str">
        <f t="shared" si="48"/>
        <v>MUY BAJO</v>
      </c>
      <c r="K184" s="33">
        <v>12250000</v>
      </c>
      <c r="L184" s="33">
        <v>0</v>
      </c>
      <c r="M184" s="132">
        <v>0</v>
      </c>
      <c r="N184" s="33">
        <v>0</v>
      </c>
      <c r="O184" s="33">
        <v>0</v>
      </c>
      <c r="P184" s="127">
        <v>0</v>
      </c>
      <c r="Q184" s="31" t="str">
        <f t="shared" si="35"/>
        <v>MUY BAJO</v>
      </c>
      <c r="R184" s="102"/>
      <c r="S184" s="32">
        <f t="shared" si="34"/>
        <v>0</v>
      </c>
      <c r="T184" s="31" t="str">
        <f t="shared" si="36"/>
        <v>MUY BAJO</v>
      </c>
    </row>
    <row r="185" spans="1:20" x14ac:dyDescent="0.25">
      <c r="A185" s="141"/>
      <c r="B185" s="10" t="s">
        <v>119</v>
      </c>
      <c r="C185" s="3" t="s">
        <v>30</v>
      </c>
      <c r="D185" s="1" t="s">
        <v>120</v>
      </c>
      <c r="E185" s="65">
        <v>3938</v>
      </c>
      <c r="F185" s="54">
        <v>393</v>
      </c>
      <c r="G185" s="49" t="s">
        <v>289</v>
      </c>
      <c r="H185" s="136">
        <v>638</v>
      </c>
      <c r="I185" s="55">
        <f t="shared" si="31"/>
        <v>1.6234096692111959</v>
      </c>
      <c r="J185" s="31" t="str">
        <f t="shared" si="48"/>
        <v>MUY ALTO</v>
      </c>
      <c r="K185" s="33">
        <v>19650000</v>
      </c>
      <c r="L185" s="33">
        <v>352586590</v>
      </c>
      <c r="M185" s="132">
        <v>17.943337913486005</v>
      </c>
      <c r="N185" s="33">
        <v>0</v>
      </c>
      <c r="O185" s="33">
        <v>338770232</v>
      </c>
      <c r="P185" s="127">
        <f t="shared" si="46"/>
        <v>0.96081428394653356</v>
      </c>
      <c r="Q185" s="31" t="str">
        <f t="shared" si="35"/>
        <v>MUY ALTO</v>
      </c>
      <c r="R185" s="102"/>
      <c r="S185" s="32">
        <f t="shared" si="34"/>
        <v>1.559795198875034</v>
      </c>
      <c r="T185" s="31" t="str">
        <f t="shared" si="36"/>
        <v>MUY ALTO</v>
      </c>
    </row>
    <row r="186" spans="1:20" x14ac:dyDescent="0.25">
      <c r="A186" s="141"/>
      <c r="B186" s="10" t="s">
        <v>119</v>
      </c>
      <c r="C186" s="3" t="s">
        <v>31</v>
      </c>
      <c r="D186" s="1" t="s">
        <v>120</v>
      </c>
      <c r="E186" s="65">
        <v>4197</v>
      </c>
      <c r="F186" s="54">
        <v>419</v>
      </c>
      <c r="G186" s="49" t="s">
        <v>289</v>
      </c>
      <c r="H186" s="136">
        <v>0</v>
      </c>
      <c r="I186" s="55">
        <f t="shared" si="31"/>
        <v>0</v>
      </c>
      <c r="J186" s="31" t="str">
        <f t="shared" si="48"/>
        <v>MUY BAJO</v>
      </c>
      <c r="K186" s="33">
        <v>20950000</v>
      </c>
      <c r="L186" s="33">
        <v>0</v>
      </c>
      <c r="M186" s="132">
        <v>0</v>
      </c>
      <c r="N186" s="33">
        <v>0</v>
      </c>
      <c r="O186" s="33">
        <v>0</v>
      </c>
      <c r="P186" s="127">
        <v>0</v>
      </c>
      <c r="Q186" s="31" t="str">
        <f t="shared" si="35"/>
        <v>MUY BAJO</v>
      </c>
      <c r="R186" s="102"/>
      <c r="S186" s="32">
        <f t="shared" si="34"/>
        <v>0</v>
      </c>
      <c r="T186" s="31" t="str">
        <f t="shared" si="36"/>
        <v>MUY BAJO</v>
      </c>
    </row>
    <row r="187" spans="1:20" ht="25.5" x14ac:dyDescent="0.25">
      <c r="A187" s="141"/>
      <c r="B187" s="11" t="s">
        <v>323</v>
      </c>
      <c r="C187" s="20"/>
      <c r="D187" s="7"/>
      <c r="E187" s="76"/>
      <c r="F187" s="77"/>
      <c r="G187" s="52"/>
      <c r="H187" s="77"/>
      <c r="I187" s="78">
        <f>+AVERAGE(I167:I186)</f>
        <v>0.54663263358778624</v>
      </c>
      <c r="J187" s="35" t="str">
        <f t="shared" si="48"/>
        <v>MEDIO</v>
      </c>
      <c r="K187" s="36">
        <f t="shared" ref="K187:O187" si="49">SUM(K167:K186)</f>
        <v>20152850000</v>
      </c>
      <c r="L187" s="36">
        <f t="shared" si="49"/>
        <v>9743377314</v>
      </c>
      <c r="M187" s="75">
        <f>+L187/K187</f>
        <v>0.48347391629471764</v>
      </c>
      <c r="N187" s="36">
        <f t="shared" si="49"/>
        <v>105500000</v>
      </c>
      <c r="O187" s="36">
        <f t="shared" si="49"/>
        <v>9071107413</v>
      </c>
      <c r="P187" s="109">
        <f>+O187/L187</f>
        <v>0.93100237429643284</v>
      </c>
      <c r="Q187" s="35" t="str">
        <f t="shared" si="35"/>
        <v>MUY ALTO</v>
      </c>
      <c r="R187" s="102"/>
      <c r="S187" s="74">
        <f t="shared" si="34"/>
        <v>0.50891627973814102</v>
      </c>
      <c r="T187" s="35" t="str">
        <f t="shared" si="36"/>
        <v>MEDIO</v>
      </c>
    </row>
    <row r="188" spans="1:20" ht="25.5" x14ac:dyDescent="0.25">
      <c r="A188" s="141"/>
      <c r="B188" s="10" t="s">
        <v>121</v>
      </c>
      <c r="C188" s="3" t="s">
        <v>27</v>
      </c>
      <c r="D188" s="1" t="s">
        <v>122</v>
      </c>
      <c r="E188" s="49">
        <v>1450</v>
      </c>
      <c r="F188" s="81">
        <v>1850</v>
      </c>
      <c r="G188" s="49" t="s">
        <v>291</v>
      </c>
      <c r="H188" s="136">
        <v>0</v>
      </c>
      <c r="I188" s="82">
        <f t="shared" si="31"/>
        <v>0</v>
      </c>
      <c r="J188" s="31" t="str">
        <f t="shared" si="48"/>
        <v>MUY BAJO</v>
      </c>
      <c r="K188" s="33">
        <v>558197324</v>
      </c>
      <c r="L188" s="33">
        <v>0</v>
      </c>
      <c r="M188" s="132">
        <v>0</v>
      </c>
      <c r="N188" s="33">
        <v>0</v>
      </c>
      <c r="O188" s="33">
        <v>0</v>
      </c>
      <c r="P188" s="127">
        <v>0</v>
      </c>
      <c r="Q188" s="31" t="str">
        <f t="shared" si="35"/>
        <v>MUY BAJO</v>
      </c>
      <c r="R188" s="102"/>
      <c r="S188" s="32">
        <f t="shared" si="34"/>
        <v>0</v>
      </c>
      <c r="T188" s="31" t="str">
        <f t="shared" si="36"/>
        <v>MUY BAJO</v>
      </c>
    </row>
    <row r="189" spans="1:20" ht="25.5" x14ac:dyDescent="0.25">
      <c r="A189" s="141"/>
      <c r="B189" s="10" t="s">
        <v>121</v>
      </c>
      <c r="C189" s="3" t="s">
        <v>29</v>
      </c>
      <c r="D189" s="1" t="s">
        <v>122</v>
      </c>
      <c r="E189" s="49">
        <v>150</v>
      </c>
      <c r="F189" s="81">
        <v>410</v>
      </c>
      <c r="G189" s="49" t="s">
        <v>291</v>
      </c>
      <c r="H189" s="136">
        <v>0</v>
      </c>
      <c r="I189" s="82">
        <f t="shared" si="31"/>
        <v>0</v>
      </c>
      <c r="J189" s="31" t="str">
        <f t="shared" si="48"/>
        <v>MUY BAJO</v>
      </c>
      <c r="K189" s="33">
        <v>123708596</v>
      </c>
      <c r="L189" s="33">
        <v>0</v>
      </c>
      <c r="M189" s="132">
        <v>0</v>
      </c>
      <c r="N189" s="33">
        <v>0</v>
      </c>
      <c r="O189" s="33">
        <v>0</v>
      </c>
      <c r="P189" s="127">
        <v>0</v>
      </c>
      <c r="Q189" s="31" t="str">
        <f t="shared" si="35"/>
        <v>MUY BAJO</v>
      </c>
      <c r="R189" s="102"/>
      <c r="S189" s="32">
        <f t="shared" si="34"/>
        <v>0</v>
      </c>
      <c r="T189" s="31" t="str">
        <f t="shared" si="36"/>
        <v>MUY BAJO</v>
      </c>
    </row>
    <row r="190" spans="1:20" ht="25.5" x14ac:dyDescent="0.25">
      <c r="A190" s="141"/>
      <c r="B190" s="10" t="s">
        <v>121</v>
      </c>
      <c r="C190" s="3" t="s">
        <v>30</v>
      </c>
      <c r="D190" s="1" t="s">
        <v>122</v>
      </c>
      <c r="E190" s="49">
        <v>150</v>
      </c>
      <c r="F190" s="81">
        <v>220</v>
      </c>
      <c r="G190" s="49" t="s">
        <v>291</v>
      </c>
      <c r="H190" s="136">
        <v>0</v>
      </c>
      <c r="I190" s="82">
        <f t="shared" si="31"/>
        <v>0</v>
      </c>
      <c r="J190" s="31" t="str">
        <f t="shared" si="48"/>
        <v>MUY BAJO</v>
      </c>
      <c r="K190" s="33">
        <v>66380222</v>
      </c>
      <c r="L190" s="33">
        <v>0</v>
      </c>
      <c r="M190" s="132">
        <v>0</v>
      </c>
      <c r="N190" s="33">
        <v>0</v>
      </c>
      <c r="O190" s="33">
        <v>0</v>
      </c>
      <c r="P190" s="127">
        <v>0</v>
      </c>
      <c r="Q190" s="31" t="str">
        <f t="shared" si="35"/>
        <v>MUY BAJO</v>
      </c>
      <c r="R190" s="102"/>
      <c r="S190" s="32">
        <f t="shared" si="34"/>
        <v>0</v>
      </c>
      <c r="T190" s="31" t="str">
        <f t="shared" si="36"/>
        <v>MUY BAJO</v>
      </c>
    </row>
    <row r="191" spans="1:20" ht="25.5" x14ac:dyDescent="0.25">
      <c r="A191" s="141"/>
      <c r="B191" s="10" t="s">
        <v>121</v>
      </c>
      <c r="C191" s="3" t="s">
        <v>31</v>
      </c>
      <c r="D191" s="1" t="s">
        <v>122</v>
      </c>
      <c r="E191" s="49">
        <v>330</v>
      </c>
      <c r="F191" s="81">
        <v>220</v>
      </c>
      <c r="G191" s="49" t="s">
        <v>291</v>
      </c>
      <c r="H191" s="136">
        <v>0</v>
      </c>
      <c r="I191" s="82">
        <f t="shared" si="31"/>
        <v>0</v>
      </c>
      <c r="J191" s="31" t="str">
        <f t="shared" si="48"/>
        <v>MUY BAJO</v>
      </c>
      <c r="K191" s="33">
        <v>66380222</v>
      </c>
      <c r="L191" s="33">
        <v>0</v>
      </c>
      <c r="M191" s="132">
        <v>0</v>
      </c>
      <c r="N191" s="33">
        <v>0</v>
      </c>
      <c r="O191" s="33">
        <v>0</v>
      </c>
      <c r="P191" s="127">
        <v>0</v>
      </c>
      <c r="Q191" s="31" t="str">
        <f t="shared" si="35"/>
        <v>MUY BAJO</v>
      </c>
      <c r="R191" s="102"/>
      <c r="S191" s="32">
        <f t="shared" si="34"/>
        <v>0</v>
      </c>
      <c r="T191" s="31" t="str">
        <f t="shared" si="36"/>
        <v>MUY BAJO</v>
      </c>
    </row>
    <row r="192" spans="1:20" ht="38.25" x14ac:dyDescent="0.25">
      <c r="A192" s="141"/>
      <c r="B192" s="11" t="s">
        <v>322</v>
      </c>
      <c r="C192" s="20"/>
      <c r="D192" s="7"/>
      <c r="E192" s="76"/>
      <c r="F192" s="77"/>
      <c r="G192" s="52"/>
      <c r="H192" s="77"/>
      <c r="I192" s="78">
        <f>+AVERAGE(I188:I191)</f>
        <v>0</v>
      </c>
      <c r="J192" s="35" t="str">
        <f t="shared" si="48"/>
        <v>MUY BAJO</v>
      </c>
      <c r="K192" s="36">
        <f t="shared" ref="K192:O192" si="50">SUM(K188:K191)</f>
        <v>814666364</v>
      </c>
      <c r="L192" s="36">
        <f t="shared" si="50"/>
        <v>0</v>
      </c>
      <c r="M192" s="75">
        <f>+L192/K192</f>
        <v>0</v>
      </c>
      <c r="N192" s="36">
        <f t="shared" si="50"/>
        <v>0</v>
      </c>
      <c r="O192" s="36">
        <f t="shared" si="50"/>
        <v>0</v>
      </c>
      <c r="P192" s="109">
        <v>0</v>
      </c>
      <c r="Q192" s="35" t="str">
        <f t="shared" si="35"/>
        <v>MUY BAJO</v>
      </c>
      <c r="R192" s="102"/>
      <c r="S192" s="74">
        <f t="shared" si="34"/>
        <v>0</v>
      </c>
      <c r="T192" s="35" t="str">
        <f t="shared" si="36"/>
        <v>MUY BAJO</v>
      </c>
    </row>
    <row r="193" spans="1:20" ht="25.5" x14ac:dyDescent="0.25">
      <c r="A193" s="141"/>
      <c r="B193" s="10" t="s">
        <v>123</v>
      </c>
      <c r="C193" s="3" t="s">
        <v>27</v>
      </c>
      <c r="D193" s="1" t="s">
        <v>124</v>
      </c>
      <c r="E193" s="49">
        <v>113</v>
      </c>
      <c r="F193" s="54"/>
      <c r="G193" s="49" t="s">
        <v>291</v>
      </c>
      <c r="H193" s="136">
        <v>21</v>
      </c>
      <c r="I193" s="55"/>
      <c r="J193" s="31" t="s">
        <v>293</v>
      </c>
      <c r="K193" s="33">
        <v>940000000</v>
      </c>
      <c r="L193" s="33">
        <v>2348435209</v>
      </c>
      <c r="M193" s="132">
        <v>2.4983353287234045</v>
      </c>
      <c r="N193" s="33">
        <v>507696731</v>
      </c>
      <c r="O193" s="33">
        <v>626071981</v>
      </c>
      <c r="P193" s="127">
        <f t="shared" si="46"/>
        <v>0.26659112357057152</v>
      </c>
      <c r="Q193" s="31" t="str">
        <f t="shared" si="35"/>
        <v>BAJO</v>
      </c>
      <c r="R193" s="102"/>
      <c r="S193" s="32">
        <f t="shared" si="34"/>
        <v>0</v>
      </c>
      <c r="T193" s="31" t="str">
        <f t="shared" si="36"/>
        <v>MUY BAJO</v>
      </c>
    </row>
    <row r="194" spans="1:20" ht="25.5" x14ac:dyDescent="0.25">
      <c r="A194" s="141"/>
      <c r="B194" s="10" t="s">
        <v>123</v>
      </c>
      <c r="C194" s="3" t="s">
        <v>29</v>
      </c>
      <c r="D194" s="1" t="s">
        <v>124</v>
      </c>
      <c r="E194" s="49">
        <v>3</v>
      </c>
      <c r="F194" s="54"/>
      <c r="G194" s="49" t="s">
        <v>291</v>
      </c>
      <c r="H194" s="136">
        <v>0</v>
      </c>
      <c r="I194" s="55"/>
      <c r="J194" s="31" t="s">
        <v>293</v>
      </c>
      <c r="K194" s="33">
        <v>417000000</v>
      </c>
      <c r="L194" s="33">
        <v>200000695</v>
      </c>
      <c r="M194" s="132">
        <v>0.47961797362110314</v>
      </c>
      <c r="N194" s="33">
        <v>0</v>
      </c>
      <c r="O194" s="33">
        <v>0</v>
      </c>
      <c r="P194" s="127">
        <f t="shared" si="46"/>
        <v>0</v>
      </c>
      <c r="Q194" s="31" t="str">
        <f t="shared" si="35"/>
        <v>MUY BAJO</v>
      </c>
      <c r="R194" s="102"/>
      <c r="S194" s="32">
        <f t="shared" si="34"/>
        <v>0</v>
      </c>
      <c r="T194" s="31" t="str">
        <f t="shared" si="36"/>
        <v>MUY BAJO</v>
      </c>
    </row>
    <row r="195" spans="1:20" ht="25.5" x14ac:dyDescent="0.25">
      <c r="A195" s="141"/>
      <c r="B195" s="10" t="s">
        <v>123</v>
      </c>
      <c r="C195" s="3" t="s">
        <v>30</v>
      </c>
      <c r="D195" s="1" t="s">
        <v>124</v>
      </c>
      <c r="E195" s="49">
        <v>4</v>
      </c>
      <c r="F195" s="54"/>
      <c r="G195" s="49" t="s">
        <v>291</v>
      </c>
      <c r="H195" s="136">
        <v>0</v>
      </c>
      <c r="I195" s="55"/>
      <c r="J195" s="31" t="s">
        <v>293</v>
      </c>
      <c r="K195" s="33">
        <v>200000000</v>
      </c>
      <c r="L195" s="33">
        <v>281094705</v>
      </c>
      <c r="M195" s="132">
        <v>1.4054735249999999</v>
      </c>
      <c r="N195" s="33">
        <v>0</v>
      </c>
      <c r="O195" s="33">
        <v>0</v>
      </c>
      <c r="P195" s="127">
        <f t="shared" si="46"/>
        <v>0</v>
      </c>
      <c r="Q195" s="31" t="str">
        <f t="shared" si="35"/>
        <v>MUY BAJO</v>
      </c>
      <c r="R195" s="102"/>
      <c r="S195" s="32">
        <f t="shared" si="34"/>
        <v>0</v>
      </c>
      <c r="T195" s="31" t="str">
        <f t="shared" si="36"/>
        <v>MUY BAJO</v>
      </c>
    </row>
    <row r="196" spans="1:20" ht="25.5" x14ac:dyDescent="0.25">
      <c r="A196" s="141"/>
      <c r="B196" s="10" t="s">
        <v>123</v>
      </c>
      <c r="C196" s="3" t="s">
        <v>31</v>
      </c>
      <c r="D196" s="1" t="s">
        <v>124</v>
      </c>
      <c r="E196" s="49">
        <v>6</v>
      </c>
      <c r="F196" s="54"/>
      <c r="G196" s="49" t="s">
        <v>291</v>
      </c>
      <c r="H196" s="136">
        <v>1</v>
      </c>
      <c r="I196" s="55"/>
      <c r="J196" s="31" t="s">
        <v>293</v>
      </c>
      <c r="K196" s="33">
        <v>392000000</v>
      </c>
      <c r="L196" s="33">
        <v>897037240</v>
      </c>
      <c r="M196" s="132">
        <v>2.2883603061224491</v>
      </c>
      <c r="N196" s="33">
        <v>0</v>
      </c>
      <c r="O196" s="33">
        <v>200803099</v>
      </c>
      <c r="P196" s="127">
        <f t="shared" si="46"/>
        <v>0.22385146351337654</v>
      </c>
      <c r="Q196" s="31" t="str">
        <f t="shared" si="35"/>
        <v>BAJO</v>
      </c>
      <c r="R196" s="102"/>
      <c r="S196" s="32">
        <f t="shared" si="34"/>
        <v>0</v>
      </c>
      <c r="T196" s="31" t="str">
        <f t="shared" si="36"/>
        <v>MUY BAJO</v>
      </c>
    </row>
    <row r="197" spans="1:20" ht="25.5" x14ac:dyDescent="0.25">
      <c r="A197" s="141"/>
      <c r="B197" s="10" t="s">
        <v>123</v>
      </c>
      <c r="C197" s="3" t="s">
        <v>27</v>
      </c>
      <c r="D197" s="1" t="s">
        <v>125</v>
      </c>
      <c r="E197" s="49">
        <v>110</v>
      </c>
      <c r="F197" s="49">
        <v>11</v>
      </c>
      <c r="G197" s="49" t="s">
        <v>291</v>
      </c>
      <c r="H197" s="136">
        <v>11</v>
      </c>
      <c r="I197" s="50">
        <f t="shared" si="31"/>
        <v>1</v>
      </c>
      <c r="J197" s="31" t="str">
        <f t="shared" si="48"/>
        <v>MUY ALTO</v>
      </c>
      <c r="K197" s="33">
        <v>104500000</v>
      </c>
      <c r="L197" s="33">
        <v>468100924</v>
      </c>
      <c r="M197" s="132">
        <v>4.4794346794258377</v>
      </c>
      <c r="N197" s="33">
        <v>393966041</v>
      </c>
      <c r="O197" s="33">
        <v>393966041</v>
      </c>
      <c r="P197" s="127">
        <f t="shared" si="46"/>
        <v>0.84162628356614821</v>
      </c>
      <c r="Q197" s="31" t="str">
        <f t="shared" si="35"/>
        <v>MUY ALTO</v>
      </c>
      <c r="R197" s="102"/>
      <c r="S197" s="32">
        <f t="shared" si="34"/>
        <v>0.84162628356614821</v>
      </c>
      <c r="T197" s="31" t="str">
        <f t="shared" si="36"/>
        <v>MUY ALTO</v>
      </c>
    </row>
    <row r="198" spans="1:20" ht="25.5" x14ac:dyDescent="0.25">
      <c r="A198" s="141"/>
      <c r="B198" s="10" t="s">
        <v>123</v>
      </c>
      <c r="C198" s="3" t="s">
        <v>29</v>
      </c>
      <c r="D198" s="1" t="s">
        <v>125</v>
      </c>
      <c r="E198" s="49">
        <v>15</v>
      </c>
      <c r="F198" s="54">
        <v>8</v>
      </c>
      <c r="G198" s="49" t="s">
        <v>291</v>
      </c>
      <c r="H198" s="136">
        <v>2</v>
      </c>
      <c r="I198" s="55">
        <f t="shared" si="31"/>
        <v>0.25</v>
      </c>
      <c r="J198" s="31" t="str">
        <f t="shared" si="48"/>
        <v>BAJO</v>
      </c>
      <c r="K198" s="33">
        <v>76000000</v>
      </c>
      <c r="L198" s="33">
        <v>0</v>
      </c>
      <c r="M198" s="132">
        <v>0</v>
      </c>
      <c r="N198" s="33">
        <v>0</v>
      </c>
      <c r="O198" s="33">
        <v>0</v>
      </c>
      <c r="P198" s="127" t="e">
        <f t="shared" si="46"/>
        <v>#DIV/0!</v>
      </c>
      <c r="Q198" s="31" t="e">
        <f t="shared" si="35"/>
        <v>#DIV/0!</v>
      </c>
      <c r="R198" s="102"/>
      <c r="S198" s="32" t="e">
        <f t="shared" si="34"/>
        <v>#DIV/0!</v>
      </c>
      <c r="T198" s="31" t="e">
        <f t="shared" si="36"/>
        <v>#DIV/0!</v>
      </c>
    </row>
    <row r="199" spans="1:20" ht="25.5" x14ac:dyDescent="0.25">
      <c r="A199" s="141"/>
      <c r="B199" s="10" t="s">
        <v>123</v>
      </c>
      <c r="C199" s="3" t="s">
        <v>30</v>
      </c>
      <c r="D199" s="1" t="s">
        <v>125</v>
      </c>
      <c r="E199" s="49">
        <v>15</v>
      </c>
      <c r="F199" s="54">
        <v>4</v>
      </c>
      <c r="G199" s="49" t="s">
        <v>291</v>
      </c>
      <c r="H199" s="136">
        <v>5</v>
      </c>
      <c r="I199" s="55">
        <f t="shared" si="31"/>
        <v>1.25</v>
      </c>
      <c r="J199" s="31" t="str">
        <f t="shared" si="48"/>
        <v>MUY ALTO</v>
      </c>
      <c r="K199" s="33">
        <v>38000000</v>
      </c>
      <c r="L199" s="33">
        <v>225400426</v>
      </c>
      <c r="M199" s="132">
        <v>5.9315901578947372</v>
      </c>
      <c r="N199" s="33">
        <v>107328623</v>
      </c>
      <c r="O199" s="33">
        <v>225400423</v>
      </c>
      <c r="P199" s="127">
        <f t="shared" si="46"/>
        <v>0.9999999866903535</v>
      </c>
      <c r="Q199" s="31" t="str">
        <f t="shared" si="35"/>
        <v>MUY ALTO</v>
      </c>
      <c r="R199" s="102"/>
      <c r="S199" s="32">
        <f t="shared" si="34"/>
        <v>1.2499999833629418</v>
      </c>
      <c r="T199" s="31" t="str">
        <f t="shared" si="36"/>
        <v>MUY ALTO</v>
      </c>
    </row>
    <row r="200" spans="1:20" ht="25.5" x14ac:dyDescent="0.25">
      <c r="A200" s="141"/>
      <c r="B200" s="10" t="s">
        <v>123</v>
      </c>
      <c r="C200" s="3" t="s">
        <v>31</v>
      </c>
      <c r="D200" s="1" t="s">
        <v>125</v>
      </c>
      <c r="E200" s="49">
        <v>20</v>
      </c>
      <c r="F200" s="54">
        <v>16</v>
      </c>
      <c r="G200" s="49" t="s">
        <v>291</v>
      </c>
      <c r="H200" s="136">
        <v>1</v>
      </c>
      <c r="I200" s="55">
        <f t="shared" ref="I200:I263" si="51">+H200/F200</f>
        <v>6.25E-2</v>
      </c>
      <c r="J200" s="31" t="str">
        <f t="shared" si="48"/>
        <v>MUY BAJO</v>
      </c>
      <c r="K200" s="33">
        <v>152000000</v>
      </c>
      <c r="L200" s="33">
        <v>0</v>
      </c>
      <c r="M200" s="132">
        <v>0</v>
      </c>
      <c r="N200" s="33">
        <v>0</v>
      </c>
      <c r="O200" s="33">
        <v>0</v>
      </c>
      <c r="P200" s="127" t="e">
        <f t="shared" si="46"/>
        <v>#DIV/0!</v>
      </c>
      <c r="Q200" s="31" t="e">
        <f t="shared" si="35"/>
        <v>#DIV/0!</v>
      </c>
      <c r="R200" s="102"/>
      <c r="S200" s="32" t="e">
        <f t="shared" ref="S200:S263" si="52">+I200*P200</f>
        <v>#DIV/0!</v>
      </c>
      <c r="T200" s="31" t="e">
        <f t="shared" si="36"/>
        <v>#DIV/0!</v>
      </c>
    </row>
    <row r="201" spans="1:20" ht="25.5" x14ac:dyDescent="0.25">
      <c r="A201" s="141"/>
      <c r="B201" s="10" t="s">
        <v>123</v>
      </c>
      <c r="C201" s="3" t="s">
        <v>27</v>
      </c>
      <c r="D201" s="1" t="s">
        <v>126</v>
      </c>
      <c r="E201" s="49">
        <v>1</v>
      </c>
      <c r="F201" s="54">
        <v>2</v>
      </c>
      <c r="G201" s="49" t="s">
        <v>289</v>
      </c>
      <c r="H201" s="136">
        <v>0</v>
      </c>
      <c r="I201" s="55">
        <f t="shared" si="51"/>
        <v>0</v>
      </c>
      <c r="J201" s="31" t="str">
        <f t="shared" si="48"/>
        <v>MUY BAJO</v>
      </c>
      <c r="K201" s="33">
        <v>1000000000</v>
      </c>
      <c r="L201" s="33">
        <v>466000000</v>
      </c>
      <c r="M201" s="132">
        <v>0.46600000000000003</v>
      </c>
      <c r="N201" s="33">
        <v>0</v>
      </c>
      <c r="O201" s="33">
        <v>0</v>
      </c>
      <c r="P201" s="127">
        <f t="shared" si="46"/>
        <v>0</v>
      </c>
      <c r="Q201" s="31" t="str">
        <f t="shared" si="35"/>
        <v>MUY BAJO</v>
      </c>
      <c r="R201" s="102"/>
      <c r="S201" s="32">
        <f t="shared" si="52"/>
        <v>0</v>
      </c>
      <c r="T201" s="31" t="str">
        <f t="shared" si="36"/>
        <v>MUY BAJO</v>
      </c>
    </row>
    <row r="202" spans="1:20" ht="25.5" x14ac:dyDescent="0.25">
      <c r="A202" s="141"/>
      <c r="B202" s="10" t="s">
        <v>123</v>
      </c>
      <c r="C202" s="3" t="s">
        <v>29</v>
      </c>
      <c r="D202" s="1" t="s">
        <v>126</v>
      </c>
      <c r="E202" s="49">
        <v>0</v>
      </c>
      <c r="F202" s="54"/>
      <c r="G202" s="49" t="s">
        <v>289</v>
      </c>
      <c r="H202" s="136">
        <v>0</v>
      </c>
      <c r="I202" s="55"/>
      <c r="J202" s="31" t="s">
        <v>293</v>
      </c>
      <c r="K202" s="33">
        <v>0</v>
      </c>
      <c r="L202" s="33">
        <v>466000000</v>
      </c>
      <c r="M202" s="132" t="e">
        <v>#DIV/0!</v>
      </c>
      <c r="N202" s="33">
        <v>0</v>
      </c>
      <c r="O202" s="33">
        <v>0</v>
      </c>
      <c r="P202" s="127">
        <f t="shared" si="46"/>
        <v>0</v>
      </c>
      <c r="Q202" s="31" t="str">
        <f t="shared" si="35"/>
        <v>MUY BAJO</v>
      </c>
      <c r="R202" s="102"/>
      <c r="S202" s="32"/>
      <c r="T202" s="31" t="s">
        <v>293</v>
      </c>
    </row>
    <row r="203" spans="1:20" ht="25.5" x14ac:dyDescent="0.25">
      <c r="A203" s="141"/>
      <c r="B203" s="10" t="s">
        <v>123</v>
      </c>
      <c r="C203" s="3" t="s">
        <v>30</v>
      </c>
      <c r="D203" s="1" t="s">
        <v>126</v>
      </c>
      <c r="E203" s="49">
        <v>0</v>
      </c>
      <c r="F203" s="54"/>
      <c r="G203" s="49" t="s">
        <v>289</v>
      </c>
      <c r="H203" s="136">
        <v>0</v>
      </c>
      <c r="I203" s="55"/>
      <c r="J203" s="31" t="s">
        <v>293</v>
      </c>
      <c r="K203" s="33">
        <v>0</v>
      </c>
      <c r="L203" s="33">
        <v>466000000</v>
      </c>
      <c r="M203" s="132" t="e">
        <v>#DIV/0!</v>
      </c>
      <c r="N203" s="33">
        <v>0</v>
      </c>
      <c r="O203" s="33">
        <v>0</v>
      </c>
      <c r="P203" s="127">
        <f t="shared" si="46"/>
        <v>0</v>
      </c>
      <c r="Q203" s="31" t="str">
        <f t="shared" si="35"/>
        <v>MUY BAJO</v>
      </c>
      <c r="R203" s="102"/>
      <c r="S203" s="32"/>
      <c r="T203" s="31" t="s">
        <v>293</v>
      </c>
    </row>
    <row r="204" spans="1:20" ht="25.5" x14ac:dyDescent="0.25">
      <c r="A204" s="141"/>
      <c r="B204" s="10" t="s">
        <v>123</v>
      </c>
      <c r="C204" s="3" t="s">
        <v>31</v>
      </c>
      <c r="D204" s="1" t="s">
        <v>126</v>
      </c>
      <c r="E204" s="49">
        <v>0</v>
      </c>
      <c r="F204" s="54"/>
      <c r="G204" s="49" t="s">
        <v>289</v>
      </c>
      <c r="H204" s="136">
        <v>0</v>
      </c>
      <c r="I204" s="55"/>
      <c r="J204" s="31" t="s">
        <v>293</v>
      </c>
      <c r="K204" s="33">
        <v>0</v>
      </c>
      <c r="L204" s="33">
        <v>0</v>
      </c>
      <c r="M204" s="132"/>
      <c r="N204" s="33">
        <v>0</v>
      </c>
      <c r="O204" s="33">
        <v>0</v>
      </c>
      <c r="P204" s="127"/>
      <c r="Q204" s="31" t="s">
        <v>293</v>
      </c>
      <c r="R204" s="102"/>
      <c r="S204" s="32"/>
      <c r="T204" s="31" t="s">
        <v>293</v>
      </c>
    </row>
    <row r="205" spans="1:20" ht="38.25" x14ac:dyDescent="0.25">
      <c r="A205" s="141"/>
      <c r="B205" s="10" t="s">
        <v>123</v>
      </c>
      <c r="C205" s="3" t="s">
        <v>27</v>
      </c>
      <c r="D205" s="1" t="s">
        <v>127</v>
      </c>
      <c r="E205" s="49">
        <v>1</v>
      </c>
      <c r="F205" s="54">
        <v>1</v>
      </c>
      <c r="G205" s="49" t="s">
        <v>289</v>
      </c>
      <c r="H205" s="136">
        <v>0</v>
      </c>
      <c r="I205" s="55">
        <f t="shared" si="51"/>
        <v>0</v>
      </c>
      <c r="J205" s="31" t="str">
        <f t="shared" si="48"/>
        <v>MUY BAJO</v>
      </c>
      <c r="K205" s="33">
        <v>750000000</v>
      </c>
      <c r="L205" s="33">
        <v>0</v>
      </c>
      <c r="M205" s="132">
        <v>0</v>
      </c>
      <c r="N205" s="33">
        <v>0</v>
      </c>
      <c r="O205" s="33">
        <v>0</v>
      </c>
      <c r="P205" s="127" t="e">
        <f t="shared" si="46"/>
        <v>#DIV/0!</v>
      </c>
      <c r="Q205" s="31" t="e">
        <f t="shared" si="35"/>
        <v>#DIV/0!</v>
      </c>
      <c r="R205" s="102"/>
      <c r="S205" s="32" t="e">
        <f t="shared" si="52"/>
        <v>#DIV/0!</v>
      </c>
      <c r="T205" s="31" t="e">
        <f t="shared" si="36"/>
        <v>#DIV/0!</v>
      </c>
    </row>
    <row r="206" spans="1:20" ht="38.25" x14ac:dyDescent="0.25">
      <c r="A206" s="141"/>
      <c r="B206" s="10" t="s">
        <v>123</v>
      </c>
      <c r="C206" s="3" t="s">
        <v>29</v>
      </c>
      <c r="D206" s="4" t="s">
        <v>127</v>
      </c>
      <c r="E206" s="49">
        <v>1</v>
      </c>
      <c r="F206" s="54">
        <v>1</v>
      </c>
      <c r="G206" s="49" t="s">
        <v>289</v>
      </c>
      <c r="H206" s="136">
        <v>0</v>
      </c>
      <c r="I206" s="55">
        <f t="shared" si="51"/>
        <v>0</v>
      </c>
      <c r="J206" s="31" t="str">
        <f t="shared" si="48"/>
        <v>MUY BAJO</v>
      </c>
      <c r="K206" s="33">
        <v>750000000</v>
      </c>
      <c r="L206" s="33">
        <v>0</v>
      </c>
      <c r="M206" s="132">
        <v>0</v>
      </c>
      <c r="N206" s="33">
        <v>0</v>
      </c>
      <c r="O206" s="33">
        <v>0</v>
      </c>
      <c r="P206" s="127" t="e">
        <f t="shared" si="46"/>
        <v>#DIV/0!</v>
      </c>
      <c r="Q206" s="31" t="e">
        <f t="shared" si="35"/>
        <v>#DIV/0!</v>
      </c>
      <c r="R206" s="102"/>
      <c r="S206" s="32" t="e">
        <f t="shared" si="52"/>
        <v>#DIV/0!</v>
      </c>
      <c r="T206" s="31" t="e">
        <f t="shared" si="36"/>
        <v>#DIV/0!</v>
      </c>
    </row>
    <row r="207" spans="1:20" ht="38.25" x14ac:dyDescent="0.25">
      <c r="A207" s="141"/>
      <c r="B207" s="10" t="s">
        <v>123</v>
      </c>
      <c r="C207" s="3" t="s">
        <v>30</v>
      </c>
      <c r="D207" s="1" t="s">
        <v>127</v>
      </c>
      <c r="E207" s="49">
        <v>1</v>
      </c>
      <c r="F207" s="54">
        <v>1</v>
      </c>
      <c r="G207" s="49" t="s">
        <v>289</v>
      </c>
      <c r="H207" s="136">
        <v>0</v>
      </c>
      <c r="I207" s="55">
        <f t="shared" si="51"/>
        <v>0</v>
      </c>
      <c r="J207" s="31" t="str">
        <f t="shared" si="48"/>
        <v>MUY BAJO</v>
      </c>
      <c r="K207" s="33">
        <v>750000000</v>
      </c>
      <c r="L207" s="33">
        <v>0</v>
      </c>
      <c r="M207" s="132">
        <v>0</v>
      </c>
      <c r="N207" s="33">
        <v>0</v>
      </c>
      <c r="O207" s="33">
        <v>0</v>
      </c>
      <c r="P207" s="127" t="e">
        <f t="shared" si="46"/>
        <v>#DIV/0!</v>
      </c>
      <c r="Q207" s="31" t="e">
        <f t="shared" si="35"/>
        <v>#DIV/0!</v>
      </c>
      <c r="R207" s="102"/>
      <c r="S207" s="32" t="e">
        <f t="shared" si="52"/>
        <v>#DIV/0!</v>
      </c>
      <c r="T207" s="31" t="e">
        <f t="shared" si="36"/>
        <v>#DIV/0!</v>
      </c>
    </row>
    <row r="208" spans="1:20" ht="38.25" x14ac:dyDescent="0.25">
      <c r="A208" s="141"/>
      <c r="B208" s="10" t="s">
        <v>123</v>
      </c>
      <c r="C208" s="3" t="s">
        <v>31</v>
      </c>
      <c r="D208" s="1" t="s">
        <v>127</v>
      </c>
      <c r="E208" s="49">
        <v>1</v>
      </c>
      <c r="F208" s="54">
        <v>1</v>
      </c>
      <c r="G208" s="49" t="s">
        <v>289</v>
      </c>
      <c r="H208" s="136">
        <v>0</v>
      </c>
      <c r="I208" s="55">
        <f t="shared" si="51"/>
        <v>0</v>
      </c>
      <c r="J208" s="31" t="str">
        <f t="shared" si="48"/>
        <v>MUY BAJO</v>
      </c>
      <c r="K208" s="33">
        <v>750000000</v>
      </c>
      <c r="L208" s="33">
        <v>0</v>
      </c>
      <c r="M208" s="132">
        <v>0</v>
      </c>
      <c r="N208" s="33">
        <v>0</v>
      </c>
      <c r="O208" s="33">
        <v>0</v>
      </c>
      <c r="P208" s="127" t="e">
        <f t="shared" si="46"/>
        <v>#DIV/0!</v>
      </c>
      <c r="Q208" s="31" t="e">
        <f t="shared" si="35"/>
        <v>#DIV/0!</v>
      </c>
      <c r="R208" s="102"/>
      <c r="S208" s="32" t="e">
        <f t="shared" si="52"/>
        <v>#DIV/0!</v>
      </c>
      <c r="T208" s="31" t="e">
        <f t="shared" si="36"/>
        <v>#DIV/0!</v>
      </c>
    </row>
    <row r="209" spans="1:20" ht="25.5" x14ac:dyDescent="0.25">
      <c r="A209" s="141"/>
      <c r="B209" s="10" t="s">
        <v>123</v>
      </c>
      <c r="C209" s="3" t="s">
        <v>27</v>
      </c>
      <c r="D209" s="1" t="s">
        <v>128</v>
      </c>
      <c r="E209" s="49">
        <v>5</v>
      </c>
      <c r="F209" s="54">
        <v>1</v>
      </c>
      <c r="G209" s="49" t="s">
        <v>289</v>
      </c>
      <c r="H209" s="136">
        <v>1</v>
      </c>
      <c r="I209" s="55">
        <f t="shared" si="51"/>
        <v>1</v>
      </c>
      <c r="J209" s="31" t="str">
        <f t="shared" si="48"/>
        <v>MUY ALTO</v>
      </c>
      <c r="K209" s="33">
        <v>300000000</v>
      </c>
      <c r="L209" s="33">
        <v>893000</v>
      </c>
      <c r="M209" s="132">
        <v>2.9766666666666665E-3</v>
      </c>
      <c r="N209" s="33">
        <v>0</v>
      </c>
      <c r="O209" s="33">
        <v>0</v>
      </c>
      <c r="P209" s="127">
        <f t="shared" si="46"/>
        <v>0</v>
      </c>
      <c r="Q209" s="31" t="str">
        <f t="shared" si="35"/>
        <v>MUY BAJO</v>
      </c>
      <c r="R209" s="102"/>
      <c r="S209" s="32">
        <f t="shared" si="52"/>
        <v>0</v>
      </c>
      <c r="T209" s="31" t="str">
        <f t="shared" si="36"/>
        <v>MUY BAJO</v>
      </c>
    </row>
    <row r="210" spans="1:20" ht="25.5" x14ac:dyDescent="0.25">
      <c r="A210" s="141"/>
      <c r="B210" s="10" t="s">
        <v>123</v>
      </c>
      <c r="C210" s="3" t="s">
        <v>29</v>
      </c>
      <c r="D210" s="1" t="s">
        <v>128</v>
      </c>
      <c r="E210" s="49">
        <v>1</v>
      </c>
      <c r="F210" s="54"/>
      <c r="G210" s="49" t="s">
        <v>290</v>
      </c>
      <c r="H210" s="136">
        <v>0</v>
      </c>
      <c r="I210" s="55"/>
      <c r="J210" s="31" t="s">
        <v>293</v>
      </c>
      <c r="K210" s="33">
        <v>0</v>
      </c>
      <c r="L210" s="33">
        <v>0</v>
      </c>
      <c r="M210" s="132"/>
      <c r="N210" s="33">
        <v>0</v>
      </c>
      <c r="O210" s="33">
        <v>0</v>
      </c>
      <c r="P210" s="127"/>
      <c r="Q210" s="31" t="s">
        <v>293</v>
      </c>
      <c r="R210" s="102"/>
      <c r="S210" s="32"/>
      <c r="T210" s="31" t="s">
        <v>293</v>
      </c>
    </row>
    <row r="211" spans="1:20" ht="25.5" x14ac:dyDescent="0.25">
      <c r="A211" s="141"/>
      <c r="B211" s="10" t="s">
        <v>123</v>
      </c>
      <c r="C211" s="3" t="s">
        <v>30</v>
      </c>
      <c r="D211" s="1" t="s">
        <v>128</v>
      </c>
      <c r="E211" s="49">
        <v>1</v>
      </c>
      <c r="F211" s="54"/>
      <c r="G211" s="49" t="s">
        <v>290</v>
      </c>
      <c r="H211" s="136">
        <v>0</v>
      </c>
      <c r="I211" s="55"/>
      <c r="J211" s="31" t="s">
        <v>293</v>
      </c>
      <c r="K211" s="33">
        <v>0</v>
      </c>
      <c r="L211" s="33">
        <v>0</v>
      </c>
      <c r="M211" s="132"/>
      <c r="N211" s="33">
        <v>0</v>
      </c>
      <c r="O211" s="33">
        <v>0</v>
      </c>
      <c r="P211" s="127"/>
      <c r="Q211" s="31" t="s">
        <v>293</v>
      </c>
      <c r="R211" s="102"/>
      <c r="S211" s="32"/>
      <c r="T211" s="31" t="s">
        <v>293</v>
      </c>
    </row>
    <row r="212" spans="1:20" ht="25.5" x14ac:dyDescent="0.25">
      <c r="A212" s="141"/>
      <c r="B212" s="10" t="s">
        <v>123</v>
      </c>
      <c r="C212" s="3" t="s">
        <v>31</v>
      </c>
      <c r="D212" s="1" t="s">
        <v>128</v>
      </c>
      <c r="E212" s="49">
        <v>1</v>
      </c>
      <c r="F212" s="54"/>
      <c r="G212" s="49" t="s">
        <v>290</v>
      </c>
      <c r="H212" s="136">
        <v>0</v>
      </c>
      <c r="I212" s="55"/>
      <c r="J212" s="31" t="s">
        <v>293</v>
      </c>
      <c r="K212" s="33">
        <v>0</v>
      </c>
      <c r="L212" s="33">
        <v>0</v>
      </c>
      <c r="M212" s="132"/>
      <c r="N212" s="33">
        <v>0</v>
      </c>
      <c r="O212" s="33">
        <v>0</v>
      </c>
      <c r="P212" s="127"/>
      <c r="Q212" s="31" t="s">
        <v>293</v>
      </c>
      <c r="R212" s="102"/>
      <c r="S212" s="32"/>
      <c r="T212" s="31" t="s">
        <v>293</v>
      </c>
    </row>
    <row r="213" spans="1:20" ht="25.5" x14ac:dyDescent="0.25">
      <c r="A213" s="141"/>
      <c r="B213" s="10" t="s">
        <v>123</v>
      </c>
      <c r="C213" s="3" t="s">
        <v>27</v>
      </c>
      <c r="D213" s="1" t="s">
        <v>129</v>
      </c>
      <c r="E213" s="49">
        <v>3</v>
      </c>
      <c r="F213" s="54"/>
      <c r="G213" s="49" t="s">
        <v>289</v>
      </c>
      <c r="H213" s="136">
        <v>0</v>
      </c>
      <c r="I213" s="55"/>
      <c r="J213" s="31" t="s">
        <v>293</v>
      </c>
      <c r="K213" s="33">
        <v>0</v>
      </c>
      <c r="L213" s="33">
        <v>0</v>
      </c>
      <c r="M213" s="132"/>
      <c r="N213" s="33">
        <v>0</v>
      </c>
      <c r="O213" s="33">
        <v>0</v>
      </c>
      <c r="P213" s="127"/>
      <c r="Q213" s="31" t="s">
        <v>293</v>
      </c>
      <c r="R213" s="102"/>
      <c r="S213" s="32"/>
      <c r="T213" s="31" t="s">
        <v>293</v>
      </c>
    </row>
    <row r="214" spans="1:20" ht="25.5" x14ac:dyDescent="0.25">
      <c r="A214" s="141"/>
      <c r="B214" s="10" t="s">
        <v>123</v>
      </c>
      <c r="C214" s="3" t="s">
        <v>29</v>
      </c>
      <c r="D214" s="1" t="s">
        <v>129</v>
      </c>
      <c r="E214" s="49">
        <v>0</v>
      </c>
      <c r="F214" s="54"/>
      <c r="G214" s="49" t="s">
        <v>289</v>
      </c>
      <c r="H214" s="136">
        <v>0</v>
      </c>
      <c r="I214" s="55"/>
      <c r="J214" s="31" t="s">
        <v>293</v>
      </c>
      <c r="K214" s="33">
        <v>0</v>
      </c>
      <c r="L214" s="33">
        <v>0</v>
      </c>
      <c r="M214" s="132"/>
      <c r="N214" s="33">
        <v>0</v>
      </c>
      <c r="O214" s="33">
        <v>0</v>
      </c>
      <c r="P214" s="127"/>
      <c r="Q214" s="31" t="s">
        <v>293</v>
      </c>
      <c r="R214" s="102"/>
      <c r="S214" s="32"/>
      <c r="T214" s="31" t="s">
        <v>293</v>
      </c>
    </row>
    <row r="215" spans="1:20" ht="25.5" x14ac:dyDescent="0.25">
      <c r="A215" s="141"/>
      <c r="B215" s="10" t="s">
        <v>123</v>
      </c>
      <c r="C215" s="3" t="s">
        <v>30</v>
      </c>
      <c r="D215" s="1" t="s">
        <v>129</v>
      </c>
      <c r="E215" s="49">
        <v>0</v>
      </c>
      <c r="F215" s="54"/>
      <c r="G215" s="49" t="s">
        <v>289</v>
      </c>
      <c r="H215" s="136">
        <v>0</v>
      </c>
      <c r="I215" s="55"/>
      <c r="J215" s="31" t="s">
        <v>293</v>
      </c>
      <c r="K215" s="33">
        <v>0</v>
      </c>
      <c r="L215" s="33">
        <v>0</v>
      </c>
      <c r="M215" s="132"/>
      <c r="N215" s="33">
        <v>0</v>
      </c>
      <c r="O215" s="33">
        <v>0</v>
      </c>
      <c r="P215" s="127"/>
      <c r="Q215" s="31" t="s">
        <v>293</v>
      </c>
      <c r="R215" s="102"/>
      <c r="S215" s="32"/>
      <c r="T215" s="31" t="s">
        <v>293</v>
      </c>
    </row>
    <row r="216" spans="1:20" ht="25.5" x14ac:dyDescent="0.25">
      <c r="A216" s="141"/>
      <c r="B216" s="10" t="s">
        <v>123</v>
      </c>
      <c r="C216" s="3" t="s">
        <v>31</v>
      </c>
      <c r="D216" s="1" t="s">
        <v>129</v>
      </c>
      <c r="E216" s="49">
        <v>1</v>
      </c>
      <c r="F216" s="54">
        <v>1</v>
      </c>
      <c r="G216" s="49" t="s">
        <v>291</v>
      </c>
      <c r="H216" s="136">
        <v>1</v>
      </c>
      <c r="I216" s="55">
        <f t="shared" si="51"/>
        <v>1</v>
      </c>
      <c r="J216" s="31" t="str">
        <f t="shared" si="48"/>
        <v>MUY ALTO</v>
      </c>
      <c r="K216" s="33">
        <v>400000000</v>
      </c>
      <c r="L216" s="33">
        <v>383749928</v>
      </c>
      <c r="M216" s="132">
        <v>0.95937481999999996</v>
      </c>
      <c r="N216" s="33">
        <v>0</v>
      </c>
      <c r="O216" s="33">
        <v>379999679</v>
      </c>
      <c r="P216" s="127">
        <f t="shared" si="46"/>
        <v>0.99022736233581787</v>
      </c>
      <c r="Q216" s="31" t="str">
        <f t="shared" ref="Q216:Q280" si="53">IF(P216&lt;=20%,"MUY BAJO",IF(AND(P216&gt;20%,P216&lt;=40%),"BAJO",IF(AND(P216&gt;40%,P216&lt;=60%),"MEDIO",IF(AND(P216&gt;60%,P216&lt;=80%),"ALTO","MUY ALTO"))))</f>
        <v>MUY ALTO</v>
      </c>
      <c r="R216" s="102"/>
      <c r="S216" s="32">
        <f t="shared" si="52"/>
        <v>0.99022736233581787</v>
      </c>
      <c r="T216" s="31" t="str">
        <f t="shared" ref="T216:T280" si="54">IF(S216&lt;=20%,"MUY BAJO",IF(AND(S216&gt;20%,S216&lt;=40%),"BAJO",IF(AND(S216&gt;40%,S216&lt;=60%),"MEDIO",IF(AND(S216&gt;60%,S216&lt;=80%),"ALTO","MUY ALTO"))))</f>
        <v>MUY ALTO</v>
      </c>
    </row>
    <row r="217" spans="1:20" ht="25.5" x14ac:dyDescent="0.25">
      <c r="A217" s="141"/>
      <c r="B217" s="10" t="s">
        <v>123</v>
      </c>
      <c r="C217" s="3" t="s">
        <v>27</v>
      </c>
      <c r="D217" s="1" t="s">
        <v>130</v>
      </c>
      <c r="E217" s="49">
        <v>184</v>
      </c>
      <c r="F217" s="54">
        <v>6</v>
      </c>
      <c r="G217" s="49" t="s">
        <v>291</v>
      </c>
      <c r="H217" s="136">
        <v>72</v>
      </c>
      <c r="I217" s="55">
        <f t="shared" si="51"/>
        <v>12</v>
      </c>
      <c r="J217" s="31" t="str">
        <f t="shared" si="48"/>
        <v>MUY ALTO</v>
      </c>
      <c r="K217" s="33">
        <v>500000000</v>
      </c>
      <c r="L217" s="33">
        <v>734809572</v>
      </c>
      <c r="M217" s="132">
        <v>1.4696191439999999</v>
      </c>
      <c r="N217" s="33">
        <v>229680612</v>
      </c>
      <c r="O217" s="33">
        <v>325147327</v>
      </c>
      <c r="P217" s="127">
        <f t="shared" si="46"/>
        <v>0.4424919589915195</v>
      </c>
      <c r="Q217" s="31" t="str">
        <f t="shared" si="53"/>
        <v>MEDIO</v>
      </c>
      <c r="R217" s="102"/>
      <c r="S217" s="32">
        <f t="shared" si="52"/>
        <v>5.309903507898234</v>
      </c>
      <c r="T217" s="31" t="str">
        <f t="shared" si="54"/>
        <v>MUY ALTO</v>
      </c>
    </row>
    <row r="218" spans="1:20" ht="25.5" x14ac:dyDescent="0.25">
      <c r="A218" s="141"/>
      <c r="B218" s="10" t="s">
        <v>123</v>
      </c>
      <c r="C218" s="3" t="s">
        <v>29</v>
      </c>
      <c r="D218" s="1" t="s">
        <v>130</v>
      </c>
      <c r="E218" s="49">
        <v>7</v>
      </c>
      <c r="F218" s="54">
        <v>3</v>
      </c>
      <c r="G218" s="49" t="s">
        <v>291</v>
      </c>
      <c r="H218" s="136">
        <v>0</v>
      </c>
      <c r="I218" s="55">
        <f t="shared" si="51"/>
        <v>0</v>
      </c>
      <c r="J218" s="31" t="str">
        <f t="shared" si="48"/>
        <v>MUY BAJO</v>
      </c>
      <c r="K218" s="33">
        <v>80000000</v>
      </c>
      <c r="L218" s="33">
        <v>0</v>
      </c>
      <c r="M218" s="132">
        <v>0</v>
      </c>
      <c r="N218" s="33">
        <v>0</v>
      </c>
      <c r="O218" s="33">
        <v>0</v>
      </c>
      <c r="P218" s="127" t="e">
        <f t="shared" si="46"/>
        <v>#DIV/0!</v>
      </c>
      <c r="Q218" s="31" t="e">
        <f t="shared" si="53"/>
        <v>#DIV/0!</v>
      </c>
      <c r="R218" s="102"/>
      <c r="S218" s="32" t="e">
        <f t="shared" si="52"/>
        <v>#DIV/0!</v>
      </c>
      <c r="T218" s="31" t="e">
        <f t="shared" si="54"/>
        <v>#DIV/0!</v>
      </c>
    </row>
    <row r="219" spans="1:20" ht="25.5" x14ac:dyDescent="0.25">
      <c r="A219" s="141"/>
      <c r="B219" s="10" t="s">
        <v>123</v>
      </c>
      <c r="C219" s="3" t="s">
        <v>30</v>
      </c>
      <c r="D219" s="1" t="s">
        <v>130</v>
      </c>
      <c r="E219" s="49">
        <v>13</v>
      </c>
      <c r="F219" s="54">
        <v>3</v>
      </c>
      <c r="G219" s="49" t="s">
        <v>291</v>
      </c>
      <c r="H219" s="136">
        <v>1</v>
      </c>
      <c r="I219" s="55">
        <f t="shared" si="51"/>
        <v>0.33333333333333331</v>
      </c>
      <c r="J219" s="31" t="str">
        <f t="shared" si="48"/>
        <v>BAJO</v>
      </c>
      <c r="K219" s="33">
        <v>80000000</v>
      </c>
      <c r="L219" s="33">
        <v>0</v>
      </c>
      <c r="M219" s="132">
        <v>0</v>
      </c>
      <c r="N219" s="33">
        <v>0</v>
      </c>
      <c r="O219" s="33">
        <v>0</v>
      </c>
      <c r="P219" s="127" t="e">
        <f t="shared" si="46"/>
        <v>#DIV/0!</v>
      </c>
      <c r="Q219" s="31" t="e">
        <f t="shared" si="53"/>
        <v>#DIV/0!</v>
      </c>
      <c r="R219" s="102"/>
      <c r="S219" s="32" t="e">
        <f t="shared" si="52"/>
        <v>#DIV/0!</v>
      </c>
      <c r="T219" s="31" t="e">
        <f t="shared" si="54"/>
        <v>#DIV/0!</v>
      </c>
    </row>
    <row r="220" spans="1:20" ht="25.5" x14ac:dyDescent="0.25">
      <c r="A220" s="141"/>
      <c r="B220" s="10" t="s">
        <v>123</v>
      </c>
      <c r="C220" s="3" t="s">
        <v>31</v>
      </c>
      <c r="D220" s="1" t="s">
        <v>130</v>
      </c>
      <c r="E220" s="49">
        <v>8</v>
      </c>
      <c r="F220" s="54">
        <v>3</v>
      </c>
      <c r="G220" s="49" t="s">
        <v>291</v>
      </c>
      <c r="H220" s="136">
        <v>0</v>
      </c>
      <c r="I220" s="55">
        <f t="shared" si="51"/>
        <v>0</v>
      </c>
      <c r="J220" s="31" t="str">
        <f t="shared" si="48"/>
        <v>MUY BAJO</v>
      </c>
      <c r="K220" s="33">
        <v>80000000</v>
      </c>
      <c r="L220" s="33">
        <v>0</v>
      </c>
      <c r="M220" s="132">
        <v>0</v>
      </c>
      <c r="N220" s="33">
        <v>0</v>
      </c>
      <c r="O220" s="33">
        <v>0</v>
      </c>
      <c r="P220" s="127" t="e">
        <f t="shared" si="46"/>
        <v>#DIV/0!</v>
      </c>
      <c r="Q220" s="31" t="e">
        <f t="shared" si="53"/>
        <v>#DIV/0!</v>
      </c>
      <c r="R220" s="102"/>
      <c r="S220" s="32" t="e">
        <f t="shared" si="52"/>
        <v>#DIV/0!</v>
      </c>
      <c r="T220" s="31" t="e">
        <f t="shared" si="54"/>
        <v>#DIV/0!</v>
      </c>
    </row>
    <row r="221" spans="1:20" ht="25.5" x14ac:dyDescent="0.25">
      <c r="A221" s="141"/>
      <c r="B221" s="10" t="s">
        <v>123</v>
      </c>
      <c r="C221" s="3" t="s">
        <v>1</v>
      </c>
      <c r="D221" s="1" t="s">
        <v>131</v>
      </c>
      <c r="E221" s="49">
        <v>1</v>
      </c>
      <c r="F221" s="54">
        <v>1</v>
      </c>
      <c r="G221" s="49" t="s">
        <v>290</v>
      </c>
      <c r="H221" s="136">
        <v>0</v>
      </c>
      <c r="I221" s="55">
        <f t="shared" si="51"/>
        <v>0</v>
      </c>
      <c r="J221" s="31" t="str">
        <f t="shared" si="48"/>
        <v>MUY BAJO</v>
      </c>
      <c r="K221" s="33">
        <v>145000000</v>
      </c>
      <c r="L221" s="33">
        <v>0</v>
      </c>
      <c r="M221" s="132">
        <v>0</v>
      </c>
      <c r="N221" s="33">
        <v>0</v>
      </c>
      <c r="O221" s="33">
        <v>0</v>
      </c>
      <c r="P221" s="127" t="e">
        <f t="shared" si="46"/>
        <v>#DIV/0!</v>
      </c>
      <c r="Q221" s="31" t="e">
        <f t="shared" si="53"/>
        <v>#DIV/0!</v>
      </c>
      <c r="R221" s="102"/>
      <c r="S221" s="32" t="e">
        <f t="shared" si="52"/>
        <v>#DIV/0!</v>
      </c>
      <c r="T221" s="31" t="e">
        <f t="shared" si="54"/>
        <v>#DIV/0!</v>
      </c>
    </row>
    <row r="222" spans="1:20" ht="38.25" x14ac:dyDescent="0.25">
      <c r="A222" s="141"/>
      <c r="B222" s="10" t="s">
        <v>123</v>
      </c>
      <c r="C222" s="3" t="s">
        <v>27</v>
      </c>
      <c r="D222" s="1" t="s">
        <v>132</v>
      </c>
      <c r="E222" s="49">
        <v>113</v>
      </c>
      <c r="F222" s="54">
        <v>113</v>
      </c>
      <c r="G222" s="49" t="s">
        <v>291</v>
      </c>
      <c r="H222" s="136">
        <v>10</v>
      </c>
      <c r="I222" s="55">
        <f t="shared" si="51"/>
        <v>8.8495575221238937E-2</v>
      </c>
      <c r="J222" s="31" t="str">
        <f t="shared" si="48"/>
        <v>MUY BAJO</v>
      </c>
      <c r="K222" s="33">
        <v>430000000</v>
      </c>
      <c r="L222" s="33">
        <v>177721597</v>
      </c>
      <c r="M222" s="132">
        <v>0.41330603953488371</v>
      </c>
      <c r="N222" s="33">
        <v>1200000</v>
      </c>
      <c r="O222" s="33">
        <v>175692675</v>
      </c>
      <c r="P222" s="127">
        <f t="shared" si="46"/>
        <v>0.98858370600844869</v>
      </c>
      <c r="Q222" s="31" t="str">
        <f t="shared" si="53"/>
        <v>MUY ALTO</v>
      </c>
      <c r="R222" s="102"/>
      <c r="S222" s="32">
        <f t="shared" si="52"/>
        <v>8.7485283717561826E-2</v>
      </c>
      <c r="T222" s="31" t="str">
        <f t="shared" si="54"/>
        <v>MUY BAJO</v>
      </c>
    </row>
    <row r="223" spans="1:20" ht="38.25" x14ac:dyDescent="0.25">
      <c r="A223" s="141"/>
      <c r="B223" s="10" t="s">
        <v>123</v>
      </c>
      <c r="C223" s="3" t="s">
        <v>29</v>
      </c>
      <c r="D223" s="1" t="s">
        <v>132</v>
      </c>
      <c r="E223" s="49">
        <v>3</v>
      </c>
      <c r="F223" s="54">
        <v>3</v>
      </c>
      <c r="G223" s="49" t="s">
        <v>290</v>
      </c>
      <c r="H223" s="136">
        <v>0</v>
      </c>
      <c r="I223" s="55">
        <f t="shared" si="51"/>
        <v>0</v>
      </c>
      <c r="J223" s="31" t="str">
        <f t="shared" si="48"/>
        <v>MUY BAJO</v>
      </c>
      <c r="K223" s="33">
        <v>80000000</v>
      </c>
      <c r="L223" s="33">
        <v>0</v>
      </c>
      <c r="M223" s="132">
        <v>0</v>
      </c>
      <c r="N223" s="33">
        <v>0</v>
      </c>
      <c r="O223" s="33">
        <v>0</v>
      </c>
      <c r="P223" s="127" t="e">
        <f t="shared" si="46"/>
        <v>#DIV/0!</v>
      </c>
      <c r="Q223" s="31" t="e">
        <f t="shared" si="53"/>
        <v>#DIV/0!</v>
      </c>
      <c r="R223" s="102"/>
      <c r="S223" s="32" t="e">
        <f t="shared" si="52"/>
        <v>#DIV/0!</v>
      </c>
      <c r="T223" s="31" t="e">
        <f t="shared" si="54"/>
        <v>#DIV/0!</v>
      </c>
    </row>
    <row r="224" spans="1:20" ht="38.25" x14ac:dyDescent="0.25">
      <c r="A224" s="141"/>
      <c r="B224" s="10" t="s">
        <v>123</v>
      </c>
      <c r="C224" s="3" t="s">
        <v>30</v>
      </c>
      <c r="D224" s="1" t="s">
        <v>132</v>
      </c>
      <c r="E224" s="49">
        <v>4</v>
      </c>
      <c r="F224" s="54">
        <v>4</v>
      </c>
      <c r="G224" s="49" t="s">
        <v>291</v>
      </c>
      <c r="H224" s="136">
        <v>0</v>
      </c>
      <c r="I224" s="55">
        <f t="shared" si="51"/>
        <v>0</v>
      </c>
      <c r="J224" s="31" t="str">
        <f t="shared" si="48"/>
        <v>MUY BAJO</v>
      </c>
      <c r="K224" s="33">
        <v>90000000</v>
      </c>
      <c r="L224" s="33">
        <v>0</v>
      </c>
      <c r="M224" s="132">
        <v>0</v>
      </c>
      <c r="N224" s="33">
        <v>0</v>
      </c>
      <c r="O224" s="33">
        <v>0</v>
      </c>
      <c r="P224" s="127" t="e">
        <f t="shared" si="46"/>
        <v>#DIV/0!</v>
      </c>
      <c r="Q224" s="31" t="e">
        <f t="shared" si="53"/>
        <v>#DIV/0!</v>
      </c>
      <c r="R224" s="102"/>
      <c r="S224" s="32" t="e">
        <f t="shared" si="52"/>
        <v>#DIV/0!</v>
      </c>
      <c r="T224" s="31" t="e">
        <f t="shared" si="54"/>
        <v>#DIV/0!</v>
      </c>
    </row>
    <row r="225" spans="1:20" ht="38.25" x14ac:dyDescent="0.25">
      <c r="A225" s="141"/>
      <c r="B225" s="10" t="s">
        <v>123</v>
      </c>
      <c r="C225" s="3" t="s">
        <v>31</v>
      </c>
      <c r="D225" s="1" t="s">
        <v>132</v>
      </c>
      <c r="E225" s="49">
        <v>6</v>
      </c>
      <c r="F225" s="54">
        <v>6</v>
      </c>
      <c r="G225" s="49" t="s">
        <v>291</v>
      </c>
      <c r="H225" s="136">
        <v>0</v>
      </c>
      <c r="I225" s="55">
        <f t="shared" si="51"/>
        <v>0</v>
      </c>
      <c r="J225" s="31" t="str">
        <f t="shared" si="48"/>
        <v>MUY BAJO</v>
      </c>
      <c r="K225" s="33">
        <v>70000000</v>
      </c>
      <c r="L225" s="33">
        <v>0</v>
      </c>
      <c r="M225" s="132">
        <v>0</v>
      </c>
      <c r="N225" s="33">
        <v>0</v>
      </c>
      <c r="O225" s="33">
        <v>0</v>
      </c>
      <c r="P225" s="127" t="e">
        <f t="shared" si="46"/>
        <v>#DIV/0!</v>
      </c>
      <c r="Q225" s="31" t="e">
        <f t="shared" si="53"/>
        <v>#DIV/0!</v>
      </c>
      <c r="R225" s="102"/>
      <c r="S225" s="32" t="e">
        <f t="shared" si="52"/>
        <v>#DIV/0!</v>
      </c>
      <c r="T225" s="31" t="e">
        <f t="shared" si="54"/>
        <v>#DIV/0!</v>
      </c>
    </row>
    <row r="226" spans="1:20" ht="25.5" x14ac:dyDescent="0.25">
      <c r="A226" s="141"/>
      <c r="B226" s="10" t="s">
        <v>123</v>
      </c>
      <c r="C226" s="3" t="s">
        <v>27</v>
      </c>
      <c r="D226" s="1" t="s">
        <v>133</v>
      </c>
      <c r="E226" s="49">
        <v>111</v>
      </c>
      <c r="F226" s="54">
        <v>121</v>
      </c>
      <c r="G226" s="49" t="s">
        <v>291</v>
      </c>
      <c r="H226" s="136">
        <v>3</v>
      </c>
      <c r="I226" s="55">
        <f t="shared" si="51"/>
        <v>2.4793388429752067E-2</v>
      </c>
      <c r="J226" s="31" t="str">
        <f t="shared" si="48"/>
        <v>MUY BAJO</v>
      </c>
      <c r="K226" s="33">
        <v>605000000</v>
      </c>
      <c r="L226" s="33">
        <v>30000000</v>
      </c>
      <c r="M226" s="132">
        <v>4.9586776859504134E-2</v>
      </c>
      <c r="N226" s="33">
        <v>0</v>
      </c>
      <c r="O226" s="33">
        <v>14976784</v>
      </c>
      <c r="P226" s="127">
        <f t="shared" si="46"/>
        <v>0.49922613333333332</v>
      </c>
      <c r="Q226" s="31" t="str">
        <f t="shared" si="53"/>
        <v>MEDIO</v>
      </c>
      <c r="R226" s="102"/>
      <c r="S226" s="32">
        <f t="shared" si="52"/>
        <v>1.2377507438016529E-2</v>
      </c>
      <c r="T226" s="31" t="str">
        <f t="shared" si="54"/>
        <v>MUY BAJO</v>
      </c>
    </row>
    <row r="227" spans="1:20" ht="25.5" x14ac:dyDescent="0.25">
      <c r="A227" s="141"/>
      <c r="B227" s="10" t="s">
        <v>123</v>
      </c>
      <c r="C227" s="3" t="s">
        <v>29</v>
      </c>
      <c r="D227" s="1" t="s">
        <v>133</v>
      </c>
      <c r="E227" s="49">
        <v>15</v>
      </c>
      <c r="F227" s="54">
        <v>23</v>
      </c>
      <c r="G227" s="49" t="s">
        <v>291</v>
      </c>
      <c r="H227" s="136">
        <v>0</v>
      </c>
      <c r="I227" s="55">
        <f t="shared" si="51"/>
        <v>0</v>
      </c>
      <c r="J227" s="31" t="str">
        <f t="shared" si="48"/>
        <v>MUY BAJO</v>
      </c>
      <c r="K227" s="33">
        <v>115000000</v>
      </c>
      <c r="L227" s="33">
        <v>0</v>
      </c>
      <c r="M227" s="132">
        <v>0</v>
      </c>
      <c r="N227" s="33">
        <v>0</v>
      </c>
      <c r="O227" s="33">
        <v>0</v>
      </c>
      <c r="P227" s="127" t="e">
        <f t="shared" ref="P227:P251" si="55">+O227/L227</f>
        <v>#DIV/0!</v>
      </c>
      <c r="Q227" s="31" t="e">
        <f t="shared" si="53"/>
        <v>#DIV/0!</v>
      </c>
      <c r="R227" s="102"/>
      <c r="S227" s="32" t="e">
        <f t="shared" si="52"/>
        <v>#DIV/0!</v>
      </c>
      <c r="T227" s="31" t="e">
        <f t="shared" si="54"/>
        <v>#DIV/0!</v>
      </c>
    </row>
    <row r="228" spans="1:20" ht="25.5" x14ac:dyDescent="0.25">
      <c r="A228" s="141"/>
      <c r="B228" s="10" t="s">
        <v>123</v>
      </c>
      <c r="C228" s="3" t="s">
        <v>30</v>
      </c>
      <c r="D228" s="1" t="s">
        <v>133</v>
      </c>
      <c r="E228" s="49">
        <v>15</v>
      </c>
      <c r="F228" s="54">
        <v>19</v>
      </c>
      <c r="G228" s="49" t="s">
        <v>291</v>
      </c>
      <c r="H228" s="136">
        <v>0</v>
      </c>
      <c r="I228" s="55">
        <f t="shared" si="51"/>
        <v>0</v>
      </c>
      <c r="J228" s="31" t="str">
        <f t="shared" si="48"/>
        <v>MUY BAJO</v>
      </c>
      <c r="K228" s="33">
        <v>95000000</v>
      </c>
      <c r="L228" s="33">
        <v>0</v>
      </c>
      <c r="M228" s="132">
        <v>0</v>
      </c>
      <c r="N228" s="33">
        <v>0</v>
      </c>
      <c r="O228" s="33">
        <v>0</v>
      </c>
      <c r="P228" s="127" t="e">
        <f t="shared" si="55"/>
        <v>#DIV/0!</v>
      </c>
      <c r="Q228" s="31" t="e">
        <f t="shared" si="53"/>
        <v>#DIV/0!</v>
      </c>
      <c r="R228" s="102"/>
      <c r="S228" s="32" t="e">
        <f t="shared" si="52"/>
        <v>#DIV/0!</v>
      </c>
      <c r="T228" s="31" t="e">
        <f t="shared" si="54"/>
        <v>#DIV/0!</v>
      </c>
    </row>
    <row r="229" spans="1:20" ht="25.5" x14ac:dyDescent="0.25">
      <c r="A229" s="141"/>
      <c r="B229" s="10" t="s">
        <v>123</v>
      </c>
      <c r="C229" s="3" t="s">
        <v>31</v>
      </c>
      <c r="D229" s="1" t="s">
        <v>133</v>
      </c>
      <c r="E229" s="49">
        <v>20</v>
      </c>
      <c r="F229" s="54">
        <v>36</v>
      </c>
      <c r="G229" s="49" t="s">
        <v>291</v>
      </c>
      <c r="H229" s="136">
        <v>0</v>
      </c>
      <c r="I229" s="55">
        <f t="shared" si="51"/>
        <v>0</v>
      </c>
      <c r="J229" s="31" t="str">
        <f t="shared" si="48"/>
        <v>MUY BAJO</v>
      </c>
      <c r="K229" s="33">
        <v>180000000</v>
      </c>
      <c r="L229" s="33">
        <v>0</v>
      </c>
      <c r="M229" s="132">
        <v>0</v>
      </c>
      <c r="N229" s="33">
        <v>0</v>
      </c>
      <c r="O229" s="33">
        <v>0</v>
      </c>
      <c r="P229" s="127" t="e">
        <f t="shared" si="55"/>
        <v>#DIV/0!</v>
      </c>
      <c r="Q229" s="31" t="e">
        <f t="shared" si="53"/>
        <v>#DIV/0!</v>
      </c>
      <c r="R229" s="102"/>
      <c r="S229" s="32" t="e">
        <f t="shared" si="52"/>
        <v>#DIV/0!</v>
      </c>
      <c r="T229" s="31" t="e">
        <f t="shared" si="54"/>
        <v>#DIV/0!</v>
      </c>
    </row>
    <row r="230" spans="1:20" ht="38.25" x14ac:dyDescent="0.25">
      <c r="A230" s="141"/>
      <c r="B230" s="10" t="s">
        <v>123</v>
      </c>
      <c r="C230" s="3" t="s">
        <v>27</v>
      </c>
      <c r="D230" s="1" t="s">
        <v>134</v>
      </c>
      <c r="E230" s="49">
        <v>5</v>
      </c>
      <c r="F230" s="49">
        <v>7</v>
      </c>
      <c r="G230" s="49" t="s">
        <v>291</v>
      </c>
      <c r="H230" s="136">
        <v>0</v>
      </c>
      <c r="I230" s="50">
        <f t="shared" si="51"/>
        <v>0</v>
      </c>
      <c r="J230" s="31" t="str">
        <f t="shared" si="48"/>
        <v>MUY BAJO</v>
      </c>
      <c r="K230" s="33">
        <v>70000000</v>
      </c>
      <c r="L230" s="33">
        <v>0</v>
      </c>
      <c r="M230" s="132">
        <v>0</v>
      </c>
      <c r="N230" s="33">
        <v>0</v>
      </c>
      <c r="O230" s="33">
        <v>0</v>
      </c>
      <c r="P230" s="127" t="e">
        <f t="shared" si="55"/>
        <v>#DIV/0!</v>
      </c>
      <c r="Q230" s="31" t="e">
        <f t="shared" si="53"/>
        <v>#DIV/0!</v>
      </c>
      <c r="R230" s="102"/>
      <c r="S230" s="32" t="e">
        <f t="shared" si="52"/>
        <v>#DIV/0!</v>
      </c>
      <c r="T230" s="31" t="e">
        <f t="shared" si="54"/>
        <v>#DIV/0!</v>
      </c>
    </row>
    <row r="231" spans="1:20" ht="38.25" x14ac:dyDescent="0.25">
      <c r="A231" s="141"/>
      <c r="B231" s="10" t="s">
        <v>123</v>
      </c>
      <c r="C231" s="3" t="s">
        <v>29</v>
      </c>
      <c r="D231" s="1" t="s">
        <v>134</v>
      </c>
      <c r="E231" s="49">
        <v>1</v>
      </c>
      <c r="F231" s="49">
        <v>1</v>
      </c>
      <c r="G231" s="49" t="s">
        <v>290</v>
      </c>
      <c r="H231" s="136">
        <v>0</v>
      </c>
      <c r="I231" s="50">
        <f t="shared" si="51"/>
        <v>0</v>
      </c>
      <c r="J231" s="31" t="str">
        <f t="shared" si="48"/>
        <v>MUY BAJO</v>
      </c>
      <c r="K231" s="33">
        <v>10000000</v>
      </c>
      <c r="L231" s="33">
        <v>0</v>
      </c>
      <c r="M231" s="132">
        <v>0</v>
      </c>
      <c r="N231" s="33">
        <v>0</v>
      </c>
      <c r="O231" s="33">
        <v>0</v>
      </c>
      <c r="P231" s="127" t="e">
        <f t="shared" si="55"/>
        <v>#DIV/0!</v>
      </c>
      <c r="Q231" s="31" t="e">
        <f t="shared" si="53"/>
        <v>#DIV/0!</v>
      </c>
      <c r="R231" s="102"/>
      <c r="S231" s="32" t="e">
        <f t="shared" si="52"/>
        <v>#DIV/0!</v>
      </c>
      <c r="T231" s="31" t="e">
        <f t="shared" si="54"/>
        <v>#DIV/0!</v>
      </c>
    </row>
    <row r="232" spans="1:20" ht="38.25" x14ac:dyDescent="0.25">
      <c r="A232" s="141"/>
      <c r="B232" s="10" t="s">
        <v>123</v>
      </c>
      <c r="C232" s="3" t="s">
        <v>30</v>
      </c>
      <c r="D232" s="1" t="s">
        <v>134</v>
      </c>
      <c r="E232" s="49">
        <v>1</v>
      </c>
      <c r="F232" s="49">
        <v>1</v>
      </c>
      <c r="G232" s="49" t="s">
        <v>290</v>
      </c>
      <c r="H232" s="136">
        <v>0</v>
      </c>
      <c r="I232" s="50">
        <f t="shared" si="51"/>
        <v>0</v>
      </c>
      <c r="J232" s="31" t="str">
        <f t="shared" si="48"/>
        <v>MUY BAJO</v>
      </c>
      <c r="K232" s="33">
        <v>10000000</v>
      </c>
      <c r="L232" s="33">
        <v>0</v>
      </c>
      <c r="M232" s="132">
        <v>0</v>
      </c>
      <c r="N232" s="33">
        <v>0</v>
      </c>
      <c r="O232" s="33">
        <v>0</v>
      </c>
      <c r="P232" s="127" t="e">
        <f t="shared" si="55"/>
        <v>#DIV/0!</v>
      </c>
      <c r="Q232" s="31" t="e">
        <f t="shared" si="53"/>
        <v>#DIV/0!</v>
      </c>
      <c r="R232" s="102"/>
      <c r="S232" s="32" t="e">
        <f t="shared" si="52"/>
        <v>#DIV/0!</v>
      </c>
      <c r="T232" s="31" t="e">
        <f t="shared" si="54"/>
        <v>#DIV/0!</v>
      </c>
    </row>
    <row r="233" spans="1:20" ht="38.25" x14ac:dyDescent="0.25">
      <c r="A233" s="141"/>
      <c r="B233" s="10" t="s">
        <v>123</v>
      </c>
      <c r="C233" s="3" t="s">
        <v>31</v>
      </c>
      <c r="D233" s="1" t="s">
        <v>134</v>
      </c>
      <c r="E233" s="49">
        <v>1</v>
      </c>
      <c r="F233" s="49">
        <v>1</v>
      </c>
      <c r="G233" s="49" t="s">
        <v>290</v>
      </c>
      <c r="H233" s="136">
        <v>0</v>
      </c>
      <c r="I233" s="50">
        <f t="shared" si="51"/>
        <v>0</v>
      </c>
      <c r="J233" s="31" t="str">
        <f t="shared" si="48"/>
        <v>MUY BAJO</v>
      </c>
      <c r="K233" s="33">
        <v>10000000</v>
      </c>
      <c r="L233" s="33">
        <v>0</v>
      </c>
      <c r="M233" s="132">
        <v>0</v>
      </c>
      <c r="N233" s="33">
        <v>0</v>
      </c>
      <c r="O233" s="33">
        <v>0</v>
      </c>
      <c r="P233" s="127" t="e">
        <f t="shared" si="55"/>
        <v>#DIV/0!</v>
      </c>
      <c r="Q233" s="31" t="e">
        <f t="shared" si="53"/>
        <v>#DIV/0!</v>
      </c>
      <c r="R233" s="102"/>
      <c r="S233" s="32" t="e">
        <f t="shared" si="52"/>
        <v>#DIV/0!</v>
      </c>
      <c r="T233" s="31" t="e">
        <f t="shared" si="54"/>
        <v>#DIV/0!</v>
      </c>
    </row>
    <row r="234" spans="1:20" ht="38.25" x14ac:dyDescent="0.25">
      <c r="A234" s="141"/>
      <c r="B234" s="10" t="s">
        <v>123</v>
      </c>
      <c r="C234" s="3" t="s">
        <v>27</v>
      </c>
      <c r="D234" s="1" t="s">
        <v>135</v>
      </c>
      <c r="E234" s="49">
        <v>3</v>
      </c>
      <c r="F234" s="54">
        <v>3</v>
      </c>
      <c r="G234" s="49" t="s">
        <v>291</v>
      </c>
      <c r="H234" s="136">
        <v>0</v>
      </c>
      <c r="I234" s="55">
        <f t="shared" si="51"/>
        <v>0</v>
      </c>
      <c r="J234" s="31" t="str">
        <f t="shared" si="48"/>
        <v>MUY BAJO</v>
      </c>
      <c r="K234" s="33">
        <v>30000000</v>
      </c>
      <c r="L234" s="33">
        <v>0</v>
      </c>
      <c r="M234" s="132">
        <v>0</v>
      </c>
      <c r="N234" s="33">
        <v>0</v>
      </c>
      <c r="O234" s="33">
        <v>0</v>
      </c>
      <c r="P234" s="127" t="e">
        <f t="shared" si="55"/>
        <v>#DIV/0!</v>
      </c>
      <c r="Q234" s="31" t="e">
        <f t="shared" si="53"/>
        <v>#DIV/0!</v>
      </c>
      <c r="R234" s="102"/>
      <c r="S234" s="32" t="e">
        <f t="shared" si="52"/>
        <v>#DIV/0!</v>
      </c>
      <c r="T234" s="31" t="e">
        <f t="shared" si="54"/>
        <v>#DIV/0!</v>
      </c>
    </row>
    <row r="235" spans="1:20" ht="38.25" x14ac:dyDescent="0.25">
      <c r="A235" s="141"/>
      <c r="B235" s="10" t="s">
        <v>123</v>
      </c>
      <c r="C235" s="3" t="s">
        <v>29</v>
      </c>
      <c r="D235" s="1" t="s">
        <v>135</v>
      </c>
      <c r="E235" s="49">
        <v>0</v>
      </c>
      <c r="F235" s="54">
        <v>1</v>
      </c>
      <c r="G235" s="49" t="s">
        <v>291</v>
      </c>
      <c r="H235" s="136">
        <v>0</v>
      </c>
      <c r="I235" s="55">
        <f t="shared" si="51"/>
        <v>0</v>
      </c>
      <c r="J235" s="31" t="str">
        <f t="shared" si="48"/>
        <v>MUY BAJO</v>
      </c>
      <c r="K235" s="33">
        <v>10000000</v>
      </c>
      <c r="L235" s="33">
        <v>0</v>
      </c>
      <c r="M235" s="132">
        <v>0</v>
      </c>
      <c r="N235" s="33">
        <v>0</v>
      </c>
      <c r="O235" s="33">
        <v>0</v>
      </c>
      <c r="P235" s="127" t="e">
        <f t="shared" si="55"/>
        <v>#DIV/0!</v>
      </c>
      <c r="Q235" s="31" t="e">
        <f t="shared" si="53"/>
        <v>#DIV/0!</v>
      </c>
      <c r="R235" s="102"/>
      <c r="S235" s="32" t="e">
        <f t="shared" si="52"/>
        <v>#DIV/0!</v>
      </c>
      <c r="T235" s="31" t="e">
        <f t="shared" si="54"/>
        <v>#DIV/0!</v>
      </c>
    </row>
    <row r="236" spans="1:20" ht="38.25" x14ac:dyDescent="0.25">
      <c r="A236" s="141"/>
      <c r="B236" s="10" t="s">
        <v>123</v>
      </c>
      <c r="C236" s="3" t="s">
        <v>30</v>
      </c>
      <c r="D236" s="1" t="s">
        <v>135</v>
      </c>
      <c r="E236" s="49">
        <v>0</v>
      </c>
      <c r="F236" s="54">
        <v>1</v>
      </c>
      <c r="G236" s="49" t="s">
        <v>291</v>
      </c>
      <c r="H236" s="136">
        <v>0</v>
      </c>
      <c r="I236" s="55">
        <f t="shared" si="51"/>
        <v>0</v>
      </c>
      <c r="J236" s="31" t="str">
        <f t="shared" si="48"/>
        <v>MUY BAJO</v>
      </c>
      <c r="K236" s="33">
        <v>10000000</v>
      </c>
      <c r="L236" s="33">
        <v>0</v>
      </c>
      <c r="M236" s="132">
        <v>0</v>
      </c>
      <c r="N236" s="33">
        <v>0</v>
      </c>
      <c r="O236" s="33">
        <v>0</v>
      </c>
      <c r="P236" s="127" t="e">
        <f t="shared" si="55"/>
        <v>#DIV/0!</v>
      </c>
      <c r="Q236" s="31" t="e">
        <f t="shared" si="53"/>
        <v>#DIV/0!</v>
      </c>
      <c r="R236" s="102"/>
      <c r="S236" s="32" t="e">
        <f t="shared" si="52"/>
        <v>#DIV/0!</v>
      </c>
      <c r="T236" s="31" t="e">
        <f t="shared" si="54"/>
        <v>#DIV/0!</v>
      </c>
    </row>
    <row r="237" spans="1:20" ht="38.25" x14ac:dyDescent="0.25">
      <c r="A237" s="141"/>
      <c r="B237" s="10" t="s">
        <v>123</v>
      </c>
      <c r="C237" s="3" t="s">
        <v>31</v>
      </c>
      <c r="D237" s="1" t="s">
        <v>135</v>
      </c>
      <c r="E237" s="49">
        <v>1</v>
      </c>
      <c r="F237" s="54">
        <v>1</v>
      </c>
      <c r="G237" s="49" t="s">
        <v>291</v>
      </c>
      <c r="H237" s="136">
        <v>0</v>
      </c>
      <c r="I237" s="55">
        <f t="shared" si="51"/>
        <v>0</v>
      </c>
      <c r="J237" s="31" t="str">
        <f t="shared" si="48"/>
        <v>MUY BAJO</v>
      </c>
      <c r="K237" s="33">
        <v>10000000</v>
      </c>
      <c r="L237" s="33">
        <v>0</v>
      </c>
      <c r="M237" s="132">
        <v>0</v>
      </c>
      <c r="N237" s="33">
        <v>0</v>
      </c>
      <c r="O237" s="33">
        <v>0</v>
      </c>
      <c r="P237" s="127" t="e">
        <f t="shared" si="55"/>
        <v>#DIV/0!</v>
      </c>
      <c r="Q237" s="31" t="e">
        <f t="shared" si="53"/>
        <v>#DIV/0!</v>
      </c>
      <c r="R237" s="102"/>
      <c r="S237" s="32" t="e">
        <f t="shared" si="52"/>
        <v>#DIV/0!</v>
      </c>
      <c r="T237" s="31" t="e">
        <f t="shared" si="54"/>
        <v>#DIV/0!</v>
      </c>
    </row>
    <row r="238" spans="1:20" ht="25.5" x14ac:dyDescent="0.25">
      <c r="A238" s="141"/>
      <c r="B238" s="10" t="s">
        <v>123</v>
      </c>
      <c r="C238" s="3" t="s">
        <v>27</v>
      </c>
      <c r="D238" s="1" t="s">
        <v>136</v>
      </c>
      <c r="E238" s="49">
        <v>184</v>
      </c>
      <c r="F238" s="54">
        <v>184</v>
      </c>
      <c r="G238" s="49" t="s">
        <v>291</v>
      </c>
      <c r="H238" s="136">
        <v>0</v>
      </c>
      <c r="I238" s="55">
        <f t="shared" si="51"/>
        <v>0</v>
      </c>
      <c r="J238" s="31" t="str">
        <f t="shared" si="48"/>
        <v>MUY BAJO</v>
      </c>
      <c r="K238" s="33">
        <v>92000000</v>
      </c>
      <c r="L238" s="33">
        <v>0</v>
      </c>
      <c r="M238" s="132">
        <v>0</v>
      </c>
      <c r="N238" s="33">
        <v>0</v>
      </c>
      <c r="O238" s="33">
        <v>0</v>
      </c>
      <c r="P238" s="127" t="e">
        <f t="shared" si="55"/>
        <v>#DIV/0!</v>
      </c>
      <c r="Q238" s="31" t="e">
        <f t="shared" si="53"/>
        <v>#DIV/0!</v>
      </c>
      <c r="R238" s="102"/>
      <c r="S238" s="32" t="e">
        <f t="shared" si="52"/>
        <v>#DIV/0!</v>
      </c>
      <c r="T238" s="31" t="e">
        <f t="shared" si="54"/>
        <v>#DIV/0!</v>
      </c>
    </row>
    <row r="239" spans="1:20" ht="25.5" x14ac:dyDescent="0.25">
      <c r="A239" s="141"/>
      <c r="B239" s="10" t="s">
        <v>123</v>
      </c>
      <c r="C239" s="3" t="s">
        <v>29</v>
      </c>
      <c r="D239" s="1" t="s">
        <v>136</v>
      </c>
      <c r="E239" s="49">
        <v>7</v>
      </c>
      <c r="F239" s="54">
        <v>7</v>
      </c>
      <c r="G239" s="49" t="s">
        <v>291</v>
      </c>
      <c r="H239" s="136">
        <v>0</v>
      </c>
      <c r="I239" s="55">
        <f t="shared" si="51"/>
        <v>0</v>
      </c>
      <c r="J239" s="31" t="str">
        <f t="shared" si="48"/>
        <v>MUY BAJO</v>
      </c>
      <c r="K239" s="33">
        <v>3500000</v>
      </c>
      <c r="L239" s="33">
        <v>0</v>
      </c>
      <c r="M239" s="132">
        <v>0</v>
      </c>
      <c r="N239" s="33">
        <v>0</v>
      </c>
      <c r="O239" s="33">
        <v>0</v>
      </c>
      <c r="P239" s="127" t="e">
        <f t="shared" si="55"/>
        <v>#DIV/0!</v>
      </c>
      <c r="Q239" s="31" t="e">
        <f t="shared" si="53"/>
        <v>#DIV/0!</v>
      </c>
      <c r="R239" s="102"/>
      <c r="S239" s="32" t="e">
        <f t="shared" si="52"/>
        <v>#DIV/0!</v>
      </c>
      <c r="T239" s="31" t="e">
        <f t="shared" si="54"/>
        <v>#DIV/0!</v>
      </c>
    </row>
    <row r="240" spans="1:20" ht="25.5" x14ac:dyDescent="0.25">
      <c r="A240" s="141"/>
      <c r="B240" s="10" t="s">
        <v>123</v>
      </c>
      <c r="C240" s="3" t="s">
        <v>30</v>
      </c>
      <c r="D240" s="1" t="s">
        <v>136</v>
      </c>
      <c r="E240" s="49">
        <v>13</v>
      </c>
      <c r="F240" s="54">
        <v>13</v>
      </c>
      <c r="G240" s="49" t="s">
        <v>291</v>
      </c>
      <c r="H240" s="136">
        <v>0</v>
      </c>
      <c r="I240" s="55">
        <f t="shared" si="51"/>
        <v>0</v>
      </c>
      <c r="J240" s="31" t="str">
        <f t="shared" si="48"/>
        <v>MUY BAJO</v>
      </c>
      <c r="K240" s="33">
        <v>6500000</v>
      </c>
      <c r="L240" s="33">
        <v>0</v>
      </c>
      <c r="M240" s="132">
        <v>0</v>
      </c>
      <c r="N240" s="33">
        <v>0</v>
      </c>
      <c r="O240" s="33">
        <v>0</v>
      </c>
      <c r="P240" s="127" t="e">
        <f t="shared" si="55"/>
        <v>#DIV/0!</v>
      </c>
      <c r="Q240" s="31" t="e">
        <f t="shared" si="53"/>
        <v>#DIV/0!</v>
      </c>
      <c r="R240" s="102"/>
      <c r="S240" s="32" t="e">
        <f t="shared" si="52"/>
        <v>#DIV/0!</v>
      </c>
      <c r="T240" s="31" t="e">
        <f t="shared" si="54"/>
        <v>#DIV/0!</v>
      </c>
    </row>
    <row r="241" spans="1:20" ht="25.5" x14ac:dyDescent="0.25">
      <c r="A241" s="141"/>
      <c r="B241" s="10" t="s">
        <v>123</v>
      </c>
      <c r="C241" s="3" t="s">
        <v>31</v>
      </c>
      <c r="D241" s="1" t="s">
        <v>136</v>
      </c>
      <c r="E241" s="49">
        <v>8</v>
      </c>
      <c r="F241" s="54">
        <v>8</v>
      </c>
      <c r="G241" s="49" t="s">
        <v>291</v>
      </c>
      <c r="H241" s="136">
        <v>0</v>
      </c>
      <c r="I241" s="55">
        <f t="shared" si="51"/>
        <v>0</v>
      </c>
      <c r="J241" s="31" t="str">
        <f t="shared" si="48"/>
        <v>MUY BAJO</v>
      </c>
      <c r="K241" s="33">
        <v>4000000</v>
      </c>
      <c r="L241" s="33">
        <v>0</v>
      </c>
      <c r="M241" s="132">
        <v>0</v>
      </c>
      <c r="N241" s="33">
        <v>0</v>
      </c>
      <c r="O241" s="33">
        <v>0</v>
      </c>
      <c r="P241" s="127" t="e">
        <f t="shared" si="55"/>
        <v>#DIV/0!</v>
      </c>
      <c r="Q241" s="31" t="e">
        <f t="shared" si="53"/>
        <v>#DIV/0!</v>
      </c>
      <c r="R241" s="102"/>
      <c r="S241" s="32" t="e">
        <f t="shared" si="52"/>
        <v>#DIV/0!</v>
      </c>
      <c r="T241" s="31" t="e">
        <f t="shared" si="54"/>
        <v>#DIV/0!</v>
      </c>
    </row>
    <row r="242" spans="1:20" ht="38.25" x14ac:dyDescent="0.25">
      <c r="A242" s="141"/>
      <c r="B242" s="10" t="s">
        <v>123</v>
      </c>
      <c r="C242" s="3" t="s">
        <v>1</v>
      </c>
      <c r="D242" s="1" t="s">
        <v>137</v>
      </c>
      <c r="E242" s="49">
        <v>1</v>
      </c>
      <c r="F242" s="54">
        <v>1</v>
      </c>
      <c r="G242" s="49" t="s">
        <v>290</v>
      </c>
      <c r="H242" s="136">
        <v>0</v>
      </c>
      <c r="I242" s="55">
        <f t="shared" si="51"/>
        <v>0</v>
      </c>
      <c r="J242" s="31" t="str">
        <f t="shared" si="48"/>
        <v>MUY BAJO</v>
      </c>
      <c r="K242" s="33">
        <v>55000000</v>
      </c>
      <c r="L242" s="33">
        <v>0</v>
      </c>
      <c r="M242" s="132">
        <v>0</v>
      </c>
      <c r="N242" s="33">
        <v>0</v>
      </c>
      <c r="O242" s="33">
        <v>0</v>
      </c>
      <c r="P242" s="127" t="e">
        <f t="shared" si="55"/>
        <v>#DIV/0!</v>
      </c>
      <c r="Q242" s="31" t="e">
        <f t="shared" si="53"/>
        <v>#DIV/0!</v>
      </c>
      <c r="R242" s="102"/>
      <c r="S242" s="32" t="e">
        <f t="shared" si="52"/>
        <v>#DIV/0!</v>
      </c>
      <c r="T242" s="31" t="e">
        <f t="shared" si="54"/>
        <v>#DIV/0!</v>
      </c>
    </row>
    <row r="243" spans="1:20" ht="25.5" x14ac:dyDescent="0.25">
      <c r="A243" s="141"/>
      <c r="B243" s="10" t="s">
        <v>123</v>
      </c>
      <c r="C243" s="3" t="s">
        <v>27</v>
      </c>
      <c r="D243" s="1" t="s">
        <v>138</v>
      </c>
      <c r="E243" s="49">
        <v>113</v>
      </c>
      <c r="F243" s="54">
        <v>113</v>
      </c>
      <c r="G243" s="49" t="s">
        <v>291</v>
      </c>
      <c r="H243" s="136">
        <v>19</v>
      </c>
      <c r="I243" s="55">
        <f t="shared" si="51"/>
        <v>0.16814159292035399</v>
      </c>
      <c r="J243" s="31" t="str">
        <f t="shared" si="48"/>
        <v>MUY BAJO</v>
      </c>
      <c r="K243" s="33">
        <v>1130000000</v>
      </c>
      <c r="L243" s="33">
        <v>181912680</v>
      </c>
      <c r="M243" s="132">
        <v>0.16098467256637169</v>
      </c>
      <c r="N243" s="33">
        <v>171297495</v>
      </c>
      <c r="O243" s="33">
        <v>171297495</v>
      </c>
      <c r="P243" s="127">
        <f t="shared" si="55"/>
        <v>0.94164681098645786</v>
      </c>
      <c r="Q243" s="31" t="str">
        <f t="shared" si="53"/>
        <v>MUY ALTO</v>
      </c>
      <c r="R243" s="102"/>
      <c r="S243" s="32">
        <f t="shared" si="52"/>
        <v>0.15832999476763451</v>
      </c>
      <c r="T243" s="31" t="str">
        <f t="shared" si="54"/>
        <v>MUY BAJO</v>
      </c>
    </row>
    <row r="244" spans="1:20" ht="25.5" x14ac:dyDescent="0.25">
      <c r="A244" s="141"/>
      <c r="B244" s="10" t="s">
        <v>123</v>
      </c>
      <c r="C244" s="3" t="s">
        <v>29</v>
      </c>
      <c r="D244" s="1" t="s">
        <v>138</v>
      </c>
      <c r="E244" s="49">
        <v>3</v>
      </c>
      <c r="F244" s="54">
        <v>3</v>
      </c>
      <c r="G244" s="49" t="s">
        <v>291</v>
      </c>
      <c r="H244" s="136">
        <v>0</v>
      </c>
      <c r="I244" s="55">
        <f t="shared" si="51"/>
        <v>0</v>
      </c>
      <c r="J244" s="31" t="str">
        <f t="shared" si="48"/>
        <v>MUY BAJO</v>
      </c>
      <c r="K244" s="33">
        <v>30000000</v>
      </c>
      <c r="L244" s="33">
        <v>0</v>
      </c>
      <c r="M244" s="132">
        <v>0</v>
      </c>
      <c r="N244" s="33">
        <v>0</v>
      </c>
      <c r="O244" s="33">
        <v>0</v>
      </c>
      <c r="P244" s="127" t="e">
        <f t="shared" si="55"/>
        <v>#DIV/0!</v>
      </c>
      <c r="Q244" s="31" t="e">
        <f t="shared" si="53"/>
        <v>#DIV/0!</v>
      </c>
      <c r="R244" s="102"/>
      <c r="S244" s="32" t="e">
        <f t="shared" si="52"/>
        <v>#DIV/0!</v>
      </c>
      <c r="T244" s="31" t="e">
        <f t="shared" si="54"/>
        <v>#DIV/0!</v>
      </c>
    </row>
    <row r="245" spans="1:20" ht="25.5" x14ac:dyDescent="0.25">
      <c r="A245" s="141"/>
      <c r="B245" s="10" t="s">
        <v>123</v>
      </c>
      <c r="C245" s="3" t="s">
        <v>30</v>
      </c>
      <c r="D245" s="1" t="s">
        <v>138</v>
      </c>
      <c r="E245" s="49">
        <v>4</v>
      </c>
      <c r="F245" s="54">
        <v>4</v>
      </c>
      <c r="G245" s="49" t="s">
        <v>291</v>
      </c>
      <c r="H245" s="136">
        <v>0</v>
      </c>
      <c r="I245" s="55">
        <f t="shared" si="51"/>
        <v>0</v>
      </c>
      <c r="J245" s="31" t="str">
        <f t="shared" si="48"/>
        <v>MUY BAJO</v>
      </c>
      <c r="K245" s="33">
        <v>40000000</v>
      </c>
      <c r="L245" s="33">
        <v>1500000</v>
      </c>
      <c r="M245" s="132">
        <v>3.7499999999999999E-2</v>
      </c>
      <c r="N245" s="33">
        <v>0</v>
      </c>
      <c r="O245" s="33">
        <v>0</v>
      </c>
      <c r="P245" s="127">
        <f t="shared" si="55"/>
        <v>0</v>
      </c>
      <c r="Q245" s="31" t="str">
        <f t="shared" si="53"/>
        <v>MUY BAJO</v>
      </c>
      <c r="R245" s="102"/>
      <c r="S245" s="32">
        <f t="shared" si="52"/>
        <v>0</v>
      </c>
      <c r="T245" s="31" t="str">
        <f t="shared" si="54"/>
        <v>MUY BAJO</v>
      </c>
    </row>
    <row r="246" spans="1:20" ht="25.5" x14ac:dyDescent="0.25">
      <c r="A246" s="141"/>
      <c r="B246" s="10" t="s">
        <v>123</v>
      </c>
      <c r="C246" s="3" t="s">
        <v>31</v>
      </c>
      <c r="D246" s="1" t="s">
        <v>138</v>
      </c>
      <c r="E246" s="49">
        <v>6</v>
      </c>
      <c r="F246" s="54">
        <v>6</v>
      </c>
      <c r="G246" s="49" t="s">
        <v>291</v>
      </c>
      <c r="H246" s="136">
        <v>0</v>
      </c>
      <c r="I246" s="55">
        <f t="shared" si="51"/>
        <v>0</v>
      </c>
      <c r="J246" s="31" t="str">
        <f t="shared" ref="J246:J314" si="56">IF(I246&lt;=20%,"MUY BAJO",IF(AND(I246&gt;20%,I246&lt;=40%),"BAJO",IF(AND(I246&gt;40%,I246&lt;=60%),"MEDIO",IF(AND(I246&gt;60%,I246&lt;=80%),"ALTO","MUY ALTO"))))</f>
        <v>MUY BAJO</v>
      </c>
      <c r="K246" s="33">
        <v>60000000</v>
      </c>
      <c r="L246" s="33">
        <v>0</v>
      </c>
      <c r="M246" s="132">
        <v>0</v>
      </c>
      <c r="N246" s="33">
        <v>0</v>
      </c>
      <c r="O246" s="33">
        <v>0</v>
      </c>
      <c r="P246" s="127" t="e">
        <f t="shared" si="55"/>
        <v>#DIV/0!</v>
      </c>
      <c r="Q246" s="31" t="e">
        <f t="shared" si="53"/>
        <v>#DIV/0!</v>
      </c>
      <c r="R246" s="102"/>
      <c r="S246" s="32" t="e">
        <f t="shared" si="52"/>
        <v>#DIV/0!</v>
      </c>
      <c r="T246" s="31" t="e">
        <f t="shared" si="54"/>
        <v>#DIV/0!</v>
      </c>
    </row>
    <row r="247" spans="1:20" ht="25.5" x14ac:dyDescent="0.25">
      <c r="A247" s="141"/>
      <c r="B247" s="10" t="s">
        <v>123</v>
      </c>
      <c r="C247" s="3" t="s">
        <v>27</v>
      </c>
      <c r="D247" s="1" t="s">
        <v>139</v>
      </c>
      <c r="E247" s="83">
        <v>30381</v>
      </c>
      <c r="F247" s="54">
        <v>3038</v>
      </c>
      <c r="G247" s="49" t="s">
        <v>289</v>
      </c>
      <c r="H247" s="136">
        <v>51</v>
      </c>
      <c r="I247" s="55">
        <f t="shared" si="51"/>
        <v>1.6787360105332456E-2</v>
      </c>
      <c r="J247" s="31" t="str">
        <f t="shared" si="56"/>
        <v>MUY BAJO</v>
      </c>
      <c r="K247" s="33">
        <v>50000000</v>
      </c>
      <c r="L247" s="33">
        <v>88410498</v>
      </c>
      <c r="M247" s="132">
        <v>1.7682099600000001</v>
      </c>
      <c r="N247" s="33">
        <v>0</v>
      </c>
      <c r="O247" s="33">
        <v>0</v>
      </c>
      <c r="P247" s="127">
        <f t="shared" si="55"/>
        <v>0</v>
      </c>
      <c r="Q247" s="31" t="str">
        <f t="shared" si="53"/>
        <v>MUY BAJO</v>
      </c>
      <c r="R247" s="102"/>
      <c r="S247" s="32">
        <f t="shared" si="52"/>
        <v>0</v>
      </c>
      <c r="T247" s="31" t="str">
        <f t="shared" si="54"/>
        <v>MUY BAJO</v>
      </c>
    </row>
    <row r="248" spans="1:20" ht="25.5" x14ac:dyDescent="0.25">
      <c r="A248" s="141"/>
      <c r="B248" s="10" t="s">
        <v>123</v>
      </c>
      <c r="C248" s="3" t="s">
        <v>29</v>
      </c>
      <c r="D248" s="1" t="s">
        <v>139</v>
      </c>
      <c r="E248" s="83">
        <v>2082</v>
      </c>
      <c r="F248" s="54">
        <v>208</v>
      </c>
      <c r="G248" s="49" t="s">
        <v>289</v>
      </c>
      <c r="H248" s="136">
        <v>0</v>
      </c>
      <c r="I248" s="55">
        <f t="shared" si="51"/>
        <v>0</v>
      </c>
      <c r="J248" s="31" t="str">
        <f t="shared" si="56"/>
        <v>MUY BAJO</v>
      </c>
      <c r="K248" s="33">
        <v>8000000</v>
      </c>
      <c r="L248" s="33">
        <v>0</v>
      </c>
      <c r="M248" s="132">
        <v>0</v>
      </c>
      <c r="N248" s="33">
        <v>0</v>
      </c>
      <c r="O248" s="33">
        <v>0</v>
      </c>
      <c r="P248" s="127" t="e">
        <f t="shared" si="55"/>
        <v>#DIV/0!</v>
      </c>
      <c r="Q248" s="31" t="e">
        <f t="shared" si="53"/>
        <v>#DIV/0!</v>
      </c>
      <c r="R248" s="102"/>
      <c r="S248" s="32" t="e">
        <f t="shared" si="52"/>
        <v>#DIV/0!</v>
      </c>
      <c r="T248" s="31" t="e">
        <f t="shared" si="54"/>
        <v>#DIV/0!</v>
      </c>
    </row>
    <row r="249" spans="1:20" ht="25.5" x14ac:dyDescent="0.25">
      <c r="A249" s="141"/>
      <c r="B249" s="10" t="s">
        <v>123</v>
      </c>
      <c r="C249" s="3" t="s">
        <v>30</v>
      </c>
      <c r="D249" s="1" t="s">
        <v>139</v>
      </c>
      <c r="E249" s="83">
        <v>1809</v>
      </c>
      <c r="F249" s="54">
        <v>181</v>
      </c>
      <c r="G249" s="49" t="s">
        <v>289</v>
      </c>
      <c r="H249" s="136">
        <v>0</v>
      </c>
      <c r="I249" s="55">
        <f t="shared" si="51"/>
        <v>0</v>
      </c>
      <c r="J249" s="31" t="str">
        <f t="shared" si="56"/>
        <v>MUY BAJO</v>
      </c>
      <c r="K249" s="33">
        <v>8000000</v>
      </c>
      <c r="L249" s="33">
        <v>0</v>
      </c>
      <c r="M249" s="132">
        <v>0</v>
      </c>
      <c r="N249" s="33">
        <v>0</v>
      </c>
      <c r="O249" s="33">
        <v>0</v>
      </c>
      <c r="P249" s="127" t="e">
        <f t="shared" si="55"/>
        <v>#DIV/0!</v>
      </c>
      <c r="Q249" s="31" t="e">
        <f t="shared" si="53"/>
        <v>#DIV/0!</v>
      </c>
      <c r="R249" s="102"/>
      <c r="S249" s="32" t="e">
        <f t="shared" si="52"/>
        <v>#DIV/0!</v>
      </c>
      <c r="T249" s="31" t="e">
        <f t="shared" si="54"/>
        <v>#DIV/0!</v>
      </c>
    </row>
    <row r="250" spans="1:20" ht="25.5" x14ac:dyDescent="0.25">
      <c r="A250" s="141"/>
      <c r="B250" s="10" t="s">
        <v>123</v>
      </c>
      <c r="C250" s="3" t="s">
        <v>31</v>
      </c>
      <c r="D250" s="1" t="s">
        <v>139</v>
      </c>
      <c r="E250" s="83">
        <v>2309</v>
      </c>
      <c r="F250" s="54">
        <v>231</v>
      </c>
      <c r="G250" s="49" t="s">
        <v>289</v>
      </c>
      <c r="H250" s="136">
        <v>0</v>
      </c>
      <c r="I250" s="55">
        <f t="shared" si="51"/>
        <v>0</v>
      </c>
      <c r="J250" s="31" t="str">
        <f t="shared" si="56"/>
        <v>MUY BAJO</v>
      </c>
      <c r="K250" s="33">
        <v>8000000</v>
      </c>
      <c r="L250" s="33">
        <v>0</v>
      </c>
      <c r="M250" s="132">
        <v>0</v>
      </c>
      <c r="N250" s="33">
        <v>0</v>
      </c>
      <c r="O250" s="33">
        <v>0</v>
      </c>
      <c r="P250" s="127" t="e">
        <f t="shared" si="55"/>
        <v>#DIV/0!</v>
      </c>
      <c r="Q250" s="31" t="e">
        <f t="shared" si="53"/>
        <v>#DIV/0!</v>
      </c>
      <c r="R250" s="102"/>
      <c r="S250" s="32" t="e">
        <f t="shared" si="52"/>
        <v>#DIV/0!</v>
      </c>
      <c r="T250" s="31" t="e">
        <f t="shared" si="54"/>
        <v>#DIV/0!</v>
      </c>
    </row>
    <row r="251" spans="1:20" ht="25.5" x14ac:dyDescent="0.25">
      <c r="A251" s="141"/>
      <c r="B251" s="10" t="s">
        <v>123</v>
      </c>
      <c r="C251" s="3" t="s">
        <v>1</v>
      </c>
      <c r="D251" s="1" t="s">
        <v>140</v>
      </c>
      <c r="E251" s="49">
        <v>25</v>
      </c>
      <c r="F251" s="54">
        <v>25</v>
      </c>
      <c r="G251" s="49" t="s">
        <v>291</v>
      </c>
      <c r="H251" s="136">
        <v>9</v>
      </c>
      <c r="I251" s="55">
        <f t="shared" si="51"/>
        <v>0.36</v>
      </c>
      <c r="J251" s="31" t="str">
        <f t="shared" si="56"/>
        <v>BAJO</v>
      </c>
      <c r="K251" s="33">
        <v>1200000000</v>
      </c>
      <c r="L251" s="33">
        <v>1078687387</v>
      </c>
      <c r="M251" s="132">
        <v>0.89890615583333333</v>
      </c>
      <c r="N251" s="33">
        <v>36000000</v>
      </c>
      <c r="O251" s="33">
        <v>855049802</v>
      </c>
      <c r="P251" s="127">
        <f t="shared" si="55"/>
        <v>0.79267618431882159</v>
      </c>
      <c r="Q251" s="31" t="str">
        <f t="shared" si="53"/>
        <v>ALTO</v>
      </c>
      <c r="R251" s="102"/>
      <c r="S251" s="32">
        <f t="shared" si="52"/>
        <v>0.28536342635477574</v>
      </c>
      <c r="T251" s="31" t="str">
        <f t="shared" si="54"/>
        <v>BAJO</v>
      </c>
    </row>
    <row r="252" spans="1:20" ht="38.25" x14ac:dyDescent="0.25">
      <c r="A252" s="141"/>
      <c r="B252" s="11" t="s">
        <v>321</v>
      </c>
      <c r="C252" s="20"/>
      <c r="D252" s="7"/>
      <c r="E252" s="52"/>
      <c r="F252" s="77"/>
      <c r="G252" s="52"/>
      <c r="H252" s="77"/>
      <c r="I252" s="78">
        <f>+AVERAGE(I193:I251)</f>
        <v>0.38160980978282627</v>
      </c>
      <c r="J252" s="35" t="str">
        <f t="shared" si="56"/>
        <v>BAJO</v>
      </c>
      <c r="K252" s="36">
        <f t="shared" ref="K252:O252" si="57">SUM(K193:K251)</f>
        <v>12424500000</v>
      </c>
      <c r="L252" s="36">
        <f t="shared" si="57"/>
        <v>8495753861</v>
      </c>
      <c r="M252" s="75">
        <f>+L252/K252</f>
        <v>0.68379040291359816</v>
      </c>
      <c r="N252" s="36">
        <f t="shared" si="57"/>
        <v>1447169502</v>
      </c>
      <c r="O252" s="36">
        <f t="shared" si="57"/>
        <v>3368405306</v>
      </c>
      <c r="P252" s="109">
        <f>+O252/L252</f>
        <v>0.39648103759958964</v>
      </c>
      <c r="Q252" s="31" t="str">
        <f t="shared" si="53"/>
        <v>BAJO</v>
      </c>
      <c r="R252" s="102"/>
      <c r="S252" s="74">
        <f t="shared" si="52"/>
        <v>0.15130105334087698</v>
      </c>
      <c r="T252" s="31" t="str">
        <f t="shared" si="54"/>
        <v>MUY BAJO</v>
      </c>
    </row>
    <row r="253" spans="1:20" ht="25.5" x14ac:dyDescent="0.25">
      <c r="A253" s="141"/>
      <c r="B253" s="10" t="s">
        <v>141</v>
      </c>
      <c r="C253" s="3" t="s">
        <v>1</v>
      </c>
      <c r="D253" s="1" t="s">
        <v>142</v>
      </c>
      <c r="E253" s="49">
        <v>87</v>
      </c>
      <c r="F253" s="54">
        <v>2</v>
      </c>
      <c r="G253" s="49" t="s">
        <v>289</v>
      </c>
      <c r="H253" s="136">
        <v>2</v>
      </c>
      <c r="I253" s="55">
        <f>+H253/F253</f>
        <v>1</v>
      </c>
      <c r="J253" s="31" t="str">
        <f t="shared" si="56"/>
        <v>MUY ALTO</v>
      </c>
      <c r="K253" s="33">
        <v>818000000</v>
      </c>
      <c r="L253" s="33">
        <v>658000000</v>
      </c>
      <c r="M253" s="132">
        <v>0.80440097799511001</v>
      </c>
      <c r="N253" s="33">
        <v>193706665</v>
      </c>
      <c r="O253" s="33">
        <v>587189796</v>
      </c>
      <c r="P253" s="127">
        <f>+O253/L253</f>
        <v>0.89238570820668695</v>
      </c>
      <c r="Q253" s="31" t="str">
        <f t="shared" si="53"/>
        <v>MUY ALTO</v>
      </c>
      <c r="R253" s="102"/>
      <c r="S253" s="32">
        <f t="shared" si="52"/>
        <v>0.89238570820668695</v>
      </c>
      <c r="T253" s="31" t="str">
        <f t="shared" si="54"/>
        <v>MUY ALTO</v>
      </c>
    </row>
    <row r="254" spans="1:20" ht="38.25" x14ac:dyDescent="0.25">
      <c r="A254" s="141"/>
      <c r="B254" s="10" t="s">
        <v>143</v>
      </c>
      <c r="C254" s="3" t="s">
        <v>1</v>
      </c>
      <c r="D254" s="1" t="s">
        <v>144</v>
      </c>
      <c r="E254" s="49">
        <v>87</v>
      </c>
      <c r="F254" s="54">
        <v>87</v>
      </c>
      <c r="G254" s="49" t="s">
        <v>291</v>
      </c>
      <c r="H254" s="136">
        <v>0</v>
      </c>
      <c r="I254" s="55">
        <f t="shared" si="51"/>
        <v>0</v>
      </c>
      <c r="J254" s="31" t="str">
        <f t="shared" si="56"/>
        <v>MUY BAJO</v>
      </c>
      <c r="K254" s="33">
        <v>910000000</v>
      </c>
      <c r="L254" s="33">
        <v>680000000</v>
      </c>
      <c r="M254" s="132">
        <v>0.74725274725274726</v>
      </c>
      <c r="N254" s="33">
        <v>171649917</v>
      </c>
      <c r="O254" s="33">
        <v>613704892</v>
      </c>
      <c r="P254" s="127">
        <f t="shared" ref="P254:P265" si="58">+O254/L254</f>
        <v>0.90250719411764702</v>
      </c>
      <c r="Q254" s="31" t="str">
        <f t="shared" si="53"/>
        <v>MUY ALTO</v>
      </c>
      <c r="R254" s="102"/>
      <c r="S254" s="32">
        <f t="shared" si="52"/>
        <v>0</v>
      </c>
      <c r="T254" s="31" t="str">
        <f t="shared" si="54"/>
        <v>MUY BAJO</v>
      </c>
    </row>
    <row r="255" spans="1:20" ht="25.5" x14ac:dyDescent="0.25">
      <c r="A255" s="141"/>
      <c r="B255" s="10" t="s">
        <v>145</v>
      </c>
      <c r="C255" s="3" t="s">
        <v>1</v>
      </c>
      <c r="D255" s="1" t="s">
        <v>146</v>
      </c>
      <c r="E255" s="49">
        <v>3632</v>
      </c>
      <c r="F255" s="54">
        <v>4460</v>
      </c>
      <c r="G255" s="49" t="s">
        <v>290</v>
      </c>
      <c r="H255" s="136">
        <v>3900</v>
      </c>
      <c r="I255" s="55">
        <f t="shared" si="51"/>
        <v>0.87443946188340804</v>
      </c>
      <c r="J255" s="31" t="str">
        <f t="shared" si="56"/>
        <v>MUY ALTO</v>
      </c>
      <c r="K255" s="33">
        <v>1200000000</v>
      </c>
      <c r="L255" s="33">
        <v>907463400</v>
      </c>
      <c r="M255" s="132">
        <v>0.75621950000000004</v>
      </c>
      <c r="N255" s="33">
        <v>786855</v>
      </c>
      <c r="O255" s="33">
        <v>777623276</v>
      </c>
      <c r="P255" s="127">
        <f t="shared" si="58"/>
        <v>0.85691971268483114</v>
      </c>
      <c r="Q255" s="31" t="str">
        <f t="shared" si="53"/>
        <v>MUY ALTO</v>
      </c>
      <c r="R255" s="102"/>
      <c r="S255" s="32">
        <f t="shared" si="52"/>
        <v>0.74932441243740833</v>
      </c>
      <c r="T255" s="31" t="str">
        <f t="shared" si="54"/>
        <v>ALTO</v>
      </c>
    </row>
    <row r="256" spans="1:20" ht="38.25" x14ac:dyDescent="0.25">
      <c r="A256" s="141"/>
      <c r="B256" s="10" t="s">
        <v>147</v>
      </c>
      <c r="C256" s="3" t="s">
        <v>1</v>
      </c>
      <c r="D256" s="1" t="s">
        <v>148</v>
      </c>
      <c r="E256" s="49">
        <v>2666</v>
      </c>
      <c r="F256" s="54">
        <v>2666</v>
      </c>
      <c r="G256" s="49" t="s">
        <v>291</v>
      </c>
      <c r="H256" s="136">
        <v>0</v>
      </c>
      <c r="I256" s="55">
        <f t="shared" si="51"/>
        <v>0</v>
      </c>
      <c r="J256" s="31" t="str">
        <f t="shared" si="56"/>
        <v>MUY BAJO</v>
      </c>
      <c r="K256" s="33">
        <v>340000000</v>
      </c>
      <c r="L256" s="33">
        <v>376338002</v>
      </c>
      <c r="M256" s="132">
        <v>1.1068764764705883</v>
      </c>
      <c r="N256" s="33">
        <v>43825189</v>
      </c>
      <c r="O256" s="33">
        <v>305881459</v>
      </c>
      <c r="P256" s="127">
        <f t="shared" si="58"/>
        <v>0.81278387347127379</v>
      </c>
      <c r="Q256" s="31" t="str">
        <f t="shared" si="53"/>
        <v>MUY ALTO</v>
      </c>
      <c r="R256" s="102"/>
      <c r="S256" s="32">
        <f t="shared" si="52"/>
        <v>0</v>
      </c>
      <c r="T256" s="31" t="str">
        <f t="shared" si="54"/>
        <v>MUY BAJO</v>
      </c>
    </row>
    <row r="257" spans="1:20" ht="38.25" x14ac:dyDescent="0.25">
      <c r="A257" s="141"/>
      <c r="B257" s="10" t="s">
        <v>149</v>
      </c>
      <c r="C257" s="3" t="s">
        <v>1</v>
      </c>
      <c r="D257" s="1" t="s">
        <v>150</v>
      </c>
      <c r="E257" s="49">
        <v>100</v>
      </c>
      <c r="F257" s="54">
        <v>20</v>
      </c>
      <c r="G257" s="49" t="s">
        <v>289</v>
      </c>
      <c r="H257" s="136">
        <v>0</v>
      </c>
      <c r="I257" s="55">
        <f t="shared" si="51"/>
        <v>0</v>
      </c>
      <c r="J257" s="31" t="str">
        <f t="shared" si="56"/>
        <v>MUY BAJO</v>
      </c>
      <c r="K257" s="33">
        <v>1500000000</v>
      </c>
      <c r="L257" s="33">
        <v>947349884</v>
      </c>
      <c r="M257" s="132">
        <v>0.63156658933333332</v>
      </c>
      <c r="N257" s="33">
        <v>0</v>
      </c>
      <c r="O257" s="33">
        <v>147349881</v>
      </c>
      <c r="P257" s="127">
        <f t="shared" si="58"/>
        <v>0.15553902891489665</v>
      </c>
      <c r="Q257" s="31" t="str">
        <f t="shared" si="53"/>
        <v>MUY BAJO</v>
      </c>
      <c r="R257" s="102"/>
      <c r="S257" s="32">
        <f t="shared" si="52"/>
        <v>0</v>
      </c>
      <c r="T257" s="31" t="str">
        <f t="shared" si="54"/>
        <v>MUY BAJO</v>
      </c>
    </row>
    <row r="258" spans="1:20" ht="38.25" x14ac:dyDescent="0.25">
      <c r="A258" s="141"/>
      <c r="B258" s="10" t="s">
        <v>151</v>
      </c>
      <c r="C258" s="3" t="s">
        <v>1</v>
      </c>
      <c r="D258" s="1" t="s">
        <v>152</v>
      </c>
      <c r="E258" s="65">
        <v>1</v>
      </c>
      <c r="F258" s="54">
        <v>1</v>
      </c>
      <c r="G258" s="49" t="s">
        <v>290</v>
      </c>
      <c r="H258" s="136">
        <v>1</v>
      </c>
      <c r="I258" s="55">
        <f t="shared" si="51"/>
        <v>1</v>
      </c>
      <c r="J258" s="31" t="str">
        <f t="shared" si="56"/>
        <v>MUY ALTO</v>
      </c>
      <c r="K258" s="33">
        <v>300000000</v>
      </c>
      <c r="L258" s="33">
        <v>242000000</v>
      </c>
      <c r="M258" s="132">
        <v>0.80666666666666664</v>
      </c>
      <c r="N258" s="33">
        <v>98875637</v>
      </c>
      <c r="O258" s="33">
        <v>230561361</v>
      </c>
      <c r="P258" s="127">
        <f t="shared" si="58"/>
        <v>0.9527328966942149</v>
      </c>
      <c r="Q258" s="31" t="str">
        <f t="shared" si="53"/>
        <v>MUY ALTO</v>
      </c>
      <c r="R258" s="102"/>
      <c r="S258" s="32">
        <f t="shared" si="52"/>
        <v>0.9527328966942149</v>
      </c>
      <c r="T258" s="31" t="str">
        <f t="shared" si="54"/>
        <v>MUY ALTO</v>
      </c>
    </row>
    <row r="259" spans="1:20" ht="25.5" x14ac:dyDescent="0.25">
      <c r="A259" s="141"/>
      <c r="B259" s="10" t="s">
        <v>151</v>
      </c>
      <c r="C259" s="3" t="s">
        <v>1</v>
      </c>
      <c r="D259" s="1" t="s">
        <v>153</v>
      </c>
      <c r="E259" s="65">
        <v>1</v>
      </c>
      <c r="F259" s="54">
        <v>1</v>
      </c>
      <c r="G259" s="49" t="s">
        <v>290</v>
      </c>
      <c r="H259" s="136">
        <v>1</v>
      </c>
      <c r="I259" s="55">
        <f t="shared" si="51"/>
        <v>1</v>
      </c>
      <c r="J259" s="31" t="str">
        <f t="shared" si="56"/>
        <v>MUY ALTO</v>
      </c>
      <c r="K259" s="33">
        <v>350000000</v>
      </c>
      <c r="L259" s="33">
        <v>350000000</v>
      </c>
      <c r="M259" s="132">
        <v>1</v>
      </c>
      <c r="N259" s="33">
        <v>112721434</v>
      </c>
      <c r="O259" s="33">
        <v>311175374</v>
      </c>
      <c r="P259" s="127">
        <f t="shared" si="58"/>
        <v>0.88907249714285719</v>
      </c>
      <c r="Q259" s="31" t="str">
        <f t="shared" si="53"/>
        <v>MUY ALTO</v>
      </c>
      <c r="R259" s="102"/>
      <c r="S259" s="32">
        <f t="shared" si="52"/>
        <v>0.88907249714285719</v>
      </c>
      <c r="T259" s="31" t="str">
        <f t="shared" si="54"/>
        <v>MUY ALTO</v>
      </c>
    </row>
    <row r="260" spans="1:20" ht="25.5" x14ac:dyDescent="0.25">
      <c r="A260" s="141"/>
      <c r="B260" s="10" t="s">
        <v>151</v>
      </c>
      <c r="C260" s="3" t="s">
        <v>1</v>
      </c>
      <c r="D260" s="1" t="s">
        <v>154</v>
      </c>
      <c r="E260" s="65">
        <v>1</v>
      </c>
      <c r="F260" s="54">
        <v>1</v>
      </c>
      <c r="G260" s="49" t="s">
        <v>290</v>
      </c>
      <c r="H260" s="136">
        <v>1</v>
      </c>
      <c r="I260" s="55">
        <f t="shared" si="51"/>
        <v>1</v>
      </c>
      <c r="J260" s="31" t="str">
        <f t="shared" si="56"/>
        <v>MUY ALTO</v>
      </c>
      <c r="K260" s="33">
        <v>300000000</v>
      </c>
      <c r="L260" s="33">
        <v>412000000</v>
      </c>
      <c r="M260" s="132">
        <v>1.3733333333333333</v>
      </c>
      <c r="N260" s="33">
        <v>116350442</v>
      </c>
      <c r="O260" s="33">
        <v>338942707</v>
      </c>
      <c r="P260" s="127">
        <f t="shared" si="58"/>
        <v>0.82267647330097082</v>
      </c>
      <c r="Q260" s="31" t="str">
        <f t="shared" si="53"/>
        <v>MUY ALTO</v>
      </c>
      <c r="R260" s="102"/>
      <c r="S260" s="32">
        <f t="shared" si="52"/>
        <v>0.82267647330097082</v>
      </c>
      <c r="T260" s="31" t="str">
        <f t="shared" si="54"/>
        <v>MUY ALTO</v>
      </c>
    </row>
    <row r="261" spans="1:20" ht="25.5" x14ac:dyDescent="0.25">
      <c r="A261" s="141"/>
      <c r="B261" s="10" t="s">
        <v>151</v>
      </c>
      <c r="C261" s="3" t="s">
        <v>1</v>
      </c>
      <c r="D261" s="1" t="s">
        <v>155</v>
      </c>
      <c r="E261" s="64">
        <v>0.5</v>
      </c>
      <c r="F261" s="48">
        <v>1</v>
      </c>
      <c r="G261" s="49" t="s">
        <v>290</v>
      </c>
      <c r="H261" s="136">
        <v>0.7</v>
      </c>
      <c r="I261" s="50">
        <f t="shared" si="51"/>
        <v>0.7</v>
      </c>
      <c r="J261" s="31" t="str">
        <f t="shared" si="56"/>
        <v>ALTO</v>
      </c>
      <c r="K261" s="33">
        <v>150000000</v>
      </c>
      <c r="L261" s="33">
        <v>63000000</v>
      </c>
      <c r="M261" s="132">
        <v>0.42</v>
      </c>
      <c r="N261" s="33">
        <v>37889999</v>
      </c>
      <c r="O261" s="33">
        <v>57864665</v>
      </c>
      <c r="P261" s="127">
        <f t="shared" si="58"/>
        <v>0.91848674603174607</v>
      </c>
      <c r="Q261" s="31" t="str">
        <f t="shared" si="53"/>
        <v>MUY ALTO</v>
      </c>
      <c r="R261" s="102"/>
      <c r="S261" s="32">
        <f t="shared" si="52"/>
        <v>0.64294072222222221</v>
      </c>
      <c r="T261" s="31" t="str">
        <f t="shared" si="54"/>
        <v>ALTO</v>
      </c>
    </row>
    <row r="262" spans="1:20" ht="25.5" x14ac:dyDescent="0.25">
      <c r="A262" s="141"/>
      <c r="B262" s="10" t="s">
        <v>151</v>
      </c>
      <c r="C262" s="3" t="s">
        <v>1</v>
      </c>
      <c r="D262" s="1" t="s">
        <v>156</v>
      </c>
      <c r="E262" s="64">
        <v>0.6</v>
      </c>
      <c r="F262" s="48">
        <v>1</v>
      </c>
      <c r="G262" s="49" t="s">
        <v>290</v>
      </c>
      <c r="H262" s="136">
        <v>0.6</v>
      </c>
      <c r="I262" s="50">
        <f t="shared" si="51"/>
        <v>0.6</v>
      </c>
      <c r="J262" s="31" t="str">
        <f t="shared" si="56"/>
        <v>MEDIO</v>
      </c>
      <c r="K262" s="33">
        <v>100000000</v>
      </c>
      <c r="L262" s="33">
        <v>0</v>
      </c>
      <c r="M262" s="132">
        <v>0</v>
      </c>
      <c r="N262" s="33">
        <v>0</v>
      </c>
      <c r="O262" s="33">
        <v>0</v>
      </c>
      <c r="P262" s="127" t="e">
        <f t="shared" si="58"/>
        <v>#DIV/0!</v>
      </c>
      <c r="Q262" s="31" t="e">
        <f t="shared" si="53"/>
        <v>#DIV/0!</v>
      </c>
      <c r="R262" s="102"/>
      <c r="S262" s="32" t="e">
        <f t="shared" si="52"/>
        <v>#DIV/0!</v>
      </c>
      <c r="T262" s="31" t="e">
        <f t="shared" si="54"/>
        <v>#DIV/0!</v>
      </c>
    </row>
    <row r="263" spans="1:20" ht="38.25" x14ac:dyDescent="0.25">
      <c r="A263" s="141"/>
      <c r="B263" s="10" t="s">
        <v>151</v>
      </c>
      <c r="C263" s="3" t="s">
        <v>1</v>
      </c>
      <c r="D263" s="1" t="s">
        <v>157</v>
      </c>
      <c r="E263" s="64">
        <v>0.33</v>
      </c>
      <c r="F263" s="48">
        <v>0.17</v>
      </c>
      <c r="G263" s="49" t="s">
        <v>291</v>
      </c>
      <c r="H263" s="136">
        <v>0.3</v>
      </c>
      <c r="I263" s="50">
        <f t="shared" si="51"/>
        <v>1.7647058823529409</v>
      </c>
      <c r="J263" s="31" t="str">
        <f t="shared" si="56"/>
        <v>MUY ALTO</v>
      </c>
      <c r="K263" s="33">
        <v>30000000</v>
      </c>
      <c r="L263" s="33">
        <v>50000000</v>
      </c>
      <c r="M263" s="132">
        <v>1.6666666666666667</v>
      </c>
      <c r="N263" s="33">
        <v>13493039</v>
      </c>
      <c r="O263" s="33">
        <v>41905442</v>
      </c>
      <c r="P263" s="127">
        <f t="shared" si="58"/>
        <v>0.83810883999999997</v>
      </c>
      <c r="Q263" s="31" t="str">
        <f t="shared" si="53"/>
        <v>MUY ALTO</v>
      </c>
      <c r="R263" s="102"/>
      <c r="S263" s="32">
        <f t="shared" si="52"/>
        <v>1.4790155999999997</v>
      </c>
      <c r="T263" s="31" t="str">
        <f t="shared" si="54"/>
        <v>MUY ALTO</v>
      </c>
    </row>
    <row r="264" spans="1:20" ht="25.5" x14ac:dyDescent="0.25">
      <c r="A264" s="141"/>
      <c r="B264" s="10" t="s">
        <v>151</v>
      </c>
      <c r="C264" s="3" t="s">
        <v>1</v>
      </c>
      <c r="D264" s="1" t="s">
        <v>158</v>
      </c>
      <c r="E264" s="65">
        <v>2</v>
      </c>
      <c r="F264" s="54">
        <v>2</v>
      </c>
      <c r="G264" s="49" t="s">
        <v>291</v>
      </c>
      <c r="H264" s="136">
        <v>2</v>
      </c>
      <c r="I264" s="55">
        <f t="shared" ref="I264:I326" si="59">+H264/F264</f>
        <v>1</v>
      </c>
      <c r="J264" s="31" t="str">
        <f t="shared" si="56"/>
        <v>MUY ALTO</v>
      </c>
      <c r="K264" s="33">
        <v>380000000</v>
      </c>
      <c r="L264" s="33">
        <v>362046669</v>
      </c>
      <c r="M264" s="132">
        <v>0.95275439210526314</v>
      </c>
      <c r="N264" s="33">
        <v>74544165</v>
      </c>
      <c r="O264" s="33">
        <v>253760082</v>
      </c>
      <c r="P264" s="127">
        <f t="shared" si="58"/>
        <v>0.70090434114724587</v>
      </c>
      <c r="Q264" s="31" t="str">
        <f t="shared" si="53"/>
        <v>ALTO</v>
      </c>
      <c r="R264" s="102"/>
      <c r="S264" s="32">
        <f t="shared" ref="S264:S326" si="60">+I264*P264</f>
        <v>0.70090434114724587</v>
      </c>
      <c r="T264" s="31" t="str">
        <f t="shared" si="54"/>
        <v>ALTO</v>
      </c>
    </row>
    <row r="265" spans="1:20" ht="38.25" x14ac:dyDescent="0.25">
      <c r="A265" s="141"/>
      <c r="B265" s="10" t="s">
        <v>151</v>
      </c>
      <c r="C265" s="3" t="s">
        <v>1</v>
      </c>
      <c r="D265" s="1" t="s">
        <v>159</v>
      </c>
      <c r="E265" s="64">
        <v>0.5</v>
      </c>
      <c r="F265" s="48">
        <v>1</v>
      </c>
      <c r="G265" s="49" t="s">
        <v>290</v>
      </c>
      <c r="H265" s="136">
        <v>0.70000000000000007</v>
      </c>
      <c r="I265" s="50">
        <f>+H265/F265</f>
        <v>0.70000000000000007</v>
      </c>
      <c r="J265" s="31" t="str">
        <f t="shared" si="56"/>
        <v>ALTO</v>
      </c>
      <c r="K265" s="33">
        <v>40000000</v>
      </c>
      <c r="L265" s="33">
        <v>290000000</v>
      </c>
      <c r="M265" s="132">
        <v>7.25</v>
      </c>
      <c r="N265" s="33">
        <v>54230696</v>
      </c>
      <c r="O265" s="33">
        <v>69524622</v>
      </c>
      <c r="P265" s="127">
        <f t="shared" si="58"/>
        <v>0.23974007586206897</v>
      </c>
      <c r="Q265" s="31" t="str">
        <f t="shared" si="53"/>
        <v>BAJO</v>
      </c>
      <c r="R265" s="102"/>
      <c r="S265" s="32">
        <f t="shared" si="60"/>
        <v>0.1678180531034483</v>
      </c>
      <c r="T265" s="31" t="str">
        <f t="shared" si="54"/>
        <v>MUY BAJO</v>
      </c>
    </row>
    <row r="266" spans="1:20" ht="38.25" x14ac:dyDescent="0.25">
      <c r="A266" s="141"/>
      <c r="B266" s="11" t="s">
        <v>320</v>
      </c>
      <c r="C266" s="20"/>
      <c r="D266" s="7"/>
      <c r="E266" s="84"/>
      <c r="F266" s="51"/>
      <c r="G266" s="52"/>
      <c r="H266" s="52"/>
      <c r="I266" s="53">
        <f>+AVERAGE(I253:I265)</f>
        <v>0.7414727187874115</v>
      </c>
      <c r="J266" s="35" t="str">
        <f t="shared" si="56"/>
        <v>ALTO</v>
      </c>
      <c r="K266" s="36">
        <f t="shared" ref="K266:O266" si="61">SUM(K253:K265)</f>
        <v>6418000000</v>
      </c>
      <c r="L266" s="36">
        <f t="shared" si="61"/>
        <v>5338197955</v>
      </c>
      <c r="M266" s="75">
        <f>+L266/K266</f>
        <v>0.83175412200062326</v>
      </c>
      <c r="N266" s="36">
        <f t="shared" si="61"/>
        <v>918074038</v>
      </c>
      <c r="O266" s="36">
        <f t="shared" si="61"/>
        <v>3735483557</v>
      </c>
      <c r="P266" s="109">
        <f>+O266/L266</f>
        <v>0.69976489978255219</v>
      </c>
      <c r="Q266" s="31" t="str">
        <f t="shared" si="53"/>
        <v>ALTO</v>
      </c>
      <c r="R266" s="99"/>
      <c r="S266" s="74">
        <f t="shared" si="60"/>
        <v>0.51885658275376956</v>
      </c>
      <c r="T266" s="35" t="str">
        <f t="shared" si="54"/>
        <v>MEDIO</v>
      </c>
    </row>
    <row r="267" spans="1:20" ht="38.25" x14ac:dyDescent="0.25">
      <c r="A267" s="142"/>
      <c r="B267" s="12" t="s">
        <v>319</v>
      </c>
      <c r="C267" s="21"/>
      <c r="D267" s="9"/>
      <c r="E267" s="57"/>
      <c r="F267" s="61"/>
      <c r="G267" s="58"/>
      <c r="H267" s="58"/>
      <c r="I267" s="85">
        <f>+AVERAGE(I166,I187,I192,I252,I266)</f>
        <v>0.3857612142497866</v>
      </c>
      <c r="J267" s="39" t="str">
        <f t="shared" si="56"/>
        <v>BAJO</v>
      </c>
      <c r="K267" s="38">
        <f t="shared" ref="K267:O267" si="62">+K266+K252+K192+K187+K166</f>
        <v>41480016364</v>
      </c>
      <c r="L267" s="38">
        <f t="shared" si="62"/>
        <v>25054761133</v>
      </c>
      <c r="M267" s="117">
        <f t="shared" ref="M267" si="63">+M266+M252+M192+M187+M166</f>
        <v>2.8837082633646278</v>
      </c>
      <c r="N267" s="38">
        <f t="shared" si="62"/>
        <v>2615832422</v>
      </c>
      <c r="O267" s="38">
        <f t="shared" si="62"/>
        <v>16597803448</v>
      </c>
      <c r="P267" s="110">
        <f>+O267/L267</f>
        <v>0.66246105320632198</v>
      </c>
      <c r="Q267" s="39" t="str">
        <f>IF(P267&lt;=20%,"MUY BAJO",IF(AND(P267&gt;20%,P267&lt;=40%),"BAJO",IF(AND(P267&gt;40%,P267&lt;=60%),"MEDIO",IF(AND(P267&gt;60%,P267&lt;=80%),"ALTO","MUY ALTO"))))</f>
        <v>ALTO</v>
      </c>
      <c r="R267" s="99"/>
      <c r="S267" s="44">
        <f t="shared" si="60"/>
        <v>0.25555178027806325</v>
      </c>
      <c r="T267" s="39" t="str">
        <f t="shared" ref="T267" si="64">IF(S267&lt;=20%,"MUY BAJO",IF(AND(S267&gt;20%,S267&lt;=40%),"BAJO",IF(AND(S267&gt;40%,S267&lt;=60%),"MEDIO",IF(AND(S267&gt;60%,S267&lt;=80%),"ALTO","MUY ALTO"))))</f>
        <v>BAJO</v>
      </c>
    </row>
    <row r="268" spans="1:20" ht="38.25" customHeight="1" x14ac:dyDescent="0.25">
      <c r="A268" s="140" t="s">
        <v>311</v>
      </c>
      <c r="B268" s="10" t="s">
        <v>160</v>
      </c>
      <c r="C268" s="3" t="s">
        <v>27</v>
      </c>
      <c r="D268" s="1" t="s">
        <v>161</v>
      </c>
      <c r="E268" s="49">
        <v>178</v>
      </c>
      <c r="F268" s="54">
        <v>7</v>
      </c>
      <c r="G268" s="49" t="s">
        <v>289</v>
      </c>
      <c r="H268" s="136">
        <v>0</v>
      </c>
      <c r="I268" s="55">
        <f t="shared" si="59"/>
        <v>0</v>
      </c>
      <c r="J268" s="31" t="str">
        <f t="shared" si="56"/>
        <v>MUY BAJO</v>
      </c>
      <c r="K268" s="33">
        <v>323000000</v>
      </c>
      <c r="L268" s="33">
        <v>335614628</v>
      </c>
      <c r="M268" s="132">
        <v>1.0390545758513932</v>
      </c>
      <c r="N268" s="33">
        <v>60352394</v>
      </c>
      <c r="O268" s="33">
        <v>217463217</v>
      </c>
      <c r="P268" s="127">
        <f t="shared" ref="P268:P319" si="65">+O268/L268</f>
        <v>0.64795512131253108</v>
      </c>
      <c r="Q268" s="31" t="str">
        <f t="shared" si="53"/>
        <v>ALTO</v>
      </c>
      <c r="R268" s="102"/>
      <c r="S268" s="32">
        <f t="shared" si="60"/>
        <v>0</v>
      </c>
      <c r="T268" s="31" t="str">
        <f t="shared" si="54"/>
        <v>MUY BAJO</v>
      </c>
    </row>
    <row r="269" spans="1:20" ht="38.25" x14ac:dyDescent="0.25">
      <c r="A269" s="141"/>
      <c r="B269" s="10" t="s">
        <v>160</v>
      </c>
      <c r="C269" s="3" t="s">
        <v>29</v>
      </c>
      <c r="D269" s="1" t="s">
        <v>161</v>
      </c>
      <c r="E269" s="49">
        <v>1</v>
      </c>
      <c r="F269" s="54">
        <v>1</v>
      </c>
      <c r="G269" s="49" t="s">
        <v>289</v>
      </c>
      <c r="H269" s="136">
        <v>0</v>
      </c>
      <c r="I269" s="55">
        <f t="shared" si="59"/>
        <v>0</v>
      </c>
      <c r="J269" s="31" t="str">
        <f t="shared" si="56"/>
        <v>MUY BAJO</v>
      </c>
      <c r="K269" s="33">
        <v>39000000</v>
      </c>
      <c r="L269" s="33">
        <v>39000000</v>
      </c>
      <c r="M269" s="132">
        <v>1</v>
      </c>
      <c r="N269" s="33">
        <v>2340000</v>
      </c>
      <c r="O269" s="33">
        <v>20835029</v>
      </c>
      <c r="P269" s="127">
        <f t="shared" si="65"/>
        <v>0.53423151282051284</v>
      </c>
      <c r="Q269" s="31" t="str">
        <f t="shared" si="53"/>
        <v>MEDIO</v>
      </c>
      <c r="R269" s="102"/>
      <c r="S269" s="32">
        <f t="shared" si="60"/>
        <v>0</v>
      </c>
      <c r="T269" s="31" t="str">
        <f t="shared" si="54"/>
        <v>MUY BAJO</v>
      </c>
    </row>
    <row r="270" spans="1:20" ht="38.25" x14ac:dyDescent="0.25">
      <c r="A270" s="141"/>
      <c r="B270" s="10" t="s">
        <v>160</v>
      </c>
      <c r="C270" s="3" t="s">
        <v>30</v>
      </c>
      <c r="D270" s="1" t="s">
        <v>161</v>
      </c>
      <c r="E270" s="49">
        <v>1</v>
      </c>
      <c r="F270" s="54">
        <v>1</v>
      </c>
      <c r="G270" s="49" t="s">
        <v>289</v>
      </c>
      <c r="H270" s="136">
        <v>0</v>
      </c>
      <c r="I270" s="55">
        <f t="shared" si="59"/>
        <v>0</v>
      </c>
      <c r="J270" s="31" t="str">
        <f t="shared" si="56"/>
        <v>MUY BAJO</v>
      </c>
      <c r="K270" s="33">
        <v>39000000</v>
      </c>
      <c r="L270" s="33">
        <v>39000000</v>
      </c>
      <c r="M270" s="132">
        <v>1</v>
      </c>
      <c r="N270" s="33">
        <v>0</v>
      </c>
      <c r="O270" s="33">
        <v>0</v>
      </c>
      <c r="P270" s="127">
        <f t="shared" si="65"/>
        <v>0</v>
      </c>
      <c r="Q270" s="31" t="str">
        <f t="shared" si="53"/>
        <v>MUY BAJO</v>
      </c>
      <c r="R270" s="102"/>
      <c r="S270" s="32">
        <f t="shared" si="60"/>
        <v>0</v>
      </c>
      <c r="T270" s="31" t="str">
        <f t="shared" si="54"/>
        <v>MUY BAJO</v>
      </c>
    </row>
    <row r="271" spans="1:20" ht="38.25" x14ac:dyDescent="0.25">
      <c r="A271" s="141"/>
      <c r="B271" s="10" t="s">
        <v>160</v>
      </c>
      <c r="C271" s="3" t="s">
        <v>31</v>
      </c>
      <c r="D271" s="1" t="s">
        <v>161</v>
      </c>
      <c r="E271" s="49">
        <v>1</v>
      </c>
      <c r="F271" s="54">
        <v>2</v>
      </c>
      <c r="G271" s="49" t="s">
        <v>289</v>
      </c>
      <c r="H271" s="136">
        <v>0</v>
      </c>
      <c r="I271" s="55">
        <f t="shared" si="59"/>
        <v>0</v>
      </c>
      <c r="J271" s="31" t="str">
        <f t="shared" si="56"/>
        <v>MUY BAJO</v>
      </c>
      <c r="K271" s="33">
        <v>78000000</v>
      </c>
      <c r="L271" s="33">
        <v>39000000</v>
      </c>
      <c r="M271" s="132">
        <v>0.5</v>
      </c>
      <c r="N271" s="33">
        <v>0</v>
      </c>
      <c r="O271" s="33">
        <v>0</v>
      </c>
      <c r="P271" s="127">
        <f t="shared" si="65"/>
        <v>0</v>
      </c>
      <c r="Q271" s="31" t="str">
        <f t="shared" si="53"/>
        <v>MUY BAJO</v>
      </c>
      <c r="R271" s="102"/>
      <c r="S271" s="32">
        <f t="shared" si="60"/>
        <v>0</v>
      </c>
      <c r="T271" s="31" t="str">
        <f t="shared" si="54"/>
        <v>MUY BAJO</v>
      </c>
    </row>
    <row r="272" spans="1:20" ht="38.25" x14ac:dyDescent="0.25">
      <c r="A272" s="141"/>
      <c r="B272" s="10" t="s">
        <v>160</v>
      </c>
      <c r="C272" s="3" t="s">
        <v>27</v>
      </c>
      <c r="D272" s="1" t="s">
        <v>162</v>
      </c>
      <c r="E272" s="49">
        <v>25</v>
      </c>
      <c r="F272" s="54">
        <v>7</v>
      </c>
      <c r="G272" s="49" t="s">
        <v>289</v>
      </c>
      <c r="H272" s="136">
        <v>1</v>
      </c>
      <c r="I272" s="55">
        <f t="shared" si="59"/>
        <v>0.14285714285714285</v>
      </c>
      <c r="J272" s="31" t="str">
        <f t="shared" si="56"/>
        <v>MUY BAJO</v>
      </c>
      <c r="K272" s="33">
        <v>600000000</v>
      </c>
      <c r="L272" s="33">
        <v>612671873</v>
      </c>
      <c r="M272" s="132">
        <v>1.0211197883333334</v>
      </c>
      <c r="N272" s="33">
        <v>99252376</v>
      </c>
      <c r="O272" s="33">
        <v>375248925</v>
      </c>
      <c r="P272" s="127">
        <f t="shared" si="65"/>
        <v>0.61247943889208045</v>
      </c>
      <c r="Q272" s="31" t="str">
        <f t="shared" si="53"/>
        <v>ALTO</v>
      </c>
      <c r="R272" s="102"/>
      <c r="S272" s="32">
        <f t="shared" si="60"/>
        <v>8.749706269886863E-2</v>
      </c>
      <c r="T272" s="31" t="str">
        <f t="shared" si="54"/>
        <v>MUY BAJO</v>
      </c>
    </row>
    <row r="273" spans="1:20" ht="38.25" x14ac:dyDescent="0.25">
      <c r="A273" s="141"/>
      <c r="B273" s="10" t="s">
        <v>160</v>
      </c>
      <c r="C273" s="3" t="s">
        <v>29</v>
      </c>
      <c r="D273" s="1" t="s">
        <v>162</v>
      </c>
      <c r="E273" s="49">
        <v>0</v>
      </c>
      <c r="F273" s="54"/>
      <c r="G273" s="49" t="s">
        <v>289</v>
      </c>
      <c r="H273" s="136">
        <v>0</v>
      </c>
      <c r="I273" s="55"/>
      <c r="J273" s="31" t="s">
        <v>293</v>
      </c>
      <c r="K273" s="33">
        <v>0</v>
      </c>
      <c r="L273" s="33">
        <v>0</v>
      </c>
      <c r="M273" s="132"/>
      <c r="N273" s="33">
        <v>0</v>
      </c>
      <c r="O273" s="33">
        <v>0</v>
      </c>
      <c r="P273" s="127"/>
      <c r="Q273" s="31" t="s">
        <v>293</v>
      </c>
      <c r="R273" s="102"/>
      <c r="S273" s="32"/>
      <c r="T273" s="31" t="s">
        <v>293</v>
      </c>
    </row>
    <row r="274" spans="1:20" ht="38.25" x14ac:dyDescent="0.25">
      <c r="A274" s="141"/>
      <c r="B274" s="10" t="s">
        <v>160</v>
      </c>
      <c r="C274" s="3" t="s">
        <v>30</v>
      </c>
      <c r="D274" s="1" t="s">
        <v>162</v>
      </c>
      <c r="E274" s="49">
        <v>0</v>
      </c>
      <c r="F274" s="54"/>
      <c r="G274" s="49" t="s">
        <v>289</v>
      </c>
      <c r="H274" s="136">
        <v>0</v>
      </c>
      <c r="I274" s="55"/>
      <c r="J274" s="31" t="s">
        <v>293</v>
      </c>
      <c r="K274" s="33">
        <v>0</v>
      </c>
      <c r="L274" s="33">
        <v>0</v>
      </c>
      <c r="M274" s="132"/>
      <c r="N274" s="33">
        <v>0</v>
      </c>
      <c r="O274" s="33">
        <v>0</v>
      </c>
      <c r="P274" s="127"/>
      <c r="Q274" s="31" t="s">
        <v>293</v>
      </c>
      <c r="R274" s="102"/>
      <c r="S274" s="32"/>
      <c r="T274" s="31" t="s">
        <v>293</v>
      </c>
    </row>
    <row r="275" spans="1:20" ht="38.25" x14ac:dyDescent="0.25">
      <c r="A275" s="141"/>
      <c r="B275" s="10" t="s">
        <v>160</v>
      </c>
      <c r="C275" s="3" t="s">
        <v>31</v>
      </c>
      <c r="D275" s="1" t="s">
        <v>162</v>
      </c>
      <c r="E275" s="49">
        <v>0</v>
      </c>
      <c r="F275" s="54"/>
      <c r="G275" s="49" t="s">
        <v>289</v>
      </c>
      <c r="H275" s="136">
        <v>0</v>
      </c>
      <c r="I275" s="55"/>
      <c r="J275" s="31" t="s">
        <v>293</v>
      </c>
      <c r="K275" s="33">
        <v>0</v>
      </c>
      <c r="L275" s="33">
        <v>0</v>
      </c>
      <c r="M275" s="132"/>
      <c r="N275" s="33">
        <v>0</v>
      </c>
      <c r="O275" s="33">
        <v>0</v>
      </c>
      <c r="P275" s="127"/>
      <c r="Q275" s="31" t="s">
        <v>293</v>
      </c>
      <c r="R275" s="102"/>
      <c r="S275" s="32"/>
      <c r="T275" s="31" t="s">
        <v>293</v>
      </c>
    </row>
    <row r="276" spans="1:20" ht="38.25" x14ac:dyDescent="0.25">
      <c r="A276" s="141"/>
      <c r="B276" s="10" t="s">
        <v>160</v>
      </c>
      <c r="C276" s="3" t="s">
        <v>27</v>
      </c>
      <c r="D276" s="1" t="s">
        <v>163</v>
      </c>
      <c r="E276" s="49">
        <v>5</v>
      </c>
      <c r="F276" s="54">
        <v>9</v>
      </c>
      <c r="G276" s="49" t="s">
        <v>289</v>
      </c>
      <c r="H276" s="136">
        <v>0</v>
      </c>
      <c r="I276" s="55">
        <f t="shared" si="59"/>
        <v>0</v>
      </c>
      <c r="J276" s="31" t="str">
        <f t="shared" si="56"/>
        <v>MUY BAJO</v>
      </c>
      <c r="K276" s="33">
        <v>700000000</v>
      </c>
      <c r="L276" s="33">
        <v>700000000</v>
      </c>
      <c r="M276" s="132">
        <v>1</v>
      </c>
      <c r="N276" s="33">
        <v>209427565</v>
      </c>
      <c r="O276" s="33">
        <v>449961521</v>
      </c>
      <c r="P276" s="127">
        <f t="shared" si="65"/>
        <v>0.64280217285714281</v>
      </c>
      <c r="Q276" s="31" t="str">
        <f t="shared" si="53"/>
        <v>ALTO</v>
      </c>
      <c r="R276" s="102"/>
      <c r="S276" s="32">
        <f t="shared" si="60"/>
        <v>0</v>
      </c>
      <c r="T276" s="31" t="str">
        <f t="shared" si="54"/>
        <v>MUY BAJO</v>
      </c>
    </row>
    <row r="277" spans="1:20" ht="38.25" x14ac:dyDescent="0.25">
      <c r="A277" s="141"/>
      <c r="B277" s="10" t="s">
        <v>160</v>
      </c>
      <c r="C277" s="3" t="s">
        <v>27</v>
      </c>
      <c r="D277" s="1" t="s">
        <v>164</v>
      </c>
      <c r="E277" s="49">
        <v>3</v>
      </c>
      <c r="F277" s="54"/>
      <c r="G277" s="49" t="s">
        <v>289</v>
      </c>
      <c r="H277" s="136">
        <v>0</v>
      </c>
      <c r="I277" s="55"/>
      <c r="J277" s="31" t="s">
        <v>293</v>
      </c>
      <c r="K277" s="33">
        <v>0</v>
      </c>
      <c r="L277" s="33">
        <v>13939960</v>
      </c>
      <c r="M277" s="132" t="e">
        <v>#DIV/0!</v>
      </c>
      <c r="N277" s="33">
        <v>0</v>
      </c>
      <c r="O277" s="33">
        <v>13939960</v>
      </c>
      <c r="P277" s="127">
        <f t="shared" si="65"/>
        <v>1</v>
      </c>
      <c r="Q277" s="31" t="str">
        <f t="shared" si="53"/>
        <v>MUY ALTO</v>
      </c>
      <c r="R277" s="102"/>
      <c r="S277" s="32">
        <f t="shared" si="60"/>
        <v>0</v>
      </c>
      <c r="T277" s="31" t="str">
        <f t="shared" si="54"/>
        <v>MUY BAJO</v>
      </c>
    </row>
    <row r="278" spans="1:20" ht="51" x14ac:dyDescent="0.25">
      <c r="A278" s="141"/>
      <c r="B278" s="10" t="s">
        <v>165</v>
      </c>
      <c r="C278" s="3" t="s">
        <v>1</v>
      </c>
      <c r="D278" s="1" t="s">
        <v>166</v>
      </c>
      <c r="E278" s="49">
        <v>19</v>
      </c>
      <c r="F278" s="54">
        <v>3</v>
      </c>
      <c r="G278" s="49" t="s">
        <v>289</v>
      </c>
      <c r="H278" s="136">
        <v>11</v>
      </c>
      <c r="I278" s="55">
        <f t="shared" si="59"/>
        <v>3.6666666666666665</v>
      </c>
      <c r="J278" s="31" t="str">
        <f t="shared" si="56"/>
        <v>MUY ALTO</v>
      </c>
      <c r="K278" s="33">
        <v>45700000</v>
      </c>
      <c r="L278" s="33">
        <v>45700000</v>
      </c>
      <c r="M278" s="132">
        <v>1</v>
      </c>
      <c r="N278" s="33">
        <v>9218532</v>
      </c>
      <c r="O278" s="33">
        <v>26433865</v>
      </c>
      <c r="P278" s="127">
        <f t="shared" si="65"/>
        <v>0.57842155361050329</v>
      </c>
      <c r="Q278" s="31" t="str">
        <f t="shared" si="53"/>
        <v>MEDIO</v>
      </c>
      <c r="R278" s="102"/>
      <c r="S278" s="32">
        <f t="shared" si="60"/>
        <v>2.1208790299051787</v>
      </c>
      <c r="T278" s="31" t="str">
        <f t="shared" si="54"/>
        <v>MUY ALTO</v>
      </c>
    </row>
    <row r="279" spans="1:20" ht="63.75" x14ac:dyDescent="0.25">
      <c r="A279" s="141"/>
      <c r="B279" s="10" t="s">
        <v>165</v>
      </c>
      <c r="C279" s="3" t="s">
        <v>1</v>
      </c>
      <c r="D279" s="1" t="s">
        <v>167</v>
      </c>
      <c r="E279" s="49">
        <v>0</v>
      </c>
      <c r="F279" s="54">
        <v>1</v>
      </c>
      <c r="G279" s="49" t="s">
        <v>289</v>
      </c>
      <c r="H279" s="136">
        <v>0</v>
      </c>
      <c r="I279" s="55">
        <f t="shared" si="59"/>
        <v>0</v>
      </c>
      <c r="J279" s="31" t="str">
        <f t="shared" si="56"/>
        <v>MUY BAJO</v>
      </c>
      <c r="K279" s="33">
        <v>66700000</v>
      </c>
      <c r="L279" s="33">
        <v>60000000</v>
      </c>
      <c r="M279" s="132">
        <v>0.8995502248875562</v>
      </c>
      <c r="N279" s="33">
        <v>860500</v>
      </c>
      <c r="O279" s="33">
        <v>2581050</v>
      </c>
      <c r="P279" s="127">
        <f t="shared" si="65"/>
        <v>4.30175E-2</v>
      </c>
      <c r="Q279" s="31" t="str">
        <f t="shared" si="53"/>
        <v>MUY BAJO</v>
      </c>
      <c r="R279" s="102"/>
      <c r="S279" s="32">
        <f t="shared" si="60"/>
        <v>0</v>
      </c>
      <c r="T279" s="31" t="str">
        <f t="shared" si="54"/>
        <v>MUY BAJO</v>
      </c>
    </row>
    <row r="280" spans="1:20" ht="25.5" x14ac:dyDescent="0.25">
      <c r="A280" s="141"/>
      <c r="B280" s="10" t="s">
        <v>165</v>
      </c>
      <c r="C280" s="3" t="s">
        <v>1</v>
      </c>
      <c r="D280" s="1" t="s">
        <v>168</v>
      </c>
      <c r="E280" s="49">
        <v>7</v>
      </c>
      <c r="F280" s="54">
        <v>2</v>
      </c>
      <c r="G280" s="49" t="s">
        <v>289</v>
      </c>
      <c r="H280" s="136">
        <v>1</v>
      </c>
      <c r="I280" s="55">
        <f t="shared" si="59"/>
        <v>0.5</v>
      </c>
      <c r="J280" s="31" t="str">
        <f t="shared" si="56"/>
        <v>MEDIO</v>
      </c>
      <c r="K280" s="33">
        <v>60000000</v>
      </c>
      <c r="L280" s="33">
        <v>20000000</v>
      </c>
      <c r="M280" s="132">
        <v>0.33333333333333331</v>
      </c>
      <c r="N280" s="33">
        <v>0</v>
      </c>
      <c r="O280" s="33">
        <v>10000000</v>
      </c>
      <c r="P280" s="127">
        <f t="shared" si="65"/>
        <v>0.5</v>
      </c>
      <c r="Q280" s="31" t="str">
        <f t="shared" si="53"/>
        <v>MEDIO</v>
      </c>
      <c r="R280" s="102"/>
      <c r="S280" s="32">
        <f t="shared" si="60"/>
        <v>0.25</v>
      </c>
      <c r="T280" s="31" t="str">
        <f t="shared" si="54"/>
        <v>BAJO</v>
      </c>
    </row>
    <row r="281" spans="1:20" ht="38.25" x14ac:dyDescent="0.25">
      <c r="A281" s="141"/>
      <c r="B281" s="10" t="s">
        <v>165</v>
      </c>
      <c r="C281" s="3" t="s">
        <v>1</v>
      </c>
      <c r="D281" s="1" t="s">
        <v>169</v>
      </c>
      <c r="E281" s="49">
        <v>9</v>
      </c>
      <c r="F281" s="54">
        <v>10</v>
      </c>
      <c r="G281" s="49" t="s">
        <v>291</v>
      </c>
      <c r="H281" s="136">
        <v>19</v>
      </c>
      <c r="I281" s="55">
        <f t="shared" si="59"/>
        <v>1.9</v>
      </c>
      <c r="J281" s="31" t="str">
        <f t="shared" si="56"/>
        <v>MUY ALTO</v>
      </c>
      <c r="K281" s="33">
        <v>66400000</v>
      </c>
      <c r="L281" s="33">
        <v>75560000</v>
      </c>
      <c r="M281" s="132">
        <v>1.1379518072289156</v>
      </c>
      <c r="N281" s="33">
        <v>19423306</v>
      </c>
      <c r="O281" s="33">
        <v>53458893</v>
      </c>
      <c r="P281" s="127">
        <f t="shared" si="65"/>
        <v>0.70750255426151398</v>
      </c>
      <c r="Q281" s="31" t="str">
        <f t="shared" ref="Q281:Q347" si="66">IF(P281&lt;=20%,"MUY BAJO",IF(AND(P281&gt;20%,P281&lt;=40%),"BAJO",IF(AND(P281&gt;40%,P281&lt;=60%),"MEDIO",IF(AND(P281&gt;60%,P281&lt;=80%),"ALTO","MUY ALTO"))))</f>
        <v>ALTO</v>
      </c>
      <c r="R281" s="102"/>
      <c r="S281" s="32">
        <f t="shared" si="60"/>
        <v>1.3442548530968765</v>
      </c>
      <c r="T281" s="31" t="str">
        <f t="shared" ref="T281:T347" si="67">IF(S281&lt;=20%,"MUY BAJO",IF(AND(S281&gt;20%,S281&lt;=40%),"BAJO",IF(AND(S281&gt;40%,S281&lt;=60%),"MEDIO",IF(AND(S281&gt;60%,S281&lt;=80%),"ALTO","MUY ALTO"))))</f>
        <v>MUY ALTO</v>
      </c>
    </row>
    <row r="282" spans="1:20" ht="63.75" x14ac:dyDescent="0.25">
      <c r="A282" s="141"/>
      <c r="B282" s="10" t="s">
        <v>170</v>
      </c>
      <c r="C282" s="3" t="s">
        <v>1</v>
      </c>
      <c r="D282" s="1" t="s">
        <v>171</v>
      </c>
      <c r="E282" s="49">
        <v>29</v>
      </c>
      <c r="F282" s="54">
        <v>27</v>
      </c>
      <c r="G282" s="49" t="s">
        <v>292</v>
      </c>
      <c r="H282" s="136">
        <v>58</v>
      </c>
      <c r="I282" s="55">
        <f t="shared" si="59"/>
        <v>2.1481481481481484</v>
      </c>
      <c r="J282" s="31" t="str">
        <f t="shared" si="56"/>
        <v>MUY ALTO</v>
      </c>
      <c r="K282" s="33">
        <v>54000000</v>
      </c>
      <c r="L282" s="33">
        <v>40000000</v>
      </c>
      <c r="M282" s="132">
        <v>0.7407407407407407</v>
      </c>
      <c r="N282" s="33">
        <v>0</v>
      </c>
      <c r="O282" s="33">
        <v>0</v>
      </c>
      <c r="P282" s="127">
        <f t="shared" si="65"/>
        <v>0</v>
      </c>
      <c r="Q282" s="31" t="str">
        <f t="shared" si="66"/>
        <v>MUY BAJO</v>
      </c>
      <c r="R282" s="102"/>
      <c r="S282" s="32">
        <f t="shared" si="60"/>
        <v>0</v>
      </c>
      <c r="T282" s="31" t="str">
        <f t="shared" si="67"/>
        <v>MUY BAJO</v>
      </c>
    </row>
    <row r="283" spans="1:20" ht="63.75" x14ac:dyDescent="0.25">
      <c r="A283" s="141"/>
      <c r="B283" s="10" t="s">
        <v>170</v>
      </c>
      <c r="C283" s="3" t="s">
        <v>1</v>
      </c>
      <c r="D283" s="1" t="s">
        <v>172</v>
      </c>
      <c r="E283" s="49">
        <v>51</v>
      </c>
      <c r="F283" s="54">
        <v>53</v>
      </c>
      <c r="G283" s="49" t="s">
        <v>291</v>
      </c>
      <c r="H283" s="136">
        <v>51</v>
      </c>
      <c r="I283" s="55">
        <f t="shared" si="59"/>
        <v>0.96226415094339623</v>
      </c>
      <c r="J283" s="31" t="str">
        <f t="shared" si="56"/>
        <v>MUY ALTO</v>
      </c>
      <c r="K283" s="33">
        <v>419000000</v>
      </c>
      <c r="L283" s="33">
        <v>202280166</v>
      </c>
      <c r="M283" s="132">
        <v>0.48276889260143196</v>
      </c>
      <c r="N283" s="33">
        <v>49912999</v>
      </c>
      <c r="O283" s="33">
        <v>150678443</v>
      </c>
      <c r="P283" s="127">
        <f t="shared" si="65"/>
        <v>0.74489973970062884</v>
      </c>
      <c r="Q283" s="31" t="str">
        <f t="shared" si="66"/>
        <v>ALTO</v>
      </c>
      <c r="R283" s="102"/>
      <c r="S283" s="32">
        <f t="shared" si="60"/>
        <v>0.71679031556098249</v>
      </c>
      <c r="T283" s="31" t="str">
        <f t="shared" si="67"/>
        <v>ALTO</v>
      </c>
    </row>
    <row r="284" spans="1:20" ht="63.75" x14ac:dyDescent="0.25">
      <c r="A284" s="141"/>
      <c r="B284" s="10" t="s">
        <v>170</v>
      </c>
      <c r="C284" s="3" t="s">
        <v>27</v>
      </c>
      <c r="D284" s="1" t="s">
        <v>173</v>
      </c>
      <c r="E284" s="49">
        <v>129</v>
      </c>
      <c r="F284" s="54">
        <v>149</v>
      </c>
      <c r="G284" s="49" t="s">
        <v>291</v>
      </c>
      <c r="H284" s="136">
        <v>129</v>
      </c>
      <c r="I284" s="55">
        <f t="shared" si="59"/>
        <v>0.86577181208053688</v>
      </c>
      <c r="J284" s="31" t="str">
        <f t="shared" si="56"/>
        <v>MUY ALTO</v>
      </c>
      <c r="K284" s="33">
        <v>298000000</v>
      </c>
      <c r="L284" s="33">
        <v>100000000</v>
      </c>
      <c r="M284" s="132">
        <v>0.33557046979865773</v>
      </c>
      <c r="N284" s="33">
        <v>19045074</v>
      </c>
      <c r="O284" s="33">
        <v>43544264</v>
      </c>
      <c r="P284" s="127">
        <f t="shared" si="65"/>
        <v>0.43544263999999999</v>
      </c>
      <c r="Q284" s="31" t="str">
        <f t="shared" si="66"/>
        <v>MEDIO</v>
      </c>
      <c r="R284" s="102"/>
      <c r="S284" s="32">
        <f t="shared" si="60"/>
        <v>0.37699396348993286</v>
      </c>
      <c r="T284" s="31" t="str">
        <f t="shared" si="67"/>
        <v>BAJO</v>
      </c>
    </row>
    <row r="285" spans="1:20" ht="63.75" x14ac:dyDescent="0.25">
      <c r="A285" s="141"/>
      <c r="B285" s="10" t="s">
        <v>170</v>
      </c>
      <c r="C285" s="3" t="s">
        <v>29</v>
      </c>
      <c r="D285" s="1" t="s">
        <v>173</v>
      </c>
      <c r="E285" s="49">
        <v>0</v>
      </c>
      <c r="F285" s="54"/>
      <c r="G285" s="49" t="s">
        <v>291</v>
      </c>
      <c r="H285" s="136">
        <v>0</v>
      </c>
      <c r="I285" s="55"/>
      <c r="J285" s="31" t="s">
        <v>293</v>
      </c>
      <c r="K285" s="33">
        <v>0</v>
      </c>
      <c r="L285" s="33">
        <v>0</v>
      </c>
      <c r="M285" s="132"/>
      <c r="N285" s="33">
        <v>0</v>
      </c>
      <c r="O285" s="33">
        <v>0</v>
      </c>
      <c r="P285" s="127"/>
      <c r="Q285" s="31" t="s">
        <v>293</v>
      </c>
      <c r="R285" s="102"/>
      <c r="S285" s="32"/>
      <c r="T285" s="31" t="s">
        <v>293</v>
      </c>
    </row>
    <row r="286" spans="1:20" ht="63.75" x14ac:dyDescent="0.25">
      <c r="A286" s="141"/>
      <c r="B286" s="10" t="s">
        <v>170</v>
      </c>
      <c r="C286" s="3" t="s">
        <v>30</v>
      </c>
      <c r="D286" s="1" t="s">
        <v>173</v>
      </c>
      <c r="E286" s="49">
        <v>0</v>
      </c>
      <c r="F286" s="54"/>
      <c r="G286" s="49" t="s">
        <v>291</v>
      </c>
      <c r="H286" s="136">
        <v>0</v>
      </c>
      <c r="I286" s="55"/>
      <c r="J286" s="31" t="s">
        <v>293</v>
      </c>
      <c r="K286" s="33">
        <v>0</v>
      </c>
      <c r="L286" s="33">
        <v>0</v>
      </c>
      <c r="M286" s="132"/>
      <c r="N286" s="33">
        <v>0</v>
      </c>
      <c r="O286" s="33">
        <v>0</v>
      </c>
      <c r="P286" s="127"/>
      <c r="Q286" s="31" t="s">
        <v>293</v>
      </c>
      <c r="R286" s="102"/>
      <c r="S286" s="32"/>
      <c r="T286" s="31" t="s">
        <v>293</v>
      </c>
    </row>
    <row r="287" spans="1:20" ht="63.75" x14ac:dyDescent="0.25">
      <c r="A287" s="141"/>
      <c r="B287" s="10" t="s">
        <v>170</v>
      </c>
      <c r="C287" s="3" t="s">
        <v>31</v>
      </c>
      <c r="D287" s="1" t="s">
        <v>173</v>
      </c>
      <c r="E287" s="49">
        <v>1</v>
      </c>
      <c r="F287" s="54">
        <v>1</v>
      </c>
      <c r="G287" s="49" t="s">
        <v>291</v>
      </c>
      <c r="H287" s="136">
        <v>2</v>
      </c>
      <c r="I287" s="55">
        <f t="shared" si="59"/>
        <v>2</v>
      </c>
      <c r="J287" s="31" t="str">
        <f t="shared" si="56"/>
        <v>MUY ALTO</v>
      </c>
      <c r="K287" s="33">
        <v>2000000</v>
      </c>
      <c r="L287" s="33">
        <v>2000000</v>
      </c>
      <c r="M287" s="132">
        <v>1</v>
      </c>
      <c r="N287" s="33">
        <v>0</v>
      </c>
      <c r="O287" s="33">
        <v>0</v>
      </c>
      <c r="P287" s="127">
        <f t="shared" si="65"/>
        <v>0</v>
      </c>
      <c r="Q287" s="31" t="str">
        <f t="shared" si="66"/>
        <v>MUY BAJO</v>
      </c>
      <c r="R287" s="102"/>
      <c r="S287" s="32">
        <f t="shared" si="60"/>
        <v>0</v>
      </c>
      <c r="T287" s="31" t="str">
        <f t="shared" si="67"/>
        <v>MUY BAJO</v>
      </c>
    </row>
    <row r="288" spans="1:20" ht="63.75" x14ac:dyDescent="0.25">
      <c r="A288" s="141"/>
      <c r="B288" s="10" t="s">
        <v>170</v>
      </c>
      <c r="C288" s="3" t="s">
        <v>1</v>
      </c>
      <c r="D288" s="1" t="s">
        <v>174</v>
      </c>
      <c r="E288" s="49">
        <v>6</v>
      </c>
      <c r="F288" s="54">
        <v>6</v>
      </c>
      <c r="G288" s="49" t="s">
        <v>289</v>
      </c>
      <c r="H288" s="136">
        <v>10</v>
      </c>
      <c r="I288" s="55">
        <f t="shared" si="59"/>
        <v>1.6666666666666667</v>
      </c>
      <c r="J288" s="31" t="str">
        <f t="shared" si="56"/>
        <v>MUY ALTO</v>
      </c>
      <c r="K288" s="33">
        <v>300000000</v>
      </c>
      <c r="L288" s="33">
        <v>167600000</v>
      </c>
      <c r="M288" s="132">
        <v>0.55866666666666664</v>
      </c>
      <c r="N288" s="33">
        <v>48833369</v>
      </c>
      <c r="O288" s="33">
        <v>136574447</v>
      </c>
      <c r="P288" s="127">
        <f t="shared" si="65"/>
        <v>0.8148833353221957</v>
      </c>
      <c r="Q288" s="31" t="str">
        <f t="shared" si="66"/>
        <v>MUY ALTO</v>
      </c>
      <c r="R288" s="102"/>
      <c r="S288" s="32">
        <f t="shared" si="60"/>
        <v>1.3581388922036595</v>
      </c>
      <c r="T288" s="31" t="str">
        <f t="shared" si="67"/>
        <v>MUY ALTO</v>
      </c>
    </row>
    <row r="289" spans="1:20" ht="63.75" x14ac:dyDescent="0.25">
      <c r="A289" s="141"/>
      <c r="B289" s="10" t="s">
        <v>170</v>
      </c>
      <c r="C289" s="3" t="s">
        <v>1</v>
      </c>
      <c r="D289" s="1" t="s">
        <v>175</v>
      </c>
      <c r="E289" s="49">
        <v>1</v>
      </c>
      <c r="F289" s="54">
        <v>1</v>
      </c>
      <c r="G289" s="49" t="s">
        <v>291</v>
      </c>
      <c r="H289" s="136">
        <v>1</v>
      </c>
      <c r="I289" s="55">
        <f t="shared" si="59"/>
        <v>1</v>
      </c>
      <c r="J289" s="31" t="str">
        <f t="shared" si="56"/>
        <v>MUY ALTO</v>
      </c>
      <c r="K289" s="33">
        <v>0</v>
      </c>
      <c r="L289" s="33">
        <v>4000000</v>
      </c>
      <c r="M289" s="132" t="e">
        <v>#DIV/0!</v>
      </c>
      <c r="N289" s="33">
        <v>0</v>
      </c>
      <c r="O289" s="33">
        <v>0</v>
      </c>
      <c r="P289" s="127">
        <f t="shared" si="65"/>
        <v>0</v>
      </c>
      <c r="Q289" s="31" t="str">
        <f t="shared" si="66"/>
        <v>MUY BAJO</v>
      </c>
      <c r="R289" s="102"/>
      <c r="S289" s="32">
        <f>+I289*P289</f>
        <v>0</v>
      </c>
      <c r="T289" s="31" t="str">
        <f t="shared" si="67"/>
        <v>MUY BAJO</v>
      </c>
    </row>
    <row r="290" spans="1:20" ht="38.25" x14ac:dyDescent="0.25">
      <c r="A290" s="141"/>
      <c r="B290" s="10" t="s">
        <v>176</v>
      </c>
      <c r="C290" s="3" t="s">
        <v>1</v>
      </c>
      <c r="D290" s="1" t="s">
        <v>177</v>
      </c>
      <c r="E290" s="49">
        <v>2</v>
      </c>
      <c r="F290" s="54">
        <v>2</v>
      </c>
      <c r="G290" s="49" t="s">
        <v>291</v>
      </c>
      <c r="H290" s="136">
        <v>0.8</v>
      </c>
      <c r="I290" s="55">
        <f t="shared" si="59"/>
        <v>0.4</v>
      </c>
      <c r="J290" s="31" t="str">
        <f t="shared" si="56"/>
        <v>BAJO</v>
      </c>
      <c r="K290" s="33">
        <v>70000000</v>
      </c>
      <c r="L290" s="33">
        <v>43119364</v>
      </c>
      <c r="M290" s="132">
        <v>0.61599091428571429</v>
      </c>
      <c r="N290" s="33">
        <v>8413334</v>
      </c>
      <c r="O290" s="33">
        <v>27150000</v>
      </c>
      <c r="P290" s="127">
        <f t="shared" si="65"/>
        <v>0.62964750593260144</v>
      </c>
      <c r="Q290" s="31" t="str">
        <f t="shared" si="66"/>
        <v>ALTO</v>
      </c>
      <c r="R290" s="102"/>
      <c r="S290" s="32">
        <f t="shared" si="60"/>
        <v>0.2518590023730406</v>
      </c>
      <c r="T290" s="31" t="str">
        <f t="shared" si="67"/>
        <v>BAJO</v>
      </c>
    </row>
    <row r="291" spans="1:20" ht="51" x14ac:dyDescent="0.25">
      <c r="A291" s="141"/>
      <c r="B291" s="11" t="s">
        <v>317</v>
      </c>
      <c r="C291" s="20"/>
      <c r="D291" s="7"/>
      <c r="E291" s="52"/>
      <c r="F291" s="77"/>
      <c r="G291" s="52"/>
      <c r="H291" s="77"/>
      <c r="I291" s="78">
        <f>+AVERAGE(I268:I290)</f>
        <v>0.89719850513897392</v>
      </c>
      <c r="J291" s="35" t="str">
        <f t="shared" si="56"/>
        <v>MUY ALTO</v>
      </c>
      <c r="K291" s="36">
        <f t="shared" ref="K291:O291" si="68">SUM(K268:K290)</f>
        <v>3160800000</v>
      </c>
      <c r="L291" s="36">
        <f t="shared" si="68"/>
        <v>2539485991</v>
      </c>
      <c r="M291" s="75">
        <f>+L291/K291</f>
        <v>0.8034314069222982</v>
      </c>
      <c r="N291" s="36">
        <f t="shared" si="68"/>
        <v>527079449</v>
      </c>
      <c r="O291" s="36">
        <f t="shared" si="68"/>
        <v>1527869614</v>
      </c>
      <c r="P291" s="109">
        <f>+O291/L291</f>
        <v>0.60164522246423369</v>
      </c>
      <c r="Q291" s="31" t="str">
        <f t="shared" si="66"/>
        <v>ALTO</v>
      </c>
      <c r="R291" s="102"/>
      <c r="S291" s="74">
        <f t="shared" si="60"/>
        <v>0.53979519421891586</v>
      </c>
      <c r="T291" s="31" t="str">
        <f t="shared" si="67"/>
        <v>MEDIO</v>
      </c>
    </row>
    <row r="292" spans="1:20" ht="25.5" x14ac:dyDescent="0.25">
      <c r="A292" s="141"/>
      <c r="B292" s="10" t="s">
        <v>178</v>
      </c>
      <c r="C292" s="3" t="s">
        <v>1</v>
      </c>
      <c r="D292" s="1" t="s">
        <v>179</v>
      </c>
      <c r="E292" s="54">
        <v>3</v>
      </c>
      <c r="F292" s="54">
        <v>1</v>
      </c>
      <c r="G292" s="49" t="s">
        <v>289</v>
      </c>
      <c r="H292" s="136">
        <v>0</v>
      </c>
      <c r="I292" s="55">
        <f t="shared" si="59"/>
        <v>0</v>
      </c>
      <c r="J292" s="31" t="str">
        <f t="shared" si="56"/>
        <v>MUY BAJO</v>
      </c>
      <c r="K292" s="33">
        <v>3000000000</v>
      </c>
      <c r="L292" s="33">
        <v>20000000</v>
      </c>
      <c r="M292" s="132">
        <v>6.6666666666666671E-3</v>
      </c>
      <c r="N292" s="33">
        <v>400000</v>
      </c>
      <c r="O292" s="33">
        <v>5129000</v>
      </c>
      <c r="P292" s="127">
        <f t="shared" si="65"/>
        <v>0.25645000000000001</v>
      </c>
      <c r="Q292" s="31" t="str">
        <f t="shared" si="66"/>
        <v>BAJO</v>
      </c>
      <c r="R292" s="102"/>
      <c r="S292" s="32">
        <f t="shared" si="60"/>
        <v>0</v>
      </c>
      <c r="T292" s="31" t="str">
        <f t="shared" si="67"/>
        <v>MUY BAJO</v>
      </c>
    </row>
    <row r="293" spans="1:20" ht="51" x14ac:dyDescent="0.25">
      <c r="A293" s="141"/>
      <c r="B293" s="10" t="s">
        <v>178</v>
      </c>
      <c r="C293" s="3" t="s">
        <v>1</v>
      </c>
      <c r="D293" s="1" t="s">
        <v>180</v>
      </c>
      <c r="E293" s="54">
        <v>29</v>
      </c>
      <c r="F293" s="54">
        <v>4</v>
      </c>
      <c r="G293" s="49" t="s">
        <v>289</v>
      </c>
      <c r="H293" s="136">
        <v>4</v>
      </c>
      <c r="I293" s="55">
        <f t="shared" si="59"/>
        <v>1</v>
      </c>
      <c r="J293" s="31" t="str">
        <f t="shared" si="56"/>
        <v>MUY ALTO</v>
      </c>
      <c r="K293" s="33">
        <v>640000000</v>
      </c>
      <c r="L293" s="33">
        <v>5577971850</v>
      </c>
      <c r="M293" s="132">
        <v>8.7155810156250002</v>
      </c>
      <c r="N293" s="33">
        <v>366727303</v>
      </c>
      <c r="O293" s="33">
        <v>4752732352</v>
      </c>
      <c r="P293" s="127">
        <f t="shared" si="65"/>
        <v>0.8520538431903345</v>
      </c>
      <c r="Q293" s="31" t="str">
        <f t="shared" si="66"/>
        <v>MUY ALTO</v>
      </c>
      <c r="R293" s="102"/>
      <c r="S293" s="32">
        <f t="shared" si="60"/>
        <v>0.8520538431903345</v>
      </c>
      <c r="T293" s="31" t="str">
        <f t="shared" si="67"/>
        <v>MUY ALTO</v>
      </c>
    </row>
    <row r="294" spans="1:20" ht="38.25" x14ac:dyDescent="0.25">
      <c r="A294" s="141"/>
      <c r="B294" s="10" t="s">
        <v>178</v>
      </c>
      <c r="C294" s="3" t="s">
        <v>1</v>
      </c>
      <c r="D294" s="1" t="s">
        <v>181</v>
      </c>
      <c r="E294" s="49">
        <v>0</v>
      </c>
      <c r="F294" s="54">
        <v>1</v>
      </c>
      <c r="G294" s="49" t="s">
        <v>290</v>
      </c>
      <c r="H294" s="136">
        <v>0</v>
      </c>
      <c r="I294" s="55">
        <f t="shared" si="59"/>
        <v>0</v>
      </c>
      <c r="J294" s="31" t="str">
        <f t="shared" si="56"/>
        <v>MUY BAJO</v>
      </c>
      <c r="K294" s="33">
        <v>200000000</v>
      </c>
      <c r="L294" s="33">
        <v>20000000</v>
      </c>
      <c r="M294" s="132">
        <v>0.1</v>
      </c>
      <c r="N294" s="33">
        <v>0</v>
      </c>
      <c r="O294" s="33">
        <v>17570927</v>
      </c>
      <c r="P294" s="127">
        <f t="shared" si="65"/>
        <v>0.87854635000000003</v>
      </c>
      <c r="Q294" s="31" t="str">
        <f t="shared" si="66"/>
        <v>MUY ALTO</v>
      </c>
      <c r="R294" s="102"/>
      <c r="S294" s="32">
        <f t="shared" si="60"/>
        <v>0</v>
      </c>
      <c r="T294" s="31" t="str">
        <f t="shared" si="67"/>
        <v>MUY BAJO</v>
      </c>
    </row>
    <row r="295" spans="1:20" ht="63.75" x14ac:dyDescent="0.25">
      <c r="A295" s="141"/>
      <c r="B295" s="10" t="s">
        <v>178</v>
      </c>
      <c r="C295" s="3" t="s">
        <v>1</v>
      </c>
      <c r="D295" s="1" t="s">
        <v>182</v>
      </c>
      <c r="E295" s="49">
        <v>4</v>
      </c>
      <c r="F295" s="54">
        <v>3</v>
      </c>
      <c r="G295" s="49" t="s">
        <v>289</v>
      </c>
      <c r="H295" s="136">
        <v>25</v>
      </c>
      <c r="I295" s="55">
        <f t="shared" si="59"/>
        <v>8.3333333333333339</v>
      </c>
      <c r="J295" s="31" t="str">
        <f t="shared" si="56"/>
        <v>MUY ALTO</v>
      </c>
      <c r="K295" s="33">
        <v>45000000</v>
      </c>
      <c r="L295" s="33">
        <v>119400000</v>
      </c>
      <c r="M295" s="132">
        <v>2.6533333333333333</v>
      </c>
      <c r="N295" s="33">
        <v>23186799</v>
      </c>
      <c r="O295" s="33">
        <v>70042542</v>
      </c>
      <c r="P295" s="127">
        <f t="shared" si="65"/>
        <v>0.58662095477386933</v>
      </c>
      <c r="Q295" s="31" t="str">
        <f t="shared" si="66"/>
        <v>MEDIO</v>
      </c>
      <c r="R295" s="102"/>
      <c r="S295" s="32">
        <f t="shared" si="60"/>
        <v>4.8885079564489118</v>
      </c>
      <c r="T295" s="31" t="str">
        <f t="shared" si="67"/>
        <v>MUY ALTO</v>
      </c>
    </row>
    <row r="296" spans="1:20" ht="25.5" x14ac:dyDescent="0.25">
      <c r="A296" s="141"/>
      <c r="B296" s="10" t="s">
        <v>178</v>
      </c>
      <c r="C296" s="3" t="s">
        <v>1</v>
      </c>
      <c r="D296" s="1" t="s">
        <v>183</v>
      </c>
      <c r="E296" s="49">
        <v>274</v>
      </c>
      <c r="F296" s="54">
        <v>10</v>
      </c>
      <c r="G296" s="49" t="s">
        <v>289</v>
      </c>
      <c r="H296" s="136">
        <v>7</v>
      </c>
      <c r="I296" s="55">
        <f t="shared" si="59"/>
        <v>0.7</v>
      </c>
      <c r="J296" s="31" t="str">
        <f t="shared" si="56"/>
        <v>ALTO</v>
      </c>
      <c r="K296" s="33">
        <v>16000000</v>
      </c>
      <c r="L296" s="33">
        <v>22000000</v>
      </c>
      <c r="M296" s="132">
        <v>1.375</v>
      </c>
      <c r="N296" s="33">
        <v>0</v>
      </c>
      <c r="O296" s="33">
        <v>9190592</v>
      </c>
      <c r="P296" s="127">
        <f t="shared" si="65"/>
        <v>0.4177541818181818</v>
      </c>
      <c r="Q296" s="31" t="str">
        <f t="shared" si="66"/>
        <v>MEDIO</v>
      </c>
      <c r="R296" s="102"/>
      <c r="S296" s="32">
        <f t="shared" si="60"/>
        <v>0.29242792727272726</v>
      </c>
      <c r="T296" s="31" t="str">
        <f t="shared" si="67"/>
        <v>BAJO</v>
      </c>
    </row>
    <row r="297" spans="1:20" ht="51" x14ac:dyDescent="0.25">
      <c r="A297" s="141"/>
      <c r="B297" s="10" t="s">
        <v>178</v>
      </c>
      <c r="C297" s="3" t="s">
        <v>1</v>
      </c>
      <c r="D297" s="1" t="s">
        <v>184</v>
      </c>
      <c r="E297" s="49">
        <v>2</v>
      </c>
      <c r="F297" s="54">
        <v>1</v>
      </c>
      <c r="G297" s="49" t="s">
        <v>289</v>
      </c>
      <c r="H297" s="136">
        <v>0</v>
      </c>
      <c r="I297" s="55">
        <f t="shared" si="59"/>
        <v>0</v>
      </c>
      <c r="J297" s="31" t="str">
        <f t="shared" si="56"/>
        <v>MUY BAJO</v>
      </c>
      <c r="K297" s="33">
        <v>200000000</v>
      </c>
      <c r="L297" s="33">
        <v>20000000</v>
      </c>
      <c r="M297" s="132">
        <v>0.1</v>
      </c>
      <c r="N297" s="33">
        <v>0</v>
      </c>
      <c r="O297" s="33">
        <v>0</v>
      </c>
      <c r="P297" s="127">
        <f t="shared" si="65"/>
        <v>0</v>
      </c>
      <c r="Q297" s="31" t="str">
        <f t="shared" si="66"/>
        <v>MUY BAJO</v>
      </c>
      <c r="R297" s="102"/>
      <c r="S297" s="32">
        <f t="shared" si="60"/>
        <v>0</v>
      </c>
      <c r="T297" s="31" t="str">
        <f t="shared" si="67"/>
        <v>MUY BAJO</v>
      </c>
    </row>
    <row r="298" spans="1:20" ht="38.25" x14ac:dyDescent="0.25">
      <c r="A298" s="141"/>
      <c r="B298" s="11" t="s">
        <v>316</v>
      </c>
      <c r="C298" s="20"/>
      <c r="D298" s="7"/>
      <c r="E298" s="52"/>
      <c r="F298" s="77"/>
      <c r="G298" s="52"/>
      <c r="H298" s="77"/>
      <c r="I298" s="78">
        <f>+AVERAGE(I292:I297)</f>
        <v>1.6722222222222223</v>
      </c>
      <c r="J298" s="35" t="str">
        <f t="shared" si="56"/>
        <v>MUY ALTO</v>
      </c>
      <c r="K298" s="36">
        <f t="shared" ref="K298:O298" si="69">SUM(K292:K297)</f>
        <v>4101000000</v>
      </c>
      <c r="L298" s="36">
        <f t="shared" si="69"/>
        <v>5779371850</v>
      </c>
      <c r="M298" s="75">
        <f>+L298/K298</f>
        <v>1.4092591684954889</v>
      </c>
      <c r="N298" s="36">
        <f t="shared" si="69"/>
        <v>390314102</v>
      </c>
      <c r="O298" s="36">
        <f t="shared" si="69"/>
        <v>4854665413</v>
      </c>
      <c r="P298" s="109">
        <f>+O298/L298</f>
        <v>0.83999879900442809</v>
      </c>
      <c r="Q298" s="31" t="str">
        <f t="shared" si="66"/>
        <v>MUY ALTO</v>
      </c>
      <c r="R298" s="99"/>
      <c r="S298" s="74">
        <f t="shared" si="60"/>
        <v>1.4046646583351825</v>
      </c>
      <c r="T298" s="35" t="str">
        <f t="shared" si="67"/>
        <v>MUY ALTO</v>
      </c>
    </row>
    <row r="299" spans="1:20" ht="51" x14ac:dyDescent="0.25">
      <c r="A299" s="141"/>
      <c r="B299" s="10" t="s">
        <v>185</v>
      </c>
      <c r="C299" s="3" t="s">
        <v>1</v>
      </c>
      <c r="D299" s="1" t="s">
        <v>186</v>
      </c>
      <c r="E299" s="49">
        <v>3772</v>
      </c>
      <c r="F299" s="54">
        <v>1000</v>
      </c>
      <c r="G299" s="49" t="s">
        <v>289</v>
      </c>
      <c r="H299" s="136">
        <v>1008</v>
      </c>
      <c r="I299" s="55">
        <f t="shared" si="59"/>
        <v>1.008</v>
      </c>
      <c r="J299" s="31" t="str">
        <f t="shared" si="56"/>
        <v>MUY ALTO</v>
      </c>
      <c r="K299" s="33">
        <v>80000000</v>
      </c>
      <c r="L299" s="33">
        <v>44105197</v>
      </c>
      <c r="M299" s="132">
        <v>0.55131496250000001</v>
      </c>
      <c r="N299" s="33">
        <v>12067541</v>
      </c>
      <c r="O299" s="33">
        <v>36961522</v>
      </c>
      <c r="P299" s="127">
        <f t="shared" si="65"/>
        <v>0.83803099213002041</v>
      </c>
      <c r="Q299" s="31" t="str">
        <f t="shared" si="66"/>
        <v>MUY ALTO</v>
      </c>
      <c r="R299" s="102"/>
      <c r="S299" s="32">
        <f t="shared" si="60"/>
        <v>0.84473524006706058</v>
      </c>
      <c r="T299" s="31" t="str">
        <f t="shared" si="67"/>
        <v>MUY ALTO</v>
      </c>
    </row>
    <row r="300" spans="1:20" ht="51" x14ac:dyDescent="0.25">
      <c r="A300" s="141"/>
      <c r="B300" s="10" t="s">
        <v>185</v>
      </c>
      <c r="C300" s="3" t="s">
        <v>27</v>
      </c>
      <c r="D300" s="1" t="s">
        <v>187</v>
      </c>
      <c r="E300" s="49">
        <v>281</v>
      </c>
      <c r="F300" s="54">
        <v>15</v>
      </c>
      <c r="G300" s="49" t="s">
        <v>289</v>
      </c>
      <c r="H300" s="136">
        <v>3</v>
      </c>
      <c r="I300" s="55">
        <f t="shared" si="59"/>
        <v>0.2</v>
      </c>
      <c r="J300" s="31" t="str">
        <f t="shared" si="56"/>
        <v>MUY BAJO</v>
      </c>
      <c r="K300" s="33">
        <v>89000000</v>
      </c>
      <c r="L300" s="33">
        <v>124000000</v>
      </c>
      <c r="M300" s="132">
        <v>1.3932584269662922</v>
      </c>
      <c r="N300" s="33">
        <v>11696667</v>
      </c>
      <c r="O300" s="33">
        <v>33663667</v>
      </c>
      <c r="P300" s="127">
        <f t="shared" si="65"/>
        <v>0.27148118548387096</v>
      </c>
      <c r="Q300" s="31" t="str">
        <f t="shared" si="66"/>
        <v>BAJO</v>
      </c>
      <c r="R300" s="102"/>
      <c r="S300" s="32">
        <f t="shared" si="60"/>
        <v>5.4296237096774197E-2</v>
      </c>
      <c r="T300" s="31" t="str">
        <f t="shared" si="67"/>
        <v>MUY BAJO</v>
      </c>
    </row>
    <row r="301" spans="1:20" ht="51" x14ac:dyDescent="0.25">
      <c r="A301" s="141"/>
      <c r="B301" s="10" t="s">
        <v>185</v>
      </c>
      <c r="C301" s="3" t="s">
        <v>29</v>
      </c>
      <c r="D301" s="1" t="s">
        <v>187</v>
      </c>
      <c r="E301" s="49">
        <v>3</v>
      </c>
      <c r="F301" s="54">
        <v>2</v>
      </c>
      <c r="G301" s="49" t="s">
        <v>289</v>
      </c>
      <c r="H301" s="136">
        <v>0</v>
      </c>
      <c r="I301" s="55">
        <f t="shared" si="59"/>
        <v>0</v>
      </c>
      <c r="J301" s="31" t="str">
        <f t="shared" si="56"/>
        <v>MUY BAJO</v>
      </c>
      <c r="K301" s="33">
        <v>13000000</v>
      </c>
      <c r="L301" s="33">
        <v>13000000</v>
      </c>
      <c r="M301" s="132">
        <v>1</v>
      </c>
      <c r="N301" s="33">
        <v>0</v>
      </c>
      <c r="O301" s="33">
        <v>0</v>
      </c>
      <c r="P301" s="127">
        <f t="shared" si="65"/>
        <v>0</v>
      </c>
      <c r="Q301" s="31" t="str">
        <f t="shared" si="66"/>
        <v>MUY BAJO</v>
      </c>
      <c r="R301" s="102"/>
      <c r="S301" s="32">
        <f t="shared" si="60"/>
        <v>0</v>
      </c>
      <c r="T301" s="31" t="str">
        <f t="shared" si="67"/>
        <v>MUY BAJO</v>
      </c>
    </row>
    <row r="302" spans="1:20" ht="51" x14ac:dyDescent="0.25">
      <c r="A302" s="141"/>
      <c r="B302" s="10" t="s">
        <v>185</v>
      </c>
      <c r="C302" s="3" t="s">
        <v>30</v>
      </c>
      <c r="D302" s="1" t="s">
        <v>187</v>
      </c>
      <c r="E302" s="49">
        <v>2</v>
      </c>
      <c r="F302" s="54">
        <v>2</v>
      </c>
      <c r="G302" s="49" t="s">
        <v>289</v>
      </c>
      <c r="H302" s="136">
        <v>0</v>
      </c>
      <c r="I302" s="55">
        <f t="shared" si="59"/>
        <v>0</v>
      </c>
      <c r="J302" s="31" t="str">
        <f t="shared" si="56"/>
        <v>MUY BAJO</v>
      </c>
      <c r="K302" s="33">
        <v>13000000</v>
      </c>
      <c r="L302" s="33">
        <v>13000000</v>
      </c>
      <c r="M302" s="132">
        <v>1</v>
      </c>
      <c r="N302" s="33">
        <v>0</v>
      </c>
      <c r="O302" s="33">
        <v>0</v>
      </c>
      <c r="P302" s="127">
        <f t="shared" si="65"/>
        <v>0</v>
      </c>
      <c r="Q302" s="31" t="str">
        <f t="shared" si="66"/>
        <v>MUY BAJO</v>
      </c>
      <c r="R302" s="102"/>
      <c r="S302" s="32">
        <f t="shared" si="60"/>
        <v>0</v>
      </c>
      <c r="T302" s="31" t="str">
        <f t="shared" si="67"/>
        <v>MUY BAJO</v>
      </c>
    </row>
    <row r="303" spans="1:20" ht="51" x14ac:dyDescent="0.25">
      <c r="A303" s="141"/>
      <c r="B303" s="10" t="s">
        <v>185</v>
      </c>
      <c r="C303" s="3" t="s">
        <v>31</v>
      </c>
      <c r="D303" s="1" t="s">
        <v>187</v>
      </c>
      <c r="E303" s="49">
        <v>2</v>
      </c>
      <c r="F303" s="54">
        <v>3</v>
      </c>
      <c r="G303" s="49" t="s">
        <v>289</v>
      </c>
      <c r="H303" s="136">
        <v>0</v>
      </c>
      <c r="I303" s="55">
        <f t="shared" si="59"/>
        <v>0</v>
      </c>
      <c r="J303" s="31" t="str">
        <f t="shared" si="56"/>
        <v>MUY BAJO</v>
      </c>
      <c r="K303" s="33">
        <v>19500000</v>
      </c>
      <c r="L303" s="33">
        <v>12000000</v>
      </c>
      <c r="M303" s="132">
        <v>0.61538461538461542</v>
      </c>
      <c r="N303" s="33">
        <v>0</v>
      </c>
      <c r="O303" s="33">
        <v>0</v>
      </c>
      <c r="P303" s="127">
        <f t="shared" si="65"/>
        <v>0</v>
      </c>
      <c r="Q303" s="31" t="str">
        <f t="shared" si="66"/>
        <v>MUY BAJO</v>
      </c>
      <c r="R303" s="102"/>
      <c r="S303" s="32">
        <f t="shared" si="60"/>
        <v>0</v>
      </c>
      <c r="T303" s="31" t="str">
        <f t="shared" si="67"/>
        <v>MUY BAJO</v>
      </c>
    </row>
    <row r="304" spans="1:20" ht="51" x14ac:dyDescent="0.25">
      <c r="A304" s="141"/>
      <c r="B304" s="10" t="s">
        <v>185</v>
      </c>
      <c r="C304" s="3" t="s">
        <v>27</v>
      </c>
      <c r="D304" s="1" t="s">
        <v>188</v>
      </c>
      <c r="E304" s="49">
        <v>161</v>
      </c>
      <c r="F304" s="54">
        <v>4</v>
      </c>
      <c r="G304" s="49" t="s">
        <v>289</v>
      </c>
      <c r="H304" s="136">
        <v>0</v>
      </c>
      <c r="I304" s="55">
        <f t="shared" si="59"/>
        <v>0</v>
      </c>
      <c r="J304" s="31" t="str">
        <f t="shared" si="56"/>
        <v>MUY BAJO</v>
      </c>
      <c r="K304" s="33">
        <v>46000000</v>
      </c>
      <c r="L304" s="33">
        <v>60600000</v>
      </c>
      <c r="M304" s="132">
        <v>1.317391304347826</v>
      </c>
      <c r="N304" s="33">
        <v>28576362</v>
      </c>
      <c r="O304" s="33">
        <v>32038598</v>
      </c>
      <c r="P304" s="127">
        <f t="shared" si="65"/>
        <v>0.52868973597359736</v>
      </c>
      <c r="Q304" s="31" t="str">
        <f t="shared" si="66"/>
        <v>MEDIO</v>
      </c>
      <c r="R304" s="102"/>
      <c r="S304" s="32">
        <f t="shared" si="60"/>
        <v>0</v>
      </c>
      <c r="T304" s="31" t="str">
        <f t="shared" si="67"/>
        <v>MUY BAJO</v>
      </c>
    </row>
    <row r="305" spans="1:20" ht="51" x14ac:dyDescent="0.25">
      <c r="A305" s="141"/>
      <c r="B305" s="10" t="s">
        <v>185</v>
      </c>
      <c r="C305" s="3" t="s">
        <v>29</v>
      </c>
      <c r="D305" s="1" t="s">
        <v>188</v>
      </c>
      <c r="E305" s="49">
        <v>0</v>
      </c>
      <c r="F305" s="54">
        <v>2</v>
      </c>
      <c r="G305" s="49" t="s">
        <v>289</v>
      </c>
      <c r="H305" s="136">
        <v>0</v>
      </c>
      <c r="I305" s="55">
        <f t="shared" si="59"/>
        <v>0</v>
      </c>
      <c r="J305" s="31" t="str">
        <f t="shared" si="56"/>
        <v>MUY BAJO</v>
      </c>
      <c r="K305" s="33">
        <v>13000000</v>
      </c>
      <c r="L305" s="33">
        <v>13000000</v>
      </c>
      <c r="M305" s="132">
        <v>1</v>
      </c>
      <c r="N305" s="33">
        <v>0</v>
      </c>
      <c r="O305" s="33">
        <v>0</v>
      </c>
      <c r="P305" s="127">
        <f t="shared" si="65"/>
        <v>0</v>
      </c>
      <c r="Q305" s="31" t="str">
        <f t="shared" si="66"/>
        <v>MUY BAJO</v>
      </c>
      <c r="R305" s="102"/>
      <c r="S305" s="32">
        <f t="shared" si="60"/>
        <v>0</v>
      </c>
      <c r="T305" s="31" t="str">
        <f t="shared" si="67"/>
        <v>MUY BAJO</v>
      </c>
    </row>
    <row r="306" spans="1:20" ht="51" x14ac:dyDescent="0.25">
      <c r="A306" s="141"/>
      <c r="B306" s="10" t="s">
        <v>185</v>
      </c>
      <c r="C306" s="3" t="s">
        <v>30</v>
      </c>
      <c r="D306" s="1" t="s">
        <v>188</v>
      </c>
      <c r="E306" s="49">
        <v>0</v>
      </c>
      <c r="F306" s="54">
        <v>2</v>
      </c>
      <c r="G306" s="49" t="s">
        <v>289</v>
      </c>
      <c r="H306" s="136">
        <v>0</v>
      </c>
      <c r="I306" s="55">
        <f t="shared" si="59"/>
        <v>0</v>
      </c>
      <c r="J306" s="31" t="str">
        <f t="shared" si="56"/>
        <v>MUY BAJO</v>
      </c>
      <c r="K306" s="33">
        <v>13000000</v>
      </c>
      <c r="L306" s="33">
        <v>13000000</v>
      </c>
      <c r="M306" s="132">
        <v>1</v>
      </c>
      <c r="N306" s="33">
        <v>0</v>
      </c>
      <c r="O306" s="33">
        <v>0</v>
      </c>
      <c r="P306" s="127">
        <f t="shared" si="65"/>
        <v>0</v>
      </c>
      <c r="Q306" s="31" t="str">
        <f t="shared" si="66"/>
        <v>MUY BAJO</v>
      </c>
      <c r="R306" s="102"/>
      <c r="S306" s="32">
        <f t="shared" si="60"/>
        <v>0</v>
      </c>
      <c r="T306" s="31" t="str">
        <f t="shared" si="67"/>
        <v>MUY BAJO</v>
      </c>
    </row>
    <row r="307" spans="1:20" ht="51" x14ac:dyDescent="0.25">
      <c r="A307" s="141"/>
      <c r="B307" s="10" t="s">
        <v>185</v>
      </c>
      <c r="C307" s="3" t="s">
        <v>31</v>
      </c>
      <c r="D307" s="1" t="s">
        <v>188</v>
      </c>
      <c r="E307" s="49">
        <v>0</v>
      </c>
      <c r="F307" s="54">
        <v>2</v>
      </c>
      <c r="G307" s="49" t="s">
        <v>289</v>
      </c>
      <c r="H307" s="136">
        <v>0</v>
      </c>
      <c r="I307" s="55">
        <f t="shared" si="59"/>
        <v>0</v>
      </c>
      <c r="J307" s="31" t="str">
        <f t="shared" si="56"/>
        <v>MUY BAJO</v>
      </c>
      <c r="K307" s="33">
        <v>13000000</v>
      </c>
      <c r="L307" s="33">
        <v>13000000</v>
      </c>
      <c r="M307" s="132">
        <v>1</v>
      </c>
      <c r="N307" s="33">
        <v>0</v>
      </c>
      <c r="O307" s="33">
        <v>0</v>
      </c>
      <c r="P307" s="127">
        <f t="shared" si="65"/>
        <v>0</v>
      </c>
      <c r="Q307" s="31" t="str">
        <f t="shared" si="66"/>
        <v>MUY BAJO</v>
      </c>
      <c r="R307" s="102"/>
      <c r="S307" s="32">
        <f t="shared" si="60"/>
        <v>0</v>
      </c>
      <c r="T307" s="31" t="str">
        <f t="shared" si="67"/>
        <v>MUY BAJO</v>
      </c>
    </row>
    <row r="308" spans="1:20" ht="51" x14ac:dyDescent="0.25">
      <c r="A308" s="141"/>
      <c r="B308" s="10" t="s">
        <v>185</v>
      </c>
      <c r="C308" s="3" t="s">
        <v>27</v>
      </c>
      <c r="D308" s="1" t="s">
        <v>189</v>
      </c>
      <c r="E308" s="49">
        <v>0</v>
      </c>
      <c r="F308" s="54">
        <v>5</v>
      </c>
      <c r="G308" s="49" t="s">
        <v>289</v>
      </c>
      <c r="H308" s="136">
        <v>0</v>
      </c>
      <c r="I308" s="55">
        <f t="shared" si="59"/>
        <v>0</v>
      </c>
      <c r="J308" s="31" t="str">
        <f t="shared" si="56"/>
        <v>MUY BAJO</v>
      </c>
      <c r="K308" s="33">
        <v>65000000</v>
      </c>
      <c r="L308" s="33">
        <v>65000000</v>
      </c>
      <c r="M308" s="132">
        <v>1</v>
      </c>
      <c r="N308" s="33">
        <v>0</v>
      </c>
      <c r="O308" s="33">
        <v>10750000</v>
      </c>
      <c r="P308" s="127">
        <f t="shared" si="65"/>
        <v>0.16538461538461538</v>
      </c>
      <c r="Q308" s="31" t="str">
        <f t="shared" si="66"/>
        <v>MUY BAJO</v>
      </c>
      <c r="R308" s="102"/>
      <c r="S308" s="32">
        <f t="shared" si="60"/>
        <v>0</v>
      </c>
      <c r="T308" s="31" t="str">
        <f t="shared" si="67"/>
        <v>MUY BAJO</v>
      </c>
    </row>
    <row r="309" spans="1:20" ht="51" x14ac:dyDescent="0.25">
      <c r="A309" s="141"/>
      <c r="B309" s="10" t="s">
        <v>185</v>
      </c>
      <c r="C309" s="3" t="s">
        <v>27</v>
      </c>
      <c r="D309" s="1" t="s">
        <v>190</v>
      </c>
      <c r="E309" s="49">
        <v>3</v>
      </c>
      <c r="F309" s="54"/>
      <c r="G309" s="49" t="s">
        <v>289</v>
      </c>
      <c r="H309" s="136">
        <v>0</v>
      </c>
      <c r="I309" s="55"/>
      <c r="J309" s="31" t="s">
        <v>293</v>
      </c>
      <c r="K309" s="33">
        <v>0</v>
      </c>
      <c r="L309" s="33">
        <v>0</v>
      </c>
      <c r="M309" s="132"/>
      <c r="N309" s="33">
        <v>0</v>
      </c>
      <c r="O309" s="33">
        <v>0</v>
      </c>
      <c r="P309" s="127"/>
      <c r="Q309" s="31" t="s">
        <v>293</v>
      </c>
      <c r="R309" s="102"/>
      <c r="S309" s="32"/>
      <c r="T309" s="31" t="s">
        <v>293</v>
      </c>
    </row>
    <row r="310" spans="1:20" ht="51" x14ac:dyDescent="0.25">
      <c r="A310" s="141"/>
      <c r="B310" s="10" t="s">
        <v>185</v>
      </c>
      <c r="C310" s="3" t="s">
        <v>27</v>
      </c>
      <c r="D310" s="1" t="s">
        <v>191</v>
      </c>
      <c r="E310" s="86">
        <v>165</v>
      </c>
      <c r="F310" s="54">
        <v>16</v>
      </c>
      <c r="G310" s="86" t="s">
        <v>289</v>
      </c>
      <c r="H310" s="136">
        <v>5</v>
      </c>
      <c r="I310" s="55">
        <f t="shared" si="59"/>
        <v>0.3125</v>
      </c>
      <c r="J310" s="31" t="str">
        <f t="shared" si="56"/>
        <v>BAJO</v>
      </c>
      <c r="K310" s="33">
        <v>1137000000</v>
      </c>
      <c r="L310" s="33">
        <v>754366707</v>
      </c>
      <c r="M310" s="132">
        <v>0.66347115831134562</v>
      </c>
      <c r="N310" s="33">
        <v>95021826</v>
      </c>
      <c r="O310" s="33">
        <v>564590414</v>
      </c>
      <c r="P310" s="127">
        <f t="shared" si="65"/>
        <v>0.74842965465070554</v>
      </c>
      <c r="Q310" s="31" t="str">
        <f t="shared" si="66"/>
        <v>ALTO</v>
      </c>
      <c r="R310" s="102"/>
      <c r="S310" s="32">
        <f t="shared" si="60"/>
        <v>0.23388426707834548</v>
      </c>
      <c r="T310" s="31" t="str">
        <f t="shared" si="67"/>
        <v>BAJO</v>
      </c>
    </row>
    <row r="311" spans="1:20" ht="51" x14ac:dyDescent="0.25">
      <c r="A311" s="141"/>
      <c r="B311" s="10" t="s">
        <v>185</v>
      </c>
      <c r="C311" s="3" t="s">
        <v>29</v>
      </c>
      <c r="D311" s="1" t="s">
        <v>191</v>
      </c>
      <c r="E311" s="49">
        <v>3</v>
      </c>
      <c r="F311" s="54">
        <v>1</v>
      </c>
      <c r="G311" s="49" t="s">
        <v>289</v>
      </c>
      <c r="H311" s="136">
        <v>0</v>
      </c>
      <c r="I311" s="55">
        <f t="shared" si="59"/>
        <v>0</v>
      </c>
      <c r="J311" s="31" t="str">
        <f t="shared" si="56"/>
        <v>MUY BAJO</v>
      </c>
      <c r="K311" s="33">
        <v>54000000</v>
      </c>
      <c r="L311" s="33">
        <v>36133334</v>
      </c>
      <c r="M311" s="132">
        <v>0.66913581481481477</v>
      </c>
      <c r="N311" s="33">
        <v>3736667</v>
      </c>
      <c r="O311" s="33">
        <v>32803333</v>
      </c>
      <c r="P311" s="127">
        <f t="shared" si="65"/>
        <v>0.90784130243835237</v>
      </c>
      <c r="Q311" s="31" t="str">
        <f t="shared" si="66"/>
        <v>MUY ALTO</v>
      </c>
      <c r="R311" s="102"/>
      <c r="S311" s="32">
        <f t="shared" si="60"/>
        <v>0</v>
      </c>
      <c r="T311" s="31" t="str">
        <f t="shared" si="67"/>
        <v>MUY BAJO</v>
      </c>
    </row>
    <row r="312" spans="1:20" ht="51" x14ac:dyDescent="0.25">
      <c r="A312" s="141"/>
      <c r="B312" s="10" t="s">
        <v>185</v>
      </c>
      <c r="C312" s="3" t="s">
        <v>30</v>
      </c>
      <c r="D312" s="1" t="s">
        <v>191</v>
      </c>
      <c r="E312" s="49">
        <v>1</v>
      </c>
      <c r="F312" s="54">
        <v>2</v>
      </c>
      <c r="G312" s="49" t="s">
        <v>289</v>
      </c>
      <c r="H312" s="136">
        <v>0</v>
      </c>
      <c r="I312" s="55">
        <f t="shared" si="59"/>
        <v>0</v>
      </c>
      <c r="J312" s="31" t="str">
        <f t="shared" si="56"/>
        <v>MUY BAJO</v>
      </c>
      <c r="K312" s="33">
        <v>108000000</v>
      </c>
      <c r="L312" s="33">
        <v>12000000</v>
      </c>
      <c r="M312" s="132">
        <v>0.1111111111111111</v>
      </c>
      <c r="N312" s="33">
        <v>0</v>
      </c>
      <c r="O312" s="33">
        <v>12000000</v>
      </c>
      <c r="P312" s="127">
        <f t="shared" si="65"/>
        <v>1</v>
      </c>
      <c r="Q312" s="31" t="str">
        <f t="shared" si="66"/>
        <v>MUY ALTO</v>
      </c>
      <c r="R312" s="102"/>
      <c r="S312" s="32">
        <f t="shared" si="60"/>
        <v>0</v>
      </c>
      <c r="T312" s="31" t="str">
        <f t="shared" si="67"/>
        <v>MUY BAJO</v>
      </c>
    </row>
    <row r="313" spans="1:20" ht="51" x14ac:dyDescent="0.25">
      <c r="A313" s="141"/>
      <c r="B313" s="10" t="s">
        <v>185</v>
      </c>
      <c r="C313" s="3" t="s">
        <v>31</v>
      </c>
      <c r="D313" s="1" t="s">
        <v>191</v>
      </c>
      <c r="E313" s="49">
        <v>4</v>
      </c>
      <c r="F313" s="54">
        <v>3</v>
      </c>
      <c r="G313" s="49" t="s">
        <v>289</v>
      </c>
      <c r="H313" s="136">
        <v>0</v>
      </c>
      <c r="I313" s="55">
        <f t="shared" si="59"/>
        <v>0</v>
      </c>
      <c r="J313" s="31" t="str">
        <f t="shared" si="56"/>
        <v>MUY BAJO</v>
      </c>
      <c r="K313" s="33">
        <v>162000000</v>
      </c>
      <c r="L313" s="33">
        <v>65000000.00000003</v>
      </c>
      <c r="M313" s="132">
        <v>0.40123456790123474</v>
      </c>
      <c r="N313" s="33">
        <v>4980000</v>
      </c>
      <c r="O313" s="33">
        <v>63113332</v>
      </c>
      <c r="P313" s="127">
        <f t="shared" si="65"/>
        <v>0.97097433846153802</v>
      </c>
      <c r="Q313" s="31" t="str">
        <f t="shared" si="66"/>
        <v>MUY ALTO</v>
      </c>
      <c r="R313" s="102"/>
      <c r="S313" s="32">
        <f t="shared" si="60"/>
        <v>0</v>
      </c>
      <c r="T313" s="31" t="str">
        <f t="shared" si="67"/>
        <v>MUY BAJO</v>
      </c>
    </row>
    <row r="314" spans="1:20" ht="51" x14ac:dyDescent="0.25">
      <c r="A314" s="141"/>
      <c r="B314" s="10" t="s">
        <v>185</v>
      </c>
      <c r="C314" s="3" t="s">
        <v>1</v>
      </c>
      <c r="D314" s="1" t="s">
        <v>192</v>
      </c>
      <c r="E314" s="49">
        <v>4</v>
      </c>
      <c r="F314" s="54">
        <v>4</v>
      </c>
      <c r="G314" s="49" t="s">
        <v>291</v>
      </c>
      <c r="H314" s="136">
        <v>4</v>
      </c>
      <c r="I314" s="55">
        <f t="shared" si="59"/>
        <v>1</v>
      </c>
      <c r="J314" s="31" t="str">
        <f t="shared" si="56"/>
        <v>MUY ALTO</v>
      </c>
      <c r="K314" s="33">
        <v>360000000</v>
      </c>
      <c r="L314" s="33">
        <v>2456453361</v>
      </c>
      <c r="M314" s="132">
        <v>6.8234815583333335</v>
      </c>
      <c r="N314" s="33">
        <v>243513889</v>
      </c>
      <c r="O314" s="33">
        <v>513252874</v>
      </c>
      <c r="P314" s="127">
        <f t="shared" si="65"/>
        <v>0.20894061419959523</v>
      </c>
      <c r="Q314" s="31" t="str">
        <f t="shared" si="66"/>
        <v>BAJO</v>
      </c>
      <c r="R314" s="102"/>
      <c r="S314" s="32">
        <f t="shared" si="60"/>
        <v>0.20894061419959523</v>
      </c>
      <c r="T314" s="31" t="str">
        <f t="shared" si="67"/>
        <v>BAJO</v>
      </c>
    </row>
    <row r="315" spans="1:20" ht="63.75" x14ac:dyDescent="0.25">
      <c r="A315" s="141"/>
      <c r="B315" s="10" t="s">
        <v>193</v>
      </c>
      <c r="C315" s="3" t="s">
        <v>1</v>
      </c>
      <c r="D315" s="1" t="s">
        <v>194</v>
      </c>
      <c r="E315" s="49">
        <v>65</v>
      </c>
      <c r="F315" s="54">
        <v>2</v>
      </c>
      <c r="G315" s="49" t="s">
        <v>289</v>
      </c>
      <c r="H315" s="136">
        <v>1</v>
      </c>
      <c r="I315" s="55">
        <f t="shared" si="59"/>
        <v>0.5</v>
      </c>
      <c r="J315" s="31" t="str">
        <f t="shared" ref="J315:J380" si="70">IF(I315&lt;=20%,"MUY BAJO",IF(AND(I315&gt;20%,I315&lt;=40%),"BAJO",IF(AND(I315&gt;40%,I315&lt;=60%),"MEDIO",IF(AND(I315&gt;60%,I315&lt;=80%),"ALTO","MUY ALTO"))))</f>
        <v>MEDIO</v>
      </c>
      <c r="K315" s="33">
        <v>123000000</v>
      </c>
      <c r="L315" s="33">
        <v>8201886755</v>
      </c>
      <c r="M315" s="132">
        <v>66.682006138211378</v>
      </c>
      <c r="N315" s="33">
        <v>2134335171</v>
      </c>
      <c r="O315" s="33">
        <v>4076929283</v>
      </c>
      <c r="P315" s="127">
        <f t="shared" si="65"/>
        <v>0.49707212557094127</v>
      </c>
      <c r="Q315" s="31" t="str">
        <f t="shared" si="66"/>
        <v>MEDIO</v>
      </c>
      <c r="R315" s="102"/>
      <c r="S315" s="32">
        <f t="shared" si="60"/>
        <v>0.24853606278547064</v>
      </c>
      <c r="T315" s="31" t="str">
        <f t="shared" si="67"/>
        <v>BAJO</v>
      </c>
    </row>
    <row r="316" spans="1:20" ht="63.75" x14ac:dyDescent="0.25">
      <c r="A316" s="141"/>
      <c r="B316" s="10" t="s">
        <v>195</v>
      </c>
      <c r="C316" s="3" t="s">
        <v>1</v>
      </c>
      <c r="D316" s="1" t="s">
        <v>196</v>
      </c>
      <c r="E316" s="54">
        <v>10</v>
      </c>
      <c r="F316" s="54">
        <v>12</v>
      </c>
      <c r="G316" s="49" t="s">
        <v>289</v>
      </c>
      <c r="H316" s="136">
        <v>0</v>
      </c>
      <c r="I316" s="55">
        <f t="shared" si="59"/>
        <v>0</v>
      </c>
      <c r="J316" s="31" t="str">
        <f t="shared" si="70"/>
        <v>MUY BAJO</v>
      </c>
      <c r="K316" s="33">
        <v>24000000</v>
      </c>
      <c r="L316" s="33">
        <v>24000000</v>
      </c>
      <c r="M316" s="132">
        <v>1</v>
      </c>
      <c r="N316" s="33">
        <v>0</v>
      </c>
      <c r="O316" s="33">
        <v>0</v>
      </c>
      <c r="P316" s="127">
        <f t="shared" si="65"/>
        <v>0</v>
      </c>
      <c r="Q316" s="31" t="str">
        <f t="shared" si="66"/>
        <v>MUY BAJO</v>
      </c>
      <c r="R316" s="102"/>
      <c r="S316" s="32">
        <f t="shared" si="60"/>
        <v>0</v>
      </c>
      <c r="T316" s="31" t="str">
        <f t="shared" si="67"/>
        <v>MUY BAJO</v>
      </c>
    </row>
    <row r="317" spans="1:20" ht="51" x14ac:dyDescent="0.25">
      <c r="A317" s="141"/>
      <c r="B317" s="10" t="s">
        <v>195</v>
      </c>
      <c r="C317" s="3" t="s">
        <v>27</v>
      </c>
      <c r="D317" s="1" t="s">
        <v>197</v>
      </c>
      <c r="E317" s="54">
        <v>198</v>
      </c>
      <c r="F317" s="54">
        <v>51</v>
      </c>
      <c r="G317" s="49" t="s">
        <v>289</v>
      </c>
      <c r="H317" s="136">
        <v>31</v>
      </c>
      <c r="I317" s="55">
        <f t="shared" si="59"/>
        <v>0.60784313725490191</v>
      </c>
      <c r="J317" s="31" t="str">
        <f t="shared" si="70"/>
        <v>ALTO</v>
      </c>
      <c r="K317" s="33">
        <v>200500000</v>
      </c>
      <c r="L317" s="33">
        <v>86800000</v>
      </c>
      <c r="M317" s="132">
        <v>0.43291770573566085</v>
      </c>
      <c r="N317" s="33">
        <v>10084968</v>
      </c>
      <c r="O317" s="33">
        <v>55730758</v>
      </c>
      <c r="P317" s="127">
        <f t="shared" si="65"/>
        <v>0.64205942396313365</v>
      </c>
      <c r="Q317" s="31" t="str">
        <f t="shared" si="66"/>
        <v>ALTO</v>
      </c>
      <c r="R317" s="102"/>
      <c r="S317" s="32">
        <f t="shared" si="60"/>
        <v>0.39027141456582631</v>
      </c>
      <c r="T317" s="31" t="str">
        <f t="shared" si="67"/>
        <v>BAJO</v>
      </c>
    </row>
    <row r="318" spans="1:20" ht="51" x14ac:dyDescent="0.25">
      <c r="A318" s="141"/>
      <c r="B318" s="10" t="s">
        <v>195</v>
      </c>
      <c r="C318" s="3" t="s">
        <v>29</v>
      </c>
      <c r="D318" s="1" t="s">
        <v>197</v>
      </c>
      <c r="E318" s="54">
        <v>13</v>
      </c>
      <c r="F318" s="54">
        <v>5</v>
      </c>
      <c r="G318" s="49" t="s">
        <v>289</v>
      </c>
      <c r="H318" s="136">
        <v>4</v>
      </c>
      <c r="I318" s="55">
        <f t="shared" si="59"/>
        <v>0.8</v>
      </c>
      <c r="J318" s="31" t="str">
        <f t="shared" si="70"/>
        <v>ALTO</v>
      </c>
      <c r="K318" s="33">
        <v>33000000</v>
      </c>
      <c r="L318" s="33">
        <v>3164600</v>
      </c>
      <c r="M318" s="132">
        <v>9.5896969696969703E-2</v>
      </c>
      <c r="N318" s="33">
        <v>2939532</v>
      </c>
      <c r="O318" s="33">
        <v>3164600</v>
      </c>
      <c r="P318" s="127">
        <f t="shared" si="65"/>
        <v>1</v>
      </c>
      <c r="Q318" s="31" t="str">
        <f t="shared" si="66"/>
        <v>MUY ALTO</v>
      </c>
      <c r="R318" s="102"/>
      <c r="S318" s="32">
        <f t="shared" si="60"/>
        <v>0.8</v>
      </c>
      <c r="T318" s="31" t="str">
        <f t="shared" si="67"/>
        <v>ALTO</v>
      </c>
    </row>
    <row r="319" spans="1:20" ht="51" x14ac:dyDescent="0.25">
      <c r="A319" s="141"/>
      <c r="B319" s="10" t="s">
        <v>195</v>
      </c>
      <c r="C319" s="3" t="s">
        <v>30</v>
      </c>
      <c r="D319" s="1" t="s">
        <v>197</v>
      </c>
      <c r="E319" s="54">
        <v>14</v>
      </c>
      <c r="F319" s="54">
        <v>5</v>
      </c>
      <c r="G319" s="49" t="s">
        <v>289</v>
      </c>
      <c r="H319" s="136">
        <v>5</v>
      </c>
      <c r="I319" s="55">
        <f t="shared" si="59"/>
        <v>1</v>
      </c>
      <c r="J319" s="31" t="str">
        <f t="shared" si="70"/>
        <v>MUY ALTO</v>
      </c>
      <c r="K319" s="33">
        <v>33000000</v>
      </c>
      <c r="L319" s="33">
        <v>3164600</v>
      </c>
      <c r="M319" s="132">
        <v>9.5896969696969703E-2</v>
      </c>
      <c r="N319" s="33">
        <v>2927028</v>
      </c>
      <c r="O319" s="33">
        <v>3164596</v>
      </c>
      <c r="P319" s="127">
        <f t="shared" si="65"/>
        <v>0.99999873601719014</v>
      </c>
      <c r="Q319" s="31" t="str">
        <f t="shared" si="66"/>
        <v>MUY ALTO</v>
      </c>
      <c r="R319" s="102"/>
      <c r="S319" s="32">
        <f t="shared" si="60"/>
        <v>0.99999873601719014</v>
      </c>
      <c r="T319" s="31" t="str">
        <f t="shared" si="67"/>
        <v>MUY ALTO</v>
      </c>
    </row>
    <row r="320" spans="1:20" ht="51" x14ac:dyDescent="0.25">
      <c r="A320" s="141"/>
      <c r="B320" s="10" t="s">
        <v>195</v>
      </c>
      <c r="C320" s="3" t="s">
        <v>31</v>
      </c>
      <c r="D320" s="1" t="s">
        <v>197</v>
      </c>
      <c r="E320" s="54">
        <v>15</v>
      </c>
      <c r="F320" s="54">
        <v>7</v>
      </c>
      <c r="G320" s="49" t="s">
        <v>289</v>
      </c>
      <c r="H320" s="136">
        <v>5</v>
      </c>
      <c r="I320" s="55">
        <f t="shared" si="59"/>
        <v>0.7142857142857143</v>
      </c>
      <c r="J320" s="31" t="str">
        <f t="shared" si="70"/>
        <v>ALTO</v>
      </c>
      <c r="K320" s="33">
        <v>40000000</v>
      </c>
      <c r="L320" s="33">
        <v>4164600</v>
      </c>
      <c r="M320" s="132">
        <v>0.104115</v>
      </c>
      <c r="N320" s="33">
        <v>431616</v>
      </c>
      <c r="O320" s="33">
        <v>946232</v>
      </c>
      <c r="P320" s="127">
        <f>+O320/L320</f>
        <v>0.22720837535417568</v>
      </c>
      <c r="Q320" s="31" t="str">
        <f t="shared" si="66"/>
        <v>BAJO</v>
      </c>
      <c r="R320" s="102"/>
      <c r="S320" s="32">
        <f t="shared" si="60"/>
        <v>0.16229169668155405</v>
      </c>
      <c r="T320" s="31" t="str">
        <f t="shared" si="67"/>
        <v>MUY BAJO</v>
      </c>
    </row>
    <row r="321" spans="1:20" ht="38.25" x14ac:dyDescent="0.25">
      <c r="A321" s="141"/>
      <c r="B321" s="11" t="s">
        <v>315</v>
      </c>
      <c r="C321" s="20"/>
      <c r="D321" s="7"/>
      <c r="E321" s="77"/>
      <c r="F321" s="77"/>
      <c r="G321" s="52"/>
      <c r="H321" s="77"/>
      <c r="I321" s="78">
        <f>+AVERAGE(I299:I320)</f>
        <v>0.29250613578764845</v>
      </c>
      <c r="J321" s="35" t="str">
        <f t="shared" si="70"/>
        <v>BAJO</v>
      </c>
      <c r="K321" s="36">
        <f t="shared" ref="K321:O321" si="71">SUM(K299:K320)</f>
        <v>2639000000</v>
      </c>
      <c r="L321" s="36">
        <f t="shared" si="71"/>
        <v>12017839154</v>
      </c>
      <c r="M321" s="75">
        <f>+L321/K321</f>
        <v>4.5539367768093975</v>
      </c>
      <c r="N321" s="36">
        <f t="shared" si="71"/>
        <v>2550311267</v>
      </c>
      <c r="O321" s="36">
        <f t="shared" si="71"/>
        <v>5439109209</v>
      </c>
      <c r="P321" s="109">
        <f>+O321/L321</f>
        <v>0.45258628770960502</v>
      </c>
      <c r="Q321" s="31" t="str">
        <f t="shared" si="66"/>
        <v>MEDIO</v>
      </c>
      <c r="R321" s="102"/>
      <c r="S321" s="74">
        <f t="shared" si="60"/>
        <v>0.13238426612841345</v>
      </c>
      <c r="T321" s="31" t="str">
        <f t="shared" si="67"/>
        <v>MUY BAJO</v>
      </c>
    </row>
    <row r="322" spans="1:20" ht="38.25" x14ac:dyDescent="0.25">
      <c r="A322" s="141"/>
      <c r="B322" s="10" t="s">
        <v>198</v>
      </c>
      <c r="C322" s="3" t="s">
        <v>27</v>
      </c>
      <c r="D322" s="1" t="s">
        <v>199</v>
      </c>
      <c r="E322" s="54">
        <v>119</v>
      </c>
      <c r="F322" s="54">
        <v>10</v>
      </c>
      <c r="G322" s="54" t="s">
        <v>289</v>
      </c>
      <c r="H322" s="136">
        <v>35</v>
      </c>
      <c r="I322" s="55">
        <f t="shared" si="59"/>
        <v>3.5</v>
      </c>
      <c r="J322" s="31" t="str">
        <f t="shared" si="70"/>
        <v>MUY ALTO</v>
      </c>
      <c r="K322" s="33">
        <v>150000000</v>
      </c>
      <c r="L322" s="33">
        <v>257866887</v>
      </c>
      <c r="M322" s="132">
        <v>1.71911258</v>
      </c>
      <c r="N322" s="33">
        <v>47420753</v>
      </c>
      <c r="O322" s="33">
        <v>184216750</v>
      </c>
      <c r="P322" s="127">
        <f>+O322/L322</f>
        <v>0.71438699300697728</v>
      </c>
      <c r="Q322" s="31" t="str">
        <f t="shared" si="66"/>
        <v>ALTO</v>
      </c>
      <c r="R322" s="102"/>
      <c r="S322" s="32">
        <f t="shared" si="60"/>
        <v>2.5003544755244205</v>
      </c>
      <c r="T322" s="31" t="str">
        <f t="shared" si="67"/>
        <v>MUY ALTO</v>
      </c>
    </row>
    <row r="323" spans="1:20" ht="38.25" x14ac:dyDescent="0.25">
      <c r="A323" s="141"/>
      <c r="B323" s="10" t="s">
        <v>198</v>
      </c>
      <c r="C323" s="3" t="s">
        <v>29</v>
      </c>
      <c r="D323" s="1" t="s">
        <v>199</v>
      </c>
      <c r="E323" s="54">
        <v>29</v>
      </c>
      <c r="F323" s="54">
        <v>1</v>
      </c>
      <c r="G323" s="54" t="s">
        <v>289</v>
      </c>
      <c r="H323" s="136">
        <v>0</v>
      </c>
      <c r="I323" s="55">
        <f t="shared" si="59"/>
        <v>0</v>
      </c>
      <c r="J323" s="31" t="str">
        <f t="shared" si="70"/>
        <v>MUY BAJO</v>
      </c>
      <c r="K323" s="33">
        <v>20000000</v>
      </c>
      <c r="L323" s="33">
        <v>20000000</v>
      </c>
      <c r="M323" s="132">
        <v>1</v>
      </c>
      <c r="N323" s="33">
        <v>0</v>
      </c>
      <c r="O323" s="33">
        <v>1701708</v>
      </c>
      <c r="P323" s="127">
        <f t="shared" ref="P323:P386" si="72">+O323/L323</f>
        <v>8.5085400000000005E-2</v>
      </c>
      <c r="Q323" s="31" t="str">
        <f t="shared" si="66"/>
        <v>MUY BAJO</v>
      </c>
      <c r="R323" s="102"/>
      <c r="S323" s="32">
        <f t="shared" si="60"/>
        <v>0</v>
      </c>
      <c r="T323" s="31" t="str">
        <f t="shared" si="67"/>
        <v>MUY BAJO</v>
      </c>
    </row>
    <row r="324" spans="1:20" ht="38.25" x14ac:dyDescent="0.25">
      <c r="A324" s="141"/>
      <c r="B324" s="10" t="s">
        <v>198</v>
      </c>
      <c r="C324" s="3" t="s">
        <v>30</v>
      </c>
      <c r="D324" s="1" t="s">
        <v>199</v>
      </c>
      <c r="E324" s="54">
        <v>5</v>
      </c>
      <c r="F324" s="54">
        <v>1</v>
      </c>
      <c r="G324" s="54" t="s">
        <v>289</v>
      </c>
      <c r="H324" s="136">
        <v>0</v>
      </c>
      <c r="I324" s="55">
        <f t="shared" si="59"/>
        <v>0</v>
      </c>
      <c r="J324" s="31" t="str">
        <f t="shared" si="70"/>
        <v>MUY BAJO</v>
      </c>
      <c r="K324" s="33">
        <v>25000000</v>
      </c>
      <c r="L324" s="33">
        <v>20000000</v>
      </c>
      <c r="M324" s="132">
        <v>0.8</v>
      </c>
      <c r="N324" s="33">
        <v>0</v>
      </c>
      <c r="O324" s="33">
        <v>712704</v>
      </c>
      <c r="P324" s="127">
        <f t="shared" si="72"/>
        <v>3.5635199999999999E-2</v>
      </c>
      <c r="Q324" s="31" t="str">
        <f t="shared" si="66"/>
        <v>MUY BAJO</v>
      </c>
      <c r="R324" s="102"/>
      <c r="S324" s="32">
        <f t="shared" si="60"/>
        <v>0</v>
      </c>
      <c r="T324" s="31" t="str">
        <f t="shared" si="67"/>
        <v>MUY BAJO</v>
      </c>
    </row>
    <row r="325" spans="1:20" ht="38.25" x14ac:dyDescent="0.25">
      <c r="A325" s="141"/>
      <c r="B325" s="10" t="s">
        <v>198</v>
      </c>
      <c r="C325" s="3" t="s">
        <v>31</v>
      </c>
      <c r="D325" s="1" t="s">
        <v>199</v>
      </c>
      <c r="E325" s="54">
        <v>12</v>
      </c>
      <c r="F325" s="54">
        <v>2</v>
      </c>
      <c r="G325" s="54" t="s">
        <v>289</v>
      </c>
      <c r="H325" s="136">
        <v>7</v>
      </c>
      <c r="I325" s="55">
        <f t="shared" si="59"/>
        <v>3.5</v>
      </c>
      <c r="J325" s="31" t="str">
        <f t="shared" si="70"/>
        <v>MUY ALTO</v>
      </c>
      <c r="K325" s="33">
        <v>50000000</v>
      </c>
      <c r="L325" s="33">
        <v>22000000</v>
      </c>
      <c r="M325" s="132">
        <v>0.44</v>
      </c>
      <c r="N325" s="33">
        <v>0</v>
      </c>
      <c r="O325" s="33">
        <v>3608644</v>
      </c>
      <c r="P325" s="127">
        <f t="shared" si="72"/>
        <v>0.16402927272727272</v>
      </c>
      <c r="Q325" s="31" t="str">
        <f t="shared" si="66"/>
        <v>MUY BAJO</v>
      </c>
      <c r="R325" s="102"/>
      <c r="S325" s="32">
        <f t="shared" si="60"/>
        <v>0.5741024545454545</v>
      </c>
      <c r="T325" s="31" t="str">
        <f t="shared" si="67"/>
        <v>MEDIO</v>
      </c>
    </row>
    <row r="326" spans="1:20" ht="38.25" x14ac:dyDescent="0.25">
      <c r="A326" s="141"/>
      <c r="B326" s="10" t="s">
        <v>198</v>
      </c>
      <c r="C326" s="3" t="s">
        <v>27</v>
      </c>
      <c r="D326" s="1" t="s">
        <v>200</v>
      </c>
      <c r="E326" s="54">
        <v>0</v>
      </c>
      <c r="F326" s="54">
        <v>2</v>
      </c>
      <c r="G326" s="54" t="s">
        <v>289</v>
      </c>
      <c r="H326" s="136">
        <v>2</v>
      </c>
      <c r="I326" s="55">
        <f t="shared" si="59"/>
        <v>1</v>
      </c>
      <c r="J326" s="31" t="str">
        <f t="shared" si="70"/>
        <v>MUY ALTO</v>
      </c>
      <c r="K326" s="33">
        <v>30000000</v>
      </c>
      <c r="L326" s="33">
        <v>30000000</v>
      </c>
      <c r="M326" s="132">
        <v>1</v>
      </c>
      <c r="N326" s="33">
        <v>9950000</v>
      </c>
      <c r="O326" s="33">
        <v>19780000</v>
      </c>
      <c r="P326" s="127">
        <f t="shared" si="72"/>
        <v>0.65933333333333333</v>
      </c>
      <c r="Q326" s="31" t="str">
        <f t="shared" si="66"/>
        <v>ALTO</v>
      </c>
      <c r="R326" s="102"/>
      <c r="S326" s="32">
        <f t="shared" si="60"/>
        <v>0.65933333333333333</v>
      </c>
      <c r="T326" s="31" t="str">
        <f t="shared" si="67"/>
        <v>ALTO</v>
      </c>
    </row>
    <row r="327" spans="1:20" ht="38.25" x14ac:dyDescent="0.25">
      <c r="A327" s="141"/>
      <c r="B327" s="10" t="s">
        <v>198</v>
      </c>
      <c r="C327" s="3" t="s">
        <v>29</v>
      </c>
      <c r="D327" s="1" t="s">
        <v>200</v>
      </c>
      <c r="E327" s="54">
        <v>0</v>
      </c>
      <c r="F327" s="54"/>
      <c r="G327" s="54" t="s">
        <v>289</v>
      </c>
      <c r="H327" s="136">
        <v>0</v>
      </c>
      <c r="I327" s="55"/>
      <c r="J327" s="31" t="s">
        <v>293</v>
      </c>
      <c r="K327" s="33">
        <v>0</v>
      </c>
      <c r="L327" s="33">
        <v>0</v>
      </c>
      <c r="M327" s="132"/>
      <c r="N327" s="33">
        <v>0</v>
      </c>
      <c r="O327" s="33">
        <v>0</v>
      </c>
      <c r="P327" s="127"/>
      <c r="Q327" s="31" t="s">
        <v>293</v>
      </c>
      <c r="R327" s="102"/>
      <c r="S327" s="32"/>
      <c r="T327" s="31" t="s">
        <v>293</v>
      </c>
    </row>
    <row r="328" spans="1:20" ht="38.25" x14ac:dyDescent="0.25">
      <c r="A328" s="141"/>
      <c r="B328" s="10" t="s">
        <v>198</v>
      </c>
      <c r="C328" s="3" t="s">
        <v>30</v>
      </c>
      <c r="D328" s="1" t="s">
        <v>200</v>
      </c>
      <c r="E328" s="54">
        <v>0</v>
      </c>
      <c r="F328" s="54"/>
      <c r="G328" s="54" t="s">
        <v>289</v>
      </c>
      <c r="H328" s="136">
        <v>0</v>
      </c>
      <c r="I328" s="55"/>
      <c r="J328" s="31" t="s">
        <v>293</v>
      </c>
      <c r="K328" s="33">
        <v>0</v>
      </c>
      <c r="L328" s="33">
        <v>0</v>
      </c>
      <c r="M328" s="132"/>
      <c r="N328" s="33">
        <v>0</v>
      </c>
      <c r="O328" s="33">
        <v>0</v>
      </c>
      <c r="P328" s="127"/>
      <c r="Q328" s="31" t="s">
        <v>293</v>
      </c>
      <c r="R328" s="102"/>
      <c r="S328" s="32"/>
      <c r="T328" s="31" t="s">
        <v>293</v>
      </c>
    </row>
    <row r="329" spans="1:20" ht="38.25" x14ac:dyDescent="0.25">
      <c r="A329" s="141"/>
      <c r="B329" s="10" t="s">
        <v>198</v>
      </c>
      <c r="C329" s="3" t="s">
        <v>31</v>
      </c>
      <c r="D329" s="1" t="s">
        <v>200</v>
      </c>
      <c r="E329" s="54">
        <v>0</v>
      </c>
      <c r="F329" s="54">
        <v>1</v>
      </c>
      <c r="G329" s="54" t="s">
        <v>289</v>
      </c>
      <c r="H329" s="136">
        <v>1</v>
      </c>
      <c r="I329" s="55">
        <f t="shared" ref="I329:I391" si="73">+H329/F329</f>
        <v>1</v>
      </c>
      <c r="J329" s="31" t="str">
        <f t="shared" si="70"/>
        <v>MUY ALTO</v>
      </c>
      <c r="K329" s="33">
        <v>16000000</v>
      </c>
      <c r="L329" s="33">
        <v>10000000</v>
      </c>
      <c r="M329" s="132">
        <v>0.625</v>
      </c>
      <c r="N329" s="33">
        <v>0</v>
      </c>
      <c r="O329" s="33">
        <v>3000000</v>
      </c>
      <c r="P329" s="127">
        <f t="shared" si="72"/>
        <v>0.3</v>
      </c>
      <c r="Q329" s="31" t="str">
        <f t="shared" si="66"/>
        <v>BAJO</v>
      </c>
      <c r="R329" s="102"/>
      <c r="S329" s="32">
        <f t="shared" ref="S329:S391" si="74">+I329*P329</f>
        <v>0.3</v>
      </c>
      <c r="T329" s="31" t="str">
        <f t="shared" si="67"/>
        <v>BAJO</v>
      </c>
    </row>
    <row r="330" spans="1:20" ht="38.25" x14ac:dyDescent="0.25">
      <c r="A330" s="141"/>
      <c r="B330" s="10" t="s">
        <v>198</v>
      </c>
      <c r="C330" s="3" t="s">
        <v>27</v>
      </c>
      <c r="D330" s="1" t="s">
        <v>201</v>
      </c>
      <c r="E330" s="54">
        <v>0</v>
      </c>
      <c r="F330" s="54">
        <v>50</v>
      </c>
      <c r="G330" s="54" t="s">
        <v>289</v>
      </c>
      <c r="H330" s="136">
        <v>31</v>
      </c>
      <c r="I330" s="55">
        <f t="shared" si="73"/>
        <v>0.62</v>
      </c>
      <c r="J330" s="31" t="str">
        <f t="shared" si="70"/>
        <v>ALTO</v>
      </c>
      <c r="K330" s="33">
        <v>250000000</v>
      </c>
      <c r="L330" s="33">
        <v>144500000</v>
      </c>
      <c r="M330" s="132">
        <v>0.57799999999999996</v>
      </c>
      <c r="N330" s="33">
        <v>25586800</v>
      </c>
      <c r="O330" s="33">
        <v>100537175</v>
      </c>
      <c r="P330" s="127">
        <f t="shared" si="72"/>
        <v>0.69575899653979234</v>
      </c>
      <c r="Q330" s="31" t="str">
        <f t="shared" si="66"/>
        <v>ALTO</v>
      </c>
      <c r="R330" s="102"/>
      <c r="S330" s="32">
        <f t="shared" si="74"/>
        <v>0.43137057785467126</v>
      </c>
      <c r="T330" s="31" t="str">
        <f t="shared" si="67"/>
        <v>MEDIO</v>
      </c>
    </row>
    <row r="331" spans="1:20" ht="38.25" x14ac:dyDescent="0.25">
      <c r="A331" s="141"/>
      <c r="B331" s="10" t="s">
        <v>198</v>
      </c>
      <c r="C331" s="3" t="s">
        <v>29</v>
      </c>
      <c r="D331" s="1" t="s">
        <v>201</v>
      </c>
      <c r="E331" s="54">
        <v>0</v>
      </c>
      <c r="F331" s="54">
        <v>1</v>
      </c>
      <c r="G331" s="54" t="s">
        <v>289</v>
      </c>
      <c r="H331" s="136">
        <v>0</v>
      </c>
      <c r="I331" s="55">
        <f t="shared" si="73"/>
        <v>0</v>
      </c>
      <c r="J331" s="31" t="str">
        <f t="shared" si="70"/>
        <v>MUY BAJO</v>
      </c>
      <c r="K331" s="33">
        <v>5000000</v>
      </c>
      <c r="L331" s="33">
        <v>5000000</v>
      </c>
      <c r="M331" s="132">
        <v>1</v>
      </c>
      <c r="N331" s="33">
        <v>0</v>
      </c>
      <c r="O331" s="33">
        <v>0</v>
      </c>
      <c r="P331" s="127">
        <f t="shared" si="72"/>
        <v>0</v>
      </c>
      <c r="Q331" s="31" t="str">
        <f t="shared" si="66"/>
        <v>MUY BAJO</v>
      </c>
      <c r="R331" s="102"/>
      <c r="S331" s="32">
        <f t="shared" si="74"/>
        <v>0</v>
      </c>
      <c r="T331" s="31" t="str">
        <f t="shared" si="67"/>
        <v>MUY BAJO</v>
      </c>
    </row>
    <row r="332" spans="1:20" ht="38.25" x14ac:dyDescent="0.25">
      <c r="A332" s="141"/>
      <c r="B332" s="10" t="s">
        <v>198</v>
      </c>
      <c r="C332" s="3" t="s">
        <v>30</v>
      </c>
      <c r="D332" s="1" t="s">
        <v>201</v>
      </c>
      <c r="E332" s="54">
        <v>0</v>
      </c>
      <c r="F332" s="54">
        <v>1</v>
      </c>
      <c r="G332" s="54" t="s">
        <v>289</v>
      </c>
      <c r="H332" s="136">
        <v>0</v>
      </c>
      <c r="I332" s="55">
        <f t="shared" si="73"/>
        <v>0</v>
      </c>
      <c r="J332" s="31" t="str">
        <f t="shared" si="70"/>
        <v>MUY BAJO</v>
      </c>
      <c r="K332" s="33">
        <v>5000000</v>
      </c>
      <c r="L332" s="33">
        <v>5000000</v>
      </c>
      <c r="M332" s="132">
        <v>1</v>
      </c>
      <c r="N332" s="33">
        <v>0</v>
      </c>
      <c r="O332" s="33">
        <v>0</v>
      </c>
      <c r="P332" s="127">
        <f t="shared" si="72"/>
        <v>0</v>
      </c>
      <c r="Q332" s="31" t="str">
        <f t="shared" si="66"/>
        <v>MUY BAJO</v>
      </c>
      <c r="R332" s="102"/>
      <c r="S332" s="32">
        <f t="shared" si="74"/>
        <v>0</v>
      </c>
      <c r="T332" s="31" t="str">
        <f t="shared" si="67"/>
        <v>MUY BAJO</v>
      </c>
    </row>
    <row r="333" spans="1:20" ht="38.25" x14ac:dyDescent="0.25">
      <c r="A333" s="141"/>
      <c r="B333" s="10" t="s">
        <v>198</v>
      </c>
      <c r="C333" s="3" t="s">
        <v>31</v>
      </c>
      <c r="D333" s="1" t="s">
        <v>201</v>
      </c>
      <c r="E333" s="54">
        <v>0</v>
      </c>
      <c r="F333" s="54">
        <v>10</v>
      </c>
      <c r="G333" s="54" t="s">
        <v>289</v>
      </c>
      <c r="H333" s="136">
        <v>3</v>
      </c>
      <c r="I333" s="55">
        <f t="shared" si="73"/>
        <v>0.3</v>
      </c>
      <c r="J333" s="31" t="str">
        <f t="shared" si="70"/>
        <v>BAJO</v>
      </c>
      <c r="K333" s="33">
        <v>50000000</v>
      </c>
      <c r="L333" s="33">
        <v>10000000</v>
      </c>
      <c r="M333" s="132">
        <v>0.2</v>
      </c>
      <c r="N333" s="33">
        <v>1500000</v>
      </c>
      <c r="O333" s="33">
        <v>1500000</v>
      </c>
      <c r="P333" s="127">
        <f t="shared" si="72"/>
        <v>0.15</v>
      </c>
      <c r="Q333" s="31" t="str">
        <f t="shared" si="66"/>
        <v>MUY BAJO</v>
      </c>
      <c r="R333" s="102"/>
      <c r="S333" s="32">
        <f t="shared" si="74"/>
        <v>4.4999999999999998E-2</v>
      </c>
      <c r="T333" s="31" t="str">
        <f t="shared" si="67"/>
        <v>MUY BAJO</v>
      </c>
    </row>
    <row r="334" spans="1:20" ht="38.25" x14ac:dyDescent="0.25">
      <c r="A334" s="141"/>
      <c r="B334" s="10" t="s">
        <v>198</v>
      </c>
      <c r="C334" s="3" t="s">
        <v>27</v>
      </c>
      <c r="D334" s="1" t="s">
        <v>202</v>
      </c>
      <c r="E334" s="54">
        <v>304</v>
      </c>
      <c r="F334" s="54">
        <v>40</v>
      </c>
      <c r="G334" s="54" t="s">
        <v>289</v>
      </c>
      <c r="H334" s="136">
        <v>51</v>
      </c>
      <c r="I334" s="55">
        <f t="shared" si="73"/>
        <v>1.2749999999999999</v>
      </c>
      <c r="J334" s="31" t="str">
        <f t="shared" si="70"/>
        <v>MUY ALTO</v>
      </c>
      <c r="K334" s="33">
        <v>120000000</v>
      </c>
      <c r="L334" s="33">
        <v>139500000</v>
      </c>
      <c r="M334" s="132">
        <v>1.1625000000000001</v>
      </c>
      <c r="N334" s="33">
        <v>28916527</v>
      </c>
      <c r="O334" s="33">
        <v>61375747</v>
      </c>
      <c r="P334" s="127">
        <f t="shared" si="72"/>
        <v>0.43996951254480288</v>
      </c>
      <c r="Q334" s="31" t="str">
        <f t="shared" si="66"/>
        <v>MEDIO</v>
      </c>
      <c r="R334" s="102"/>
      <c r="S334" s="32">
        <f t="shared" si="74"/>
        <v>0.56096112849462365</v>
      </c>
      <c r="T334" s="31" t="str">
        <f t="shared" si="67"/>
        <v>MEDIO</v>
      </c>
    </row>
    <row r="335" spans="1:20" ht="38.25" x14ac:dyDescent="0.25">
      <c r="A335" s="141"/>
      <c r="B335" s="10" t="s">
        <v>198</v>
      </c>
      <c r="C335" s="3" t="s">
        <v>29</v>
      </c>
      <c r="D335" s="1" t="s">
        <v>202</v>
      </c>
      <c r="E335" s="54">
        <v>11</v>
      </c>
      <c r="F335" s="54">
        <v>5</v>
      </c>
      <c r="G335" s="54" t="s">
        <v>289</v>
      </c>
      <c r="H335" s="136">
        <v>0</v>
      </c>
      <c r="I335" s="55">
        <f t="shared" si="73"/>
        <v>0</v>
      </c>
      <c r="J335" s="31" t="str">
        <f t="shared" si="70"/>
        <v>MUY BAJO</v>
      </c>
      <c r="K335" s="33">
        <v>15000000</v>
      </c>
      <c r="L335" s="33">
        <v>16500000</v>
      </c>
      <c r="M335" s="132">
        <v>1.1000000000000001</v>
      </c>
      <c r="N335" s="33">
        <v>0</v>
      </c>
      <c r="O335" s="33">
        <v>330000</v>
      </c>
      <c r="P335" s="127">
        <f t="shared" si="72"/>
        <v>0.02</v>
      </c>
      <c r="Q335" s="31" t="str">
        <f t="shared" si="66"/>
        <v>MUY BAJO</v>
      </c>
      <c r="R335" s="102"/>
      <c r="S335" s="32">
        <f t="shared" si="74"/>
        <v>0</v>
      </c>
      <c r="T335" s="31" t="str">
        <f t="shared" si="67"/>
        <v>MUY BAJO</v>
      </c>
    </row>
    <row r="336" spans="1:20" ht="38.25" x14ac:dyDescent="0.25">
      <c r="A336" s="141"/>
      <c r="B336" s="10" t="s">
        <v>198</v>
      </c>
      <c r="C336" s="3" t="s">
        <v>30</v>
      </c>
      <c r="D336" s="1" t="s">
        <v>202</v>
      </c>
      <c r="E336" s="54">
        <v>5</v>
      </c>
      <c r="F336" s="54">
        <v>5</v>
      </c>
      <c r="G336" s="54" t="s">
        <v>289</v>
      </c>
      <c r="H336" s="136">
        <v>1</v>
      </c>
      <c r="I336" s="55">
        <f t="shared" si="73"/>
        <v>0.2</v>
      </c>
      <c r="J336" s="31" t="str">
        <f t="shared" si="70"/>
        <v>MUY BAJO</v>
      </c>
      <c r="K336" s="33">
        <v>15000000</v>
      </c>
      <c r="L336" s="33">
        <v>16500000</v>
      </c>
      <c r="M336" s="132">
        <v>1.1000000000000001</v>
      </c>
      <c r="N336" s="33">
        <v>900000</v>
      </c>
      <c r="O336" s="33">
        <v>3861980</v>
      </c>
      <c r="P336" s="127">
        <f t="shared" si="72"/>
        <v>0.23405939393939393</v>
      </c>
      <c r="Q336" s="31" t="str">
        <f t="shared" si="66"/>
        <v>BAJO</v>
      </c>
      <c r="R336" s="102"/>
      <c r="S336" s="32">
        <f t="shared" si="74"/>
        <v>4.6811878787878791E-2</v>
      </c>
      <c r="T336" s="31" t="str">
        <f t="shared" si="67"/>
        <v>MUY BAJO</v>
      </c>
    </row>
    <row r="337" spans="1:20" ht="38.25" x14ac:dyDescent="0.25">
      <c r="A337" s="141"/>
      <c r="B337" s="10" t="s">
        <v>198</v>
      </c>
      <c r="C337" s="3" t="s">
        <v>31</v>
      </c>
      <c r="D337" s="1" t="s">
        <v>202</v>
      </c>
      <c r="E337" s="54">
        <v>17</v>
      </c>
      <c r="F337" s="54">
        <v>10</v>
      </c>
      <c r="G337" s="54" t="s">
        <v>289</v>
      </c>
      <c r="H337" s="136">
        <v>10</v>
      </c>
      <c r="I337" s="55">
        <f t="shared" si="73"/>
        <v>1</v>
      </c>
      <c r="J337" s="31" t="str">
        <f t="shared" si="70"/>
        <v>MUY ALTO</v>
      </c>
      <c r="K337" s="33">
        <v>30000000</v>
      </c>
      <c r="L337" s="33">
        <v>11500000</v>
      </c>
      <c r="M337" s="132">
        <v>0.38333333333333336</v>
      </c>
      <c r="N337" s="33">
        <v>0</v>
      </c>
      <c r="O337" s="33">
        <v>6905000</v>
      </c>
      <c r="P337" s="127">
        <f t="shared" si="72"/>
        <v>0.60043478260869565</v>
      </c>
      <c r="Q337" s="31" t="str">
        <f t="shared" si="66"/>
        <v>ALTO</v>
      </c>
      <c r="R337" s="102"/>
      <c r="S337" s="32">
        <f t="shared" si="74"/>
        <v>0.60043478260869565</v>
      </c>
      <c r="T337" s="31" t="str">
        <f t="shared" si="67"/>
        <v>ALTO</v>
      </c>
    </row>
    <row r="338" spans="1:20" ht="38.25" x14ac:dyDescent="0.25">
      <c r="A338" s="141"/>
      <c r="B338" s="10" t="s">
        <v>198</v>
      </c>
      <c r="C338" s="3" t="s">
        <v>1</v>
      </c>
      <c r="D338" s="1" t="s">
        <v>203</v>
      </c>
      <c r="E338" s="54">
        <v>10</v>
      </c>
      <c r="F338" s="54">
        <v>6</v>
      </c>
      <c r="G338" s="54" t="s">
        <v>289</v>
      </c>
      <c r="H338" s="136">
        <v>6</v>
      </c>
      <c r="I338" s="55">
        <f t="shared" si="73"/>
        <v>1</v>
      </c>
      <c r="J338" s="31" t="str">
        <f t="shared" si="70"/>
        <v>MUY ALTO</v>
      </c>
      <c r="K338" s="33">
        <v>140000000</v>
      </c>
      <c r="L338" s="33">
        <v>149888671</v>
      </c>
      <c r="M338" s="132">
        <v>1.0706333642857142</v>
      </c>
      <c r="N338" s="33">
        <v>39336567</v>
      </c>
      <c r="O338" s="33">
        <v>129144227</v>
      </c>
      <c r="P338" s="127">
        <f t="shared" si="72"/>
        <v>0.8616009878425035</v>
      </c>
      <c r="Q338" s="31" t="str">
        <f t="shared" si="66"/>
        <v>MUY ALTO</v>
      </c>
      <c r="R338" s="102"/>
      <c r="S338" s="32">
        <f t="shared" si="74"/>
        <v>0.8616009878425035</v>
      </c>
      <c r="T338" s="31" t="str">
        <f t="shared" si="67"/>
        <v>MUY ALTO</v>
      </c>
    </row>
    <row r="339" spans="1:20" ht="51" x14ac:dyDescent="0.25">
      <c r="A339" s="141"/>
      <c r="B339" s="10" t="s">
        <v>198</v>
      </c>
      <c r="C339" s="3" t="s">
        <v>1</v>
      </c>
      <c r="D339" s="1" t="s">
        <v>204</v>
      </c>
      <c r="E339" s="54">
        <v>26</v>
      </c>
      <c r="F339" s="54">
        <v>15</v>
      </c>
      <c r="G339" s="54" t="s">
        <v>291</v>
      </c>
      <c r="H339" s="136">
        <v>15</v>
      </c>
      <c r="I339" s="55">
        <f t="shared" si="73"/>
        <v>1</v>
      </c>
      <c r="J339" s="31" t="str">
        <f t="shared" si="70"/>
        <v>MUY ALTO</v>
      </c>
      <c r="K339" s="33">
        <v>90000000</v>
      </c>
      <c r="L339" s="33">
        <v>54000000</v>
      </c>
      <c r="M339" s="132">
        <v>0.6</v>
      </c>
      <c r="N339" s="33">
        <v>0</v>
      </c>
      <c r="O339" s="33">
        <v>16454570</v>
      </c>
      <c r="P339" s="127">
        <f t="shared" si="72"/>
        <v>0.30471425925925927</v>
      </c>
      <c r="Q339" s="31" t="str">
        <f t="shared" si="66"/>
        <v>BAJO</v>
      </c>
      <c r="R339" s="102"/>
      <c r="S339" s="32">
        <f t="shared" si="74"/>
        <v>0.30471425925925927</v>
      </c>
      <c r="T339" s="31" t="str">
        <f t="shared" si="67"/>
        <v>BAJO</v>
      </c>
    </row>
    <row r="340" spans="1:20" ht="38.25" x14ac:dyDescent="0.25">
      <c r="A340" s="141"/>
      <c r="B340" s="10" t="s">
        <v>198</v>
      </c>
      <c r="C340" s="3" t="s">
        <v>27</v>
      </c>
      <c r="D340" s="1" t="s">
        <v>205</v>
      </c>
      <c r="E340" s="54">
        <v>3</v>
      </c>
      <c r="F340" s="54">
        <v>1</v>
      </c>
      <c r="G340" s="54" t="s">
        <v>289</v>
      </c>
      <c r="H340" s="136">
        <v>0</v>
      </c>
      <c r="I340" s="55">
        <f t="shared" si="73"/>
        <v>0</v>
      </c>
      <c r="J340" s="31" t="str">
        <f t="shared" si="70"/>
        <v>MUY BAJO</v>
      </c>
      <c r="K340" s="33">
        <v>25000000</v>
      </c>
      <c r="L340" s="33">
        <v>20000000</v>
      </c>
      <c r="M340" s="132">
        <v>0.8</v>
      </c>
      <c r="N340" s="33">
        <v>0</v>
      </c>
      <c r="O340" s="33">
        <v>0</v>
      </c>
      <c r="P340" s="127">
        <f t="shared" si="72"/>
        <v>0</v>
      </c>
      <c r="Q340" s="31" t="str">
        <f t="shared" si="66"/>
        <v>MUY BAJO</v>
      </c>
      <c r="R340" s="102"/>
      <c r="S340" s="32">
        <f t="shared" si="74"/>
        <v>0</v>
      </c>
      <c r="T340" s="31" t="str">
        <f t="shared" si="67"/>
        <v>MUY BAJO</v>
      </c>
    </row>
    <row r="341" spans="1:20" ht="38.25" x14ac:dyDescent="0.25">
      <c r="A341" s="141"/>
      <c r="B341" s="10" t="s">
        <v>198</v>
      </c>
      <c r="C341" s="3" t="s">
        <v>29</v>
      </c>
      <c r="D341" s="1" t="s">
        <v>205</v>
      </c>
      <c r="E341" s="54">
        <v>0</v>
      </c>
      <c r="F341" s="54"/>
      <c r="G341" s="54" t="s">
        <v>289</v>
      </c>
      <c r="H341" s="136">
        <v>0</v>
      </c>
      <c r="I341" s="55"/>
      <c r="J341" s="31" t="s">
        <v>293</v>
      </c>
      <c r="K341" s="33">
        <v>0</v>
      </c>
      <c r="L341" s="33">
        <v>0</v>
      </c>
      <c r="M341" s="132"/>
      <c r="N341" s="33">
        <v>0</v>
      </c>
      <c r="O341" s="33">
        <v>0</v>
      </c>
      <c r="P341" s="127"/>
      <c r="Q341" s="31" t="s">
        <v>293</v>
      </c>
      <c r="R341" s="102"/>
      <c r="S341" s="32"/>
      <c r="T341" s="31" t="s">
        <v>293</v>
      </c>
    </row>
    <row r="342" spans="1:20" ht="38.25" x14ac:dyDescent="0.25">
      <c r="A342" s="141"/>
      <c r="B342" s="10" t="s">
        <v>198</v>
      </c>
      <c r="C342" s="3" t="s">
        <v>30</v>
      </c>
      <c r="D342" s="1" t="s">
        <v>205</v>
      </c>
      <c r="E342" s="54">
        <v>1</v>
      </c>
      <c r="F342" s="54"/>
      <c r="G342" s="54" t="s">
        <v>289</v>
      </c>
      <c r="H342" s="136">
        <v>0</v>
      </c>
      <c r="I342" s="55"/>
      <c r="J342" s="31" t="s">
        <v>293</v>
      </c>
      <c r="K342" s="33">
        <v>0</v>
      </c>
      <c r="L342" s="33">
        <v>0</v>
      </c>
      <c r="M342" s="132"/>
      <c r="N342" s="33">
        <v>0</v>
      </c>
      <c r="O342" s="33">
        <v>0</v>
      </c>
      <c r="P342" s="127"/>
      <c r="Q342" s="31" t="s">
        <v>293</v>
      </c>
      <c r="R342" s="102"/>
      <c r="S342" s="32"/>
      <c r="T342" s="31" t="s">
        <v>293</v>
      </c>
    </row>
    <row r="343" spans="1:20" ht="38.25" x14ac:dyDescent="0.25">
      <c r="A343" s="141"/>
      <c r="B343" s="10" t="s">
        <v>198</v>
      </c>
      <c r="C343" s="3" t="s">
        <v>31</v>
      </c>
      <c r="D343" s="1" t="s">
        <v>205</v>
      </c>
      <c r="E343" s="54">
        <v>0</v>
      </c>
      <c r="F343" s="54"/>
      <c r="G343" s="54" t="s">
        <v>289</v>
      </c>
      <c r="H343" s="136">
        <v>0</v>
      </c>
      <c r="I343" s="55"/>
      <c r="J343" s="31" t="s">
        <v>293</v>
      </c>
      <c r="K343" s="33">
        <v>0</v>
      </c>
      <c r="L343" s="33">
        <v>0</v>
      </c>
      <c r="M343" s="132"/>
      <c r="N343" s="33">
        <v>0</v>
      </c>
      <c r="O343" s="33">
        <v>0</v>
      </c>
      <c r="P343" s="127"/>
      <c r="Q343" s="31" t="s">
        <v>293</v>
      </c>
      <c r="R343" s="102"/>
      <c r="S343" s="32"/>
      <c r="T343" s="31" t="s">
        <v>293</v>
      </c>
    </row>
    <row r="344" spans="1:20" ht="38.25" x14ac:dyDescent="0.25">
      <c r="A344" s="141"/>
      <c r="B344" s="10" t="s">
        <v>198</v>
      </c>
      <c r="C344" s="3" t="s">
        <v>27</v>
      </c>
      <c r="D344" s="1" t="s">
        <v>206</v>
      </c>
      <c r="E344" s="54">
        <v>150</v>
      </c>
      <c r="F344" s="54">
        <v>14</v>
      </c>
      <c r="G344" s="54" t="s">
        <v>289</v>
      </c>
      <c r="H344" s="136">
        <v>13</v>
      </c>
      <c r="I344" s="55">
        <f t="shared" si="73"/>
        <v>0.9285714285714286</v>
      </c>
      <c r="J344" s="31" t="str">
        <f t="shared" si="70"/>
        <v>MUY ALTO</v>
      </c>
      <c r="K344" s="33">
        <v>51800000</v>
      </c>
      <c r="L344" s="33">
        <v>57775000</v>
      </c>
      <c r="M344" s="132">
        <v>1.1153474903474903</v>
      </c>
      <c r="N344" s="33">
        <v>3040000</v>
      </c>
      <c r="O344" s="33">
        <v>37708688</v>
      </c>
      <c r="P344" s="127">
        <f t="shared" si="72"/>
        <v>0.65268174816096924</v>
      </c>
      <c r="Q344" s="31" t="str">
        <f t="shared" si="66"/>
        <v>ALTO</v>
      </c>
      <c r="R344" s="102"/>
      <c r="S344" s="32">
        <f t="shared" si="74"/>
        <v>0.6060616232923286</v>
      </c>
      <c r="T344" s="31" t="str">
        <f t="shared" si="67"/>
        <v>ALTO</v>
      </c>
    </row>
    <row r="345" spans="1:20" ht="38.25" x14ac:dyDescent="0.25">
      <c r="A345" s="141"/>
      <c r="B345" s="10" t="s">
        <v>198</v>
      </c>
      <c r="C345" s="3" t="s">
        <v>29</v>
      </c>
      <c r="D345" s="1" t="s">
        <v>206</v>
      </c>
      <c r="E345" s="54">
        <v>0</v>
      </c>
      <c r="F345" s="54">
        <v>1</v>
      </c>
      <c r="G345" s="54" t="s">
        <v>289</v>
      </c>
      <c r="H345" s="136">
        <v>1</v>
      </c>
      <c r="I345" s="55">
        <f t="shared" si="73"/>
        <v>1</v>
      </c>
      <c r="J345" s="31" t="str">
        <f t="shared" si="70"/>
        <v>MUY ALTO</v>
      </c>
      <c r="K345" s="33">
        <v>3700000</v>
      </c>
      <c r="L345" s="33">
        <v>3700000</v>
      </c>
      <c r="M345" s="132">
        <v>1</v>
      </c>
      <c r="N345" s="33">
        <v>0</v>
      </c>
      <c r="O345" s="33">
        <v>3700000</v>
      </c>
      <c r="P345" s="127">
        <f t="shared" si="72"/>
        <v>1</v>
      </c>
      <c r="Q345" s="31" t="str">
        <f t="shared" si="66"/>
        <v>MUY ALTO</v>
      </c>
      <c r="R345" s="102"/>
      <c r="S345" s="32">
        <f t="shared" si="74"/>
        <v>1</v>
      </c>
      <c r="T345" s="31" t="str">
        <f t="shared" si="67"/>
        <v>MUY ALTO</v>
      </c>
    </row>
    <row r="346" spans="1:20" ht="38.25" x14ac:dyDescent="0.25">
      <c r="A346" s="141"/>
      <c r="B346" s="10" t="s">
        <v>198</v>
      </c>
      <c r="C346" s="3" t="s">
        <v>30</v>
      </c>
      <c r="D346" s="1" t="s">
        <v>206</v>
      </c>
      <c r="E346" s="54">
        <v>0</v>
      </c>
      <c r="F346" s="54">
        <v>1</v>
      </c>
      <c r="G346" s="54" t="s">
        <v>289</v>
      </c>
      <c r="H346" s="136">
        <v>0</v>
      </c>
      <c r="I346" s="55">
        <f t="shared" si="73"/>
        <v>0</v>
      </c>
      <c r="J346" s="31" t="str">
        <f t="shared" si="70"/>
        <v>MUY BAJO</v>
      </c>
      <c r="K346" s="33">
        <v>3700000</v>
      </c>
      <c r="L346" s="33">
        <v>3700000</v>
      </c>
      <c r="M346" s="132">
        <v>1</v>
      </c>
      <c r="N346" s="33">
        <v>0</v>
      </c>
      <c r="O346" s="33">
        <v>0</v>
      </c>
      <c r="P346" s="127">
        <f t="shared" si="72"/>
        <v>0</v>
      </c>
      <c r="Q346" s="31" t="str">
        <f t="shared" si="66"/>
        <v>MUY BAJO</v>
      </c>
      <c r="R346" s="102"/>
      <c r="S346" s="32">
        <f t="shared" si="74"/>
        <v>0</v>
      </c>
      <c r="T346" s="31" t="str">
        <f t="shared" si="67"/>
        <v>MUY BAJO</v>
      </c>
    </row>
    <row r="347" spans="1:20" ht="38.25" x14ac:dyDescent="0.25">
      <c r="A347" s="141"/>
      <c r="B347" s="10" t="s">
        <v>198</v>
      </c>
      <c r="C347" s="3" t="s">
        <v>31</v>
      </c>
      <c r="D347" s="1" t="s">
        <v>206</v>
      </c>
      <c r="E347" s="54">
        <v>0</v>
      </c>
      <c r="F347" s="54">
        <v>2</v>
      </c>
      <c r="G347" s="54" t="s">
        <v>289</v>
      </c>
      <c r="H347" s="136">
        <v>1</v>
      </c>
      <c r="I347" s="55">
        <f t="shared" si="73"/>
        <v>0.5</v>
      </c>
      <c r="J347" s="31" t="str">
        <f t="shared" si="70"/>
        <v>MEDIO</v>
      </c>
      <c r="K347" s="33">
        <v>7400000</v>
      </c>
      <c r="L347" s="33">
        <v>7400000</v>
      </c>
      <c r="M347" s="132">
        <v>1</v>
      </c>
      <c r="N347" s="33">
        <v>0</v>
      </c>
      <c r="O347" s="33">
        <v>3700000</v>
      </c>
      <c r="P347" s="127">
        <f t="shared" si="72"/>
        <v>0.5</v>
      </c>
      <c r="Q347" s="31" t="str">
        <f t="shared" si="66"/>
        <v>MEDIO</v>
      </c>
      <c r="R347" s="102"/>
      <c r="S347" s="32">
        <f t="shared" si="74"/>
        <v>0.25</v>
      </c>
      <c r="T347" s="31" t="str">
        <f t="shared" si="67"/>
        <v>BAJO</v>
      </c>
    </row>
    <row r="348" spans="1:20" ht="38.25" x14ac:dyDescent="0.25">
      <c r="A348" s="141"/>
      <c r="B348" s="10" t="s">
        <v>198</v>
      </c>
      <c r="C348" s="3" t="s">
        <v>27</v>
      </c>
      <c r="D348" s="1" t="s">
        <v>207</v>
      </c>
      <c r="E348" s="54">
        <v>12</v>
      </c>
      <c r="F348" s="54">
        <v>10</v>
      </c>
      <c r="G348" s="54" t="s">
        <v>289</v>
      </c>
      <c r="H348" s="136">
        <v>8</v>
      </c>
      <c r="I348" s="55">
        <f t="shared" si="73"/>
        <v>0.8</v>
      </c>
      <c r="J348" s="31" t="str">
        <f t="shared" si="70"/>
        <v>ALTO</v>
      </c>
      <c r="K348" s="33">
        <v>45000000</v>
      </c>
      <c r="L348" s="33">
        <v>45000000</v>
      </c>
      <c r="M348" s="132">
        <v>1</v>
      </c>
      <c r="N348" s="33">
        <v>0</v>
      </c>
      <c r="O348" s="33">
        <v>29549183</v>
      </c>
      <c r="P348" s="127">
        <f t="shared" si="72"/>
        <v>0.65664851111111111</v>
      </c>
      <c r="Q348" s="31" t="str">
        <f t="shared" ref="Q348:Q412" si="75">IF(P348&lt;=20%,"MUY BAJO",IF(AND(P348&gt;20%,P348&lt;=40%),"BAJO",IF(AND(P348&gt;40%,P348&lt;=60%),"MEDIO",IF(AND(P348&gt;60%,P348&lt;=80%),"ALTO","MUY ALTO"))))</f>
        <v>ALTO</v>
      </c>
      <c r="R348" s="102"/>
      <c r="S348" s="32">
        <f t="shared" si="74"/>
        <v>0.52531880888888893</v>
      </c>
      <c r="T348" s="31" t="str">
        <f t="shared" ref="T348:T412" si="76">IF(S348&lt;=20%,"MUY BAJO",IF(AND(S348&gt;20%,S348&lt;=40%),"BAJO",IF(AND(S348&gt;40%,S348&lt;=60%),"MEDIO",IF(AND(S348&gt;60%,S348&lt;=80%),"ALTO","MUY ALTO"))))</f>
        <v>MEDIO</v>
      </c>
    </row>
    <row r="349" spans="1:20" ht="38.25" x14ac:dyDescent="0.25">
      <c r="A349" s="141"/>
      <c r="B349" s="10" t="s">
        <v>198</v>
      </c>
      <c r="C349" s="3" t="s">
        <v>29</v>
      </c>
      <c r="D349" s="1" t="s">
        <v>207</v>
      </c>
      <c r="E349" s="54">
        <v>0</v>
      </c>
      <c r="F349" s="54">
        <v>2</v>
      </c>
      <c r="G349" s="54" t="s">
        <v>289</v>
      </c>
      <c r="H349" s="136">
        <v>1</v>
      </c>
      <c r="I349" s="55">
        <f t="shared" si="73"/>
        <v>0.5</v>
      </c>
      <c r="J349" s="31" t="str">
        <f t="shared" si="70"/>
        <v>MEDIO</v>
      </c>
      <c r="K349" s="33">
        <v>9000000</v>
      </c>
      <c r="L349" s="33">
        <v>9000000</v>
      </c>
      <c r="M349" s="132">
        <v>1</v>
      </c>
      <c r="N349" s="33">
        <v>0</v>
      </c>
      <c r="O349" s="33">
        <v>0</v>
      </c>
      <c r="P349" s="127">
        <f t="shared" si="72"/>
        <v>0</v>
      </c>
      <c r="Q349" s="31" t="str">
        <f t="shared" si="75"/>
        <v>MUY BAJO</v>
      </c>
      <c r="R349" s="102"/>
      <c r="S349" s="32">
        <f t="shared" si="74"/>
        <v>0</v>
      </c>
      <c r="T349" s="31" t="str">
        <f t="shared" si="76"/>
        <v>MUY BAJO</v>
      </c>
    </row>
    <row r="350" spans="1:20" ht="38.25" x14ac:dyDescent="0.25">
      <c r="A350" s="141"/>
      <c r="B350" s="10" t="s">
        <v>198</v>
      </c>
      <c r="C350" s="3" t="s">
        <v>30</v>
      </c>
      <c r="D350" s="1" t="s">
        <v>207</v>
      </c>
      <c r="E350" s="54">
        <v>0</v>
      </c>
      <c r="F350" s="54">
        <v>2</v>
      </c>
      <c r="G350" s="54" t="s">
        <v>289</v>
      </c>
      <c r="H350" s="136">
        <v>0</v>
      </c>
      <c r="I350" s="55">
        <f t="shared" si="73"/>
        <v>0</v>
      </c>
      <c r="J350" s="31" t="str">
        <f t="shared" si="70"/>
        <v>MUY BAJO</v>
      </c>
      <c r="K350" s="33">
        <v>9000000</v>
      </c>
      <c r="L350" s="33">
        <v>9000000</v>
      </c>
      <c r="M350" s="132">
        <v>1</v>
      </c>
      <c r="N350" s="33">
        <v>0</v>
      </c>
      <c r="O350" s="33">
        <v>0</v>
      </c>
      <c r="P350" s="127">
        <f t="shared" si="72"/>
        <v>0</v>
      </c>
      <c r="Q350" s="31" t="str">
        <f t="shared" si="75"/>
        <v>MUY BAJO</v>
      </c>
      <c r="R350" s="102"/>
      <c r="S350" s="32">
        <f t="shared" si="74"/>
        <v>0</v>
      </c>
      <c r="T350" s="31" t="str">
        <f t="shared" si="76"/>
        <v>MUY BAJO</v>
      </c>
    </row>
    <row r="351" spans="1:20" ht="38.25" x14ac:dyDescent="0.25">
      <c r="A351" s="141"/>
      <c r="B351" s="10" t="s">
        <v>198</v>
      </c>
      <c r="C351" s="3" t="s">
        <v>31</v>
      </c>
      <c r="D351" s="1" t="s">
        <v>207</v>
      </c>
      <c r="E351" s="54">
        <v>0</v>
      </c>
      <c r="F351" s="54">
        <v>4</v>
      </c>
      <c r="G351" s="54" t="s">
        <v>289</v>
      </c>
      <c r="H351" s="136">
        <v>2</v>
      </c>
      <c r="I351" s="55">
        <f t="shared" si="73"/>
        <v>0.5</v>
      </c>
      <c r="J351" s="31" t="str">
        <f t="shared" si="70"/>
        <v>MEDIO</v>
      </c>
      <c r="K351" s="33">
        <v>18000000</v>
      </c>
      <c r="L351" s="33">
        <v>18000000</v>
      </c>
      <c r="M351" s="132">
        <v>1</v>
      </c>
      <c r="N351" s="33">
        <v>0</v>
      </c>
      <c r="O351" s="33">
        <v>4199992</v>
      </c>
      <c r="P351" s="127">
        <f t="shared" si="72"/>
        <v>0.2333328888888889</v>
      </c>
      <c r="Q351" s="31" t="str">
        <f t="shared" si="75"/>
        <v>BAJO</v>
      </c>
      <c r="R351" s="102"/>
      <c r="S351" s="32">
        <f t="shared" si="74"/>
        <v>0.11666644444444445</v>
      </c>
      <c r="T351" s="31" t="str">
        <f t="shared" si="76"/>
        <v>MUY BAJO</v>
      </c>
    </row>
    <row r="352" spans="1:20" ht="51" x14ac:dyDescent="0.25">
      <c r="A352" s="141"/>
      <c r="B352" s="10" t="s">
        <v>208</v>
      </c>
      <c r="C352" s="3" t="s">
        <v>1</v>
      </c>
      <c r="D352" s="1" t="s">
        <v>209</v>
      </c>
      <c r="E352" s="54">
        <v>0</v>
      </c>
      <c r="F352" s="54"/>
      <c r="G352" s="54" t="s">
        <v>291</v>
      </c>
      <c r="H352" s="136">
        <v>0</v>
      </c>
      <c r="I352" s="55"/>
      <c r="J352" s="31" t="s">
        <v>293</v>
      </c>
      <c r="K352" s="33">
        <v>10000000</v>
      </c>
      <c r="L352" s="33">
        <v>10000000</v>
      </c>
      <c r="M352" s="132">
        <v>1</v>
      </c>
      <c r="N352" s="33">
        <v>0</v>
      </c>
      <c r="O352" s="33">
        <v>0</v>
      </c>
      <c r="P352" s="127">
        <f t="shared" si="72"/>
        <v>0</v>
      </c>
      <c r="Q352" s="31" t="str">
        <f t="shared" si="75"/>
        <v>MUY BAJO</v>
      </c>
      <c r="R352" s="102"/>
      <c r="S352" s="32">
        <f t="shared" si="74"/>
        <v>0</v>
      </c>
      <c r="T352" s="31" t="str">
        <f t="shared" si="76"/>
        <v>MUY BAJO</v>
      </c>
    </row>
    <row r="353" spans="1:20" ht="38.25" x14ac:dyDescent="0.25">
      <c r="A353" s="141"/>
      <c r="B353" s="10" t="s">
        <v>210</v>
      </c>
      <c r="C353" s="3" t="s">
        <v>1</v>
      </c>
      <c r="D353" s="1" t="s">
        <v>211</v>
      </c>
      <c r="E353" s="54">
        <v>14</v>
      </c>
      <c r="F353" s="54">
        <v>14</v>
      </c>
      <c r="G353" s="54" t="s">
        <v>291</v>
      </c>
      <c r="H353" s="136">
        <v>16</v>
      </c>
      <c r="I353" s="55">
        <f t="shared" si="73"/>
        <v>1.1428571428571428</v>
      </c>
      <c r="J353" s="31" t="str">
        <f t="shared" si="70"/>
        <v>MUY ALTO</v>
      </c>
      <c r="K353" s="33">
        <v>40000000</v>
      </c>
      <c r="L353" s="33">
        <v>88376667</v>
      </c>
      <c r="M353" s="132">
        <v>2.2094166749999999</v>
      </c>
      <c r="N353" s="33">
        <v>0</v>
      </c>
      <c r="O353" s="33">
        <v>78369791</v>
      </c>
      <c r="P353" s="127">
        <f t="shared" si="72"/>
        <v>0.88677015846275353</v>
      </c>
      <c r="Q353" s="31" t="str">
        <f t="shared" si="75"/>
        <v>MUY ALTO</v>
      </c>
      <c r="R353" s="102"/>
      <c r="S353" s="32">
        <f t="shared" si="74"/>
        <v>1.0134516096717183</v>
      </c>
      <c r="T353" s="31" t="str">
        <f t="shared" si="76"/>
        <v>MUY ALTO</v>
      </c>
    </row>
    <row r="354" spans="1:20" ht="38.25" x14ac:dyDescent="0.25">
      <c r="A354" s="141"/>
      <c r="B354" s="10" t="s">
        <v>210</v>
      </c>
      <c r="C354" s="3" t="s">
        <v>1</v>
      </c>
      <c r="D354" s="1" t="s">
        <v>212</v>
      </c>
      <c r="E354" s="54">
        <v>33</v>
      </c>
      <c r="F354" s="54">
        <v>38</v>
      </c>
      <c r="G354" s="54" t="s">
        <v>291</v>
      </c>
      <c r="H354" s="136">
        <v>43</v>
      </c>
      <c r="I354" s="55">
        <f t="shared" si="73"/>
        <v>1.131578947368421</v>
      </c>
      <c r="J354" s="31" t="str">
        <f t="shared" si="70"/>
        <v>MUY ALTO</v>
      </c>
      <c r="K354" s="33">
        <v>250000000</v>
      </c>
      <c r="L354" s="33">
        <v>121390000</v>
      </c>
      <c r="M354" s="132">
        <v>0.48555999999999999</v>
      </c>
      <c r="N354" s="33">
        <v>32768299</v>
      </c>
      <c r="O354" s="33">
        <v>106060183</v>
      </c>
      <c r="P354" s="127">
        <f t="shared" si="72"/>
        <v>0.8737143339649065</v>
      </c>
      <c r="Q354" s="31" t="str">
        <f t="shared" si="75"/>
        <v>MUY ALTO</v>
      </c>
      <c r="R354" s="102"/>
      <c r="S354" s="32">
        <f t="shared" si="74"/>
        <v>0.98867674632870994</v>
      </c>
      <c r="T354" s="31" t="str">
        <f t="shared" si="76"/>
        <v>MUY ALTO</v>
      </c>
    </row>
    <row r="355" spans="1:20" ht="38.25" x14ac:dyDescent="0.25">
      <c r="A355" s="141"/>
      <c r="B355" s="10" t="s">
        <v>210</v>
      </c>
      <c r="C355" s="3" t="s">
        <v>1</v>
      </c>
      <c r="D355" s="1" t="s">
        <v>213</v>
      </c>
      <c r="E355" s="54">
        <v>0</v>
      </c>
      <c r="F355" s="54"/>
      <c r="G355" s="54" t="s">
        <v>289</v>
      </c>
      <c r="H355" s="136">
        <v>0</v>
      </c>
      <c r="I355" s="55"/>
      <c r="J355" s="31" t="s">
        <v>293</v>
      </c>
      <c r="K355" s="33">
        <v>0</v>
      </c>
      <c r="L355" s="33">
        <v>0</v>
      </c>
      <c r="M355" s="132"/>
      <c r="N355" s="33">
        <v>0</v>
      </c>
      <c r="O355" s="33">
        <v>0</v>
      </c>
      <c r="P355" s="127"/>
      <c r="Q355" s="31" t="s">
        <v>293</v>
      </c>
      <c r="R355" s="102"/>
      <c r="S355" s="32"/>
      <c r="T355" s="31" t="s">
        <v>293</v>
      </c>
    </row>
    <row r="356" spans="1:20" ht="38.25" x14ac:dyDescent="0.25">
      <c r="A356" s="141"/>
      <c r="B356" s="10" t="s">
        <v>210</v>
      </c>
      <c r="C356" s="3" t="s">
        <v>1</v>
      </c>
      <c r="D356" s="1" t="s">
        <v>214</v>
      </c>
      <c r="E356" s="54">
        <v>0</v>
      </c>
      <c r="F356" s="54"/>
      <c r="G356" s="54" t="s">
        <v>289</v>
      </c>
      <c r="H356" s="136">
        <v>0</v>
      </c>
      <c r="I356" s="55"/>
      <c r="J356" s="31" t="s">
        <v>293</v>
      </c>
      <c r="K356" s="33">
        <v>0</v>
      </c>
      <c r="L356" s="33">
        <v>0</v>
      </c>
      <c r="M356" s="132"/>
      <c r="N356" s="33">
        <v>0</v>
      </c>
      <c r="O356" s="33">
        <v>0</v>
      </c>
      <c r="P356" s="127"/>
      <c r="Q356" s="31" t="s">
        <v>293</v>
      </c>
      <c r="R356" s="102"/>
      <c r="S356" s="32"/>
      <c r="T356" s="31" t="s">
        <v>293</v>
      </c>
    </row>
    <row r="357" spans="1:20" ht="38.25" x14ac:dyDescent="0.25">
      <c r="A357" s="141"/>
      <c r="B357" s="10" t="s">
        <v>210</v>
      </c>
      <c r="C357" s="3" t="s">
        <v>1</v>
      </c>
      <c r="D357" s="1" t="s">
        <v>215</v>
      </c>
      <c r="E357" s="54">
        <v>146</v>
      </c>
      <c r="F357" s="54">
        <v>12</v>
      </c>
      <c r="G357" s="54" t="s">
        <v>289</v>
      </c>
      <c r="H357" s="136">
        <v>7</v>
      </c>
      <c r="I357" s="55">
        <f t="shared" si="73"/>
        <v>0.58333333333333337</v>
      </c>
      <c r="J357" s="31" t="str">
        <f t="shared" si="70"/>
        <v>MEDIO</v>
      </c>
      <c r="K357" s="33">
        <v>519000000</v>
      </c>
      <c r="L357" s="33">
        <v>250534235</v>
      </c>
      <c r="M357" s="132">
        <v>0.48272492292870905</v>
      </c>
      <c r="N357" s="33">
        <v>72686489</v>
      </c>
      <c r="O357" s="33">
        <v>193403509</v>
      </c>
      <c r="P357" s="127">
        <f t="shared" si="72"/>
        <v>0.77196439440701592</v>
      </c>
      <c r="Q357" s="31" t="str">
        <f t="shared" si="75"/>
        <v>ALTO</v>
      </c>
      <c r="R357" s="102"/>
      <c r="S357" s="32">
        <f t="shared" si="74"/>
        <v>0.45031256340409265</v>
      </c>
      <c r="T357" s="31" t="str">
        <f t="shared" si="76"/>
        <v>MEDIO</v>
      </c>
    </row>
    <row r="358" spans="1:20" ht="38.25" x14ac:dyDescent="0.25">
      <c r="A358" s="141"/>
      <c r="B358" s="11" t="s">
        <v>314</v>
      </c>
      <c r="C358" s="20"/>
      <c r="D358" s="7"/>
      <c r="E358" s="77"/>
      <c r="F358" s="77"/>
      <c r="G358" s="77"/>
      <c r="H358" s="77"/>
      <c r="I358" s="78">
        <f>+AVERAGE(I322:I357)</f>
        <v>0.76719074471894011</v>
      </c>
      <c r="J358" s="31" t="str">
        <f t="shared" si="70"/>
        <v>ALTO</v>
      </c>
      <c r="K358" s="36">
        <f>SUM(K322:K357)</f>
        <v>2002600000</v>
      </c>
      <c r="L358" s="36">
        <f>SUM(L322:L357)</f>
        <v>1556131460</v>
      </c>
      <c r="M358" s="75">
        <f>+L358/K358</f>
        <v>0.77705555777489266</v>
      </c>
      <c r="N358" s="36">
        <f t="shared" ref="N358:O358" si="77">SUM(N322:N357)</f>
        <v>262105435</v>
      </c>
      <c r="O358" s="36">
        <f t="shared" si="77"/>
        <v>989819851</v>
      </c>
      <c r="P358" s="109">
        <f>+O358/L358</f>
        <v>0.63607727010415949</v>
      </c>
      <c r="Q358" s="31" t="str">
        <f t="shared" si="75"/>
        <v>ALTO</v>
      </c>
      <c r="R358" s="102"/>
      <c r="S358" s="74">
        <f t="shared" si="74"/>
        <v>0.48799259455000055</v>
      </c>
      <c r="T358" s="31" t="str">
        <f t="shared" si="76"/>
        <v>MEDIO</v>
      </c>
    </row>
    <row r="359" spans="1:20" ht="25.5" x14ac:dyDescent="0.25">
      <c r="A359" s="141"/>
      <c r="B359" s="10" t="s">
        <v>216</v>
      </c>
      <c r="C359" s="3" t="s">
        <v>27</v>
      </c>
      <c r="D359" s="1" t="s">
        <v>217</v>
      </c>
      <c r="E359" s="54">
        <v>6</v>
      </c>
      <c r="F359" s="54">
        <v>6</v>
      </c>
      <c r="G359" s="54" t="s">
        <v>289</v>
      </c>
      <c r="H359" s="136">
        <v>0</v>
      </c>
      <c r="I359" s="55">
        <f t="shared" si="73"/>
        <v>0</v>
      </c>
      <c r="J359" s="31" t="str">
        <f t="shared" si="70"/>
        <v>MUY BAJO</v>
      </c>
      <c r="K359" s="33">
        <v>650000000</v>
      </c>
      <c r="L359" s="33">
        <v>212698845</v>
      </c>
      <c r="M359" s="132">
        <v>0.32722899230769231</v>
      </c>
      <c r="N359" s="33">
        <v>51343015</v>
      </c>
      <c r="O359" s="33">
        <v>196967447</v>
      </c>
      <c r="P359" s="127">
        <f t="shared" si="72"/>
        <v>0.92603910002426204</v>
      </c>
      <c r="Q359" s="31" t="str">
        <f t="shared" si="75"/>
        <v>MUY ALTO</v>
      </c>
      <c r="R359" s="102"/>
      <c r="S359" s="32">
        <f t="shared" si="74"/>
        <v>0</v>
      </c>
      <c r="T359" s="31" t="str">
        <f t="shared" si="76"/>
        <v>MUY BAJO</v>
      </c>
    </row>
    <row r="360" spans="1:20" ht="25.5" x14ac:dyDescent="0.25">
      <c r="A360" s="141"/>
      <c r="B360" s="10" t="s">
        <v>216</v>
      </c>
      <c r="C360" s="3" t="s">
        <v>27</v>
      </c>
      <c r="D360" s="1" t="s">
        <v>218</v>
      </c>
      <c r="E360" s="56">
        <v>325</v>
      </c>
      <c r="F360" s="54">
        <v>40</v>
      </c>
      <c r="G360" s="56" t="s">
        <v>289</v>
      </c>
      <c r="H360" s="136">
        <v>78</v>
      </c>
      <c r="I360" s="55">
        <f t="shared" si="73"/>
        <v>1.95</v>
      </c>
      <c r="J360" s="31" t="str">
        <f t="shared" si="70"/>
        <v>MUY ALTO</v>
      </c>
      <c r="K360" s="33">
        <v>450000000</v>
      </c>
      <c r="L360" s="33">
        <v>820278196</v>
      </c>
      <c r="M360" s="132">
        <v>1.8228404355555556</v>
      </c>
      <c r="N360" s="33">
        <v>208761627</v>
      </c>
      <c r="O360" s="33">
        <v>735515626</v>
      </c>
      <c r="P360" s="127">
        <f t="shared" si="72"/>
        <v>0.8966660696171912</v>
      </c>
      <c r="Q360" s="31" t="str">
        <f t="shared" si="75"/>
        <v>MUY ALTO</v>
      </c>
      <c r="R360" s="102"/>
      <c r="S360" s="32">
        <f t="shared" si="74"/>
        <v>1.7484988357535227</v>
      </c>
      <c r="T360" s="31" t="str">
        <f t="shared" si="76"/>
        <v>MUY ALTO</v>
      </c>
    </row>
    <row r="361" spans="1:20" ht="25.5" x14ac:dyDescent="0.25">
      <c r="A361" s="141"/>
      <c r="B361" s="10" t="s">
        <v>216</v>
      </c>
      <c r="C361" s="3" t="s">
        <v>29</v>
      </c>
      <c r="D361" s="1" t="s">
        <v>218</v>
      </c>
      <c r="E361" s="54">
        <v>12</v>
      </c>
      <c r="F361" s="54">
        <v>10</v>
      </c>
      <c r="G361" s="54" t="s">
        <v>289</v>
      </c>
      <c r="H361" s="136">
        <v>3</v>
      </c>
      <c r="I361" s="55">
        <f t="shared" si="73"/>
        <v>0.3</v>
      </c>
      <c r="J361" s="31" t="str">
        <f t="shared" si="70"/>
        <v>BAJO</v>
      </c>
      <c r="K361" s="33">
        <v>112500000</v>
      </c>
      <c r="L361" s="33">
        <v>30000000</v>
      </c>
      <c r="M361" s="132">
        <v>0.26666666666666666</v>
      </c>
      <c r="N361" s="33">
        <v>0</v>
      </c>
      <c r="O361" s="33">
        <v>29547682</v>
      </c>
      <c r="P361" s="127">
        <f t="shared" si="72"/>
        <v>0.98492273333333336</v>
      </c>
      <c r="Q361" s="31" t="str">
        <f t="shared" si="75"/>
        <v>MUY ALTO</v>
      </c>
      <c r="R361" s="102"/>
      <c r="S361" s="32">
        <f t="shared" si="74"/>
        <v>0.29547681999999997</v>
      </c>
      <c r="T361" s="31" t="str">
        <f t="shared" si="76"/>
        <v>BAJO</v>
      </c>
    </row>
    <row r="362" spans="1:20" ht="25.5" x14ac:dyDescent="0.25">
      <c r="A362" s="141"/>
      <c r="B362" s="10" t="s">
        <v>216</v>
      </c>
      <c r="C362" s="3" t="s">
        <v>30</v>
      </c>
      <c r="D362" s="1" t="s">
        <v>218</v>
      </c>
      <c r="E362" s="54">
        <v>11</v>
      </c>
      <c r="F362" s="54">
        <v>10</v>
      </c>
      <c r="G362" s="54" t="s">
        <v>289</v>
      </c>
      <c r="H362" s="136">
        <v>0</v>
      </c>
      <c r="I362" s="55">
        <f t="shared" si="73"/>
        <v>0</v>
      </c>
      <c r="J362" s="31" t="str">
        <f t="shared" si="70"/>
        <v>MUY BAJO</v>
      </c>
      <c r="K362" s="33">
        <v>112500000</v>
      </c>
      <c r="L362" s="33">
        <v>20000000</v>
      </c>
      <c r="M362" s="132">
        <v>0.17777777777777778</v>
      </c>
      <c r="N362" s="33">
        <v>0</v>
      </c>
      <c r="O362" s="33">
        <v>19828089</v>
      </c>
      <c r="P362" s="127">
        <f t="shared" si="72"/>
        <v>0.99140444999999999</v>
      </c>
      <c r="Q362" s="31" t="str">
        <f t="shared" si="75"/>
        <v>MUY ALTO</v>
      </c>
      <c r="R362" s="102"/>
      <c r="S362" s="32">
        <f t="shared" si="74"/>
        <v>0</v>
      </c>
      <c r="T362" s="31" t="str">
        <f t="shared" si="76"/>
        <v>MUY BAJO</v>
      </c>
    </row>
    <row r="363" spans="1:20" ht="25.5" x14ac:dyDescent="0.25">
      <c r="A363" s="141"/>
      <c r="B363" s="10" t="s">
        <v>216</v>
      </c>
      <c r="C363" s="3" t="s">
        <v>31</v>
      </c>
      <c r="D363" s="1" t="s">
        <v>218</v>
      </c>
      <c r="E363" s="54">
        <v>15</v>
      </c>
      <c r="F363" s="54">
        <v>10</v>
      </c>
      <c r="G363" s="54" t="s">
        <v>289</v>
      </c>
      <c r="H363" s="136">
        <v>7</v>
      </c>
      <c r="I363" s="55">
        <f t="shared" si="73"/>
        <v>0.7</v>
      </c>
      <c r="J363" s="31" t="str">
        <f t="shared" si="70"/>
        <v>ALTO</v>
      </c>
      <c r="K363" s="33">
        <v>112500000</v>
      </c>
      <c r="L363" s="33">
        <v>40000000</v>
      </c>
      <c r="M363" s="132">
        <v>0.35555555555555557</v>
      </c>
      <c r="N363" s="33">
        <v>-190024</v>
      </c>
      <c r="O363" s="33">
        <v>39498552</v>
      </c>
      <c r="P363" s="127">
        <f t="shared" si="72"/>
        <v>0.9874638</v>
      </c>
      <c r="Q363" s="31" t="str">
        <f t="shared" si="75"/>
        <v>MUY ALTO</v>
      </c>
      <c r="R363" s="102"/>
      <c r="S363" s="32">
        <f t="shared" si="74"/>
        <v>0.69122465999999994</v>
      </c>
      <c r="T363" s="31" t="str">
        <f t="shared" si="76"/>
        <v>ALTO</v>
      </c>
    </row>
    <row r="364" spans="1:20" ht="25.5" x14ac:dyDescent="0.25">
      <c r="A364" s="141"/>
      <c r="B364" s="10" t="s">
        <v>216</v>
      </c>
      <c r="C364" s="3" t="s">
        <v>27</v>
      </c>
      <c r="D364" s="1" t="s">
        <v>219</v>
      </c>
      <c r="E364" s="54">
        <v>48</v>
      </c>
      <c r="F364" s="54">
        <v>5</v>
      </c>
      <c r="G364" s="54" t="s">
        <v>289</v>
      </c>
      <c r="H364" s="136">
        <v>3</v>
      </c>
      <c r="I364" s="55">
        <f t="shared" si="73"/>
        <v>0.6</v>
      </c>
      <c r="J364" s="31" t="str">
        <f t="shared" si="70"/>
        <v>MEDIO</v>
      </c>
      <c r="K364" s="33">
        <v>25000000</v>
      </c>
      <c r="L364" s="33">
        <v>0</v>
      </c>
      <c r="M364" s="132">
        <v>0</v>
      </c>
      <c r="N364" s="33">
        <v>0</v>
      </c>
      <c r="O364" s="33">
        <v>0</v>
      </c>
      <c r="P364" s="127" t="e">
        <f t="shared" si="72"/>
        <v>#DIV/0!</v>
      </c>
      <c r="Q364" s="31" t="e">
        <f t="shared" si="75"/>
        <v>#DIV/0!</v>
      </c>
      <c r="R364" s="102"/>
      <c r="S364" s="32" t="e">
        <f t="shared" si="74"/>
        <v>#DIV/0!</v>
      </c>
      <c r="T364" s="31" t="e">
        <f t="shared" si="76"/>
        <v>#DIV/0!</v>
      </c>
    </row>
    <row r="365" spans="1:20" ht="25.5" x14ac:dyDescent="0.25">
      <c r="A365" s="141"/>
      <c r="B365" s="10" t="s">
        <v>216</v>
      </c>
      <c r="C365" s="3" t="s">
        <v>29</v>
      </c>
      <c r="D365" s="1" t="s">
        <v>219</v>
      </c>
      <c r="E365" s="54">
        <v>2</v>
      </c>
      <c r="F365" s="54">
        <v>2</v>
      </c>
      <c r="G365" s="54" t="s">
        <v>289</v>
      </c>
      <c r="H365" s="136">
        <v>0</v>
      </c>
      <c r="I365" s="55">
        <f t="shared" si="73"/>
        <v>0</v>
      </c>
      <c r="J365" s="31" t="str">
        <f t="shared" si="70"/>
        <v>MUY BAJO</v>
      </c>
      <c r="K365" s="33">
        <v>3000000</v>
      </c>
      <c r="L365" s="33">
        <v>0</v>
      </c>
      <c r="M365" s="132">
        <v>0</v>
      </c>
      <c r="N365" s="33">
        <v>0</v>
      </c>
      <c r="O365" s="33">
        <v>0</v>
      </c>
      <c r="P365" s="127" t="e">
        <f t="shared" si="72"/>
        <v>#DIV/0!</v>
      </c>
      <c r="Q365" s="31" t="e">
        <f t="shared" si="75"/>
        <v>#DIV/0!</v>
      </c>
      <c r="R365" s="102"/>
      <c r="S365" s="32" t="e">
        <f t="shared" si="74"/>
        <v>#DIV/0!</v>
      </c>
      <c r="T365" s="31" t="e">
        <f t="shared" si="76"/>
        <v>#DIV/0!</v>
      </c>
    </row>
    <row r="366" spans="1:20" ht="25.5" x14ac:dyDescent="0.25">
      <c r="A366" s="141"/>
      <c r="B366" s="10" t="s">
        <v>216</v>
      </c>
      <c r="C366" s="3" t="s">
        <v>30</v>
      </c>
      <c r="D366" s="1" t="s">
        <v>219</v>
      </c>
      <c r="E366" s="54">
        <v>2</v>
      </c>
      <c r="F366" s="54">
        <v>2</v>
      </c>
      <c r="G366" s="54" t="s">
        <v>289</v>
      </c>
      <c r="H366" s="136">
        <v>0</v>
      </c>
      <c r="I366" s="55">
        <f t="shared" si="73"/>
        <v>0</v>
      </c>
      <c r="J366" s="31" t="str">
        <f t="shared" si="70"/>
        <v>MUY BAJO</v>
      </c>
      <c r="K366" s="33">
        <v>3000000</v>
      </c>
      <c r="L366" s="33">
        <v>0</v>
      </c>
      <c r="M366" s="132">
        <v>0</v>
      </c>
      <c r="N366" s="33">
        <v>0</v>
      </c>
      <c r="O366" s="33">
        <v>0</v>
      </c>
      <c r="P366" s="127" t="e">
        <f t="shared" si="72"/>
        <v>#DIV/0!</v>
      </c>
      <c r="Q366" s="31" t="e">
        <f t="shared" si="75"/>
        <v>#DIV/0!</v>
      </c>
      <c r="R366" s="102"/>
      <c r="S366" s="32" t="e">
        <f t="shared" si="74"/>
        <v>#DIV/0!</v>
      </c>
      <c r="T366" s="31" t="e">
        <f t="shared" si="76"/>
        <v>#DIV/0!</v>
      </c>
    </row>
    <row r="367" spans="1:20" ht="25.5" x14ac:dyDescent="0.25">
      <c r="A367" s="141"/>
      <c r="B367" s="10" t="s">
        <v>216</v>
      </c>
      <c r="C367" s="3" t="s">
        <v>31</v>
      </c>
      <c r="D367" s="1" t="s">
        <v>219</v>
      </c>
      <c r="E367" s="54">
        <v>2</v>
      </c>
      <c r="F367" s="54">
        <v>2</v>
      </c>
      <c r="G367" s="54" t="s">
        <v>289</v>
      </c>
      <c r="H367" s="136">
        <v>0</v>
      </c>
      <c r="I367" s="55">
        <f t="shared" si="73"/>
        <v>0</v>
      </c>
      <c r="J367" s="31" t="str">
        <f t="shared" si="70"/>
        <v>MUY BAJO</v>
      </c>
      <c r="K367" s="33">
        <v>3000000</v>
      </c>
      <c r="L367" s="33">
        <v>0</v>
      </c>
      <c r="M367" s="132">
        <v>0</v>
      </c>
      <c r="N367" s="33">
        <v>0</v>
      </c>
      <c r="O367" s="33">
        <v>0</v>
      </c>
      <c r="P367" s="127" t="e">
        <f t="shared" si="72"/>
        <v>#DIV/0!</v>
      </c>
      <c r="Q367" s="31" t="e">
        <f t="shared" si="75"/>
        <v>#DIV/0!</v>
      </c>
      <c r="R367" s="102"/>
      <c r="S367" s="32" t="e">
        <f t="shared" si="74"/>
        <v>#DIV/0!</v>
      </c>
      <c r="T367" s="31" t="e">
        <f t="shared" si="76"/>
        <v>#DIV/0!</v>
      </c>
    </row>
    <row r="368" spans="1:20" ht="25.5" x14ac:dyDescent="0.25">
      <c r="A368" s="141"/>
      <c r="B368" s="10" t="s">
        <v>216</v>
      </c>
      <c r="C368" s="3" t="s">
        <v>27</v>
      </c>
      <c r="D368" s="1" t="s">
        <v>220</v>
      </c>
      <c r="E368" s="54">
        <v>32</v>
      </c>
      <c r="F368" s="54">
        <v>14</v>
      </c>
      <c r="G368" s="54" t="s">
        <v>289</v>
      </c>
      <c r="H368" s="136">
        <v>7</v>
      </c>
      <c r="I368" s="55">
        <f t="shared" si="73"/>
        <v>0.5</v>
      </c>
      <c r="J368" s="31" t="str">
        <f t="shared" si="70"/>
        <v>MEDIO</v>
      </c>
      <c r="K368" s="33">
        <v>140000</v>
      </c>
      <c r="L368" s="33">
        <v>16820000</v>
      </c>
      <c r="M368" s="132">
        <v>120.14285714285714</v>
      </c>
      <c r="N368" s="33">
        <v>0</v>
      </c>
      <c r="O368" s="33">
        <v>16820000</v>
      </c>
      <c r="P368" s="127">
        <f t="shared" si="72"/>
        <v>1</v>
      </c>
      <c r="Q368" s="31" t="s">
        <v>293</v>
      </c>
      <c r="R368" s="102"/>
      <c r="S368" s="32"/>
      <c r="T368" s="31" t="s">
        <v>293</v>
      </c>
    </row>
    <row r="369" spans="1:20" ht="25.5" x14ac:dyDescent="0.25">
      <c r="A369" s="141"/>
      <c r="B369" s="10" t="s">
        <v>216</v>
      </c>
      <c r="C369" s="3" t="s">
        <v>29</v>
      </c>
      <c r="D369" s="1" t="s">
        <v>220</v>
      </c>
      <c r="E369" s="54">
        <v>2</v>
      </c>
      <c r="F369" s="54">
        <v>2</v>
      </c>
      <c r="G369" s="54" t="s">
        <v>289</v>
      </c>
      <c r="H369" s="136">
        <v>1</v>
      </c>
      <c r="I369" s="55">
        <f t="shared" si="73"/>
        <v>0.5</v>
      </c>
      <c r="J369" s="31" t="str">
        <f t="shared" si="70"/>
        <v>MEDIO</v>
      </c>
      <c r="K369" s="33">
        <v>6000000</v>
      </c>
      <c r="L369" s="33">
        <v>0</v>
      </c>
      <c r="M369" s="132">
        <v>0</v>
      </c>
      <c r="N369" s="33">
        <v>0</v>
      </c>
      <c r="O369" s="33">
        <v>0</v>
      </c>
      <c r="P369" s="127" t="e">
        <f t="shared" si="72"/>
        <v>#DIV/0!</v>
      </c>
      <c r="Q369" s="31" t="e">
        <f t="shared" si="75"/>
        <v>#DIV/0!</v>
      </c>
      <c r="R369" s="102"/>
      <c r="S369" s="32" t="e">
        <f t="shared" si="74"/>
        <v>#DIV/0!</v>
      </c>
      <c r="T369" s="31" t="e">
        <f t="shared" si="76"/>
        <v>#DIV/0!</v>
      </c>
    </row>
    <row r="370" spans="1:20" ht="25.5" x14ac:dyDescent="0.25">
      <c r="A370" s="141"/>
      <c r="B370" s="10" t="s">
        <v>216</v>
      </c>
      <c r="C370" s="3" t="s">
        <v>30</v>
      </c>
      <c r="D370" s="1" t="s">
        <v>220</v>
      </c>
      <c r="E370" s="54">
        <v>2</v>
      </c>
      <c r="F370" s="54">
        <v>2</v>
      </c>
      <c r="G370" s="54" t="s">
        <v>289</v>
      </c>
      <c r="H370" s="136">
        <v>0</v>
      </c>
      <c r="I370" s="55">
        <f t="shared" si="73"/>
        <v>0</v>
      </c>
      <c r="J370" s="31" t="str">
        <f t="shared" si="70"/>
        <v>MUY BAJO</v>
      </c>
      <c r="K370" s="33">
        <v>6000000</v>
      </c>
      <c r="L370" s="33">
        <v>0</v>
      </c>
      <c r="M370" s="132">
        <v>0</v>
      </c>
      <c r="N370" s="33">
        <v>0</v>
      </c>
      <c r="O370" s="33">
        <v>0</v>
      </c>
      <c r="P370" s="127" t="e">
        <f t="shared" si="72"/>
        <v>#DIV/0!</v>
      </c>
      <c r="Q370" s="31" t="e">
        <f t="shared" si="75"/>
        <v>#DIV/0!</v>
      </c>
      <c r="R370" s="102"/>
      <c r="S370" s="32" t="e">
        <f t="shared" si="74"/>
        <v>#DIV/0!</v>
      </c>
      <c r="T370" s="31" t="e">
        <f t="shared" si="76"/>
        <v>#DIV/0!</v>
      </c>
    </row>
    <row r="371" spans="1:20" ht="25.5" x14ac:dyDescent="0.25">
      <c r="A371" s="141"/>
      <c r="B371" s="10" t="s">
        <v>216</v>
      </c>
      <c r="C371" s="3" t="s">
        <v>31</v>
      </c>
      <c r="D371" s="1" t="s">
        <v>220</v>
      </c>
      <c r="E371" s="54">
        <v>2</v>
      </c>
      <c r="F371" s="54">
        <v>2</v>
      </c>
      <c r="G371" s="54" t="s">
        <v>289</v>
      </c>
      <c r="H371" s="136">
        <v>0</v>
      </c>
      <c r="I371" s="55">
        <f t="shared" si="73"/>
        <v>0</v>
      </c>
      <c r="J371" s="31" t="str">
        <f t="shared" si="70"/>
        <v>MUY BAJO</v>
      </c>
      <c r="K371" s="33">
        <v>6000000</v>
      </c>
      <c r="L371" s="33">
        <v>0</v>
      </c>
      <c r="M371" s="132">
        <v>0</v>
      </c>
      <c r="N371" s="33">
        <v>0</v>
      </c>
      <c r="O371" s="33">
        <v>0</v>
      </c>
      <c r="P371" s="127" t="e">
        <f t="shared" si="72"/>
        <v>#DIV/0!</v>
      </c>
      <c r="Q371" s="31" t="e">
        <f t="shared" si="75"/>
        <v>#DIV/0!</v>
      </c>
      <c r="R371" s="102"/>
      <c r="S371" s="32" t="e">
        <f t="shared" si="74"/>
        <v>#DIV/0!</v>
      </c>
      <c r="T371" s="31" t="e">
        <f t="shared" si="76"/>
        <v>#DIV/0!</v>
      </c>
    </row>
    <row r="372" spans="1:20" ht="25.5" x14ac:dyDescent="0.25">
      <c r="A372" s="141"/>
      <c r="B372" s="10" t="s">
        <v>216</v>
      </c>
      <c r="C372" s="3" t="s">
        <v>27</v>
      </c>
      <c r="D372" s="1" t="s">
        <v>221</v>
      </c>
      <c r="E372" s="56">
        <v>2</v>
      </c>
      <c r="F372" s="54">
        <v>14</v>
      </c>
      <c r="G372" s="56" t="s">
        <v>289</v>
      </c>
      <c r="H372" s="136">
        <v>6</v>
      </c>
      <c r="I372" s="55">
        <f t="shared" si="73"/>
        <v>0.42857142857142855</v>
      </c>
      <c r="J372" s="31" t="str">
        <f t="shared" si="70"/>
        <v>MEDIO</v>
      </c>
      <c r="K372" s="33">
        <v>70000000</v>
      </c>
      <c r="L372" s="33">
        <v>18100000</v>
      </c>
      <c r="M372" s="132">
        <v>0.25857142857142856</v>
      </c>
      <c r="N372" s="33">
        <v>860600</v>
      </c>
      <c r="O372" s="33">
        <v>1748850</v>
      </c>
      <c r="P372" s="127">
        <f t="shared" si="72"/>
        <v>9.6621546961325966E-2</v>
      </c>
      <c r="Q372" s="31" t="str">
        <f t="shared" si="75"/>
        <v>MUY BAJO</v>
      </c>
      <c r="R372" s="102"/>
      <c r="S372" s="32">
        <f t="shared" si="74"/>
        <v>4.1409234411996843E-2</v>
      </c>
      <c r="T372" s="31" t="str">
        <f t="shared" si="76"/>
        <v>MUY BAJO</v>
      </c>
    </row>
    <row r="373" spans="1:20" ht="25.5" x14ac:dyDescent="0.25">
      <c r="A373" s="141"/>
      <c r="B373" s="10" t="s">
        <v>216</v>
      </c>
      <c r="C373" s="3" t="s">
        <v>29</v>
      </c>
      <c r="D373" s="1" t="s">
        <v>221</v>
      </c>
      <c r="E373" s="54">
        <v>0</v>
      </c>
      <c r="F373" s="54">
        <v>1</v>
      </c>
      <c r="G373" s="54" t="s">
        <v>289</v>
      </c>
      <c r="H373" s="136">
        <v>0</v>
      </c>
      <c r="I373" s="55">
        <f t="shared" si="73"/>
        <v>0</v>
      </c>
      <c r="J373" s="31" t="str">
        <f t="shared" si="70"/>
        <v>MUY BAJO</v>
      </c>
      <c r="K373" s="33">
        <v>2000000</v>
      </c>
      <c r="L373" s="33">
        <v>0</v>
      </c>
      <c r="M373" s="132">
        <v>0</v>
      </c>
      <c r="N373" s="33">
        <v>0</v>
      </c>
      <c r="O373" s="33">
        <v>0</v>
      </c>
      <c r="P373" s="127" t="e">
        <f t="shared" si="72"/>
        <v>#DIV/0!</v>
      </c>
      <c r="Q373" s="31" t="e">
        <f t="shared" si="75"/>
        <v>#DIV/0!</v>
      </c>
      <c r="R373" s="102"/>
      <c r="S373" s="32" t="e">
        <f t="shared" si="74"/>
        <v>#DIV/0!</v>
      </c>
      <c r="T373" s="31" t="e">
        <f t="shared" si="76"/>
        <v>#DIV/0!</v>
      </c>
    </row>
    <row r="374" spans="1:20" ht="25.5" x14ac:dyDescent="0.25">
      <c r="A374" s="141"/>
      <c r="B374" s="10" t="s">
        <v>216</v>
      </c>
      <c r="C374" s="3" t="s">
        <v>30</v>
      </c>
      <c r="D374" s="1" t="s">
        <v>221</v>
      </c>
      <c r="E374" s="54">
        <v>0</v>
      </c>
      <c r="F374" s="54">
        <v>1</v>
      </c>
      <c r="G374" s="54" t="s">
        <v>289</v>
      </c>
      <c r="H374" s="136">
        <v>0</v>
      </c>
      <c r="I374" s="55">
        <f t="shared" si="73"/>
        <v>0</v>
      </c>
      <c r="J374" s="31" t="str">
        <f t="shared" si="70"/>
        <v>MUY BAJO</v>
      </c>
      <c r="K374" s="33">
        <v>2000000</v>
      </c>
      <c r="L374" s="33">
        <v>0</v>
      </c>
      <c r="M374" s="132">
        <v>0</v>
      </c>
      <c r="N374" s="33">
        <v>0</v>
      </c>
      <c r="O374" s="33">
        <v>0</v>
      </c>
      <c r="P374" s="127" t="e">
        <f t="shared" si="72"/>
        <v>#DIV/0!</v>
      </c>
      <c r="Q374" s="31" t="e">
        <f t="shared" si="75"/>
        <v>#DIV/0!</v>
      </c>
      <c r="R374" s="102"/>
      <c r="S374" s="32" t="e">
        <f t="shared" si="74"/>
        <v>#DIV/0!</v>
      </c>
      <c r="T374" s="31" t="e">
        <f t="shared" si="76"/>
        <v>#DIV/0!</v>
      </c>
    </row>
    <row r="375" spans="1:20" ht="25.5" x14ac:dyDescent="0.25">
      <c r="A375" s="141"/>
      <c r="B375" s="10" t="s">
        <v>216</v>
      </c>
      <c r="C375" s="3" t="s">
        <v>31</v>
      </c>
      <c r="D375" s="1" t="s">
        <v>221</v>
      </c>
      <c r="E375" s="54">
        <v>0</v>
      </c>
      <c r="F375" s="54">
        <v>1</v>
      </c>
      <c r="G375" s="54" t="s">
        <v>289</v>
      </c>
      <c r="H375" s="136">
        <v>0</v>
      </c>
      <c r="I375" s="55">
        <f t="shared" si="73"/>
        <v>0</v>
      </c>
      <c r="J375" s="31" t="str">
        <f t="shared" si="70"/>
        <v>MUY BAJO</v>
      </c>
      <c r="K375" s="33">
        <v>2000000</v>
      </c>
      <c r="L375" s="33">
        <v>0</v>
      </c>
      <c r="M375" s="132">
        <v>0</v>
      </c>
      <c r="N375" s="33">
        <v>0</v>
      </c>
      <c r="O375" s="33">
        <v>0</v>
      </c>
      <c r="P375" s="127" t="e">
        <f t="shared" si="72"/>
        <v>#DIV/0!</v>
      </c>
      <c r="Q375" s="31" t="e">
        <f t="shared" si="75"/>
        <v>#DIV/0!</v>
      </c>
      <c r="R375" s="102"/>
      <c r="S375" s="32" t="e">
        <f t="shared" si="74"/>
        <v>#DIV/0!</v>
      </c>
      <c r="T375" s="31" t="e">
        <f t="shared" si="76"/>
        <v>#DIV/0!</v>
      </c>
    </row>
    <row r="376" spans="1:20" ht="25.5" x14ac:dyDescent="0.25">
      <c r="A376" s="141"/>
      <c r="B376" s="10" t="s">
        <v>216</v>
      </c>
      <c r="C376" s="3" t="s">
        <v>27</v>
      </c>
      <c r="D376" s="1" t="s">
        <v>222</v>
      </c>
      <c r="E376" s="54">
        <v>102</v>
      </c>
      <c r="F376" s="54">
        <v>13</v>
      </c>
      <c r="G376" s="54" t="s">
        <v>289</v>
      </c>
      <c r="H376" s="136">
        <v>20</v>
      </c>
      <c r="I376" s="55">
        <f t="shared" si="73"/>
        <v>1.5384615384615385</v>
      </c>
      <c r="J376" s="31" t="str">
        <f t="shared" si="70"/>
        <v>MUY ALTO</v>
      </c>
      <c r="K376" s="33">
        <v>71500000</v>
      </c>
      <c r="L376" s="33">
        <v>19620000</v>
      </c>
      <c r="M376" s="132">
        <v>0.27440559440559442</v>
      </c>
      <c r="N376" s="33">
        <v>102916</v>
      </c>
      <c r="O376" s="33">
        <v>16820000</v>
      </c>
      <c r="P376" s="127">
        <f t="shared" si="72"/>
        <v>0.8572884811416922</v>
      </c>
      <c r="Q376" s="31" t="str">
        <f t="shared" si="75"/>
        <v>MUY ALTO</v>
      </c>
      <c r="R376" s="102"/>
      <c r="S376" s="32">
        <f t="shared" si="74"/>
        <v>1.3189053556026034</v>
      </c>
      <c r="T376" s="31" t="str">
        <f t="shared" si="76"/>
        <v>MUY ALTO</v>
      </c>
    </row>
    <row r="377" spans="1:20" ht="25.5" x14ac:dyDescent="0.25">
      <c r="A377" s="141"/>
      <c r="B377" s="10" t="s">
        <v>216</v>
      </c>
      <c r="C377" s="3" t="s">
        <v>29</v>
      </c>
      <c r="D377" s="1" t="s">
        <v>222</v>
      </c>
      <c r="E377" s="54">
        <v>0</v>
      </c>
      <c r="F377" s="54">
        <v>2</v>
      </c>
      <c r="G377" s="54" t="s">
        <v>289</v>
      </c>
      <c r="H377" s="136">
        <v>0</v>
      </c>
      <c r="I377" s="55">
        <f t="shared" si="73"/>
        <v>0</v>
      </c>
      <c r="J377" s="31" t="str">
        <f t="shared" si="70"/>
        <v>MUY BAJO</v>
      </c>
      <c r="K377" s="33">
        <v>4000000</v>
      </c>
      <c r="L377" s="33">
        <v>0</v>
      </c>
      <c r="M377" s="132">
        <v>0</v>
      </c>
      <c r="N377" s="33">
        <v>0</v>
      </c>
      <c r="O377" s="33">
        <v>0</v>
      </c>
      <c r="P377" s="127" t="e">
        <f t="shared" si="72"/>
        <v>#DIV/0!</v>
      </c>
      <c r="Q377" s="31" t="e">
        <f t="shared" si="75"/>
        <v>#DIV/0!</v>
      </c>
      <c r="R377" s="102"/>
      <c r="S377" s="32" t="e">
        <f t="shared" si="74"/>
        <v>#DIV/0!</v>
      </c>
      <c r="T377" s="31" t="e">
        <f t="shared" si="76"/>
        <v>#DIV/0!</v>
      </c>
    </row>
    <row r="378" spans="1:20" ht="25.5" x14ac:dyDescent="0.25">
      <c r="A378" s="141"/>
      <c r="B378" s="10" t="s">
        <v>216</v>
      </c>
      <c r="C378" s="3" t="s">
        <v>30</v>
      </c>
      <c r="D378" s="1" t="s">
        <v>222</v>
      </c>
      <c r="E378" s="54">
        <v>0</v>
      </c>
      <c r="F378" s="54">
        <v>2</v>
      </c>
      <c r="G378" s="54" t="s">
        <v>289</v>
      </c>
      <c r="H378" s="136">
        <v>0</v>
      </c>
      <c r="I378" s="55">
        <f t="shared" si="73"/>
        <v>0</v>
      </c>
      <c r="J378" s="31" t="str">
        <f t="shared" si="70"/>
        <v>MUY BAJO</v>
      </c>
      <c r="K378" s="33">
        <v>4000000</v>
      </c>
      <c r="L378" s="33">
        <v>0</v>
      </c>
      <c r="M378" s="132">
        <v>0</v>
      </c>
      <c r="N378" s="33">
        <v>0</v>
      </c>
      <c r="O378" s="33">
        <v>0</v>
      </c>
      <c r="P378" s="127" t="e">
        <f t="shared" si="72"/>
        <v>#DIV/0!</v>
      </c>
      <c r="Q378" s="31" t="e">
        <f t="shared" si="75"/>
        <v>#DIV/0!</v>
      </c>
      <c r="R378" s="102"/>
      <c r="S378" s="32" t="e">
        <f t="shared" si="74"/>
        <v>#DIV/0!</v>
      </c>
      <c r="T378" s="31" t="e">
        <f t="shared" si="76"/>
        <v>#DIV/0!</v>
      </c>
    </row>
    <row r="379" spans="1:20" ht="25.5" x14ac:dyDescent="0.25">
      <c r="A379" s="141"/>
      <c r="B379" s="10" t="s">
        <v>216</v>
      </c>
      <c r="C379" s="3" t="s">
        <v>31</v>
      </c>
      <c r="D379" s="1" t="s">
        <v>222</v>
      </c>
      <c r="E379" s="54">
        <v>0</v>
      </c>
      <c r="F379" s="54">
        <v>2</v>
      </c>
      <c r="G379" s="54" t="s">
        <v>289</v>
      </c>
      <c r="H379" s="136">
        <v>7</v>
      </c>
      <c r="I379" s="55">
        <f t="shared" si="73"/>
        <v>3.5</v>
      </c>
      <c r="J379" s="31" t="str">
        <f t="shared" si="70"/>
        <v>MUY ALTO</v>
      </c>
      <c r="K379" s="33">
        <v>4000000</v>
      </c>
      <c r="L379" s="33">
        <v>0</v>
      </c>
      <c r="M379" s="132">
        <v>0</v>
      </c>
      <c r="N379" s="33">
        <v>0</v>
      </c>
      <c r="O379" s="33">
        <v>0</v>
      </c>
      <c r="P379" s="127" t="e">
        <f t="shared" si="72"/>
        <v>#DIV/0!</v>
      </c>
      <c r="Q379" s="31" t="e">
        <f t="shared" si="75"/>
        <v>#DIV/0!</v>
      </c>
      <c r="R379" s="102"/>
      <c r="S379" s="32" t="e">
        <f t="shared" si="74"/>
        <v>#DIV/0!</v>
      </c>
      <c r="T379" s="31" t="e">
        <f t="shared" si="76"/>
        <v>#DIV/0!</v>
      </c>
    </row>
    <row r="380" spans="1:20" ht="38.25" x14ac:dyDescent="0.25">
      <c r="A380" s="141"/>
      <c r="B380" s="10" t="s">
        <v>223</v>
      </c>
      <c r="C380" s="3" t="s">
        <v>27</v>
      </c>
      <c r="D380" s="1" t="s">
        <v>224</v>
      </c>
      <c r="E380" s="54">
        <v>8254</v>
      </c>
      <c r="F380" s="54">
        <v>500</v>
      </c>
      <c r="G380" s="49" t="s">
        <v>289</v>
      </c>
      <c r="H380" s="136">
        <v>989</v>
      </c>
      <c r="I380" s="55">
        <f t="shared" si="73"/>
        <v>1.978</v>
      </c>
      <c r="J380" s="31" t="str">
        <f t="shared" si="70"/>
        <v>MUY ALTO</v>
      </c>
      <c r="K380" s="33">
        <v>70000000</v>
      </c>
      <c r="L380" s="33">
        <v>79422816</v>
      </c>
      <c r="M380" s="132">
        <v>1.1346116571428571</v>
      </c>
      <c r="N380" s="33">
        <v>16113087</v>
      </c>
      <c r="O380" s="33">
        <v>64268841</v>
      </c>
      <c r="P380" s="127">
        <f t="shared" si="72"/>
        <v>0.80919871942087773</v>
      </c>
      <c r="Q380" s="31" t="str">
        <f t="shared" si="75"/>
        <v>MUY ALTO</v>
      </c>
      <c r="R380" s="102"/>
      <c r="S380" s="32">
        <f t="shared" si="74"/>
        <v>1.6005950670144962</v>
      </c>
      <c r="T380" s="31" t="str">
        <f t="shared" si="76"/>
        <v>MUY ALTO</v>
      </c>
    </row>
    <row r="381" spans="1:20" ht="38.25" x14ac:dyDescent="0.25">
      <c r="A381" s="141"/>
      <c r="B381" s="10" t="s">
        <v>223</v>
      </c>
      <c r="C381" s="3" t="s">
        <v>29</v>
      </c>
      <c r="D381" s="1" t="s">
        <v>224</v>
      </c>
      <c r="E381" s="54">
        <v>2059</v>
      </c>
      <c r="F381" s="54">
        <v>500</v>
      </c>
      <c r="G381" s="49" t="s">
        <v>289</v>
      </c>
      <c r="H381" s="136">
        <v>759</v>
      </c>
      <c r="I381" s="55">
        <f t="shared" si="73"/>
        <v>1.518</v>
      </c>
      <c r="J381" s="31" t="str">
        <f t="shared" ref="J381:J446" si="78">IF(I381&lt;=20%,"MUY BAJO",IF(AND(I381&gt;20%,I381&lt;=40%),"BAJO",IF(AND(I381&gt;40%,I381&lt;=60%),"MEDIO",IF(AND(I381&gt;60%,I381&lt;=80%),"ALTO","MUY ALTO"))))</f>
        <v>MUY ALTO</v>
      </c>
      <c r="K381" s="33">
        <v>60000000</v>
      </c>
      <c r="L381" s="33">
        <v>12000000</v>
      </c>
      <c r="M381" s="132">
        <v>0.2</v>
      </c>
      <c r="N381" s="33">
        <v>0</v>
      </c>
      <c r="O381" s="33">
        <v>10000000</v>
      </c>
      <c r="P381" s="127">
        <f t="shared" si="72"/>
        <v>0.83333333333333337</v>
      </c>
      <c r="Q381" s="31" t="str">
        <f t="shared" si="75"/>
        <v>MUY ALTO</v>
      </c>
      <c r="R381" s="102"/>
      <c r="S381" s="32">
        <f t="shared" si="74"/>
        <v>1.2650000000000001</v>
      </c>
      <c r="T381" s="31" t="str">
        <f t="shared" si="76"/>
        <v>MUY ALTO</v>
      </c>
    </row>
    <row r="382" spans="1:20" ht="38.25" x14ac:dyDescent="0.25">
      <c r="A382" s="141"/>
      <c r="B382" s="10" t="s">
        <v>223</v>
      </c>
      <c r="C382" s="3" t="s">
        <v>30</v>
      </c>
      <c r="D382" s="1" t="s">
        <v>224</v>
      </c>
      <c r="E382" s="54">
        <v>7312</v>
      </c>
      <c r="F382" s="54">
        <v>2000</v>
      </c>
      <c r="G382" s="49" t="s">
        <v>289</v>
      </c>
      <c r="H382" s="136">
        <v>1645</v>
      </c>
      <c r="I382" s="55">
        <f t="shared" si="73"/>
        <v>0.82250000000000001</v>
      </c>
      <c r="J382" s="31" t="str">
        <f t="shared" si="78"/>
        <v>MUY ALTO</v>
      </c>
      <c r="K382" s="33">
        <v>48000000</v>
      </c>
      <c r="L382" s="33">
        <v>10000000</v>
      </c>
      <c r="M382" s="132">
        <v>0.20833333333333334</v>
      </c>
      <c r="N382" s="33">
        <v>0</v>
      </c>
      <c r="O382" s="33">
        <v>10000000</v>
      </c>
      <c r="P382" s="127">
        <f t="shared" si="72"/>
        <v>1</v>
      </c>
      <c r="Q382" s="31" t="str">
        <f t="shared" si="75"/>
        <v>MUY ALTO</v>
      </c>
      <c r="R382" s="102"/>
      <c r="S382" s="32">
        <f t="shared" si="74"/>
        <v>0.82250000000000001</v>
      </c>
      <c r="T382" s="31" t="str">
        <f t="shared" si="76"/>
        <v>MUY ALTO</v>
      </c>
    </row>
    <row r="383" spans="1:20" ht="38.25" x14ac:dyDescent="0.25">
      <c r="A383" s="141"/>
      <c r="B383" s="10" t="s">
        <v>223</v>
      </c>
      <c r="C383" s="3" t="s">
        <v>31</v>
      </c>
      <c r="D383" s="1" t="s">
        <v>224</v>
      </c>
      <c r="E383" s="54">
        <v>4054</v>
      </c>
      <c r="F383" s="54">
        <v>2000</v>
      </c>
      <c r="G383" s="49" t="s">
        <v>289</v>
      </c>
      <c r="H383" s="136">
        <v>202</v>
      </c>
      <c r="I383" s="55">
        <f t="shared" si="73"/>
        <v>0.10100000000000001</v>
      </c>
      <c r="J383" s="31" t="str">
        <f t="shared" si="78"/>
        <v>MUY BAJO</v>
      </c>
      <c r="K383" s="33">
        <v>60000000</v>
      </c>
      <c r="L383" s="33">
        <v>10080287</v>
      </c>
      <c r="M383" s="132">
        <v>0.16800478333333332</v>
      </c>
      <c r="N383" s="33">
        <v>0</v>
      </c>
      <c r="O383" s="33">
        <v>10000000</v>
      </c>
      <c r="P383" s="127">
        <f t="shared" si="72"/>
        <v>0.99203524661549813</v>
      </c>
      <c r="Q383" s="31" t="str">
        <f t="shared" si="75"/>
        <v>MUY ALTO</v>
      </c>
      <c r="R383" s="102"/>
      <c r="S383" s="32">
        <f t="shared" si="74"/>
        <v>0.10019555990816532</v>
      </c>
      <c r="T383" s="31" t="str">
        <f t="shared" si="76"/>
        <v>MUY BAJO</v>
      </c>
    </row>
    <row r="384" spans="1:20" ht="38.25" x14ac:dyDescent="0.25">
      <c r="A384" s="141"/>
      <c r="B384" s="10" t="s">
        <v>223</v>
      </c>
      <c r="C384" s="3" t="s">
        <v>27</v>
      </c>
      <c r="D384" s="1" t="s">
        <v>225</v>
      </c>
      <c r="E384" s="54">
        <v>19165</v>
      </c>
      <c r="F384" s="54">
        <v>1000</v>
      </c>
      <c r="G384" s="49" t="s">
        <v>289</v>
      </c>
      <c r="H384" s="136">
        <v>1402</v>
      </c>
      <c r="I384" s="55">
        <f t="shared" si="73"/>
        <v>1.4019999999999999</v>
      </c>
      <c r="J384" s="31" t="str">
        <f t="shared" si="78"/>
        <v>MUY ALTO</v>
      </c>
      <c r="K384" s="33">
        <v>25000000</v>
      </c>
      <c r="L384" s="33">
        <v>0</v>
      </c>
      <c r="M384" s="132">
        <v>0</v>
      </c>
      <c r="N384" s="33">
        <v>0</v>
      </c>
      <c r="O384" s="33">
        <v>0</v>
      </c>
      <c r="P384" s="127" t="e">
        <f t="shared" si="72"/>
        <v>#DIV/0!</v>
      </c>
      <c r="Q384" s="31" t="e">
        <f t="shared" si="75"/>
        <v>#DIV/0!</v>
      </c>
      <c r="R384" s="102"/>
      <c r="S384" s="32" t="e">
        <f t="shared" si="74"/>
        <v>#DIV/0!</v>
      </c>
      <c r="T384" s="31" t="e">
        <f t="shared" si="76"/>
        <v>#DIV/0!</v>
      </c>
    </row>
    <row r="385" spans="1:20" ht="38.25" x14ac:dyDescent="0.25">
      <c r="A385" s="141"/>
      <c r="B385" s="10" t="s">
        <v>223</v>
      </c>
      <c r="C385" s="3" t="s">
        <v>29</v>
      </c>
      <c r="D385" s="1" t="s">
        <v>225</v>
      </c>
      <c r="E385" s="54">
        <v>3427</v>
      </c>
      <c r="F385" s="54">
        <v>500</v>
      </c>
      <c r="G385" s="49" t="s">
        <v>289</v>
      </c>
      <c r="H385" s="136">
        <v>372</v>
      </c>
      <c r="I385" s="55">
        <f t="shared" si="73"/>
        <v>0.74399999999999999</v>
      </c>
      <c r="J385" s="31" t="str">
        <f t="shared" si="78"/>
        <v>ALTO</v>
      </c>
      <c r="K385" s="33">
        <v>15000000</v>
      </c>
      <c r="L385" s="33">
        <v>0</v>
      </c>
      <c r="M385" s="132">
        <v>0</v>
      </c>
      <c r="N385" s="33">
        <v>0</v>
      </c>
      <c r="O385" s="33">
        <v>0</v>
      </c>
      <c r="P385" s="127" t="e">
        <f t="shared" si="72"/>
        <v>#DIV/0!</v>
      </c>
      <c r="Q385" s="31" t="e">
        <f t="shared" si="75"/>
        <v>#DIV/0!</v>
      </c>
      <c r="R385" s="102"/>
      <c r="S385" s="32" t="e">
        <f t="shared" si="74"/>
        <v>#DIV/0!</v>
      </c>
      <c r="T385" s="31" t="e">
        <f t="shared" si="76"/>
        <v>#DIV/0!</v>
      </c>
    </row>
    <row r="386" spans="1:20" ht="38.25" x14ac:dyDescent="0.25">
      <c r="A386" s="141"/>
      <c r="B386" s="10" t="s">
        <v>223</v>
      </c>
      <c r="C386" s="3" t="s">
        <v>30</v>
      </c>
      <c r="D386" s="1" t="s">
        <v>225</v>
      </c>
      <c r="E386" s="54">
        <v>7065</v>
      </c>
      <c r="F386" s="54">
        <v>500</v>
      </c>
      <c r="G386" s="49" t="s">
        <v>289</v>
      </c>
      <c r="H386" s="136">
        <v>548</v>
      </c>
      <c r="I386" s="55">
        <f t="shared" si="73"/>
        <v>1.0960000000000001</v>
      </c>
      <c r="J386" s="31" t="str">
        <f t="shared" si="78"/>
        <v>MUY ALTO</v>
      </c>
      <c r="K386" s="33">
        <v>15000000</v>
      </c>
      <c r="L386" s="33">
        <v>0</v>
      </c>
      <c r="M386" s="132">
        <v>0</v>
      </c>
      <c r="N386" s="33">
        <v>0</v>
      </c>
      <c r="O386" s="33">
        <v>0</v>
      </c>
      <c r="P386" s="127" t="e">
        <f t="shared" si="72"/>
        <v>#DIV/0!</v>
      </c>
      <c r="Q386" s="31" t="e">
        <f t="shared" si="75"/>
        <v>#DIV/0!</v>
      </c>
      <c r="R386" s="102"/>
      <c r="S386" s="32" t="e">
        <f t="shared" si="74"/>
        <v>#DIV/0!</v>
      </c>
      <c r="T386" s="31" t="e">
        <f t="shared" si="76"/>
        <v>#DIV/0!</v>
      </c>
    </row>
    <row r="387" spans="1:20" ht="38.25" x14ac:dyDescent="0.25">
      <c r="A387" s="141"/>
      <c r="B387" s="10" t="s">
        <v>223</v>
      </c>
      <c r="C387" s="3" t="s">
        <v>31</v>
      </c>
      <c r="D387" s="1" t="s">
        <v>225</v>
      </c>
      <c r="E387" s="54">
        <v>4682</v>
      </c>
      <c r="F387" s="54">
        <v>700</v>
      </c>
      <c r="G387" s="49" t="s">
        <v>289</v>
      </c>
      <c r="H387" s="136">
        <v>213</v>
      </c>
      <c r="I387" s="55">
        <f t="shared" si="73"/>
        <v>0.30428571428571427</v>
      </c>
      <c r="J387" s="31" t="str">
        <f t="shared" si="78"/>
        <v>BAJO</v>
      </c>
      <c r="K387" s="33">
        <v>17500000</v>
      </c>
      <c r="L387" s="33">
        <v>0</v>
      </c>
      <c r="M387" s="132">
        <v>0</v>
      </c>
      <c r="N387" s="33">
        <v>0</v>
      </c>
      <c r="O387" s="33">
        <v>0</v>
      </c>
      <c r="P387" s="127" t="e">
        <f t="shared" ref="P387:P421" si="79">+O387/L387</f>
        <v>#DIV/0!</v>
      </c>
      <c r="Q387" s="31" t="e">
        <f t="shared" si="75"/>
        <v>#DIV/0!</v>
      </c>
      <c r="R387" s="102"/>
      <c r="S387" s="32" t="e">
        <f t="shared" si="74"/>
        <v>#DIV/0!</v>
      </c>
      <c r="T387" s="31" t="e">
        <f t="shared" si="76"/>
        <v>#DIV/0!</v>
      </c>
    </row>
    <row r="388" spans="1:20" ht="38.25" x14ac:dyDescent="0.25">
      <c r="A388" s="141"/>
      <c r="B388" s="10" t="s">
        <v>223</v>
      </c>
      <c r="C388" s="3" t="s">
        <v>27</v>
      </c>
      <c r="D388" s="1" t="s">
        <v>226</v>
      </c>
      <c r="E388" s="54">
        <v>16868</v>
      </c>
      <c r="F388" s="54">
        <v>2000</v>
      </c>
      <c r="G388" s="49" t="s">
        <v>289</v>
      </c>
      <c r="H388" s="136">
        <v>2081</v>
      </c>
      <c r="I388" s="55">
        <f t="shared" si="73"/>
        <v>1.0405</v>
      </c>
      <c r="J388" s="31" t="str">
        <f t="shared" si="78"/>
        <v>MUY ALTO</v>
      </c>
      <c r="K388" s="33">
        <v>100000000</v>
      </c>
      <c r="L388" s="33">
        <v>94429000</v>
      </c>
      <c r="M388" s="132">
        <v>0.94428999999999996</v>
      </c>
      <c r="N388" s="33">
        <v>21618800</v>
      </c>
      <c r="O388" s="33">
        <v>64535685</v>
      </c>
      <c r="P388" s="127">
        <f t="shared" si="79"/>
        <v>0.68343077868027835</v>
      </c>
      <c r="Q388" s="31" t="str">
        <f t="shared" si="75"/>
        <v>ALTO</v>
      </c>
      <c r="R388" s="102"/>
      <c r="S388" s="32">
        <f t="shared" si="74"/>
        <v>0.71110972521682958</v>
      </c>
      <c r="T388" s="31" t="str">
        <f t="shared" si="76"/>
        <v>ALTO</v>
      </c>
    </row>
    <row r="389" spans="1:20" ht="38.25" x14ac:dyDescent="0.25">
      <c r="A389" s="141"/>
      <c r="B389" s="10" t="s">
        <v>223</v>
      </c>
      <c r="C389" s="3" t="s">
        <v>30</v>
      </c>
      <c r="D389" s="1" t="s">
        <v>226</v>
      </c>
      <c r="E389" s="54">
        <v>7318</v>
      </c>
      <c r="F389" s="54">
        <v>1000</v>
      </c>
      <c r="G389" s="49" t="s">
        <v>289</v>
      </c>
      <c r="H389" s="136">
        <v>1130</v>
      </c>
      <c r="I389" s="55">
        <f t="shared" si="73"/>
        <v>1.1299999999999999</v>
      </c>
      <c r="J389" s="31" t="str">
        <f t="shared" si="78"/>
        <v>MUY ALTO</v>
      </c>
      <c r="K389" s="33">
        <v>50000000</v>
      </c>
      <c r="L389" s="33">
        <v>19656000</v>
      </c>
      <c r="M389" s="132">
        <v>0.39312000000000002</v>
      </c>
      <c r="N389" s="33">
        <v>9346602</v>
      </c>
      <c r="O389" s="33">
        <v>19407124</v>
      </c>
      <c r="P389" s="127">
        <f t="shared" si="79"/>
        <v>0.98733842083842083</v>
      </c>
      <c r="Q389" s="31" t="str">
        <f t="shared" si="75"/>
        <v>MUY ALTO</v>
      </c>
      <c r="R389" s="102"/>
      <c r="S389" s="32">
        <f t="shared" si="74"/>
        <v>1.1156924155474155</v>
      </c>
      <c r="T389" s="31" t="str">
        <f t="shared" si="76"/>
        <v>MUY ALTO</v>
      </c>
    </row>
    <row r="390" spans="1:20" ht="38.25" x14ac:dyDescent="0.25">
      <c r="A390" s="141"/>
      <c r="B390" s="10" t="s">
        <v>223</v>
      </c>
      <c r="C390" s="3" t="s">
        <v>27</v>
      </c>
      <c r="D390" s="1" t="s">
        <v>227</v>
      </c>
      <c r="E390" s="54">
        <v>9270</v>
      </c>
      <c r="F390" s="54">
        <v>1000</v>
      </c>
      <c r="G390" s="49" t="s">
        <v>289</v>
      </c>
      <c r="H390" s="136">
        <v>2610</v>
      </c>
      <c r="I390" s="55">
        <f t="shared" si="73"/>
        <v>2.61</v>
      </c>
      <c r="J390" s="31" t="str">
        <f t="shared" si="78"/>
        <v>MUY ALTO</v>
      </c>
      <c r="K390" s="33">
        <v>100000</v>
      </c>
      <c r="L390" s="33">
        <v>73448298</v>
      </c>
      <c r="M390" s="132">
        <v>734.48298</v>
      </c>
      <c r="N390" s="33">
        <v>19709627</v>
      </c>
      <c r="O390" s="33">
        <v>50593705</v>
      </c>
      <c r="P390" s="127">
        <f t="shared" si="79"/>
        <v>0.68883427360018612</v>
      </c>
      <c r="Q390" s="31" t="s">
        <v>293</v>
      </c>
      <c r="R390" s="102"/>
      <c r="S390" s="32">
        <f>+I390*P390</f>
        <v>1.7978574540964858</v>
      </c>
      <c r="T390" s="31" t="str">
        <f t="shared" si="76"/>
        <v>MUY ALTO</v>
      </c>
    </row>
    <row r="391" spans="1:20" ht="38.25" x14ac:dyDescent="0.25">
      <c r="A391" s="141"/>
      <c r="B391" s="10" t="s">
        <v>223</v>
      </c>
      <c r="C391" s="3" t="s">
        <v>29</v>
      </c>
      <c r="D391" s="1" t="s">
        <v>227</v>
      </c>
      <c r="E391" s="54">
        <v>0</v>
      </c>
      <c r="F391" s="54">
        <v>100</v>
      </c>
      <c r="G391" s="49" t="s">
        <v>289</v>
      </c>
      <c r="H391" s="136">
        <v>1007</v>
      </c>
      <c r="I391" s="55">
        <f t="shared" si="73"/>
        <v>10.07</v>
      </c>
      <c r="J391" s="31" t="str">
        <f t="shared" si="78"/>
        <v>MUY ALTO</v>
      </c>
      <c r="K391" s="33">
        <v>80000000</v>
      </c>
      <c r="L391" s="33">
        <v>15000000</v>
      </c>
      <c r="M391" s="132">
        <v>0.1875</v>
      </c>
      <c r="N391" s="33">
        <v>2797692</v>
      </c>
      <c r="O391" s="33">
        <v>15000000</v>
      </c>
      <c r="P391" s="127">
        <f t="shared" si="79"/>
        <v>1</v>
      </c>
      <c r="Q391" s="31" t="str">
        <f t="shared" si="75"/>
        <v>MUY ALTO</v>
      </c>
      <c r="R391" s="102"/>
      <c r="S391" s="32">
        <f t="shared" si="74"/>
        <v>10.07</v>
      </c>
      <c r="T391" s="31" t="str">
        <f t="shared" si="76"/>
        <v>MUY ALTO</v>
      </c>
    </row>
    <row r="392" spans="1:20" ht="38.25" x14ac:dyDescent="0.25">
      <c r="A392" s="141"/>
      <c r="B392" s="10" t="s">
        <v>223</v>
      </c>
      <c r="C392" s="3" t="s">
        <v>31</v>
      </c>
      <c r="D392" s="1" t="s">
        <v>227</v>
      </c>
      <c r="E392" s="54">
        <v>1660</v>
      </c>
      <c r="F392" s="54">
        <v>200</v>
      </c>
      <c r="G392" s="49" t="s">
        <v>289</v>
      </c>
      <c r="H392" s="136">
        <v>1313</v>
      </c>
      <c r="I392" s="55">
        <f t="shared" ref="I392:I455" si="80">+H392/F392</f>
        <v>6.5650000000000004</v>
      </c>
      <c r="J392" s="31" t="str">
        <f t="shared" si="78"/>
        <v>MUY ALTO</v>
      </c>
      <c r="K392" s="33">
        <v>160000000</v>
      </c>
      <c r="L392" s="33">
        <v>15165950</v>
      </c>
      <c r="M392" s="132">
        <v>9.4787187499999995E-2</v>
      </c>
      <c r="N392" s="33">
        <v>0</v>
      </c>
      <c r="O392" s="33">
        <v>13901148</v>
      </c>
      <c r="P392" s="127">
        <f t="shared" si="79"/>
        <v>0.91660252077845439</v>
      </c>
      <c r="Q392" s="31" t="str">
        <f t="shared" si="75"/>
        <v>MUY ALTO</v>
      </c>
      <c r="R392" s="102"/>
      <c r="S392" s="32">
        <f t="shared" ref="S392:S455" si="81">+I392*P392</f>
        <v>6.0174955489105537</v>
      </c>
      <c r="T392" s="31" t="str">
        <f t="shared" si="76"/>
        <v>MUY ALTO</v>
      </c>
    </row>
    <row r="393" spans="1:20" ht="38.25" x14ac:dyDescent="0.25">
      <c r="A393" s="141"/>
      <c r="B393" s="10" t="s">
        <v>223</v>
      </c>
      <c r="C393" s="3" t="s">
        <v>27</v>
      </c>
      <c r="D393" s="1" t="s">
        <v>228</v>
      </c>
      <c r="E393" s="54">
        <v>282</v>
      </c>
      <c r="F393" s="54">
        <v>200</v>
      </c>
      <c r="G393" s="49" t="s">
        <v>289</v>
      </c>
      <c r="H393" s="136">
        <v>237</v>
      </c>
      <c r="I393" s="55">
        <f t="shared" si="80"/>
        <v>1.1850000000000001</v>
      </c>
      <c r="J393" s="31" t="str">
        <f t="shared" si="78"/>
        <v>MUY ALTO</v>
      </c>
      <c r="K393" s="33">
        <v>30000000</v>
      </c>
      <c r="L393" s="33">
        <v>0</v>
      </c>
      <c r="M393" s="132">
        <v>0</v>
      </c>
      <c r="N393" s="33">
        <v>0</v>
      </c>
      <c r="O393" s="33">
        <v>0</v>
      </c>
      <c r="P393" s="127" t="e">
        <f t="shared" si="79"/>
        <v>#DIV/0!</v>
      </c>
      <c r="Q393" s="31" t="e">
        <f t="shared" si="75"/>
        <v>#DIV/0!</v>
      </c>
      <c r="R393" s="102"/>
      <c r="S393" s="32" t="e">
        <f t="shared" si="81"/>
        <v>#DIV/0!</v>
      </c>
      <c r="T393" s="31" t="e">
        <f t="shared" si="76"/>
        <v>#DIV/0!</v>
      </c>
    </row>
    <row r="394" spans="1:20" ht="38.25" x14ac:dyDescent="0.25">
      <c r="A394" s="141"/>
      <c r="B394" s="10" t="s">
        <v>223</v>
      </c>
      <c r="C394" s="3" t="s">
        <v>29</v>
      </c>
      <c r="D394" s="1" t="s">
        <v>228</v>
      </c>
      <c r="E394" s="54">
        <v>0</v>
      </c>
      <c r="F394" s="54">
        <v>100</v>
      </c>
      <c r="G394" s="49" t="s">
        <v>289</v>
      </c>
      <c r="H394" s="136">
        <v>133</v>
      </c>
      <c r="I394" s="55">
        <f t="shared" si="80"/>
        <v>1.33</v>
      </c>
      <c r="J394" s="31" t="str">
        <f t="shared" si="78"/>
        <v>MUY ALTO</v>
      </c>
      <c r="K394" s="33">
        <v>15000000</v>
      </c>
      <c r="L394" s="33">
        <v>0</v>
      </c>
      <c r="M394" s="132">
        <v>0</v>
      </c>
      <c r="N394" s="33">
        <v>0</v>
      </c>
      <c r="O394" s="33">
        <v>0</v>
      </c>
      <c r="P394" s="127" t="e">
        <f t="shared" si="79"/>
        <v>#DIV/0!</v>
      </c>
      <c r="Q394" s="31" t="e">
        <f t="shared" si="75"/>
        <v>#DIV/0!</v>
      </c>
      <c r="R394" s="102"/>
      <c r="S394" s="32" t="e">
        <f t="shared" si="81"/>
        <v>#DIV/0!</v>
      </c>
      <c r="T394" s="31" t="e">
        <f t="shared" si="76"/>
        <v>#DIV/0!</v>
      </c>
    </row>
    <row r="395" spans="1:20" ht="38.25" x14ac:dyDescent="0.25">
      <c r="A395" s="141"/>
      <c r="B395" s="10" t="s">
        <v>223</v>
      </c>
      <c r="C395" s="3" t="s">
        <v>31</v>
      </c>
      <c r="D395" s="1" t="s">
        <v>228</v>
      </c>
      <c r="E395" s="54">
        <v>0</v>
      </c>
      <c r="F395" s="54">
        <v>100</v>
      </c>
      <c r="G395" s="49" t="s">
        <v>289</v>
      </c>
      <c r="H395" s="136">
        <v>113</v>
      </c>
      <c r="I395" s="55">
        <f t="shared" si="80"/>
        <v>1.1299999999999999</v>
      </c>
      <c r="J395" s="31" t="str">
        <f t="shared" si="78"/>
        <v>MUY ALTO</v>
      </c>
      <c r="K395" s="33">
        <v>15000000</v>
      </c>
      <c r="L395" s="33">
        <v>0</v>
      </c>
      <c r="M395" s="132">
        <v>0</v>
      </c>
      <c r="N395" s="33">
        <v>0</v>
      </c>
      <c r="O395" s="33">
        <v>0</v>
      </c>
      <c r="P395" s="127" t="e">
        <f t="shared" si="79"/>
        <v>#DIV/0!</v>
      </c>
      <c r="Q395" s="31" t="e">
        <f t="shared" si="75"/>
        <v>#DIV/0!</v>
      </c>
      <c r="R395" s="102"/>
      <c r="S395" s="32" t="e">
        <f t="shared" si="81"/>
        <v>#DIV/0!</v>
      </c>
      <c r="T395" s="31" t="e">
        <f t="shared" si="76"/>
        <v>#DIV/0!</v>
      </c>
    </row>
    <row r="396" spans="1:20" ht="38.25" x14ac:dyDescent="0.25">
      <c r="A396" s="141"/>
      <c r="B396" s="10" t="s">
        <v>223</v>
      </c>
      <c r="C396" s="3" t="s">
        <v>27</v>
      </c>
      <c r="D396" s="1" t="s">
        <v>229</v>
      </c>
      <c r="E396" s="54">
        <v>14310</v>
      </c>
      <c r="F396" s="54">
        <v>2000</v>
      </c>
      <c r="G396" s="49" t="s">
        <v>289</v>
      </c>
      <c r="H396" s="136">
        <v>2101</v>
      </c>
      <c r="I396" s="55">
        <f t="shared" si="80"/>
        <v>1.0505</v>
      </c>
      <c r="J396" s="31" t="str">
        <f t="shared" si="78"/>
        <v>MUY ALTO</v>
      </c>
      <c r="K396" s="33">
        <v>130000000</v>
      </c>
      <c r="L396" s="33">
        <v>68060630</v>
      </c>
      <c r="M396" s="132">
        <v>0.52354330769230772</v>
      </c>
      <c r="N396" s="33">
        <v>7786482</v>
      </c>
      <c r="O396" s="33">
        <v>59867315</v>
      </c>
      <c r="P396" s="127">
        <f t="shared" si="79"/>
        <v>0.87961740877214922</v>
      </c>
      <c r="Q396" s="31" t="str">
        <f t="shared" si="75"/>
        <v>MUY ALTO</v>
      </c>
      <c r="R396" s="102"/>
      <c r="S396" s="32">
        <f t="shared" si="81"/>
        <v>0.92403808791514275</v>
      </c>
      <c r="T396" s="31" t="str">
        <f t="shared" si="76"/>
        <v>MUY ALTO</v>
      </c>
    </row>
    <row r="397" spans="1:20" ht="38.25" x14ac:dyDescent="0.25">
      <c r="A397" s="141"/>
      <c r="B397" s="10" t="s">
        <v>223</v>
      </c>
      <c r="C397" s="3" t="s">
        <v>29</v>
      </c>
      <c r="D397" s="1" t="s">
        <v>229</v>
      </c>
      <c r="E397" s="54">
        <v>750</v>
      </c>
      <c r="F397" s="54">
        <v>1000</v>
      </c>
      <c r="G397" s="49" t="s">
        <v>289</v>
      </c>
      <c r="H397" s="136">
        <v>612</v>
      </c>
      <c r="I397" s="55">
        <f t="shared" si="80"/>
        <v>0.61199999999999999</v>
      </c>
      <c r="J397" s="31" t="str">
        <f t="shared" si="78"/>
        <v>ALTO</v>
      </c>
      <c r="K397" s="33">
        <v>65000000</v>
      </c>
      <c r="L397" s="33">
        <v>22000000</v>
      </c>
      <c r="M397" s="132">
        <v>0.33846153846153848</v>
      </c>
      <c r="N397" s="33">
        <v>14370218</v>
      </c>
      <c r="O397" s="33">
        <v>20895700</v>
      </c>
      <c r="P397" s="127">
        <f t="shared" si="79"/>
        <v>0.9498045454545454</v>
      </c>
      <c r="Q397" s="31" t="str">
        <f t="shared" si="75"/>
        <v>MUY ALTO</v>
      </c>
      <c r="R397" s="102"/>
      <c r="S397" s="32">
        <f t="shared" si="81"/>
        <v>0.58128038181818176</v>
      </c>
      <c r="T397" s="31" t="str">
        <f t="shared" si="76"/>
        <v>MEDIO</v>
      </c>
    </row>
    <row r="398" spans="1:20" ht="38.25" x14ac:dyDescent="0.25">
      <c r="A398" s="141"/>
      <c r="B398" s="10" t="s">
        <v>223</v>
      </c>
      <c r="C398" s="3" t="s">
        <v>31</v>
      </c>
      <c r="D398" s="1" t="s">
        <v>229</v>
      </c>
      <c r="E398" s="54">
        <v>7403</v>
      </c>
      <c r="F398" s="54">
        <v>1200</v>
      </c>
      <c r="G398" s="49" t="s">
        <v>289</v>
      </c>
      <c r="H398" s="136">
        <v>2250</v>
      </c>
      <c r="I398" s="55">
        <f t="shared" si="80"/>
        <v>1.875</v>
      </c>
      <c r="J398" s="31" t="str">
        <f t="shared" si="78"/>
        <v>MUY ALTO</v>
      </c>
      <c r="K398" s="33">
        <v>85000000</v>
      </c>
      <c r="L398" s="33">
        <v>15000000</v>
      </c>
      <c r="M398" s="132">
        <v>0.17647058823529413</v>
      </c>
      <c r="N398" s="33">
        <v>0</v>
      </c>
      <c r="O398" s="33">
        <v>15000000</v>
      </c>
      <c r="P398" s="127">
        <f t="shared" si="79"/>
        <v>1</v>
      </c>
      <c r="Q398" s="31" t="str">
        <f t="shared" si="75"/>
        <v>MUY ALTO</v>
      </c>
      <c r="R398" s="102"/>
      <c r="S398" s="32">
        <f t="shared" si="81"/>
        <v>1.875</v>
      </c>
      <c r="T398" s="31" t="str">
        <f t="shared" si="76"/>
        <v>MUY ALTO</v>
      </c>
    </row>
    <row r="399" spans="1:20" ht="38.25" x14ac:dyDescent="0.25">
      <c r="A399" s="141"/>
      <c r="B399" s="10" t="s">
        <v>223</v>
      </c>
      <c r="C399" s="3" t="s">
        <v>27</v>
      </c>
      <c r="D399" s="1" t="s">
        <v>230</v>
      </c>
      <c r="E399" s="54">
        <v>10701</v>
      </c>
      <c r="F399" s="54">
        <v>200</v>
      </c>
      <c r="G399" s="49" t="s">
        <v>289</v>
      </c>
      <c r="H399" s="136">
        <v>1547</v>
      </c>
      <c r="I399" s="55">
        <f t="shared" si="80"/>
        <v>7.7350000000000003</v>
      </c>
      <c r="J399" s="31" t="str">
        <f t="shared" si="78"/>
        <v>MUY ALTO</v>
      </c>
      <c r="K399" s="33">
        <v>125000000</v>
      </c>
      <c r="L399" s="33">
        <v>0</v>
      </c>
      <c r="M399" s="132">
        <v>0</v>
      </c>
      <c r="N399" s="33">
        <v>0</v>
      </c>
      <c r="O399" s="33">
        <v>0</v>
      </c>
      <c r="P399" s="127" t="e">
        <f t="shared" si="79"/>
        <v>#DIV/0!</v>
      </c>
      <c r="Q399" s="31" t="e">
        <f t="shared" si="75"/>
        <v>#DIV/0!</v>
      </c>
      <c r="R399" s="102"/>
      <c r="S399" s="32" t="e">
        <f t="shared" si="81"/>
        <v>#DIV/0!</v>
      </c>
      <c r="T399" s="31" t="e">
        <f t="shared" si="76"/>
        <v>#DIV/0!</v>
      </c>
    </row>
    <row r="400" spans="1:20" ht="38.25" x14ac:dyDescent="0.25">
      <c r="A400" s="141"/>
      <c r="B400" s="10" t="s">
        <v>223</v>
      </c>
      <c r="C400" s="3" t="s">
        <v>29</v>
      </c>
      <c r="D400" s="1" t="s">
        <v>230</v>
      </c>
      <c r="E400" s="54">
        <v>240</v>
      </c>
      <c r="F400" s="54">
        <v>200</v>
      </c>
      <c r="G400" s="49" t="s">
        <v>289</v>
      </c>
      <c r="H400" s="136">
        <v>490</v>
      </c>
      <c r="I400" s="55">
        <f t="shared" si="80"/>
        <v>2.4500000000000002</v>
      </c>
      <c r="J400" s="31" t="str">
        <f t="shared" si="78"/>
        <v>MUY ALTO</v>
      </c>
      <c r="K400" s="33">
        <v>125000000</v>
      </c>
      <c r="L400" s="33">
        <v>0</v>
      </c>
      <c r="M400" s="132">
        <v>0</v>
      </c>
      <c r="N400" s="33">
        <v>0</v>
      </c>
      <c r="O400" s="33">
        <v>0</v>
      </c>
      <c r="P400" s="127" t="e">
        <f t="shared" si="79"/>
        <v>#DIV/0!</v>
      </c>
      <c r="Q400" s="31" t="e">
        <f t="shared" si="75"/>
        <v>#DIV/0!</v>
      </c>
      <c r="R400" s="102"/>
      <c r="S400" s="32" t="e">
        <f t="shared" si="81"/>
        <v>#DIV/0!</v>
      </c>
      <c r="T400" s="31" t="e">
        <f t="shared" si="76"/>
        <v>#DIV/0!</v>
      </c>
    </row>
    <row r="401" spans="1:20" ht="38.25" x14ac:dyDescent="0.25">
      <c r="A401" s="141"/>
      <c r="B401" s="10" t="s">
        <v>223</v>
      </c>
      <c r="C401" s="3" t="s">
        <v>31</v>
      </c>
      <c r="D401" s="1" t="s">
        <v>230</v>
      </c>
      <c r="E401" s="54">
        <v>300</v>
      </c>
      <c r="F401" s="54">
        <v>200</v>
      </c>
      <c r="G401" s="49" t="s">
        <v>289</v>
      </c>
      <c r="H401" s="136">
        <v>292</v>
      </c>
      <c r="I401" s="55">
        <f t="shared" si="80"/>
        <v>1.46</v>
      </c>
      <c r="J401" s="31" t="str">
        <f t="shared" si="78"/>
        <v>MUY ALTO</v>
      </c>
      <c r="K401" s="33">
        <v>125000000</v>
      </c>
      <c r="L401" s="33">
        <v>0</v>
      </c>
      <c r="M401" s="132">
        <v>0</v>
      </c>
      <c r="N401" s="33">
        <v>0</v>
      </c>
      <c r="O401" s="33">
        <v>0</v>
      </c>
      <c r="P401" s="127" t="e">
        <f t="shared" si="79"/>
        <v>#DIV/0!</v>
      </c>
      <c r="Q401" s="31" t="e">
        <f t="shared" si="75"/>
        <v>#DIV/0!</v>
      </c>
      <c r="R401" s="102"/>
      <c r="S401" s="32" t="e">
        <f t="shared" si="81"/>
        <v>#DIV/0!</v>
      </c>
      <c r="T401" s="31" t="e">
        <f t="shared" si="76"/>
        <v>#DIV/0!</v>
      </c>
    </row>
    <row r="402" spans="1:20" ht="38.25" x14ac:dyDescent="0.25">
      <c r="A402" s="141"/>
      <c r="B402" s="10" t="s">
        <v>223</v>
      </c>
      <c r="C402" s="3" t="s">
        <v>27</v>
      </c>
      <c r="D402" s="1" t="s">
        <v>231</v>
      </c>
      <c r="E402" s="54">
        <v>1639</v>
      </c>
      <c r="F402" s="54">
        <v>300</v>
      </c>
      <c r="G402" s="49" t="s">
        <v>289</v>
      </c>
      <c r="H402" s="136">
        <v>172</v>
      </c>
      <c r="I402" s="55">
        <f t="shared" si="80"/>
        <v>0.57333333333333336</v>
      </c>
      <c r="J402" s="31" t="str">
        <f t="shared" si="78"/>
        <v>MEDIO</v>
      </c>
      <c r="K402" s="33">
        <v>165000000</v>
      </c>
      <c r="L402" s="33">
        <v>46000000</v>
      </c>
      <c r="M402" s="132">
        <v>0.27878787878787881</v>
      </c>
      <c r="N402" s="33">
        <v>19069304</v>
      </c>
      <c r="O402" s="33">
        <v>19069304</v>
      </c>
      <c r="P402" s="127">
        <f t="shared" si="79"/>
        <v>0.41455008695652174</v>
      </c>
      <c r="Q402" s="31" t="str">
        <f t="shared" si="75"/>
        <v>MEDIO</v>
      </c>
      <c r="R402" s="102"/>
      <c r="S402" s="32">
        <f t="shared" si="81"/>
        <v>0.23767538318840581</v>
      </c>
      <c r="T402" s="31" t="str">
        <f t="shared" si="76"/>
        <v>BAJO</v>
      </c>
    </row>
    <row r="403" spans="1:20" ht="38.25" x14ac:dyDescent="0.25">
      <c r="A403" s="141"/>
      <c r="B403" s="10" t="s">
        <v>223</v>
      </c>
      <c r="C403" s="3" t="s">
        <v>29</v>
      </c>
      <c r="D403" s="1" t="s">
        <v>231</v>
      </c>
      <c r="E403" s="54">
        <v>39</v>
      </c>
      <c r="F403" s="54">
        <v>10</v>
      </c>
      <c r="G403" s="49" t="s">
        <v>289</v>
      </c>
      <c r="H403" s="136">
        <v>8</v>
      </c>
      <c r="I403" s="55">
        <f t="shared" si="80"/>
        <v>0.8</v>
      </c>
      <c r="J403" s="31" t="str">
        <f t="shared" si="78"/>
        <v>ALTO</v>
      </c>
      <c r="K403" s="33">
        <v>5000000</v>
      </c>
      <c r="L403" s="33">
        <v>30000000</v>
      </c>
      <c r="M403" s="132">
        <v>6</v>
      </c>
      <c r="N403" s="33">
        <v>0</v>
      </c>
      <c r="O403" s="33">
        <v>29916666</v>
      </c>
      <c r="P403" s="127">
        <f t="shared" si="79"/>
        <v>0.99722219999999995</v>
      </c>
      <c r="Q403" s="31" t="str">
        <f t="shared" si="75"/>
        <v>MUY ALTO</v>
      </c>
      <c r="R403" s="102"/>
      <c r="S403" s="32">
        <f t="shared" si="81"/>
        <v>0.79777776</v>
      </c>
      <c r="T403" s="31" t="str">
        <f t="shared" si="76"/>
        <v>ALTO</v>
      </c>
    </row>
    <row r="404" spans="1:20" ht="38.25" x14ac:dyDescent="0.25">
      <c r="A404" s="141"/>
      <c r="B404" s="10" t="s">
        <v>223</v>
      </c>
      <c r="C404" s="3" t="s">
        <v>30</v>
      </c>
      <c r="D404" s="1" t="s">
        <v>231</v>
      </c>
      <c r="E404" s="54">
        <v>46</v>
      </c>
      <c r="F404" s="54">
        <v>10</v>
      </c>
      <c r="G404" s="49" t="s">
        <v>289</v>
      </c>
      <c r="H404" s="136">
        <v>6</v>
      </c>
      <c r="I404" s="55">
        <f t="shared" si="80"/>
        <v>0.6</v>
      </c>
      <c r="J404" s="31" t="str">
        <f t="shared" si="78"/>
        <v>MEDIO</v>
      </c>
      <c r="K404" s="33">
        <v>5000000</v>
      </c>
      <c r="L404" s="33">
        <v>25000000</v>
      </c>
      <c r="M404" s="132">
        <v>5</v>
      </c>
      <c r="N404" s="33">
        <v>839944</v>
      </c>
      <c r="O404" s="33">
        <v>24965044</v>
      </c>
      <c r="P404" s="127">
        <f t="shared" si="79"/>
        <v>0.99860176</v>
      </c>
      <c r="Q404" s="31" t="str">
        <f t="shared" si="75"/>
        <v>MUY ALTO</v>
      </c>
      <c r="R404" s="102"/>
      <c r="S404" s="32">
        <f t="shared" si="81"/>
        <v>0.59916105600000003</v>
      </c>
      <c r="T404" s="31" t="str">
        <f t="shared" si="76"/>
        <v>MEDIO</v>
      </c>
    </row>
    <row r="405" spans="1:20" ht="38.25" x14ac:dyDescent="0.25">
      <c r="A405" s="141"/>
      <c r="B405" s="10" t="s">
        <v>223</v>
      </c>
      <c r="C405" s="3" t="s">
        <v>31</v>
      </c>
      <c r="D405" s="1" t="s">
        <v>231</v>
      </c>
      <c r="E405" s="54">
        <v>232</v>
      </c>
      <c r="F405" s="54">
        <v>60</v>
      </c>
      <c r="G405" s="49" t="s">
        <v>289</v>
      </c>
      <c r="H405" s="136">
        <v>23</v>
      </c>
      <c r="I405" s="55">
        <f t="shared" si="80"/>
        <v>0.38333333333333336</v>
      </c>
      <c r="J405" s="31" t="str">
        <f t="shared" si="78"/>
        <v>BAJO</v>
      </c>
      <c r="K405" s="33">
        <v>30000000</v>
      </c>
      <c r="L405" s="33">
        <v>25000000</v>
      </c>
      <c r="M405" s="132">
        <v>0.83333333333333337</v>
      </c>
      <c r="N405" s="33">
        <v>0</v>
      </c>
      <c r="O405" s="33">
        <v>25000000</v>
      </c>
      <c r="P405" s="127">
        <f t="shared" si="79"/>
        <v>1</v>
      </c>
      <c r="Q405" s="31" t="str">
        <f t="shared" si="75"/>
        <v>MUY ALTO</v>
      </c>
      <c r="R405" s="102"/>
      <c r="S405" s="32">
        <f t="shared" si="81"/>
        <v>0.38333333333333336</v>
      </c>
      <c r="T405" s="31" t="str">
        <f t="shared" si="76"/>
        <v>BAJO</v>
      </c>
    </row>
    <row r="406" spans="1:20" ht="38.25" x14ac:dyDescent="0.25">
      <c r="A406" s="141"/>
      <c r="B406" s="10" t="s">
        <v>223</v>
      </c>
      <c r="C406" s="3" t="s">
        <v>27</v>
      </c>
      <c r="D406" s="1" t="s">
        <v>232</v>
      </c>
      <c r="E406" s="54">
        <v>682</v>
      </c>
      <c r="F406" s="54">
        <v>100</v>
      </c>
      <c r="G406" s="49" t="s">
        <v>289</v>
      </c>
      <c r="H406" s="136">
        <v>106</v>
      </c>
      <c r="I406" s="55">
        <f t="shared" si="80"/>
        <v>1.06</v>
      </c>
      <c r="J406" s="31" t="str">
        <f t="shared" si="78"/>
        <v>MUY ALTO</v>
      </c>
      <c r="K406" s="33">
        <v>150000000</v>
      </c>
      <c r="L406" s="33">
        <v>50000000</v>
      </c>
      <c r="M406" s="132">
        <v>0.33333333333333331</v>
      </c>
      <c r="N406" s="33">
        <v>0</v>
      </c>
      <c r="O406" s="33">
        <v>49792720</v>
      </c>
      <c r="P406" s="127">
        <f t="shared" si="79"/>
        <v>0.99585440000000003</v>
      </c>
      <c r="Q406" s="31" t="str">
        <f t="shared" si="75"/>
        <v>MUY ALTO</v>
      </c>
      <c r="R406" s="102"/>
      <c r="S406" s="32">
        <f t="shared" si="81"/>
        <v>1.055605664</v>
      </c>
      <c r="T406" s="31" t="str">
        <f t="shared" si="76"/>
        <v>MUY ALTO</v>
      </c>
    </row>
    <row r="407" spans="1:20" ht="38.25" x14ac:dyDescent="0.25">
      <c r="A407" s="141"/>
      <c r="B407" s="10" t="s">
        <v>223</v>
      </c>
      <c r="C407" s="3" t="s">
        <v>29</v>
      </c>
      <c r="D407" s="1" t="s">
        <v>232</v>
      </c>
      <c r="E407" s="54">
        <v>35</v>
      </c>
      <c r="F407" s="54">
        <v>10</v>
      </c>
      <c r="G407" s="49" t="s">
        <v>289</v>
      </c>
      <c r="H407" s="136">
        <v>6</v>
      </c>
      <c r="I407" s="55">
        <f t="shared" si="80"/>
        <v>0.6</v>
      </c>
      <c r="J407" s="31" t="str">
        <f t="shared" si="78"/>
        <v>MEDIO</v>
      </c>
      <c r="K407" s="33">
        <v>15000000</v>
      </c>
      <c r="L407" s="33">
        <v>12464748</v>
      </c>
      <c r="M407" s="132">
        <v>0.83098320000000003</v>
      </c>
      <c r="N407" s="33">
        <v>0</v>
      </c>
      <c r="O407" s="33">
        <v>12464748</v>
      </c>
      <c r="P407" s="127">
        <f t="shared" si="79"/>
        <v>1</v>
      </c>
      <c r="Q407" s="31" t="str">
        <f t="shared" si="75"/>
        <v>MUY ALTO</v>
      </c>
      <c r="R407" s="102"/>
      <c r="S407" s="32">
        <f t="shared" si="81"/>
        <v>0.6</v>
      </c>
      <c r="T407" s="31" t="str">
        <f t="shared" si="76"/>
        <v>MEDIO</v>
      </c>
    </row>
    <row r="408" spans="1:20" ht="38.25" x14ac:dyDescent="0.25">
      <c r="A408" s="141"/>
      <c r="B408" s="10" t="s">
        <v>223</v>
      </c>
      <c r="C408" s="3" t="s">
        <v>30</v>
      </c>
      <c r="D408" s="1" t="s">
        <v>232</v>
      </c>
      <c r="E408" s="54">
        <v>29</v>
      </c>
      <c r="F408" s="54">
        <v>10</v>
      </c>
      <c r="G408" s="49" t="s">
        <v>289</v>
      </c>
      <c r="H408" s="136">
        <v>10</v>
      </c>
      <c r="I408" s="55">
        <f t="shared" si="80"/>
        <v>1</v>
      </c>
      <c r="J408" s="31" t="str">
        <f t="shared" si="78"/>
        <v>MUY ALTO</v>
      </c>
      <c r="K408" s="33">
        <v>15000000</v>
      </c>
      <c r="L408" s="33">
        <v>12000000</v>
      </c>
      <c r="M408" s="132">
        <v>0.8</v>
      </c>
      <c r="N408" s="33">
        <v>0</v>
      </c>
      <c r="O408" s="33">
        <v>9833333</v>
      </c>
      <c r="P408" s="127">
        <f t="shared" si="79"/>
        <v>0.81944441666666668</v>
      </c>
      <c r="Q408" s="31" t="str">
        <f t="shared" si="75"/>
        <v>MUY ALTO</v>
      </c>
      <c r="R408" s="102"/>
      <c r="S408" s="32">
        <f t="shared" si="81"/>
        <v>0.81944441666666668</v>
      </c>
      <c r="T408" s="31" t="str">
        <f t="shared" si="76"/>
        <v>MUY ALTO</v>
      </c>
    </row>
    <row r="409" spans="1:20" ht="38.25" x14ac:dyDescent="0.25">
      <c r="A409" s="141"/>
      <c r="B409" s="10" t="s">
        <v>223</v>
      </c>
      <c r="C409" s="3" t="s">
        <v>31</v>
      </c>
      <c r="D409" s="1" t="s">
        <v>232</v>
      </c>
      <c r="E409" s="54">
        <v>99</v>
      </c>
      <c r="F409" s="54">
        <v>30</v>
      </c>
      <c r="G409" s="49" t="s">
        <v>289</v>
      </c>
      <c r="H409" s="136">
        <v>17</v>
      </c>
      <c r="I409" s="55">
        <f t="shared" si="80"/>
        <v>0.56666666666666665</v>
      </c>
      <c r="J409" s="31" t="str">
        <f t="shared" si="78"/>
        <v>MEDIO</v>
      </c>
      <c r="K409" s="33">
        <v>45000000</v>
      </c>
      <c r="L409" s="33">
        <v>12040123</v>
      </c>
      <c r="M409" s="132">
        <v>0.26755828888888888</v>
      </c>
      <c r="N409" s="33">
        <v>0</v>
      </c>
      <c r="O409" s="33">
        <v>12040123</v>
      </c>
      <c r="P409" s="127">
        <f t="shared" si="79"/>
        <v>1</v>
      </c>
      <c r="Q409" s="31" t="str">
        <f t="shared" si="75"/>
        <v>MUY ALTO</v>
      </c>
      <c r="R409" s="102"/>
      <c r="S409" s="32">
        <f t="shared" si="81"/>
        <v>0.56666666666666665</v>
      </c>
      <c r="T409" s="31" t="str">
        <f t="shared" si="76"/>
        <v>MEDIO</v>
      </c>
    </row>
    <row r="410" spans="1:20" ht="38.25" x14ac:dyDescent="0.25">
      <c r="A410" s="141"/>
      <c r="B410" s="10" t="s">
        <v>223</v>
      </c>
      <c r="C410" s="3" t="s">
        <v>27</v>
      </c>
      <c r="D410" s="1" t="s">
        <v>233</v>
      </c>
      <c r="E410" s="54">
        <v>1224</v>
      </c>
      <c r="F410" s="54">
        <v>200</v>
      </c>
      <c r="G410" s="49" t="s">
        <v>289</v>
      </c>
      <c r="H410" s="136">
        <v>298</v>
      </c>
      <c r="I410" s="55">
        <f t="shared" si="80"/>
        <v>1.49</v>
      </c>
      <c r="J410" s="31" t="str">
        <f t="shared" si="78"/>
        <v>MUY ALTO</v>
      </c>
      <c r="K410" s="33">
        <v>100000000</v>
      </c>
      <c r="L410" s="33">
        <v>30000000</v>
      </c>
      <c r="M410" s="132">
        <v>0.3</v>
      </c>
      <c r="N410" s="33">
        <v>0</v>
      </c>
      <c r="O410" s="33">
        <v>30000000</v>
      </c>
      <c r="P410" s="127">
        <f t="shared" si="79"/>
        <v>1</v>
      </c>
      <c r="Q410" s="31" t="str">
        <f t="shared" si="75"/>
        <v>MUY ALTO</v>
      </c>
      <c r="R410" s="102"/>
      <c r="S410" s="32">
        <f t="shared" si="81"/>
        <v>1.49</v>
      </c>
      <c r="T410" s="31" t="str">
        <f t="shared" si="76"/>
        <v>MUY ALTO</v>
      </c>
    </row>
    <row r="411" spans="1:20" ht="38.25" x14ac:dyDescent="0.25">
      <c r="A411" s="141"/>
      <c r="B411" s="10" t="s">
        <v>223</v>
      </c>
      <c r="C411" s="3" t="s">
        <v>29</v>
      </c>
      <c r="D411" s="1" t="s">
        <v>233</v>
      </c>
      <c r="E411" s="54">
        <v>35</v>
      </c>
      <c r="F411" s="54">
        <v>50</v>
      </c>
      <c r="G411" s="49" t="s">
        <v>289</v>
      </c>
      <c r="H411" s="136">
        <v>26</v>
      </c>
      <c r="I411" s="55">
        <f t="shared" si="80"/>
        <v>0.52</v>
      </c>
      <c r="J411" s="31" t="str">
        <f t="shared" si="78"/>
        <v>MEDIO</v>
      </c>
      <c r="K411" s="33">
        <v>30000000</v>
      </c>
      <c r="L411" s="33">
        <v>10000000</v>
      </c>
      <c r="M411" s="132">
        <v>0.33333333333333331</v>
      </c>
      <c r="N411" s="33">
        <v>0</v>
      </c>
      <c r="O411" s="33">
        <v>9878811</v>
      </c>
      <c r="P411" s="127">
        <f t="shared" si="79"/>
        <v>0.98788109999999996</v>
      </c>
      <c r="Q411" s="31" t="str">
        <f t="shared" si="75"/>
        <v>MUY ALTO</v>
      </c>
      <c r="R411" s="102"/>
      <c r="S411" s="32">
        <f t="shared" si="81"/>
        <v>0.51369817200000001</v>
      </c>
      <c r="T411" s="31" t="str">
        <f t="shared" si="76"/>
        <v>MEDIO</v>
      </c>
    </row>
    <row r="412" spans="1:20" ht="38.25" x14ac:dyDescent="0.25">
      <c r="A412" s="141"/>
      <c r="B412" s="10" t="s">
        <v>223</v>
      </c>
      <c r="C412" s="3" t="s">
        <v>30</v>
      </c>
      <c r="D412" s="1" t="s">
        <v>233</v>
      </c>
      <c r="E412" s="54">
        <v>144</v>
      </c>
      <c r="F412" s="54">
        <v>50</v>
      </c>
      <c r="G412" s="49" t="s">
        <v>289</v>
      </c>
      <c r="H412" s="136">
        <v>57</v>
      </c>
      <c r="I412" s="55">
        <f t="shared" si="80"/>
        <v>1.1399999999999999</v>
      </c>
      <c r="J412" s="31" t="str">
        <f t="shared" si="78"/>
        <v>MUY ALTO</v>
      </c>
      <c r="K412" s="33">
        <v>30000000</v>
      </c>
      <c r="L412" s="33">
        <v>10000000</v>
      </c>
      <c r="M412" s="132">
        <v>0.33333333333333331</v>
      </c>
      <c r="N412" s="33">
        <v>0</v>
      </c>
      <c r="O412" s="33">
        <v>0</v>
      </c>
      <c r="P412" s="127">
        <f t="shared" si="79"/>
        <v>0</v>
      </c>
      <c r="Q412" s="31" t="str">
        <f t="shared" si="75"/>
        <v>MUY BAJO</v>
      </c>
      <c r="R412" s="102"/>
      <c r="S412" s="32">
        <f t="shared" si="81"/>
        <v>0</v>
      </c>
      <c r="T412" s="31" t="str">
        <f t="shared" si="76"/>
        <v>MUY BAJO</v>
      </c>
    </row>
    <row r="413" spans="1:20" ht="38.25" x14ac:dyDescent="0.25">
      <c r="A413" s="141"/>
      <c r="B413" s="10" t="s">
        <v>223</v>
      </c>
      <c r="C413" s="3" t="s">
        <v>31</v>
      </c>
      <c r="D413" s="1" t="s">
        <v>233</v>
      </c>
      <c r="E413" s="54">
        <v>227</v>
      </c>
      <c r="F413" s="54">
        <v>100</v>
      </c>
      <c r="G413" s="49" t="s">
        <v>289</v>
      </c>
      <c r="H413" s="136">
        <v>52</v>
      </c>
      <c r="I413" s="55">
        <f t="shared" si="80"/>
        <v>0.52</v>
      </c>
      <c r="J413" s="31" t="str">
        <f t="shared" si="78"/>
        <v>MEDIO</v>
      </c>
      <c r="K413" s="33">
        <v>50000000</v>
      </c>
      <c r="L413" s="33">
        <v>10000000</v>
      </c>
      <c r="M413" s="132">
        <v>0.2</v>
      </c>
      <c r="N413" s="33">
        <v>0</v>
      </c>
      <c r="O413" s="33">
        <v>0</v>
      </c>
      <c r="P413" s="127">
        <f t="shared" si="79"/>
        <v>0</v>
      </c>
      <c r="Q413" s="31" t="str">
        <f t="shared" ref="Q413:Q478" si="82">IF(P413&lt;=20%,"MUY BAJO",IF(AND(P413&gt;20%,P413&lt;=40%),"BAJO",IF(AND(P413&gt;40%,P413&lt;=60%),"MEDIO",IF(AND(P413&gt;60%,P413&lt;=80%),"ALTO","MUY ALTO"))))</f>
        <v>MUY BAJO</v>
      </c>
      <c r="R413" s="102"/>
      <c r="S413" s="32">
        <f t="shared" si="81"/>
        <v>0</v>
      </c>
      <c r="T413" s="31" t="str">
        <f t="shared" ref="T413:T478" si="83">IF(S413&lt;=20%,"MUY BAJO",IF(AND(S413&gt;20%,S413&lt;=40%),"BAJO",IF(AND(S413&gt;40%,S413&lt;=60%),"MEDIO",IF(AND(S413&gt;60%,S413&lt;=80%),"ALTO","MUY ALTO"))))</f>
        <v>MUY BAJO</v>
      </c>
    </row>
    <row r="414" spans="1:20" ht="51" x14ac:dyDescent="0.25">
      <c r="A414" s="141"/>
      <c r="B414" s="10" t="s">
        <v>223</v>
      </c>
      <c r="C414" s="3" t="s">
        <v>27</v>
      </c>
      <c r="D414" s="1" t="s">
        <v>234</v>
      </c>
      <c r="E414" s="54">
        <v>0</v>
      </c>
      <c r="F414" s="54">
        <v>100</v>
      </c>
      <c r="G414" s="49" t="s">
        <v>289</v>
      </c>
      <c r="H414" s="136">
        <v>135</v>
      </c>
      <c r="I414" s="55">
        <f t="shared" si="80"/>
        <v>1.35</v>
      </c>
      <c r="J414" s="31" t="str">
        <f t="shared" si="78"/>
        <v>MUY ALTO</v>
      </c>
      <c r="K414" s="33">
        <v>50000000</v>
      </c>
      <c r="L414" s="33">
        <v>30000000</v>
      </c>
      <c r="M414" s="132">
        <v>0.6</v>
      </c>
      <c r="N414" s="33">
        <v>0</v>
      </c>
      <c r="O414" s="33">
        <v>30000000</v>
      </c>
      <c r="P414" s="127">
        <f t="shared" si="79"/>
        <v>1</v>
      </c>
      <c r="Q414" s="31" t="str">
        <f t="shared" si="82"/>
        <v>MUY ALTO</v>
      </c>
      <c r="R414" s="102"/>
      <c r="S414" s="32">
        <f t="shared" si="81"/>
        <v>1.35</v>
      </c>
      <c r="T414" s="31" t="str">
        <f t="shared" si="83"/>
        <v>MUY ALTO</v>
      </c>
    </row>
    <row r="415" spans="1:20" ht="38.25" x14ac:dyDescent="0.25">
      <c r="A415" s="141"/>
      <c r="B415" s="10" t="s">
        <v>223</v>
      </c>
      <c r="C415" s="3" t="s">
        <v>29</v>
      </c>
      <c r="D415" s="1" t="s">
        <v>235</v>
      </c>
      <c r="E415" s="54">
        <v>0</v>
      </c>
      <c r="F415" s="54">
        <v>50</v>
      </c>
      <c r="G415" s="49" t="s">
        <v>289</v>
      </c>
      <c r="H415" s="136">
        <v>0</v>
      </c>
      <c r="I415" s="55">
        <f t="shared" si="80"/>
        <v>0</v>
      </c>
      <c r="J415" s="31" t="str">
        <f t="shared" si="78"/>
        <v>MUY BAJO</v>
      </c>
      <c r="K415" s="33">
        <v>25000000</v>
      </c>
      <c r="L415" s="33">
        <v>10000000</v>
      </c>
      <c r="M415" s="132">
        <v>0.4</v>
      </c>
      <c r="N415" s="33">
        <v>0</v>
      </c>
      <c r="O415" s="33">
        <v>10000000</v>
      </c>
      <c r="P415" s="127">
        <f t="shared" si="79"/>
        <v>1</v>
      </c>
      <c r="Q415" s="31" t="str">
        <f t="shared" si="82"/>
        <v>MUY ALTO</v>
      </c>
      <c r="R415" s="102"/>
      <c r="S415" s="32">
        <f t="shared" si="81"/>
        <v>0</v>
      </c>
      <c r="T415" s="31" t="str">
        <f t="shared" si="83"/>
        <v>MUY BAJO</v>
      </c>
    </row>
    <row r="416" spans="1:20" ht="38.25" x14ac:dyDescent="0.25">
      <c r="A416" s="141"/>
      <c r="B416" s="10" t="s">
        <v>223</v>
      </c>
      <c r="C416" s="3" t="s">
        <v>30</v>
      </c>
      <c r="D416" s="1" t="s">
        <v>235</v>
      </c>
      <c r="E416" s="54">
        <v>0</v>
      </c>
      <c r="F416" s="54">
        <v>50</v>
      </c>
      <c r="G416" s="49" t="s">
        <v>289</v>
      </c>
      <c r="H416" s="136">
        <v>100</v>
      </c>
      <c r="I416" s="55">
        <f t="shared" si="80"/>
        <v>2</v>
      </c>
      <c r="J416" s="31" t="str">
        <f t="shared" si="78"/>
        <v>MUY ALTO</v>
      </c>
      <c r="K416" s="33">
        <v>25000000</v>
      </c>
      <c r="L416" s="33">
        <v>10000000</v>
      </c>
      <c r="M416" s="132">
        <v>0.4</v>
      </c>
      <c r="N416" s="33">
        <v>0</v>
      </c>
      <c r="O416" s="33">
        <v>10000000</v>
      </c>
      <c r="P416" s="127">
        <f t="shared" si="79"/>
        <v>1</v>
      </c>
      <c r="Q416" s="31" t="str">
        <f t="shared" si="82"/>
        <v>MUY ALTO</v>
      </c>
      <c r="R416" s="102"/>
      <c r="S416" s="32">
        <f t="shared" si="81"/>
        <v>2</v>
      </c>
      <c r="T416" s="31" t="str">
        <f t="shared" si="83"/>
        <v>MUY ALTO</v>
      </c>
    </row>
    <row r="417" spans="1:20" ht="38.25" x14ac:dyDescent="0.25">
      <c r="A417" s="141"/>
      <c r="B417" s="10" t="s">
        <v>223</v>
      </c>
      <c r="C417" s="3" t="s">
        <v>31</v>
      </c>
      <c r="D417" s="1" t="s">
        <v>235</v>
      </c>
      <c r="E417" s="54">
        <v>0</v>
      </c>
      <c r="F417" s="54">
        <v>50</v>
      </c>
      <c r="G417" s="49" t="s">
        <v>289</v>
      </c>
      <c r="H417" s="136">
        <v>0</v>
      </c>
      <c r="I417" s="55">
        <f t="shared" si="80"/>
        <v>0</v>
      </c>
      <c r="J417" s="31" t="str">
        <f t="shared" si="78"/>
        <v>MUY BAJO</v>
      </c>
      <c r="K417" s="33">
        <v>25000000</v>
      </c>
      <c r="L417" s="33">
        <v>10000000</v>
      </c>
      <c r="M417" s="132">
        <v>0.4</v>
      </c>
      <c r="N417" s="33">
        <v>0</v>
      </c>
      <c r="O417" s="33">
        <v>10000000</v>
      </c>
      <c r="P417" s="127">
        <f t="shared" si="79"/>
        <v>1</v>
      </c>
      <c r="Q417" s="31" t="str">
        <f t="shared" si="82"/>
        <v>MUY ALTO</v>
      </c>
      <c r="R417" s="102"/>
      <c r="S417" s="32">
        <f t="shared" si="81"/>
        <v>0</v>
      </c>
      <c r="T417" s="31" t="str">
        <f t="shared" si="83"/>
        <v>MUY BAJO</v>
      </c>
    </row>
    <row r="418" spans="1:20" ht="51" x14ac:dyDescent="0.25">
      <c r="A418" s="141"/>
      <c r="B418" s="10" t="s">
        <v>236</v>
      </c>
      <c r="C418" s="3" t="s">
        <v>27</v>
      </c>
      <c r="D418" s="1" t="s">
        <v>237</v>
      </c>
      <c r="E418" s="54">
        <v>0</v>
      </c>
      <c r="F418" s="54">
        <v>3</v>
      </c>
      <c r="G418" s="49" t="s">
        <v>291</v>
      </c>
      <c r="H418" s="136">
        <v>0</v>
      </c>
      <c r="I418" s="55">
        <f t="shared" si="80"/>
        <v>0</v>
      </c>
      <c r="J418" s="31" t="str">
        <f t="shared" si="78"/>
        <v>MUY BAJO</v>
      </c>
      <c r="K418" s="33">
        <v>36000000</v>
      </c>
      <c r="L418" s="33">
        <v>29450000</v>
      </c>
      <c r="M418" s="132">
        <v>0.81805555555555554</v>
      </c>
      <c r="N418" s="33">
        <v>0</v>
      </c>
      <c r="O418" s="33">
        <v>19918680</v>
      </c>
      <c r="P418" s="127">
        <f t="shared" si="79"/>
        <v>0.67635585738539894</v>
      </c>
      <c r="Q418" s="31" t="str">
        <f t="shared" si="82"/>
        <v>ALTO</v>
      </c>
      <c r="R418" s="102"/>
      <c r="S418" s="32">
        <f t="shared" si="81"/>
        <v>0</v>
      </c>
      <c r="T418" s="31" t="str">
        <f t="shared" si="83"/>
        <v>MUY BAJO</v>
      </c>
    </row>
    <row r="419" spans="1:20" ht="51" x14ac:dyDescent="0.25">
      <c r="A419" s="141"/>
      <c r="B419" s="10" t="s">
        <v>236</v>
      </c>
      <c r="C419" s="3" t="s">
        <v>29</v>
      </c>
      <c r="D419" s="1" t="s">
        <v>237</v>
      </c>
      <c r="E419" s="54">
        <v>0</v>
      </c>
      <c r="F419" s="54">
        <v>1</v>
      </c>
      <c r="G419" s="49" t="s">
        <v>291</v>
      </c>
      <c r="H419" s="136">
        <v>0</v>
      </c>
      <c r="I419" s="55">
        <f t="shared" si="80"/>
        <v>0</v>
      </c>
      <c r="J419" s="31" t="str">
        <f t="shared" si="78"/>
        <v>MUY BAJO</v>
      </c>
      <c r="K419" s="33">
        <v>36000000</v>
      </c>
      <c r="L419" s="33">
        <v>20000000</v>
      </c>
      <c r="M419" s="132">
        <v>0.55555555555555558</v>
      </c>
      <c r="N419" s="33">
        <v>0</v>
      </c>
      <c r="O419" s="33">
        <v>20000000</v>
      </c>
      <c r="P419" s="127">
        <f t="shared" si="79"/>
        <v>1</v>
      </c>
      <c r="Q419" s="31" t="str">
        <f t="shared" si="82"/>
        <v>MUY ALTO</v>
      </c>
      <c r="R419" s="102"/>
      <c r="S419" s="32">
        <f t="shared" si="81"/>
        <v>0</v>
      </c>
      <c r="T419" s="31" t="str">
        <f t="shared" si="83"/>
        <v>MUY BAJO</v>
      </c>
    </row>
    <row r="420" spans="1:20" ht="51" x14ac:dyDescent="0.25">
      <c r="A420" s="141"/>
      <c r="B420" s="10" t="s">
        <v>236</v>
      </c>
      <c r="C420" s="3" t="s">
        <v>30</v>
      </c>
      <c r="D420" s="1" t="s">
        <v>237</v>
      </c>
      <c r="E420" s="54">
        <v>0</v>
      </c>
      <c r="F420" s="54">
        <v>1</v>
      </c>
      <c r="G420" s="49" t="s">
        <v>289</v>
      </c>
      <c r="H420" s="136">
        <v>0</v>
      </c>
      <c r="I420" s="55">
        <f t="shared" si="80"/>
        <v>0</v>
      </c>
      <c r="J420" s="31" t="str">
        <f t="shared" si="78"/>
        <v>MUY BAJO</v>
      </c>
      <c r="K420" s="33">
        <v>36000000</v>
      </c>
      <c r="L420" s="33">
        <v>20000000</v>
      </c>
      <c r="M420" s="132">
        <v>0.55555555555555558</v>
      </c>
      <c r="N420" s="33">
        <v>0</v>
      </c>
      <c r="O420" s="33">
        <v>20000000</v>
      </c>
      <c r="P420" s="127">
        <f t="shared" si="79"/>
        <v>1</v>
      </c>
      <c r="Q420" s="31" t="str">
        <f t="shared" si="82"/>
        <v>MUY ALTO</v>
      </c>
      <c r="R420" s="102"/>
      <c r="S420" s="32">
        <f t="shared" si="81"/>
        <v>0</v>
      </c>
      <c r="T420" s="31" t="str">
        <f t="shared" si="83"/>
        <v>MUY BAJO</v>
      </c>
    </row>
    <row r="421" spans="1:20" ht="51" x14ac:dyDescent="0.25">
      <c r="A421" s="141"/>
      <c r="B421" s="10" t="s">
        <v>236</v>
      </c>
      <c r="C421" s="3" t="s">
        <v>31</v>
      </c>
      <c r="D421" s="1" t="s">
        <v>237</v>
      </c>
      <c r="E421" s="54">
        <v>0</v>
      </c>
      <c r="F421" s="54">
        <v>1</v>
      </c>
      <c r="G421" s="49" t="s">
        <v>289</v>
      </c>
      <c r="H421" s="136">
        <v>0</v>
      </c>
      <c r="I421" s="55">
        <f t="shared" si="80"/>
        <v>0</v>
      </c>
      <c r="J421" s="31" t="str">
        <f t="shared" si="78"/>
        <v>MUY BAJO</v>
      </c>
      <c r="K421" s="33">
        <v>36000000</v>
      </c>
      <c r="L421" s="33">
        <v>20000000</v>
      </c>
      <c r="M421" s="132">
        <v>0.55555555555555558</v>
      </c>
      <c r="N421" s="33">
        <v>0</v>
      </c>
      <c r="O421" s="33">
        <v>0</v>
      </c>
      <c r="P421" s="127">
        <f t="shared" si="79"/>
        <v>0</v>
      </c>
      <c r="Q421" s="31" t="str">
        <f t="shared" si="82"/>
        <v>MUY BAJO</v>
      </c>
      <c r="R421" s="102"/>
      <c r="S421" s="32">
        <f t="shared" si="81"/>
        <v>0</v>
      </c>
      <c r="T421" s="31" t="str">
        <f t="shared" si="83"/>
        <v>MUY BAJO</v>
      </c>
    </row>
    <row r="422" spans="1:20" ht="25.5" x14ac:dyDescent="0.25">
      <c r="A422" s="141"/>
      <c r="B422" s="22" t="s">
        <v>313</v>
      </c>
      <c r="C422" s="23"/>
      <c r="D422" s="24"/>
      <c r="E422" s="87"/>
      <c r="F422" s="87"/>
      <c r="G422" s="88"/>
      <c r="H422" s="87"/>
      <c r="I422" s="89">
        <f>+AVERAGE(I359:I421)</f>
        <v>1.1242722542008257</v>
      </c>
      <c r="J422" s="42" t="str">
        <f t="shared" si="78"/>
        <v>MUY ALTO</v>
      </c>
      <c r="K422" s="43">
        <f t="shared" ref="K422:O422" si="84">SUM(K359:K421)</f>
        <v>3973740000</v>
      </c>
      <c r="L422" s="43">
        <f t="shared" si="84"/>
        <v>2033734893</v>
      </c>
      <c r="M422" s="133">
        <f>+L422/K422</f>
        <v>0.51179364855274878</v>
      </c>
      <c r="N422" s="43">
        <f t="shared" si="84"/>
        <v>372529890</v>
      </c>
      <c r="O422" s="43">
        <f t="shared" si="84"/>
        <v>1753095193</v>
      </c>
      <c r="P422" s="113">
        <f>+O422/L422</f>
        <v>0.86200772727755914</v>
      </c>
      <c r="Q422" s="31" t="str">
        <f t="shared" si="82"/>
        <v>MUY ALTO</v>
      </c>
      <c r="R422" s="102"/>
      <c r="S422" s="74">
        <f t="shared" si="81"/>
        <v>0.96913137068487198</v>
      </c>
      <c r="T422" s="31" t="str">
        <f t="shared" si="83"/>
        <v>MUY ALTO</v>
      </c>
    </row>
    <row r="423" spans="1:20" ht="38.25" x14ac:dyDescent="0.25">
      <c r="A423" s="142"/>
      <c r="B423" s="8" t="s">
        <v>312</v>
      </c>
      <c r="C423" s="21"/>
      <c r="D423" s="9"/>
      <c r="E423" s="90"/>
      <c r="F423" s="90"/>
      <c r="G423" s="21"/>
      <c r="H423" s="90"/>
      <c r="I423" s="91">
        <f>+AVERAGE(I291,I298,I321,I358,I422)</f>
        <v>0.95067797241372209</v>
      </c>
      <c r="J423" s="39" t="str">
        <f t="shared" si="78"/>
        <v>MUY ALTO</v>
      </c>
      <c r="K423" s="38">
        <f t="shared" ref="K423:O423" si="85">+K422+K358+K321+K298+K291</f>
        <v>15877140000</v>
      </c>
      <c r="L423" s="38">
        <f t="shared" si="85"/>
        <v>23926563348</v>
      </c>
      <c r="M423" s="117">
        <f>+L423/K423</f>
        <v>1.5069819468745631</v>
      </c>
      <c r="N423" s="38">
        <f t="shared" si="85"/>
        <v>4102340143</v>
      </c>
      <c r="O423" s="38">
        <f t="shared" si="85"/>
        <v>14564559280</v>
      </c>
      <c r="P423" s="114">
        <f>+O423/L423</f>
        <v>0.60871923260209615</v>
      </c>
      <c r="Q423" s="31" t="str">
        <f>IF(P423&lt;=20%,"MUY BAJO",IF(AND(P423&gt;20%,P423&lt;=40%),"BAJO",IF(AND(P423&gt;40%,P423&lt;=60%),"MEDIO",IF(AND(P423&gt;60%,P423&lt;=80%),"ALTO","MUY ALTO"))))</f>
        <v>ALTO</v>
      </c>
      <c r="R423" s="102"/>
      <c r="S423" s="44">
        <f t="shared" si="81"/>
        <v>0.57869596581939764</v>
      </c>
      <c r="T423" s="31" t="str">
        <f t="shared" si="83"/>
        <v>MEDIO</v>
      </c>
    </row>
    <row r="424" spans="1:20" ht="38.25" customHeight="1" x14ac:dyDescent="0.25">
      <c r="A424" s="140" t="s">
        <v>307</v>
      </c>
      <c r="B424" s="17" t="s">
        <v>238</v>
      </c>
      <c r="C424" s="18" t="s">
        <v>27</v>
      </c>
      <c r="D424" s="19" t="s">
        <v>239</v>
      </c>
      <c r="E424" s="67">
        <v>3352</v>
      </c>
      <c r="F424" s="92">
        <v>1500</v>
      </c>
      <c r="G424" s="66" t="s">
        <v>289</v>
      </c>
      <c r="H424" s="136">
        <v>1233</v>
      </c>
      <c r="I424" s="68">
        <f t="shared" si="80"/>
        <v>0.82199999999999995</v>
      </c>
      <c r="J424" s="41" t="str">
        <f t="shared" si="78"/>
        <v>MUY ALTO</v>
      </c>
      <c r="K424" s="33">
        <v>121650000</v>
      </c>
      <c r="L424" s="33">
        <v>60802899</v>
      </c>
      <c r="M424" s="132">
        <v>0.49981832305795315</v>
      </c>
      <c r="N424" s="33">
        <v>36379924</v>
      </c>
      <c r="O424" s="33">
        <v>54301803</v>
      </c>
      <c r="P424" s="127">
        <f t="shared" ref="P424:P487" si="86">+O424/L424</f>
        <v>0.89307917703068729</v>
      </c>
      <c r="Q424" s="31" t="str">
        <f t="shared" si="82"/>
        <v>MUY ALTO</v>
      </c>
      <c r="R424" s="102"/>
      <c r="S424" s="32">
        <f t="shared" si="81"/>
        <v>0.73411108351922494</v>
      </c>
      <c r="T424" s="41" t="str">
        <f t="shared" si="83"/>
        <v>ALTO</v>
      </c>
    </row>
    <row r="425" spans="1:20" ht="38.25" x14ac:dyDescent="0.25">
      <c r="A425" s="141"/>
      <c r="B425" s="10" t="s">
        <v>238</v>
      </c>
      <c r="C425" s="3" t="s">
        <v>29</v>
      </c>
      <c r="D425" s="1" t="s">
        <v>239</v>
      </c>
      <c r="E425" s="54">
        <v>509</v>
      </c>
      <c r="F425" s="93">
        <v>200</v>
      </c>
      <c r="G425" s="49" t="s">
        <v>289</v>
      </c>
      <c r="H425" s="136">
        <v>0</v>
      </c>
      <c r="I425" s="55">
        <f t="shared" si="80"/>
        <v>0</v>
      </c>
      <c r="J425" s="31" t="str">
        <f t="shared" si="78"/>
        <v>MUY BAJO</v>
      </c>
      <c r="K425" s="33">
        <v>17346000</v>
      </c>
      <c r="L425" s="33">
        <v>24029400</v>
      </c>
      <c r="M425" s="132">
        <v>1.3852992044275336</v>
      </c>
      <c r="N425" s="33">
        <v>9420383</v>
      </c>
      <c r="O425" s="33">
        <v>16322075</v>
      </c>
      <c r="P425" s="127">
        <f t="shared" si="86"/>
        <v>0.67925437172796654</v>
      </c>
      <c r="Q425" s="31" t="str">
        <f t="shared" si="82"/>
        <v>ALTO</v>
      </c>
      <c r="R425" s="102"/>
      <c r="S425" s="32">
        <f t="shared" si="81"/>
        <v>0</v>
      </c>
      <c r="T425" s="31" t="str">
        <f t="shared" si="83"/>
        <v>MUY BAJO</v>
      </c>
    </row>
    <row r="426" spans="1:20" ht="38.25" x14ac:dyDescent="0.25">
      <c r="A426" s="141"/>
      <c r="B426" s="10" t="s">
        <v>238</v>
      </c>
      <c r="C426" s="3" t="s">
        <v>30</v>
      </c>
      <c r="D426" s="1" t="s">
        <v>239</v>
      </c>
      <c r="E426" s="54">
        <v>594</v>
      </c>
      <c r="F426" s="93">
        <v>200</v>
      </c>
      <c r="G426" s="49" t="s">
        <v>289</v>
      </c>
      <c r="H426" s="136">
        <v>353</v>
      </c>
      <c r="I426" s="55">
        <f t="shared" si="80"/>
        <v>1.7649999999999999</v>
      </c>
      <c r="J426" s="31" t="str">
        <f t="shared" si="78"/>
        <v>MUY ALTO</v>
      </c>
      <c r="K426" s="33">
        <v>17346000</v>
      </c>
      <c r="L426" s="33">
        <v>25499400</v>
      </c>
      <c r="M426" s="132">
        <v>1.470044967139398</v>
      </c>
      <c r="N426" s="33">
        <v>8832651</v>
      </c>
      <c r="O426" s="33">
        <v>15792000</v>
      </c>
      <c r="P426" s="127">
        <f t="shared" si="86"/>
        <v>0.61930868961622632</v>
      </c>
      <c r="Q426" s="31" t="str">
        <f t="shared" si="82"/>
        <v>ALTO</v>
      </c>
      <c r="R426" s="102"/>
      <c r="S426" s="32">
        <f t="shared" si="81"/>
        <v>1.0930798371726393</v>
      </c>
      <c r="T426" s="31" t="str">
        <f t="shared" si="83"/>
        <v>MUY ALTO</v>
      </c>
    </row>
    <row r="427" spans="1:20" ht="38.25" x14ac:dyDescent="0.25">
      <c r="A427" s="141"/>
      <c r="B427" s="10" t="s">
        <v>238</v>
      </c>
      <c r="C427" s="3" t="s">
        <v>31</v>
      </c>
      <c r="D427" s="1" t="s">
        <v>239</v>
      </c>
      <c r="E427" s="54">
        <v>619</v>
      </c>
      <c r="F427" s="93">
        <v>250</v>
      </c>
      <c r="G427" s="49" t="s">
        <v>289</v>
      </c>
      <c r="H427" s="136">
        <v>237</v>
      </c>
      <c r="I427" s="55">
        <f t="shared" si="80"/>
        <v>0.94799999999999995</v>
      </c>
      <c r="J427" s="31" t="str">
        <f t="shared" si="78"/>
        <v>MUY ALTO</v>
      </c>
      <c r="K427" s="33">
        <v>17346000</v>
      </c>
      <c r="L427" s="33">
        <v>20280900</v>
      </c>
      <c r="M427" s="132">
        <v>1.1691975095122795</v>
      </c>
      <c r="N427" s="33">
        <v>6971666</v>
      </c>
      <c r="O427" s="33">
        <v>16251776</v>
      </c>
      <c r="P427" s="127">
        <f t="shared" si="86"/>
        <v>0.80133406308398547</v>
      </c>
      <c r="Q427" s="31" t="str">
        <f t="shared" si="82"/>
        <v>MUY ALTO</v>
      </c>
      <c r="R427" s="102"/>
      <c r="S427" s="32">
        <f t="shared" si="81"/>
        <v>0.75966469180361818</v>
      </c>
      <c r="T427" s="31" t="str">
        <f t="shared" si="83"/>
        <v>ALTO</v>
      </c>
    </row>
    <row r="428" spans="1:20" ht="25.5" x14ac:dyDescent="0.25">
      <c r="A428" s="141"/>
      <c r="B428" s="10" t="s">
        <v>238</v>
      </c>
      <c r="C428" s="3" t="s">
        <v>27</v>
      </c>
      <c r="D428" s="1" t="s">
        <v>240</v>
      </c>
      <c r="E428" s="54">
        <v>1748</v>
      </c>
      <c r="F428" s="93">
        <v>1000</v>
      </c>
      <c r="G428" s="49" t="s">
        <v>289</v>
      </c>
      <c r="H428" s="136">
        <v>1184</v>
      </c>
      <c r="I428" s="55">
        <f t="shared" si="80"/>
        <v>1.1839999999999999</v>
      </c>
      <c r="J428" s="31" t="str">
        <f t="shared" si="78"/>
        <v>MUY ALTO</v>
      </c>
      <c r="K428" s="33">
        <v>33000000</v>
      </c>
      <c r="L428" s="33">
        <v>0</v>
      </c>
      <c r="M428" s="132">
        <v>0</v>
      </c>
      <c r="N428" s="33">
        <v>0</v>
      </c>
      <c r="O428" s="33">
        <v>0</v>
      </c>
      <c r="P428" s="127" t="e">
        <f t="shared" si="86"/>
        <v>#DIV/0!</v>
      </c>
      <c r="Q428" s="31" t="e">
        <f t="shared" si="82"/>
        <v>#DIV/0!</v>
      </c>
      <c r="R428" s="102"/>
      <c r="S428" s="32" t="e">
        <f t="shared" si="81"/>
        <v>#DIV/0!</v>
      </c>
      <c r="T428" s="31" t="e">
        <f t="shared" si="83"/>
        <v>#DIV/0!</v>
      </c>
    </row>
    <row r="429" spans="1:20" ht="25.5" x14ac:dyDescent="0.25">
      <c r="A429" s="141"/>
      <c r="B429" s="10" t="s">
        <v>238</v>
      </c>
      <c r="C429" s="3" t="s">
        <v>29</v>
      </c>
      <c r="D429" s="1" t="s">
        <v>240</v>
      </c>
      <c r="E429" s="54">
        <v>378</v>
      </c>
      <c r="F429" s="93">
        <v>300</v>
      </c>
      <c r="G429" s="49" t="s">
        <v>289</v>
      </c>
      <c r="H429" s="136">
        <v>219</v>
      </c>
      <c r="I429" s="55">
        <f t="shared" si="80"/>
        <v>0.73</v>
      </c>
      <c r="J429" s="31" t="str">
        <f t="shared" si="78"/>
        <v>ALTO</v>
      </c>
      <c r="K429" s="33">
        <v>27833000</v>
      </c>
      <c r="L429" s="33">
        <v>18884400</v>
      </c>
      <c r="M429" s="132">
        <v>0.67848956274925443</v>
      </c>
      <c r="N429" s="33">
        <v>6893333</v>
      </c>
      <c r="O429" s="33">
        <v>15701573</v>
      </c>
      <c r="P429" s="127">
        <f t="shared" si="86"/>
        <v>0.83145734045031883</v>
      </c>
      <c r="Q429" s="31" t="str">
        <f t="shared" si="82"/>
        <v>MUY ALTO</v>
      </c>
      <c r="R429" s="102"/>
      <c r="S429" s="32">
        <f t="shared" si="81"/>
        <v>0.60696385852873269</v>
      </c>
      <c r="T429" s="31" t="str">
        <f t="shared" si="83"/>
        <v>ALTO</v>
      </c>
    </row>
    <row r="430" spans="1:20" ht="25.5" x14ac:dyDescent="0.25">
      <c r="A430" s="141"/>
      <c r="B430" s="10" t="s">
        <v>238</v>
      </c>
      <c r="C430" s="3" t="s">
        <v>30</v>
      </c>
      <c r="D430" s="1" t="s">
        <v>240</v>
      </c>
      <c r="E430" s="54">
        <v>364</v>
      </c>
      <c r="F430" s="93">
        <v>300</v>
      </c>
      <c r="G430" s="49" t="s">
        <v>289</v>
      </c>
      <c r="H430" s="136">
        <v>253</v>
      </c>
      <c r="I430" s="55">
        <f t="shared" si="80"/>
        <v>0.84333333333333338</v>
      </c>
      <c r="J430" s="31" t="str">
        <f t="shared" si="78"/>
        <v>MUY ALTO</v>
      </c>
      <c r="K430" s="33">
        <v>27833000</v>
      </c>
      <c r="L430" s="33">
        <v>18884400</v>
      </c>
      <c r="M430" s="132">
        <v>0.67848956274925443</v>
      </c>
      <c r="N430" s="33">
        <v>6893333</v>
      </c>
      <c r="O430" s="33">
        <v>16252088</v>
      </c>
      <c r="P430" s="127">
        <f t="shared" si="86"/>
        <v>0.86060918006396814</v>
      </c>
      <c r="Q430" s="31" t="str">
        <f t="shared" si="82"/>
        <v>MUY ALTO</v>
      </c>
      <c r="R430" s="102"/>
      <c r="S430" s="32">
        <f t="shared" si="81"/>
        <v>0.72578040852061321</v>
      </c>
      <c r="T430" s="31" t="str">
        <f t="shared" si="83"/>
        <v>ALTO</v>
      </c>
    </row>
    <row r="431" spans="1:20" ht="25.5" x14ac:dyDescent="0.25">
      <c r="A431" s="141"/>
      <c r="B431" s="10" t="s">
        <v>238</v>
      </c>
      <c r="C431" s="3" t="s">
        <v>31</v>
      </c>
      <c r="D431" s="1" t="s">
        <v>240</v>
      </c>
      <c r="E431" s="54">
        <v>408</v>
      </c>
      <c r="F431" s="93">
        <v>300</v>
      </c>
      <c r="G431" s="49" t="s">
        <v>289</v>
      </c>
      <c r="H431" s="136">
        <v>152</v>
      </c>
      <c r="I431" s="55">
        <f t="shared" si="80"/>
        <v>0.50666666666666671</v>
      </c>
      <c r="J431" s="31" t="str">
        <f t="shared" si="78"/>
        <v>MEDIO</v>
      </c>
      <c r="K431" s="33">
        <v>27834000</v>
      </c>
      <c r="L431" s="33">
        <v>18884400</v>
      </c>
      <c r="M431" s="132">
        <v>0.67846518646259968</v>
      </c>
      <c r="N431" s="33">
        <v>0</v>
      </c>
      <c r="O431" s="33">
        <v>9247685</v>
      </c>
      <c r="P431" s="127">
        <f t="shared" si="86"/>
        <v>0.48969969922263878</v>
      </c>
      <c r="Q431" s="31" t="str">
        <f t="shared" si="82"/>
        <v>MEDIO</v>
      </c>
      <c r="R431" s="102"/>
      <c r="S431" s="32">
        <f t="shared" si="81"/>
        <v>0.24811451427280368</v>
      </c>
      <c r="T431" s="31" t="str">
        <f t="shared" si="83"/>
        <v>BAJO</v>
      </c>
    </row>
    <row r="432" spans="1:20" ht="25.5" x14ac:dyDescent="0.25">
      <c r="A432" s="141"/>
      <c r="B432" s="10" t="s">
        <v>238</v>
      </c>
      <c r="C432" s="3" t="s">
        <v>27</v>
      </c>
      <c r="D432" s="1" t="s">
        <v>241</v>
      </c>
      <c r="E432" s="54">
        <v>3150</v>
      </c>
      <c r="F432" s="93">
        <v>4500</v>
      </c>
      <c r="G432" s="49" t="s">
        <v>289</v>
      </c>
      <c r="H432" s="136">
        <v>3810</v>
      </c>
      <c r="I432" s="55">
        <f t="shared" si="80"/>
        <v>0.84666666666666668</v>
      </c>
      <c r="J432" s="31" t="str">
        <f t="shared" si="78"/>
        <v>MUY ALTO</v>
      </c>
      <c r="K432" s="33">
        <v>398000000</v>
      </c>
      <c r="L432" s="33">
        <v>360465689</v>
      </c>
      <c r="M432" s="132">
        <v>0.90569268592964824</v>
      </c>
      <c r="N432" s="33">
        <v>191480866</v>
      </c>
      <c r="O432" s="33">
        <v>344123383</v>
      </c>
      <c r="P432" s="127">
        <f t="shared" si="86"/>
        <v>0.95466335216165332</v>
      </c>
      <c r="Q432" s="31" t="str">
        <f t="shared" si="82"/>
        <v>MUY ALTO</v>
      </c>
      <c r="R432" s="102"/>
      <c r="S432" s="32">
        <f t="shared" si="81"/>
        <v>0.80828163816353316</v>
      </c>
      <c r="T432" s="31" t="str">
        <f t="shared" si="83"/>
        <v>MUY ALTO</v>
      </c>
    </row>
    <row r="433" spans="1:20" ht="25.5" x14ac:dyDescent="0.25">
      <c r="A433" s="141"/>
      <c r="B433" s="10" t="s">
        <v>238</v>
      </c>
      <c r="C433" s="3" t="s">
        <v>29</v>
      </c>
      <c r="D433" s="1" t="s">
        <v>241</v>
      </c>
      <c r="E433" s="54">
        <v>0</v>
      </c>
      <c r="F433" s="93">
        <v>300</v>
      </c>
      <c r="G433" s="49" t="s">
        <v>289</v>
      </c>
      <c r="H433" s="136">
        <v>258</v>
      </c>
      <c r="I433" s="55">
        <f t="shared" si="80"/>
        <v>0.86</v>
      </c>
      <c r="J433" s="31" t="str">
        <f t="shared" si="78"/>
        <v>MUY ALTO</v>
      </c>
      <c r="K433" s="33">
        <v>27333000</v>
      </c>
      <c r="L433" s="33">
        <v>27054000</v>
      </c>
      <c r="M433" s="132">
        <v>0.98979255844583469</v>
      </c>
      <c r="N433" s="33">
        <v>0</v>
      </c>
      <c r="O433" s="33">
        <v>12305693</v>
      </c>
      <c r="P433" s="127">
        <f t="shared" si="86"/>
        <v>0.45485669401936868</v>
      </c>
      <c r="Q433" s="31" t="str">
        <f t="shared" si="82"/>
        <v>MEDIO</v>
      </c>
      <c r="R433" s="102"/>
      <c r="S433" s="32">
        <f t="shared" si="81"/>
        <v>0.39117675685665704</v>
      </c>
      <c r="T433" s="31" t="str">
        <f t="shared" si="83"/>
        <v>BAJO</v>
      </c>
    </row>
    <row r="434" spans="1:20" ht="25.5" x14ac:dyDescent="0.25">
      <c r="A434" s="141"/>
      <c r="B434" s="10" t="s">
        <v>238</v>
      </c>
      <c r="C434" s="3" t="s">
        <v>30</v>
      </c>
      <c r="D434" s="1" t="s">
        <v>241</v>
      </c>
      <c r="E434" s="54">
        <v>0</v>
      </c>
      <c r="F434" s="93">
        <v>300</v>
      </c>
      <c r="G434" s="54" t="s">
        <v>289</v>
      </c>
      <c r="H434" s="136">
        <v>342</v>
      </c>
      <c r="I434" s="55">
        <f t="shared" si="80"/>
        <v>1.1399999999999999</v>
      </c>
      <c r="J434" s="31" t="str">
        <f t="shared" si="78"/>
        <v>MUY ALTO</v>
      </c>
      <c r="K434" s="33">
        <v>27333000</v>
      </c>
      <c r="L434" s="33">
        <v>67054000</v>
      </c>
      <c r="M434" s="132">
        <v>2.4532250393297481</v>
      </c>
      <c r="N434" s="33">
        <v>43825426</v>
      </c>
      <c r="O434" s="33">
        <v>56229426</v>
      </c>
      <c r="P434" s="127">
        <f t="shared" si="86"/>
        <v>0.83856930235332716</v>
      </c>
      <c r="Q434" s="31" t="str">
        <f t="shared" si="82"/>
        <v>MUY ALTO</v>
      </c>
      <c r="R434" s="102"/>
      <c r="S434" s="32">
        <f t="shared" si="81"/>
        <v>0.95596900468279289</v>
      </c>
      <c r="T434" s="31" t="str">
        <f t="shared" si="83"/>
        <v>MUY ALTO</v>
      </c>
    </row>
    <row r="435" spans="1:20" ht="25.5" x14ac:dyDescent="0.25">
      <c r="A435" s="141"/>
      <c r="B435" s="10" t="s">
        <v>238</v>
      </c>
      <c r="C435" s="3" t="s">
        <v>31</v>
      </c>
      <c r="D435" s="1" t="s">
        <v>241</v>
      </c>
      <c r="E435" s="54">
        <v>0</v>
      </c>
      <c r="F435" s="93">
        <v>350</v>
      </c>
      <c r="G435" s="54" t="s">
        <v>289</v>
      </c>
      <c r="H435" s="136">
        <v>252</v>
      </c>
      <c r="I435" s="55">
        <f t="shared" si="80"/>
        <v>0.72</v>
      </c>
      <c r="J435" s="31" t="str">
        <f t="shared" si="78"/>
        <v>ALTO</v>
      </c>
      <c r="K435" s="33">
        <v>27334000</v>
      </c>
      <c r="L435" s="33">
        <v>27054000</v>
      </c>
      <c r="M435" s="132">
        <v>0.98975634740616081</v>
      </c>
      <c r="N435" s="33">
        <v>7470000</v>
      </c>
      <c r="O435" s="33">
        <v>19874000</v>
      </c>
      <c r="P435" s="127">
        <f t="shared" si="86"/>
        <v>0.7346048643453833</v>
      </c>
      <c r="Q435" s="31" t="str">
        <f t="shared" si="82"/>
        <v>ALTO</v>
      </c>
      <c r="R435" s="102"/>
      <c r="S435" s="32">
        <f t="shared" si="81"/>
        <v>0.52891550232867601</v>
      </c>
      <c r="T435" s="31" t="str">
        <f t="shared" si="83"/>
        <v>MEDIO</v>
      </c>
    </row>
    <row r="436" spans="1:20" ht="25.5" x14ac:dyDescent="0.25">
      <c r="A436" s="141"/>
      <c r="B436" s="10" t="s">
        <v>238</v>
      </c>
      <c r="C436" s="3" t="s">
        <v>27</v>
      </c>
      <c r="D436" s="1" t="s">
        <v>242</v>
      </c>
      <c r="E436" s="54">
        <v>0</v>
      </c>
      <c r="F436" s="93">
        <v>16</v>
      </c>
      <c r="G436" s="54" t="s">
        <v>289</v>
      </c>
      <c r="H436" s="136">
        <v>12</v>
      </c>
      <c r="I436" s="55">
        <f t="shared" si="80"/>
        <v>0.75</v>
      </c>
      <c r="J436" s="31" t="str">
        <f t="shared" si="78"/>
        <v>ALTO</v>
      </c>
      <c r="K436" s="33">
        <v>35000000</v>
      </c>
      <c r="L436" s="33">
        <v>0</v>
      </c>
      <c r="M436" s="132">
        <v>0</v>
      </c>
      <c r="N436" s="33">
        <v>0</v>
      </c>
      <c r="O436" s="33">
        <v>0</v>
      </c>
      <c r="P436" s="127" t="e">
        <f t="shared" si="86"/>
        <v>#DIV/0!</v>
      </c>
      <c r="Q436" s="31" t="e">
        <f t="shared" si="82"/>
        <v>#DIV/0!</v>
      </c>
      <c r="R436" s="102"/>
      <c r="S436" s="32" t="e">
        <f t="shared" si="81"/>
        <v>#DIV/0!</v>
      </c>
      <c r="T436" s="31" t="e">
        <f t="shared" si="83"/>
        <v>#DIV/0!</v>
      </c>
    </row>
    <row r="437" spans="1:20" ht="25.5" x14ac:dyDescent="0.25">
      <c r="A437" s="141"/>
      <c r="B437" s="10" t="s">
        <v>238</v>
      </c>
      <c r="C437" s="3" t="s">
        <v>29</v>
      </c>
      <c r="D437" s="1" t="s">
        <v>242</v>
      </c>
      <c r="E437" s="54">
        <v>0</v>
      </c>
      <c r="F437" s="93">
        <v>2</v>
      </c>
      <c r="G437" s="54" t="s">
        <v>289</v>
      </c>
      <c r="H437" s="136">
        <v>5</v>
      </c>
      <c r="I437" s="55">
        <f t="shared" si="80"/>
        <v>2.5</v>
      </c>
      <c r="J437" s="31" t="str">
        <f t="shared" si="78"/>
        <v>MUY ALTO</v>
      </c>
      <c r="K437" s="33">
        <v>2000000</v>
      </c>
      <c r="L437" s="33">
        <v>0</v>
      </c>
      <c r="M437" s="132">
        <v>0</v>
      </c>
      <c r="N437" s="33">
        <v>0</v>
      </c>
      <c r="O437" s="33">
        <v>0</v>
      </c>
      <c r="P437" s="127" t="e">
        <f t="shared" si="86"/>
        <v>#DIV/0!</v>
      </c>
      <c r="Q437" s="31" t="e">
        <f t="shared" si="82"/>
        <v>#DIV/0!</v>
      </c>
      <c r="R437" s="102"/>
      <c r="S437" s="32" t="e">
        <f t="shared" si="81"/>
        <v>#DIV/0!</v>
      </c>
      <c r="T437" s="31" t="e">
        <f t="shared" si="83"/>
        <v>#DIV/0!</v>
      </c>
    </row>
    <row r="438" spans="1:20" ht="25.5" x14ac:dyDescent="0.25">
      <c r="A438" s="141"/>
      <c r="B438" s="10" t="s">
        <v>238</v>
      </c>
      <c r="C438" s="3" t="s">
        <v>30</v>
      </c>
      <c r="D438" s="1" t="s">
        <v>242</v>
      </c>
      <c r="E438" s="54">
        <v>0</v>
      </c>
      <c r="F438" s="93">
        <v>2</v>
      </c>
      <c r="G438" s="49" t="s">
        <v>289</v>
      </c>
      <c r="H438" s="136">
        <v>2</v>
      </c>
      <c r="I438" s="55">
        <f t="shared" si="80"/>
        <v>1</v>
      </c>
      <c r="J438" s="31" t="str">
        <f t="shared" si="78"/>
        <v>MUY ALTO</v>
      </c>
      <c r="K438" s="33">
        <v>2000000</v>
      </c>
      <c r="L438" s="33">
        <v>0</v>
      </c>
      <c r="M438" s="132">
        <v>0</v>
      </c>
      <c r="N438" s="33">
        <v>0</v>
      </c>
      <c r="O438" s="33">
        <v>0</v>
      </c>
      <c r="P438" s="127" t="e">
        <f t="shared" si="86"/>
        <v>#DIV/0!</v>
      </c>
      <c r="Q438" s="31" t="e">
        <f t="shared" si="82"/>
        <v>#DIV/0!</v>
      </c>
      <c r="R438" s="102"/>
      <c r="S438" s="32" t="e">
        <f t="shared" si="81"/>
        <v>#DIV/0!</v>
      </c>
      <c r="T438" s="31" t="e">
        <f t="shared" si="83"/>
        <v>#DIV/0!</v>
      </c>
    </row>
    <row r="439" spans="1:20" ht="25.5" x14ac:dyDescent="0.25">
      <c r="A439" s="141"/>
      <c r="B439" s="10" t="s">
        <v>238</v>
      </c>
      <c r="C439" s="3" t="s">
        <v>31</v>
      </c>
      <c r="D439" s="1" t="s">
        <v>242</v>
      </c>
      <c r="E439" s="54">
        <v>0</v>
      </c>
      <c r="F439" s="93">
        <v>2</v>
      </c>
      <c r="G439" s="49" t="s">
        <v>289</v>
      </c>
      <c r="H439" s="136">
        <v>1</v>
      </c>
      <c r="I439" s="55">
        <f t="shared" si="80"/>
        <v>0.5</v>
      </c>
      <c r="J439" s="31" t="str">
        <f t="shared" si="78"/>
        <v>MEDIO</v>
      </c>
      <c r="K439" s="33">
        <v>2000000</v>
      </c>
      <c r="L439" s="33">
        <v>0</v>
      </c>
      <c r="M439" s="132">
        <v>0</v>
      </c>
      <c r="N439" s="33">
        <v>0</v>
      </c>
      <c r="O439" s="33">
        <v>0</v>
      </c>
      <c r="P439" s="127" t="e">
        <f t="shared" si="86"/>
        <v>#DIV/0!</v>
      </c>
      <c r="Q439" s="31" t="e">
        <f t="shared" si="82"/>
        <v>#DIV/0!</v>
      </c>
      <c r="R439" s="102"/>
      <c r="S439" s="32" t="e">
        <f t="shared" si="81"/>
        <v>#DIV/0!</v>
      </c>
      <c r="T439" s="31" t="e">
        <f t="shared" si="83"/>
        <v>#DIV/0!</v>
      </c>
    </row>
    <row r="440" spans="1:20" ht="25.5" x14ac:dyDescent="0.25">
      <c r="A440" s="141"/>
      <c r="B440" s="10" t="s">
        <v>238</v>
      </c>
      <c r="C440" s="3" t="s">
        <v>27</v>
      </c>
      <c r="D440" s="1" t="s">
        <v>243</v>
      </c>
      <c r="E440" s="54">
        <v>25</v>
      </c>
      <c r="F440" s="93">
        <v>10</v>
      </c>
      <c r="G440" s="49" t="s">
        <v>289</v>
      </c>
      <c r="H440" s="136">
        <v>12</v>
      </c>
      <c r="I440" s="55">
        <f t="shared" si="80"/>
        <v>1.2</v>
      </c>
      <c r="J440" s="31" t="str">
        <f t="shared" si="78"/>
        <v>MUY ALTO</v>
      </c>
      <c r="K440" s="33">
        <v>15000000</v>
      </c>
      <c r="L440" s="33">
        <v>8000000</v>
      </c>
      <c r="M440" s="132">
        <v>0.53333333333333333</v>
      </c>
      <c r="N440" s="33">
        <v>0</v>
      </c>
      <c r="O440" s="33">
        <v>0</v>
      </c>
      <c r="P440" s="127">
        <f t="shared" si="86"/>
        <v>0</v>
      </c>
      <c r="Q440" s="31" t="str">
        <f t="shared" si="82"/>
        <v>MUY BAJO</v>
      </c>
      <c r="R440" s="102"/>
      <c r="S440" s="32">
        <f t="shared" si="81"/>
        <v>0</v>
      </c>
      <c r="T440" s="31" t="str">
        <f t="shared" si="83"/>
        <v>MUY BAJO</v>
      </c>
    </row>
    <row r="441" spans="1:20" ht="25.5" x14ac:dyDescent="0.25">
      <c r="A441" s="141"/>
      <c r="B441" s="10" t="s">
        <v>238</v>
      </c>
      <c r="C441" s="3" t="s">
        <v>29</v>
      </c>
      <c r="D441" s="1" t="s">
        <v>243</v>
      </c>
      <c r="E441" s="54">
        <v>22</v>
      </c>
      <c r="F441" s="93">
        <v>10</v>
      </c>
      <c r="G441" s="49" t="s">
        <v>289</v>
      </c>
      <c r="H441" s="136">
        <v>5</v>
      </c>
      <c r="I441" s="55">
        <f t="shared" si="80"/>
        <v>0.5</v>
      </c>
      <c r="J441" s="31" t="str">
        <f t="shared" si="78"/>
        <v>MEDIO</v>
      </c>
      <c r="K441" s="33">
        <v>5000000</v>
      </c>
      <c r="L441" s="33">
        <v>4000000</v>
      </c>
      <c r="M441" s="132">
        <v>0.8</v>
      </c>
      <c r="N441" s="33">
        <v>0</v>
      </c>
      <c r="O441" s="33">
        <v>0</v>
      </c>
      <c r="P441" s="127">
        <f t="shared" si="86"/>
        <v>0</v>
      </c>
      <c r="Q441" s="31" t="str">
        <f t="shared" si="82"/>
        <v>MUY BAJO</v>
      </c>
      <c r="R441" s="102"/>
      <c r="S441" s="32">
        <f t="shared" si="81"/>
        <v>0</v>
      </c>
      <c r="T441" s="31" t="str">
        <f t="shared" si="83"/>
        <v>MUY BAJO</v>
      </c>
    </row>
    <row r="442" spans="1:20" ht="25.5" x14ac:dyDescent="0.25">
      <c r="A442" s="141"/>
      <c r="B442" s="10" t="s">
        <v>238</v>
      </c>
      <c r="C442" s="3" t="s">
        <v>30</v>
      </c>
      <c r="D442" s="1" t="s">
        <v>243</v>
      </c>
      <c r="E442" s="54">
        <v>24</v>
      </c>
      <c r="F442" s="93">
        <v>10</v>
      </c>
      <c r="G442" s="49" t="s">
        <v>289</v>
      </c>
      <c r="H442" s="136">
        <v>11</v>
      </c>
      <c r="I442" s="55">
        <f t="shared" si="80"/>
        <v>1.1000000000000001</v>
      </c>
      <c r="J442" s="31" t="str">
        <f t="shared" si="78"/>
        <v>MUY ALTO</v>
      </c>
      <c r="K442" s="33">
        <v>5000000</v>
      </c>
      <c r="L442" s="33">
        <v>4000000</v>
      </c>
      <c r="M442" s="132">
        <v>0.8</v>
      </c>
      <c r="N442" s="33">
        <v>0</v>
      </c>
      <c r="O442" s="33">
        <v>0</v>
      </c>
      <c r="P442" s="127">
        <f t="shared" si="86"/>
        <v>0</v>
      </c>
      <c r="Q442" s="31" t="str">
        <f t="shared" si="82"/>
        <v>MUY BAJO</v>
      </c>
      <c r="R442" s="102"/>
      <c r="S442" s="32">
        <f t="shared" si="81"/>
        <v>0</v>
      </c>
      <c r="T442" s="31" t="str">
        <f t="shared" si="83"/>
        <v>MUY BAJO</v>
      </c>
    </row>
    <row r="443" spans="1:20" ht="25.5" x14ac:dyDescent="0.25">
      <c r="A443" s="141"/>
      <c r="B443" s="10" t="s">
        <v>238</v>
      </c>
      <c r="C443" s="3" t="s">
        <v>31</v>
      </c>
      <c r="D443" s="1" t="s">
        <v>243</v>
      </c>
      <c r="E443" s="54">
        <v>23</v>
      </c>
      <c r="F443" s="93">
        <v>10</v>
      </c>
      <c r="G443" s="49" t="s">
        <v>289</v>
      </c>
      <c r="H443" s="136">
        <v>11</v>
      </c>
      <c r="I443" s="55">
        <f t="shared" si="80"/>
        <v>1.1000000000000001</v>
      </c>
      <c r="J443" s="31" t="str">
        <f t="shared" si="78"/>
        <v>MUY ALTO</v>
      </c>
      <c r="K443" s="33">
        <v>5000000</v>
      </c>
      <c r="L443" s="33">
        <v>4000000</v>
      </c>
      <c r="M443" s="132">
        <v>0.8</v>
      </c>
      <c r="N443" s="33">
        <v>0</v>
      </c>
      <c r="O443" s="33">
        <v>0</v>
      </c>
      <c r="P443" s="127">
        <f t="shared" si="86"/>
        <v>0</v>
      </c>
      <c r="Q443" s="31" t="str">
        <f t="shared" si="82"/>
        <v>MUY BAJO</v>
      </c>
      <c r="R443" s="102"/>
      <c r="S443" s="32">
        <f t="shared" si="81"/>
        <v>0</v>
      </c>
      <c r="T443" s="31" t="str">
        <f t="shared" si="83"/>
        <v>MUY BAJO</v>
      </c>
    </row>
    <row r="444" spans="1:20" ht="25.5" x14ac:dyDescent="0.25">
      <c r="A444" s="141"/>
      <c r="B444" s="10" t="s">
        <v>238</v>
      </c>
      <c r="C444" s="3" t="s">
        <v>27</v>
      </c>
      <c r="D444" s="1" t="s">
        <v>244</v>
      </c>
      <c r="E444" s="54">
        <v>26</v>
      </c>
      <c r="F444" s="93">
        <v>10</v>
      </c>
      <c r="G444" s="49" t="s">
        <v>289</v>
      </c>
      <c r="H444" s="136">
        <v>12</v>
      </c>
      <c r="I444" s="55">
        <f t="shared" si="80"/>
        <v>1.2</v>
      </c>
      <c r="J444" s="31" t="str">
        <f t="shared" si="78"/>
        <v>MUY ALTO</v>
      </c>
      <c r="K444" s="33">
        <v>15000000</v>
      </c>
      <c r="L444" s="33">
        <v>6379</v>
      </c>
      <c r="M444" s="132">
        <v>4.2526666666666669E-4</v>
      </c>
      <c r="N444" s="33">
        <v>0</v>
      </c>
      <c r="O444" s="33">
        <v>0</v>
      </c>
      <c r="P444" s="127">
        <f t="shared" si="86"/>
        <v>0</v>
      </c>
      <c r="Q444" s="31" t="str">
        <f t="shared" si="82"/>
        <v>MUY BAJO</v>
      </c>
      <c r="R444" s="102"/>
      <c r="S444" s="32">
        <f t="shared" si="81"/>
        <v>0</v>
      </c>
      <c r="T444" s="31" t="str">
        <f t="shared" si="83"/>
        <v>MUY BAJO</v>
      </c>
    </row>
    <row r="445" spans="1:20" ht="25.5" x14ac:dyDescent="0.25">
      <c r="A445" s="141"/>
      <c r="B445" s="10" t="s">
        <v>238</v>
      </c>
      <c r="C445" s="3" t="s">
        <v>29</v>
      </c>
      <c r="D445" s="1" t="s">
        <v>244</v>
      </c>
      <c r="E445" s="54">
        <v>24</v>
      </c>
      <c r="F445" s="93">
        <v>10</v>
      </c>
      <c r="G445" s="49" t="s">
        <v>289</v>
      </c>
      <c r="H445" s="136">
        <v>11</v>
      </c>
      <c r="I445" s="55">
        <f t="shared" si="80"/>
        <v>1.1000000000000001</v>
      </c>
      <c r="J445" s="31" t="str">
        <f t="shared" si="78"/>
        <v>MUY ALTO</v>
      </c>
      <c r="K445" s="33">
        <v>5000000</v>
      </c>
      <c r="L445" s="33">
        <v>6979</v>
      </c>
      <c r="M445" s="132">
        <v>1.3958E-3</v>
      </c>
      <c r="N445" s="33">
        <v>0</v>
      </c>
      <c r="O445" s="33">
        <v>0</v>
      </c>
      <c r="P445" s="127">
        <f t="shared" si="86"/>
        <v>0</v>
      </c>
      <c r="Q445" s="31" t="str">
        <f t="shared" si="82"/>
        <v>MUY BAJO</v>
      </c>
      <c r="R445" s="102"/>
      <c r="S445" s="32">
        <f t="shared" si="81"/>
        <v>0</v>
      </c>
      <c r="T445" s="31" t="str">
        <f t="shared" si="83"/>
        <v>MUY BAJO</v>
      </c>
    </row>
    <row r="446" spans="1:20" ht="25.5" x14ac:dyDescent="0.25">
      <c r="A446" s="141"/>
      <c r="B446" s="10" t="s">
        <v>238</v>
      </c>
      <c r="C446" s="3" t="s">
        <v>30</v>
      </c>
      <c r="D446" s="1" t="s">
        <v>244</v>
      </c>
      <c r="E446" s="54">
        <v>25</v>
      </c>
      <c r="F446" s="93">
        <v>10</v>
      </c>
      <c r="G446" s="49" t="s">
        <v>289</v>
      </c>
      <c r="H446" s="136">
        <v>11</v>
      </c>
      <c r="I446" s="55">
        <f t="shared" si="80"/>
        <v>1.1000000000000001</v>
      </c>
      <c r="J446" s="31" t="str">
        <f t="shared" si="78"/>
        <v>MUY ALTO</v>
      </c>
      <c r="K446" s="33">
        <v>5000000</v>
      </c>
      <c r="L446" s="33">
        <v>6980</v>
      </c>
      <c r="M446" s="132">
        <v>1.3960000000000001E-3</v>
      </c>
      <c r="N446" s="33">
        <v>0</v>
      </c>
      <c r="O446" s="33">
        <v>0</v>
      </c>
      <c r="P446" s="127">
        <f t="shared" si="86"/>
        <v>0</v>
      </c>
      <c r="Q446" s="31" t="str">
        <f t="shared" si="82"/>
        <v>MUY BAJO</v>
      </c>
      <c r="R446" s="102"/>
      <c r="S446" s="32">
        <f t="shared" si="81"/>
        <v>0</v>
      </c>
      <c r="T446" s="31" t="str">
        <f t="shared" si="83"/>
        <v>MUY BAJO</v>
      </c>
    </row>
    <row r="447" spans="1:20" ht="25.5" x14ac:dyDescent="0.25">
      <c r="A447" s="141"/>
      <c r="B447" s="10" t="s">
        <v>238</v>
      </c>
      <c r="C447" s="3" t="s">
        <v>31</v>
      </c>
      <c r="D447" s="1" t="s">
        <v>244</v>
      </c>
      <c r="E447" s="54">
        <v>25</v>
      </c>
      <c r="F447" s="93">
        <v>10</v>
      </c>
      <c r="G447" s="49" t="s">
        <v>289</v>
      </c>
      <c r="H447" s="136">
        <v>9</v>
      </c>
      <c r="I447" s="55">
        <f t="shared" si="80"/>
        <v>0.9</v>
      </c>
      <c r="J447" s="31" t="str">
        <f t="shared" ref="J447:J510" si="87">IF(I447&lt;=20%,"MUY BAJO",IF(AND(I447&gt;20%,I447&lt;=40%),"BAJO",IF(AND(I447&gt;40%,I447&lt;=60%),"MEDIO",IF(AND(I447&gt;60%,I447&lt;=80%),"ALTO","MUY ALTO"))))</f>
        <v>MUY ALTO</v>
      </c>
      <c r="K447" s="33">
        <v>5000000</v>
      </c>
      <c r="L447" s="33">
        <v>6979</v>
      </c>
      <c r="M447" s="132">
        <v>1.3958E-3</v>
      </c>
      <c r="N447" s="33">
        <v>0</v>
      </c>
      <c r="O447" s="33">
        <v>0</v>
      </c>
      <c r="P447" s="127">
        <f t="shared" si="86"/>
        <v>0</v>
      </c>
      <c r="Q447" s="31" t="str">
        <f t="shared" si="82"/>
        <v>MUY BAJO</v>
      </c>
      <c r="R447" s="102"/>
      <c r="S447" s="32">
        <f t="shared" si="81"/>
        <v>0</v>
      </c>
      <c r="T447" s="31" t="str">
        <f t="shared" si="83"/>
        <v>MUY BAJO</v>
      </c>
    </row>
    <row r="448" spans="1:20" ht="38.25" x14ac:dyDescent="0.25">
      <c r="A448" s="141"/>
      <c r="B448" s="10" t="s">
        <v>238</v>
      </c>
      <c r="C448" s="3" t="s">
        <v>27</v>
      </c>
      <c r="D448" s="1" t="s">
        <v>245</v>
      </c>
      <c r="E448" s="54">
        <v>23</v>
      </c>
      <c r="F448" s="93">
        <v>12</v>
      </c>
      <c r="G448" s="49" t="s">
        <v>289</v>
      </c>
      <c r="H448" s="136">
        <v>14</v>
      </c>
      <c r="I448" s="55">
        <f t="shared" si="80"/>
        <v>1.1666666666666667</v>
      </c>
      <c r="J448" s="31" t="str">
        <f t="shared" si="87"/>
        <v>MUY ALTO</v>
      </c>
      <c r="K448" s="33">
        <v>18750000</v>
      </c>
      <c r="L448" s="33">
        <v>9250467</v>
      </c>
      <c r="M448" s="132">
        <v>0.49335824</v>
      </c>
      <c r="N448" s="33">
        <v>2659107</v>
      </c>
      <c r="O448" s="33">
        <v>9130467</v>
      </c>
      <c r="P448" s="127">
        <f t="shared" si="86"/>
        <v>0.98702768195378676</v>
      </c>
      <c r="Q448" s="31" t="str">
        <f t="shared" si="82"/>
        <v>MUY ALTO</v>
      </c>
      <c r="R448" s="102"/>
      <c r="S448" s="32">
        <f t="shared" si="81"/>
        <v>1.1515322956127514</v>
      </c>
      <c r="T448" s="31" t="str">
        <f t="shared" si="83"/>
        <v>MUY ALTO</v>
      </c>
    </row>
    <row r="449" spans="1:20" ht="38.25" x14ac:dyDescent="0.25">
      <c r="A449" s="141"/>
      <c r="B449" s="10" t="s">
        <v>238</v>
      </c>
      <c r="C449" s="3" t="s">
        <v>29</v>
      </c>
      <c r="D449" s="1" t="s">
        <v>245</v>
      </c>
      <c r="E449" s="54">
        <v>19</v>
      </c>
      <c r="F449" s="93">
        <v>12</v>
      </c>
      <c r="G449" s="49" t="s">
        <v>289</v>
      </c>
      <c r="H449" s="136">
        <v>9</v>
      </c>
      <c r="I449" s="55">
        <f t="shared" si="80"/>
        <v>0.75</v>
      </c>
      <c r="J449" s="31" t="str">
        <f t="shared" si="87"/>
        <v>ALTO</v>
      </c>
      <c r="K449" s="33">
        <v>3750000</v>
      </c>
      <c r="L449" s="33">
        <v>0</v>
      </c>
      <c r="M449" s="132">
        <v>0</v>
      </c>
      <c r="N449" s="33">
        <v>0</v>
      </c>
      <c r="O449" s="33">
        <v>0</v>
      </c>
      <c r="P449" s="127" t="e">
        <f t="shared" si="86"/>
        <v>#DIV/0!</v>
      </c>
      <c r="Q449" s="31" t="e">
        <f t="shared" si="82"/>
        <v>#DIV/0!</v>
      </c>
      <c r="R449" s="102"/>
      <c r="S449" s="32" t="e">
        <f t="shared" si="81"/>
        <v>#DIV/0!</v>
      </c>
      <c r="T449" s="31" t="e">
        <f t="shared" si="83"/>
        <v>#DIV/0!</v>
      </c>
    </row>
    <row r="450" spans="1:20" ht="38.25" x14ac:dyDescent="0.25">
      <c r="A450" s="141"/>
      <c r="B450" s="10" t="s">
        <v>238</v>
      </c>
      <c r="C450" s="3" t="s">
        <v>30</v>
      </c>
      <c r="D450" s="1" t="s">
        <v>245</v>
      </c>
      <c r="E450" s="54">
        <v>20</v>
      </c>
      <c r="F450" s="93">
        <v>12</v>
      </c>
      <c r="G450" s="49" t="s">
        <v>289</v>
      </c>
      <c r="H450" s="136">
        <v>12</v>
      </c>
      <c r="I450" s="55">
        <f t="shared" si="80"/>
        <v>1</v>
      </c>
      <c r="J450" s="31" t="str">
        <f t="shared" si="87"/>
        <v>MUY ALTO</v>
      </c>
      <c r="K450" s="33">
        <v>3750000</v>
      </c>
      <c r="L450" s="33">
        <v>0</v>
      </c>
      <c r="M450" s="132">
        <v>0</v>
      </c>
      <c r="N450" s="33">
        <v>0</v>
      </c>
      <c r="O450" s="33">
        <v>0</v>
      </c>
      <c r="P450" s="127" t="e">
        <f t="shared" si="86"/>
        <v>#DIV/0!</v>
      </c>
      <c r="Q450" s="31" t="e">
        <f t="shared" si="82"/>
        <v>#DIV/0!</v>
      </c>
      <c r="R450" s="102"/>
      <c r="S450" s="32" t="e">
        <f t="shared" si="81"/>
        <v>#DIV/0!</v>
      </c>
      <c r="T450" s="31" t="e">
        <f t="shared" si="83"/>
        <v>#DIV/0!</v>
      </c>
    </row>
    <row r="451" spans="1:20" ht="38.25" x14ac:dyDescent="0.25">
      <c r="A451" s="141"/>
      <c r="B451" s="10" t="s">
        <v>238</v>
      </c>
      <c r="C451" s="3" t="s">
        <v>31</v>
      </c>
      <c r="D451" s="1" t="s">
        <v>245</v>
      </c>
      <c r="E451" s="54">
        <v>19</v>
      </c>
      <c r="F451" s="93">
        <v>12</v>
      </c>
      <c r="G451" s="49" t="s">
        <v>289</v>
      </c>
      <c r="H451" s="136">
        <v>10</v>
      </c>
      <c r="I451" s="55">
        <f t="shared" si="80"/>
        <v>0.83333333333333337</v>
      </c>
      <c r="J451" s="31" t="str">
        <f t="shared" si="87"/>
        <v>MUY ALTO</v>
      </c>
      <c r="K451" s="33">
        <v>3750000</v>
      </c>
      <c r="L451" s="33">
        <v>0</v>
      </c>
      <c r="M451" s="132">
        <v>0</v>
      </c>
      <c r="N451" s="33">
        <v>0</v>
      </c>
      <c r="O451" s="33">
        <v>0</v>
      </c>
      <c r="P451" s="127" t="e">
        <f t="shared" si="86"/>
        <v>#DIV/0!</v>
      </c>
      <c r="Q451" s="31" t="e">
        <f t="shared" si="82"/>
        <v>#DIV/0!</v>
      </c>
      <c r="R451" s="102"/>
      <c r="S451" s="32" t="e">
        <f t="shared" si="81"/>
        <v>#DIV/0!</v>
      </c>
      <c r="T451" s="31" t="e">
        <f t="shared" si="83"/>
        <v>#DIV/0!</v>
      </c>
    </row>
    <row r="452" spans="1:20" ht="63.75" x14ac:dyDescent="0.25">
      <c r="A452" s="141"/>
      <c r="B452" s="10" t="s">
        <v>238</v>
      </c>
      <c r="C452" s="3" t="s">
        <v>27</v>
      </c>
      <c r="D452" s="1" t="s">
        <v>246</v>
      </c>
      <c r="E452" s="54">
        <v>0</v>
      </c>
      <c r="F452" s="93">
        <v>1000</v>
      </c>
      <c r="G452" s="49" t="s">
        <v>290</v>
      </c>
      <c r="H452" s="136">
        <v>1551</v>
      </c>
      <c r="I452" s="55">
        <f t="shared" si="80"/>
        <v>1.5509999999999999</v>
      </c>
      <c r="J452" s="31" t="str">
        <f t="shared" si="87"/>
        <v>MUY ALTO</v>
      </c>
      <c r="K452" s="33">
        <v>0</v>
      </c>
      <c r="L452" s="33">
        <v>0</v>
      </c>
      <c r="M452" s="132"/>
      <c r="N452" s="33">
        <v>0</v>
      </c>
      <c r="O452" s="33">
        <v>0</v>
      </c>
      <c r="P452" s="127"/>
      <c r="Q452" s="31" t="s">
        <v>293</v>
      </c>
      <c r="R452" s="102"/>
      <c r="S452" s="32">
        <f t="shared" si="81"/>
        <v>0</v>
      </c>
      <c r="T452" s="31" t="s">
        <v>293</v>
      </c>
    </row>
    <row r="453" spans="1:20" ht="25.5" x14ac:dyDescent="0.25">
      <c r="A453" s="141"/>
      <c r="B453" s="10" t="s">
        <v>238</v>
      </c>
      <c r="C453" s="3" t="s">
        <v>27</v>
      </c>
      <c r="D453" s="1" t="s">
        <v>247</v>
      </c>
      <c r="E453" s="54">
        <v>16442</v>
      </c>
      <c r="F453" s="93">
        <v>8000</v>
      </c>
      <c r="G453" s="49" t="s">
        <v>289</v>
      </c>
      <c r="H453" s="136">
        <v>6963</v>
      </c>
      <c r="I453" s="55">
        <f t="shared" si="80"/>
        <v>0.87037500000000001</v>
      </c>
      <c r="J453" s="31" t="str">
        <f t="shared" si="87"/>
        <v>MUY ALTO</v>
      </c>
      <c r="K453" s="33">
        <v>221500000</v>
      </c>
      <c r="L453" s="33">
        <v>90257754</v>
      </c>
      <c r="M453" s="132">
        <v>0.40748421670428892</v>
      </c>
      <c r="N453" s="33">
        <v>7542815</v>
      </c>
      <c r="O453" s="33">
        <v>88861585</v>
      </c>
      <c r="P453" s="127">
        <f t="shared" si="86"/>
        <v>0.98453131240114833</v>
      </c>
      <c r="Q453" s="31" t="str">
        <f t="shared" si="82"/>
        <v>MUY ALTO</v>
      </c>
      <c r="R453" s="102"/>
      <c r="S453" s="32">
        <f t="shared" si="81"/>
        <v>0.85691144103114947</v>
      </c>
      <c r="T453" s="31" t="str">
        <f t="shared" si="83"/>
        <v>MUY ALTO</v>
      </c>
    </row>
    <row r="454" spans="1:20" ht="25.5" x14ac:dyDescent="0.25">
      <c r="A454" s="141"/>
      <c r="B454" s="10" t="s">
        <v>238</v>
      </c>
      <c r="C454" s="3" t="s">
        <v>29</v>
      </c>
      <c r="D454" s="1" t="s">
        <v>247</v>
      </c>
      <c r="E454" s="54">
        <v>722</v>
      </c>
      <c r="F454" s="93">
        <v>100</v>
      </c>
      <c r="G454" s="49" t="s">
        <v>289</v>
      </c>
      <c r="H454" s="136">
        <v>0</v>
      </c>
      <c r="I454" s="55">
        <f t="shared" si="80"/>
        <v>0</v>
      </c>
      <c r="J454" s="31" t="str">
        <f t="shared" si="87"/>
        <v>MUY BAJO</v>
      </c>
      <c r="K454" s="33">
        <v>10000000</v>
      </c>
      <c r="L454" s="33">
        <v>0</v>
      </c>
      <c r="M454" s="132">
        <v>0</v>
      </c>
      <c r="N454" s="33">
        <v>0</v>
      </c>
      <c r="O454" s="33">
        <v>0</v>
      </c>
      <c r="P454" s="127" t="e">
        <f t="shared" si="86"/>
        <v>#DIV/0!</v>
      </c>
      <c r="Q454" s="31" t="e">
        <f t="shared" si="82"/>
        <v>#DIV/0!</v>
      </c>
      <c r="R454" s="102"/>
      <c r="S454" s="32" t="e">
        <f t="shared" si="81"/>
        <v>#DIV/0!</v>
      </c>
      <c r="T454" s="31" t="e">
        <f t="shared" si="83"/>
        <v>#DIV/0!</v>
      </c>
    </row>
    <row r="455" spans="1:20" ht="25.5" x14ac:dyDescent="0.25">
      <c r="A455" s="141"/>
      <c r="B455" s="10" t="s">
        <v>238</v>
      </c>
      <c r="C455" s="3" t="s">
        <v>30</v>
      </c>
      <c r="D455" s="1" t="s">
        <v>247</v>
      </c>
      <c r="E455" s="54">
        <v>600</v>
      </c>
      <c r="F455" s="93">
        <v>150</v>
      </c>
      <c r="G455" s="49" t="s">
        <v>289</v>
      </c>
      <c r="H455" s="136">
        <v>0</v>
      </c>
      <c r="I455" s="55">
        <f t="shared" si="80"/>
        <v>0</v>
      </c>
      <c r="J455" s="31" t="str">
        <f t="shared" si="87"/>
        <v>MUY BAJO</v>
      </c>
      <c r="K455" s="33">
        <v>10000000</v>
      </c>
      <c r="L455" s="33">
        <v>0</v>
      </c>
      <c r="M455" s="132">
        <v>0</v>
      </c>
      <c r="N455" s="33">
        <v>0</v>
      </c>
      <c r="O455" s="33">
        <v>0</v>
      </c>
      <c r="P455" s="127" t="e">
        <f t="shared" si="86"/>
        <v>#DIV/0!</v>
      </c>
      <c r="Q455" s="31" t="e">
        <f t="shared" si="82"/>
        <v>#DIV/0!</v>
      </c>
      <c r="R455" s="102"/>
      <c r="S455" s="32" t="e">
        <f t="shared" si="81"/>
        <v>#DIV/0!</v>
      </c>
      <c r="T455" s="31" t="e">
        <f t="shared" si="83"/>
        <v>#DIV/0!</v>
      </c>
    </row>
    <row r="456" spans="1:20" ht="25.5" x14ac:dyDescent="0.25">
      <c r="A456" s="141"/>
      <c r="B456" s="10" t="s">
        <v>238</v>
      </c>
      <c r="C456" s="3" t="s">
        <v>31</v>
      </c>
      <c r="D456" s="1" t="s">
        <v>247</v>
      </c>
      <c r="E456" s="54">
        <v>1075</v>
      </c>
      <c r="F456" s="93">
        <v>200</v>
      </c>
      <c r="G456" s="49" t="s">
        <v>289</v>
      </c>
      <c r="H456" s="136">
        <v>0</v>
      </c>
      <c r="I456" s="55">
        <f t="shared" ref="I456:I519" si="88">+H456/F456</f>
        <v>0</v>
      </c>
      <c r="J456" s="31" t="str">
        <f t="shared" si="87"/>
        <v>MUY BAJO</v>
      </c>
      <c r="K456" s="33">
        <v>10000000</v>
      </c>
      <c r="L456" s="33">
        <v>0</v>
      </c>
      <c r="M456" s="132">
        <v>0</v>
      </c>
      <c r="N456" s="33">
        <v>0</v>
      </c>
      <c r="O456" s="33">
        <v>0</v>
      </c>
      <c r="P456" s="127" t="e">
        <f t="shared" si="86"/>
        <v>#DIV/0!</v>
      </c>
      <c r="Q456" s="31" t="e">
        <f t="shared" si="82"/>
        <v>#DIV/0!</v>
      </c>
      <c r="R456" s="102"/>
      <c r="S456" s="32" t="e">
        <f t="shared" ref="S456:S519" si="89">+I456*P456</f>
        <v>#DIV/0!</v>
      </c>
      <c r="T456" s="31" t="e">
        <f t="shared" si="83"/>
        <v>#DIV/0!</v>
      </c>
    </row>
    <row r="457" spans="1:20" ht="38.25" x14ac:dyDescent="0.25">
      <c r="A457" s="141"/>
      <c r="B457" s="10" t="s">
        <v>248</v>
      </c>
      <c r="C457" s="3" t="s">
        <v>27</v>
      </c>
      <c r="D457" s="1" t="s">
        <v>249</v>
      </c>
      <c r="E457" s="54">
        <v>210</v>
      </c>
      <c r="F457" s="93">
        <v>170</v>
      </c>
      <c r="G457" s="49" t="s">
        <v>289</v>
      </c>
      <c r="H457" s="136">
        <v>660</v>
      </c>
      <c r="I457" s="55">
        <f t="shared" si="88"/>
        <v>3.8823529411764706</v>
      </c>
      <c r="J457" s="31" t="str">
        <f t="shared" si="87"/>
        <v>MUY ALTO</v>
      </c>
      <c r="K457" s="33">
        <v>310000000</v>
      </c>
      <c r="L457" s="33">
        <v>169000000</v>
      </c>
      <c r="M457" s="132">
        <v>0.54516129032258065</v>
      </c>
      <c r="N457" s="33">
        <v>19138492</v>
      </c>
      <c r="O457" s="33">
        <v>168972648</v>
      </c>
      <c r="P457" s="127">
        <f t="shared" si="86"/>
        <v>0.99983815384615382</v>
      </c>
      <c r="Q457" s="31" t="str">
        <f t="shared" si="82"/>
        <v>MUY ALTO</v>
      </c>
      <c r="R457" s="102"/>
      <c r="S457" s="32">
        <f t="shared" si="89"/>
        <v>3.8817245972850678</v>
      </c>
      <c r="T457" s="31" t="str">
        <f t="shared" si="83"/>
        <v>MUY ALTO</v>
      </c>
    </row>
    <row r="458" spans="1:20" ht="38.25" x14ac:dyDescent="0.25">
      <c r="A458" s="141"/>
      <c r="B458" s="10" t="s">
        <v>248</v>
      </c>
      <c r="C458" s="3" t="s">
        <v>29</v>
      </c>
      <c r="D458" s="1" t="s">
        <v>249</v>
      </c>
      <c r="E458" s="54">
        <v>84</v>
      </c>
      <c r="F458" s="93">
        <v>70</v>
      </c>
      <c r="G458" s="49" t="s">
        <v>289</v>
      </c>
      <c r="H458" s="136">
        <v>95</v>
      </c>
      <c r="I458" s="55">
        <f t="shared" si="88"/>
        <v>1.3571428571428572</v>
      </c>
      <c r="J458" s="31" t="str">
        <f t="shared" si="87"/>
        <v>MUY ALTO</v>
      </c>
      <c r="K458" s="33">
        <v>25000000</v>
      </c>
      <c r="L458" s="33">
        <v>13038624</v>
      </c>
      <c r="M458" s="132">
        <v>0.52154495999999995</v>
      </c>
      <c r="N458" s="33">
        <v>781245</v>
      </c>
      <c r="O458" s="33">
        <v>10140000</v>
      </c>
      <c r="P458" s="127">
        <f t="shared" si="86"/>
        <v>0.77768942489636939</v>
      </c>
      <c r="Q458" s="31" t="str">
        <f t="shared" si="82"/>
        <v>ALTO</v>
      </c>
      <c r="R458" s="102"/>
      <c r="S458" s="32">
        <f t="shared" si="89"/>
        <v>1.0554356480736442</v>
      </c>
      <c r="T458" s="31" t="str">
        <f t="shared" si="83"/>
        <v>MUY ALTO</v>
      </c>
    </row>
    <row r="459" spans="1:20" ht="38.25" x14ac:dyDescent="0.25">
      <c r="A459" s="141"/>
      <c r="B459" s="10" t="s">
        <v>248</v>
      </c>
      <c r="C459" s="3" t="s">
        <v>30</v>
      </c>
      <c r="D459" s="1" t="s">
        <v>249</v>
      </c>
      <c r="E459" s="54">
        <v>60</v>
      </c>
      <c r="F459" s="93">
        <v>60</v>
      </c>
      <c r="G459" s="49" t="s">
        <v>289</v>
      </c>
      <c r="H459" s="136">
        <v>67</v>
      </c>
      <c r="I459" s="55">
        <f t="shared" si="88"/>
        <v>1.1166666666666667</v>
      </c>
      <c r="J459" s="31" t="str">
        <f t="shared" si="87"/>
        <v>MUY ALTO</v>
      </c>
      <c r="K459" s="33">
        <v>25000000</v>
      </c>
      <c r="L459" s="33">
        <v>12950000</v>
      </c>
      <c r="M459" s="132">
        <v>0.51800000000000002</v>
      </c>
      <c r="N459" s="33">
        <v>1455825</v>
      </c>
      <c r="O459" s="33">
        <v>10500000</v>
      </c>
      <c r="P459" s="127">
        <f t="shared" si="86"/>
        <v>0.81081081081081086</v>
      </c>
      <c r="Q459" s="31" t="str">
        <f t="shared" si="82"/>
        <v>MUY ALTO</v>
      </c>
      <c r="R459" s="102"/>
      <c r="S459" s="32">
        <f t="shared" si="89"/>
        <v>0.90540540540540548</v>
      </c>
      <c r="T459" s="31" t="str">
        <f t="shared" si="83"/>
        <v>MUY ALTO</v>
      </c>
    </row>
    <row r="460" spans="1:20" ht="38.25" x14ac:dyDescent="0.25">
      <c r="A460" s="141"/>
      <c r="B460" s="10" t="s">
        <v>248</v>
      </c>
      <c r="C460" s="3" t="s">
        <v>31</v>
      </c>
      <c r="D460" s="1" t="s">
        <v>249</v>
      </c>
      <c r="E460" s="54">
        <v>84</v>
      </c>
      <c r="F460" s="93">
        <v>80</v>
      </c>
      <c r="G460" s="49" t="s">
        <v>289</v>
      </c>
      <c r="H460" s="136">
        <v>84</v>
      </c>
      <c r="I460" s="55">
        <f t="shared" si="88"/>
        <v>1.05</v>
      </c>
      <c r="J460" s="31" t="str">
        <f t="shared" si="87"/>
        <v>MUY ALTO</v>
      </c>
      <c r="K460" s="33">
        <v>25000000</v>
      </c>
      <c r="L460" s="33">
        <v>14435931</v>
      </c>
      <c r="M460" s="132">
        <v>0.57743723999999996</v>
      </c>
      <c r="N460" s="33">
        <v>1374160</v>
      </c>
      <c r="O460" s="33">
        <v>11980000</v>
      </c>
      <c r="P460" s="127">
        <f t="shared" si="86"/>
        <v>0.82987373658131225</v>
      </c>
      <c r="Q460" s="31" t="str">
        <f t="shared" si="82"/>
        <v>MUY ALTO</v>
      </c>
      <c r="R460" s="102"/>
      <c r="S460" s="32">
        <f t="shared" si="89"/>
        <v>0.87136742341037787</v>
      </c>
      <c r="T460" s="31" t="str">
        <f t="shared" si="83"/>
        <v>MUY ALTO</v>
      </c>
    </row>
    <row r="461" spans="1:20" ht="38.25" x14ac:dyDescent="0.25">
      <c r="A461" s="141"/>
      <c r="B461" s="10" t="s">
        <v>248</v>
      </c>
      <c r="C461" s="3" t="s">
        <v>27</v>
      </c>
      <c r="D461" s="1" t="s">
        <v>250</v>
      </c>
      <c r="E461" s="54">
        <v>76</v>
      </c>
      <c r="F461" s="93">
        <v>170</v>
      </c>
      <c r="G461" s="49" t="s">
        <v>289</v>
      </c>
      <c r="H461" s="136">
        <v>283</v>
      </c>
      <c r="I461" s="55">
        <f t="shared" si="88"/>
        <v>1.6647058823529413</v>
      </c>
      <c r="J461" s="31" t="str">
        <f t="shared" si="87"/>
        <v>MUY ALTO</v>
      </c>
      <c r="K461" s="33">
        <v>951000000</v>
      </c>
      <c r="L461" s="33">
        <v>252378817</v>
      </c>
      <c r="M461" s="132">
        <v>0.26538256256572029</v>
      </c>
      <c r="N461" s="33">
        <v>142434249</v>
      </c>
      <c r="O461" s="33">
        <v>233234249</v>
      </c>
      <c r="P461" s="127">
        <f t="shared" si="86"/>
        <v>0.92414352271094136</v>
      </c>
      <c r="Q461" s="31" t="str">
        <f t="shared" si="82"/>
        <v>MUY ALTO</v>
      </c>
      <c r="R461" s="102"/>
      <c r="S461" s="32">
        <f t="shared" si="89"/>
        <v>1.5384271583952731</v>
      </c>
      <c r="T461" s="31" t="str">
        <f t="shared" si="83"/>
        <v>MUY ALTO</v>
      </c>
    </row>
    <row r="462" spans="1:20" ht="38.25" x14ac:dyDescent="0.25">
      <c r="A462" s="141"/>
      <c r="B462" s="10" t="s">
        <v>248</v>
      </c>
      <c r="C462" s="3" t="s">
        <v>29</v>
      </c>
      <c r="D462" s="1" t="s">
        <v>250</v>
      </c>
      <c r="E462" s="54">
        <v>23</v>
      </c>
      <c r="F462" s="93">
        <v>6</v>
      </c>
      <c r="G462" s="49" t="s">
        <v>289</v>
      </c>
      <c r="H462" s="136">
        <v>47</v>
      </c>
      <c r="I462" s="55">
        <f t="shared" si="88"/>
        <v>7.833333333333333</v>
      </c>
      <c r="J462" s="31" t="str">
        <f t="shared" si="87"/>
        <v>MUY ALTO</v>
      </c>
      <c r="K462" s="33">
        <v>10000000</v>
      </c>
      <c r="L462" s="33">
        <v>0</v>
      </c>
      <c r="M462" s="132">
        <v>0</v>
      </c>
      <c r="N462" s="33">
        <v>0</v>
      </c>
      <c r="O462" s="33">
        <v>0</v>
      </c>
      <c r="P462" s="127" t="e">
        <f t="shared" si="86"/>
        <v>#DIV/0!</v>
      </c>
      <c r="Q462" s="31" t="e">
        <f t="shared" si="82"/>
        <v>#DIV/0!</v>
      </c>
      <c r="R462" s="102"/>
      <c r="S462" s="32" t="e">
        <f t="shared" si="89"/>
        <v>#DIV/0!</v>
      </c>
      <c r="T462" s="31" t="e">
        <f t="shared" si="83"/>
        <v>#DIV/0!</v>
      </c>
    </row>
    <row r="463" spans="1:20" ht="38.25" x14ac:dyDescent="0.25">
      <c r="A463" s="141"/>
      <c r="B463" s="10" t="s">
        <v>248</v>
      </c>
      <c r="C463" s="3" t="s">
        <v>30</v>
      </c>
      <c r="D463" s="1" t="s">
        <v>250</v>
      </c>
      <c r="E463" s="54">
        <v>17</v>
      </c>
      <c r="F463" s="93">
        <v>6</v>
      </c>
      <c r="G463" s="49" t="s">
        <v>289</v>
      </c>
      <c r="H463" s="136">
        <v>38</v>
      </c>
      <c r="I463" s="55">
        <f t="shared" si="88"/>
        <v>6.333333333333333</v>
      </c>
      <c r="J463" s="31" t="str">
        <f t="shared" si="87"/>
        <v>MUY ALTO</v>
      </c>
      <c r="K463" s="33">
        <v>10000000</v>
      </c>
      <c r="L463" s="33">
        <v>0</v>
      </c>
      <c r="M463" s="132">
        <v>0</v>
      </c>
      <c r="N463" s="33">
        <v>0</v>
      </c>
      <c r="O463" s="33">
        <v>0</v>
      </c>
      <c r="P463" s="127" t="e">
        <f t="shared" si="86"/>
        <v>#DIV/0!</v>
      </c>
      <c r="Q463" s="31" t="e">
        <f t="shared" si="82"/>
        <v>#DIV/0!</v>
      </c>
      <c r="R463" s="102"/>
      <c r="S463" s="32" t="e">
        <f t="shared" si="89"/>
        <v>#DIV/0!</v>
      </c>
      <c r="T463" s="31" t="e">
        <f t="shared" si="83"/>
        <v>#DIV/0!</v>
      </c>
    </row>
    <row r="464" spans="1:20" ht="38.25" x14ac:dyDescent="0.25">
      <c r="A464" s="141"/>
      <c r="B464" s="10" t="s">
        <v>248</v>
      </c>
      <c r="C464" s="3" t="s">
        <v>31</v>
      </c>
      <c r="D464" s="1" t="s">
        <v>250</v>
      </c>
      <c r="E464" s="54">
        <v>23</v>
      </c>
      <c r="F464" s="93">
        <v>8</v>
      </c>
      <c r="G464" s="49" t="s">
        <v>289</v>
      </c>
      <c r="H464" s="136">
        <v>45</v>
      </c>
      <c r="I464" s="55">
        <f t="shared" si="88"/>
        <v>5.625</v>
      </c>
      <c r="J464" s="31" t="str">
        <f t="shared" si="87"/>
        <v>MUY ALTO</v>
      </c>
      <c r="K464" s="33">
        <v>15000000</v>
      </c>
      <c r="L464" s="33">
        <v>0</v>
      </c>
      <c r="M464" s="132">
        <v>0</v>
      </c>
      <c r="N464" s="33">
        <v>0</v>
      </c>
      <c r="O464" s="33">
        <v>0</v>
      </c>
      <c r="P464" s="127" t="e">
        <f t="shared" si="86"/>
        <v>#DIV/0!</v>
      </c>
      <c r="Q464" s="31" t="e">
        <f t="shared" si="82"/>
        <v>#DIV/0!</v>
      </c>
      <c r="R464" s="102"/>
      <c r="S464" s="32" t="e">
        <f t="shared" si="89"/>
        <v>#DIV/0!</v>
      </c>
      <c r="T464" s="31" t="e">
        <f t="shared" si="83"/>
        <v>#DIV/0!</v>
      </c>
    </row>
    <row r="465" spans="1:20" ht="38.25" x14ac:dyDescent="0.25">
      <c r="A465" s="141"/>
      <c r="B465" s="10" t="s">
        <v>248</v>
      </c>
      <c r="C465" s="3" t="s">
        <v>27</v>
      </c>
      <c r="D465" s="1" t="s">
        <v>251</v>
      </c>
      <c r="E465" s="54">
        <v>124</v>
      </c>
      <c r="F465" s="93">
        <v>70</v>
      </c>
      <c r="G465" s="49" t="s">
        <v>289</v>
      </c>
      <c r="H465" s="136">
        <v>198</v>
      </c>
      <c r="I465" s="55">
        <f t="shared" si="88"/>
        <v>2.8285714285714287</v>
      </c>
      <c r="J465" s="31" t="str">
        <f t="shared" si="87"/>
        <v>MUY ALTO</v>
      </c>
      <c r="K465" s="33">
        <v>290000000</v>
      </c>
      <c r="L465" s="33">
        <v>252200000</v>
      </c>
      <c r="M465" s="132">
        <v>0.86965517241379309</v>
      </c>
      <c r="N465" s="33">
        <v>86719093</v>
      </c>
      <c r="O465" s="33">
        <v>119640000</v>
      </c>
      <c r="P465" s="127">
        <f t="shared" si="86"/>
        <v>0.47438540840602694</v>
      </c>
      <c r="Q465" s="31" t="str">
        <f t="shared" si="82"/>
        <v>MEDIO</v>
      </c>
      <c r="R465" s="102"/>
      <c r="S465" s="32">
        <f t="shared" si="89"/>
        <v>1.3418330123484763</v>
      </c>
      <c r="T465" s="31" t="str">
        <f t="shared" si="83"/>
        <v>MUY ALTO</v>
      </c>
    </row>
    <row r="466" spans="1:20" ht="38.25" x14ac:dyDescent="0.25">
      <c r="A466" s="141"/>
      <c r="B466" s="10" t="s">
        <v>248</v>
      </c>
      <c r="C466" s="3" t="s">
        <v>29</v>
      </c>
      <c r="D466" s="1" t="s">
        <v>251</v>
      </c>
      <c r="E466" s="54">
        <v>22</v>
      </c>
      <c r="F466" s="93">
        <v>15</v>
      </c>
      <c r="G466" s="49" t="s">
        <v>289</v>
      </c>
      <c r="H466" s="136">
        <v>32</v>
      </c>
      <c r="I466" s="55">
        <f t="shared" si="88"/>
        <v>2.1333333333333333</v>
      </c>
      <c r="J466" s="31" t="str">
        <f t="shared" si="87"/>
        <v>MUY ALTO</v>
      </c>
      <c r="K466" s="33">
        <v>10000000</v>
      </c>
      <c r="L466" s="33">
        <v>13500000</v>
      </c>
      <c r="M466" s="132">
        <v>1.35</v>
      </c>
      <c r="N466" s="33">
        <v>7740000</v>
      </c>
      <c r="O466" s="33">
        <v>7740000</v>
      </c>
      <c r="P466" s="127">
        <f t="shared" si="86"/>
        <v>0.57333333333333336</v>
      </c>
      <c r="Q466" s="31" t="str">
        <f t="shared" si="82"/>
        <v>MEDIO</v>
      </c>
      <c r="R466" s="102"/>
      <c r="S466" s="32">
        <f t="shared" si="89"/>
        <v>1.2231111111111113</v>
      </c>
      <c r="T466" s="31" t="str">
        <f t="shared" si="83"/>
        <v>MUY ALTO</v>
      </c>
    </row>
    <row r="467" spans="1:20" ht="38.25" x14ac:dyDescent="0.25">
      <c r="A467" s="141"/>
      <c r="B467" s="10" t="s">
        <v>248</v>
      </c>
      <c r="C467" s="3" t="s">
        <v>30</v>
      </c>
      <c r="D467" s="1" t="s">
        <v>251</v>
      </c>
      <c r="E467" s="54">
        <v>22</v>
      </c>
      <c r="F467" s="93">
        <v>10</v>
      </c>
      <c r="G467" s="49" t="s">
        <v>289</v>
      </c>
      <c r="H467" s="136">
        <v>26</v>
      </c>
      <c r="I467" s="55">
        <f t="shared" si="88"/>
        <v>2.6</v>
      </c>
      <c r="J467" s="31" t="str">
        <f t="shared" si="87"/>
        <v>MUY ALTO</v>
      </c>
      <c r="K467" s="33">
        <v>10000000</v>
      </c>
      <c r="L467" s="33">
        <v>13500000</v>
      </c>
      <c r="M467" s="132">
        <v>1.35</v>
      </c>
      <c r="N467" s="33">
        <v>6750000</v>
      </c>
      <c r="O467" s="33">
        <v>6750000</v>
      </c>
      <c r="P467" s="127">
        <f t="shared" si="86"/>
        <v>0.5</v>
      </c>
      <c r="Q467" s="31" t="str">
        <f t="shared" si="82"/>
        <v>MEDIO</v>
      </c>
      <c r="R467" s="102"/>
      <c r="S467" s="32">
        <f t="shared" si="89"/>
        <v>1.3</v>
      </c>
      <c r="T467" s="31" t="str">
        <f t="shared" si="83"/>
        <v>MUY ALTO</v>
      </c>
    </row>
    <row r="468" spans="1:20" ht="38.25" x14ac:dyDescent="0.25">
      <c r="A468" s="141"/>
      <c r="B468" s="10" t="s">
        <v>248</v>
      </c>
      <c r="C468" s="3" t="s">
        <v>31</v>
      </c>
      <c r="D468" s="1" t="s">
        <v>251</v>
      </c>
      <c r="E468" s="54">
        <v>22</v>
      </c>
      <c r="F468" s="93">
        <v>15</v>
      </c>
      <c r="G468" s="49" t="s">
        <v>289</v>
      </c>
      <c r="H468" s="136">
        <v>54</v>
      </c>
      <c r="I468" s="55">
        <f t="shared" si="88"/>
        <v>3.6</v>
      </c>
      <c r="J468" s="31" t="str">
        <f t="shared" si="87"/>
        <v>MUY ALTO</v>
      </c>
      <c r="K468" s="33">
        <v>15000000</v>
      </c>
      <c r="L468" s="33">
        <v>13500000</v>
      </c>
      <c r="M468" s="132">
        <v>0.9</v>
      </c>
      <c r="N468" s="33">
        <v>6750000</v>
      </c>
      <c r="O468" s="33">
        <v>6750000</v>
      </c>
      <c r="P468" s="127">
        <f t="shared" si="86"/>
        <v>0.5</v>
      </c>
      <c r="Q468" s="31" t="str">
        <f t="shared" si="82"/>
        <v>MEDIO</v>
      </c>
      <c r="R468" s="102"/>
      <c r="S468" s="32">
        <f t="shared" si="89"/>
        <v>1.8</v>
      </c>
      <c r="T468" s="31" t="str">
        <f t="shared" si="83"/>
        <v>MUY ALTO</v>
      </c>
    </row>
    <row r="469" spans="1:20" ht="51" x14ac:dyDescent="0.25">
      <c r="A469" s="141"/>
      <c r="B469" s="10" t="s">
        <v>248</v>
      </c>
      <c r="C469" s="3" t="s">
        <v>27</v>
      </c>
      <c r="D469" s="1" t="s">
        <v>252</v>
      </c>
      <c r="E469" s="54">
        <v>0</v>
      </c>
      <c r="F469" s="93">
        <v>400</v>
      </c>
      <c r="G469" s="49" t="s">
        <v>289</v>
      </c>
      <c r="H469" s="136">
        <v>174</v>
      </c>
      <c r="I469" s="55">
        <f t="shared" si="88"/>
        <v>0.435</v>
      </c>
      <c r="J469" s="31" t="str">
        <f t="shared" si="87"/>
        <v>MEDIO</v>
      </c>
      <c r="K469" s="33">
        <v>54400000</v>
      </c>
      <c r="L469" s="33">
        <v>0</v>
      </c>
      <c r="M469" s="132">
        <v>0</v>
      </c>
      <c r="N469" s="33">
        <v>0</v>
      </c>
      <c r="O469" s="33">
        <v>0</v>
      </c>
      <c r="P469" s="127" t="e">
        <f t="shared" si="86"/>
        <v>#DIV/0!</v>
      </c>
      <c r="Q469" s="31" t="e">
        <f t="shared" si="82"/>
        <v>#DIV/0!</v>
      </c>
      <c r="R469" s="102"/>
      <c r="S469" s="32" t="e">
        <f t="shared" si="89"/>
        <v>#DIV/0!</v>
      </c>
      <c r="T469" s="31" t="e">
        <f t="shared" si="83"/>
        <v>#DIV/0!</v>
      </c>
    </row>
    <row r="470" spans="1:20" ht="51" x14ac:dyDescent="0.25">
      <c r="A470" s="141"/>
      <c r="B470" s="10" t="s">
        <v>248</v>
      </c>
      <c r="C470" s="3" t="s">
        <v>29</v>
      </c>
      <c r="D470" s="1" t="s">
        <v>252</v>
      </c>
      <c r="E470" s="54">
        <v>0</v>
      </c>
      <c r="F470" s="93">
        <v>100</v>
      </c>
      <c r="G470" s="49" t="s">
        <v>289</v>
      </c>
      <c r="H470" s="136">
        <v>0</v>
      </c>
      <c r="I470" s="55">
        <f t="shared" si="88"/>
        <v>0</v>
      </c>
      <c r="J470" s="31" t="str">
        <f t="shared" si="87"/>
        <v>MUY BAJO</v>
      </c>
      <c r="K470" s="33">
        <v>13000000</v>
      </c>
      <c r="L470" s="33">
        <v>0</v>
      </c>
      <c r="M470" s="132">
        <v>0</v>
      </c>
      <c r="N470" s="33">
        <v>0</v>
      </c>
      <c r="O470" s="33">
        <v>0</v>
      </c>
      <c r="P470" s="127" t="e">
        <f t="shared" si="86"/>
        <v>#DIV/0!</v>
      </c>
      <c r="Q470" s="31" t="e">
        <f t="shared" si="82"/>
        <v>#DIV/0!</v>
      </c>
      <c r="R470" s="102"/>
      <c r="S470" s="32" t="e">
        <f t="shared" si="89"/>
        <v>#DIV/0!</v>
      </c>
      <c r="T470" s="31" t="e">
        <f t="shared" si="83"/>
        <v>#DIV/0!</v>
      </c>
    </row>
    <row r="471" spans="1:20" ht="51" x14ac:dyDescent="0.25">
      <c r="A471" s="141"/>
      <c r="B471" s="10" t="s">
        <v>248</v>
      </c>
      <c r="C471" s="3" t="s">
        <v>30</v>
      </c>
      <c r="D471" s="1" t="s">
        <v>252</v>
      </c>
      <c r="E471" s="54">
        <v>0</v>
      </c>
      <c r="F471" s="93">
        <v>100</v>
      </c>
      <c r="G471" s="49" t="s">
        <v>289</v>
      </c>
      <c r="H471" s="136">
        <v>0</v>
      </c>
      <c r="I471" s="55">
        <f t="shared" si="88"/>
        <v>0</v>
      </c>
      <c r="J471" s="31" t="str">
        <f t="shared" si="87"/>
        <v>MUY BAJO</v>
      </c>
      <c r="K471" s="33">
        <v>13000000</v>
      </c>
      <c r="L471" s="33">
        <v>0</v>
      </c>
      <c r="M471" s="132">
        <v>0</v>
      </c>
      <c r="N471" s="33">
        <v>0</v>
      </c>
      <c r="O471" s="33">
        <v>0</v>
      </c>
      <c r="P471" s="127" t="e">
        <f t="shared" si="86"/>
        <v>#DIV/0!</v>
      </c>
      <c r="Q471" s="31" t="e">
        <f t="shared" si="82"/>
        <v>#DIV/0!</v>
      </c>
      <c r="R471" s="102"/>
      <c r="S471" s="32" t="e">
        <f t="shared" si="89"/>
        <v>#DIV/0!</v>
      </c>
      <c r="T471" s="31" t="e">
        <f t="shared" si="83"/>
        <v>#DIV/0!</v>
      </c>
    </row>
    <row r="472" spans="1:20" ht="51" x14ac:dyDescent="0.25">
      <c r="A472" s="141"/>
      <c r="B472" s="10" t="s">
        <v>248</v>
      </c>
      <c r="C472" s="3" t="s">
        <v>31</v>
      </c>
      <c r="D472" s="1" t="s">
        <v>252</v>
      </c>
      <c r="E472" s="54">
        <v>0</v>
      </c>
      <c r="F472" s="93">
        <v>100</v>
      </c>
      <c r="G472" s="49" t="s">
        <v>289</v>
      </c>
      <c r="H472" s="136">
        <v>0</v>
      </c>
      <c r="I472" s="55">
        <f t="shared" si="88"/>
        <v>0</v>
      </c>
      <c r="J472" s="31" t="str">
        <f t="shared" si="87"/>
        <v>MUY BAJO</v>
      </c>
      <c r="K472" s="33">
        <v>13000000</v>
      </c>
      <c r="L472" s="33">
        <v>0</v>
      </c>
      <c r="M472" s="132">
        <v>0</v>
      </c>
      <c r="N472" s="33">
        <v>0</v>
      </c>
      <c r="O472" s="33">
        <v>0</v>
      </c>
      <c r="P472" s="127" t="e">
        <f t="shared" si="86"/>
        <v>#DIV/0!</v>
      </c>
      <c r="Q472" s="31" t="e">
        <f t="shared" si="82"/>
        <v>#DIV/0!</v>
      </c>
      <c r="R472" s="102"/>
      <c r="S472" s="32" t="e">
        <f t="shared" si="89"/>
        <v>#DIV/0!</v>
      </c>
      <c r="T472" s="31" t="e">
        <f t="shared" si="83"/>
        <v>#DIV/0!</v>
      </c>
    </row>
    <row r="473" spans="1:20" ht="25.5" x14ac:dyDescent="0.25">
      <c r="A473" s="141"/>
      <c r="B473" s="10" t="s">
        <v>248</v>
      </c>
      <c r="C473" s="3" t="s">
        <v>27</v>
      </c>
      <c r="D473" s="1" t="s">
        <v>253</v>
      </c>
      <c r="E473" s="54">
        <v>0</v>
      </c>
      <c r="F473" s="93">
        <v>100</v>
      </c>
      <c r="G473" s="49" t="s">
        <v>289</v>
      </c>
      <c r="H473" s="136">
        <v>200</v>
      </c>
      <c r="I473" s="55">
        <f t="shared" si="88"/>
        <v>2</v>
      </c>
      <c r="J473" s="31" t="str">
        <f t="shared" si="87"/>
        <v>MUY ALTO</v>
      </c>
      <c r="K473" s="33">
        <v>27200000</v>
      </c>
      <c r="L473" s="33">
        <v>0</v>
      </c>
      <c r="M473" s="132">
        <v>0</v>
      </c>
      <c r="N473" s="33">
        <v>0</v>
      </c>
      <c r="O473" s="33">
        <v>0</v>
      </c>
      <c r="P473" s="127" t="e">
        <f t="shared" si="86"/>
        <v>#DIV/0!</v>
      </c>
      <c r="Q473" s="31" t="e">
        <f t="shared" si="82"/>
        <v>#DIV/0!</v>
      </c>
      <c r="R473" s="102"/>
      <c r="S473" s="32" t="e">
        <f t="shared" si="89"/>
        <v>#DIV/0!</v>
      </c>
      <c r="T473" s="31" t="e">
        <f t="shared" si="83"/>
        <v>#DIV/0!</v>
      </c>
    </row>
    <row r="474" spans="1:20" ht="25.5" x14ac:dyDescent="0.25">
      <c r="A474" s="141"/>
      <c r="B474" s="10" t="s">
        <v>248</v>
      </c>
      <c r="C474" s="3" t="s">
        <v>29</v>
      </c>
      <c r="D474" s="1" t="s">
        <v>253</v>
      </c>
      <c r="E474" s="54">
        <v>0</v>
      </c>
      <c r="F474" s="93">
        <v>20</v>
      </c>
      <c r="G474" s="49" t="s">
        <v>289</v>
      </c>
      <c r="H474" s="136">
        <v>0</v>
      </c>
      <c r="I474" s="55">
        <f t="shared" si="88"/>
        <v>0</v>
      </c>
      <c r="J474" s="31" t="str">
        <f t="shared" si="87"/>
        <v>MUY BAJO</v>
      </c>
      <c r="K474" s="33">
        <v>13000000</v>
      </c>
      <c r="L474" s="33">
        <v>0</v>
      </c>
      <c r="M474" s="132">
        <v>0</v>
      </c>
      <c r="N474" s="33">
        <v>0</v>
      </c>
      <c r="O474" s="33">
        <v>0</v>
      </c>
      <c r="P474" s="127" t="e">
        <f t="shared" si="86"/>
        <v>#DIV/0!</v>
      </c>
      <c r="Q474" s="31" t="e">
        <f t="shared" si="82"/>
        <v>#DIV/0!</v>
      </c>
      <c r="R474" s="102"/>
      <c r="S474" s="32" t="e">
        <f t="shared" si="89"/>
        <v>#DIV/0!</v>
      </c>
      <c r="T474" s="31" t="e">
        <f t="shared" si="83"/>
        <v>#DIV/0!</v>
      </c>
    </row>
    <row r="475" spans="1:20" ht="25.5" x14ac:dyDescent="0.25">
      <c r="A475" s="141"/>
      <c r="B475" s="10" t="s">
        <v>248</v>
      </c>
      <c r="C475" s="3" t="s">
        <v>30</v>
      </c>
      <c r="D475" s="1" t="s">
        <v>253</v>
      </c>
      <c r="E475" s="54">
        <v>0</v>
      </c>
      <c r="F475" s="93">
        <v>20</v>
      </c>
      <c r="G475" s="49" t="s">
        <v>289</v>
      </c>
      <c r="H475" s="136">
        <v>0</v>
      </c>
      <c r="I475" s="55">
        <f t="shared" si="88"/>
        <v>0</v>
      </c>
      <c r="J475" s="31" t="str">
        <f t="shared" si="87"/>
        <v>MUY BAJO</v>
      </c>
      <c r="K475" s="33">
        <v>13000000</v>
      </c>
      <c r="L475" s="33">
        <v>0</v>
      </c>
      <c r="M475" s="132">
        <v>0</v>
      </c>
      <c r="N475" s="33">
        <v>0</v>
      </c>
      <c r="O475" s="33">
        <v>0</v>
      </c>
      <c r="P475" s="127" t="e">
        <f t="shared" si="86"/>
        <v>#DIV/0!</v>
      </c>
      <c r="Q475" s="31" t="e">
        <f t="shared" si="82"/>
        <v>#DIV/0!</v>
      </c>
      <c r="R475" s="102"/>
      <c r="S475" s="32" t="e">
        <f t="shared" si="89"/>
        <v>#DIV/0!</v>
      </c>
      <c r="T475" s="31" t="e">
        <f t="shared" si="83"/>
        <v>#DIV/0!</v>
      </c>
    </row>
    <row r="476" spans="1:20" ht="25.5" x14ac:dyDescent="0.25">
      <c r="A476" s="141"/>
      <c r="B476" s="10" t="s">
        <v>248</v>
      </c>
      <c r="C476" s="3" t="s">
        <v>31</v>
      </c>
      <c r="D476" s="1" t="s">
        <v>253</v>
      </c>
      <c r="E476" s="54">
        <v>0</v>
      </c>
      <c r="F476" s="93">
        <v>20</v>
      </c>
      <c r="G476" s="49" t="s">
        <v>289</v>
      </c>
      <c r="H476" s="136">
        <v>0</v>
      </c>
      <c r="I476" s="55">
        <f t="shared" si="88"/>
        <v>0</v>
      </c>
      <c r="J476" s="31" t="str">
        <f t="shared" si="87"/>
        <v>MUY BAJO</v>
      </c>
      <c r="K476" s="33">
        <v>13000000</v>
      </c>
      <c r="L476" s="33">
        <v>0</v>
      </c>
      <c r="M476" s="132">
        <v>0</v>
      </c>
      <c r="N476" s="33">
        <v>0</v>
      </c>
      <c r="O476" s="33">
        <v>0</v>
      </c>
      <c r="P476" s="127" t="e">
        <f t="shared" si="86"/>
        <v>#DIV/0!</v>
      </c>
      <c r="Q476" s="31" t="e">
        <f t="shared" si="82"/>
        <v>#DIV/0!</v>
      </c>
      <c r="R476" s="102"/>
      <c r="S476" s="32" t="e">
        <f t="shared" si="89"/>
        <v>#DIV/0!</v>
      </c>
      <c r="T476" s="31" t="e">
        <f t="shared" si="83"/>
        <v>#DIV/0!</v>
      </c>
    </row>
    <row r="477" spans="1:20" ht="38.25" x14ac:dyDescent="0.25">
      <c r="A477" s="141"/>
      <c r="B477" s="10" t="s">
        <v>254</v>
      </c>
      <c r="C477" s="3" t="s">
        <v>27</v>
      </c>
      <c r="D477" s="1" t="s">
        <v>255</v>
      </c>
      <c r="E477" s="54">
        <v>44</v>
      </c>
      <c r="F477" s="93">
        <v>16</v>
      </c>
      <c r="G477" s="49" t="s">
        <v>289</v>
      </c>
      <c r="H477" s="136">
        <v>16</v>
      </c>
      <c r="I477" s="55">
        <f t="shared" si="88"/>
        <v>1</v>
      </c>
      <c r="J477" s="31" t="str">
        <f t="shared" si="87"/>
        <v>MUY ALTO</v>
      </c>
      <c r="K477" s="33">
        <v>400000000</v>
      </c>
      <c r="L477" s="33">
        <v>192116665</v>
      </c>
      <c r="M477" s="132">
        <v>0.48029166249999999</v>
      </c>
      <c r="N477" s="33">
        <v>37671238</v>
      </c>
      <c r="O477" s="33">
        <v>183900000</v>
      </c>
      <c r="P477" s="127">
        <f t="shared" si="86"/>
        <v>0.95723085761456461</v>
      </c>
      <c r="Q477" s="31" t="str">
        <f t="shared" si="82"/>
        <v>MUY ALTO</v>
      </c>
      <c r="R477" s="102"/>
      <c r="S477" s="32">
        <f t="shared" si="89"/>
        <v>0.95723085761456461</v>
      </c>
      <c r="T477" s="31" t="str">
        <f t="shared" si="83"/>
        <v>MUY ALTO</v>
      </c>
    </row>
    <row r="478" spans="1:20" ht="38.25" x14ac:dyDescent="0.25">
      <c r="A478" s="141"/>
      <c r="B478" s="10" t="s">
        <v>254</v>
      </c>
      <c r="C478" s="3" t="s">
        <v>29</v>
      </c>
      <c r="D478" s="1" t="s">
        <v>255</v>
      </c>
      <c r="E478" s="54">
        <v>17</v>
      </c>
      <c r="F478" s="93">
        <v>6</v>
      </c>
      <c r="G478" s="49" t="s">
        <v>289</v>
      </c>
      <c r="H478" s="136">
        <v>6</v>
      </c>
      <c r="I478" s="55">
        <f t="shared" si="88"/>
        <v>1</v>
      </c>
      <c r="J478" s="31" t="str">
        <f t="shared" si="87"/>
        <v>MUY ALTO</v>
      </c>
      <c r="K478" s="33">
        <v>43000000</v>
      </c>
      <c r="L478" s="33">
        <v>16257500</v>
      </c>
      <c r="M478" s="132">
        <v>0.37808139534883722</v>
      </c>
      <c r="N478" s="33">
        <v>6957500</v>
      </c>
      <c r="O478" s="33">
        <v>16237610</v>
      </c>
      <c r="P478" s="127">
        <f t="shared" si="86"/>
        <v>0.99877656466246345</v>
      </c>
      <c r="Q478" s="31" t="str">
        <f t="shared" si="82"/>
        <v>MUY ALTO</v>
      </c>
      <c r="R478" s="102"/>
      <c r="S478" s="32">
        <f t="shared" si="89"/>
        <v>0.99877656466246345</v>
      </c>
      <c r="T478" s="31" t="str">
        <f t="shared" si="83"/>
        <v>MUY ALTO</v>
      </c>
    </row>
    <row r="479" spans="1:20" ht="38.25" x14ac:dyDescent="0.25">
      <c r="A479" s="141"/>
      <c r="B479" s="10" t="s">
        <v>254</v>
      </c>
      <c r="C479" s="3" t="s">
        <v>30</v>
      </c>
      <c r="D479" s="1" t="s">
        <v>255</v>
      </c>
      <c r="E479" s="54">
        <v>16</v>
      </c>
      <c r="F479" s="93">
        <v>6</v>
      </c>
      <c r="G479" s="49" t="s">
        <v>289</v>
      </c>
      <c r="H479" s="136">
        <v>6</v>
      </c>
      <c r="I479" s="55">
        <f t="shared" si="88"/>
        <v>1</v>
      </c>
      <c r="J479" s="31" t="str">
        <f t="shared" si="87"/>
        <v>MUY ALTO</v>
      </c>
      <c r="K479" s="33">
        <v>43000000</v>
      </c>
      <c r="L479" s="33">
        <v>14052500</v>
      </c>
      <c r="M479" s="132">
        <v>0.32680232558139533</v>
      </c>
      <c r="N479" s="33">
        <v>4072390</v>
      </c>
      <c r="O479" s="33">
        <v>13352500</v>
      </c>
      <c r="P479" s="127">
        <f t="shared" si="86"/>
        <v>0.95018679950186802</v>
      </c>
      <c r="Q479" s="31" t="str">
        <f t="shared" ref="Q479:Q539" si="90">IF(P479&lt;=20%,"MUY BAJO",IF(AND(P479&gt;20%,P479&lt;=40%),"BAJO",IF(AND(P479&gt;40%,P479&lt;=60%),"MEDIO",IF(AND(P479&gt;60%,P479&lt;=80%),"ALTO","MUY ALTO"))))</f>
        <v>MUY ALTO</v>
      </c>
      <c r="R479" s="102"/>
      <c r="S479" s="32">
        <f t="shared" si="89"/>
        <v>0.95018679950186802</v>
      </c>
      <c r="T479" s="31" t="str">
        <f t="shared" ref="T479:T539" si="91">IF(S479&lt;=20%,"MUY BAJO",IF(AND(S479&gt;20%,S479&lt;=40%),"BAJO",IF(AND(S479&gt;40%,S479&lt;=60%),"MEDIO",IF(AND(S479&gt;60%,S479&lt;=80%),"ALTO","MUY ALTO"))))</f>
        <v>MUY ALTO</v>
      </c>
    </row>
    <row r="480" spans="1:20" ht="38.25" x14ac:dyDescent="0.25">
      <c r="A480" s="141"/>
      <c r="B480" s="10" t="s">
        <v>254</v>
      </c>
      <c r="C480" s="3" t="s">
        <v>31</v>
      </c>
      <c r="D480" s="1" t="s">
        <v>255</v>
      </c>
      <c r="E480" s="54">
        <v>17</v>
      </c>
      <c r="F480" s="93">
        <v>6</v>
      </c>
      <c r="G480" s="49" t="s">
        <v>289</v>
      </c>
      <c r="H480" s="136">
        <v>6</v>
      </c>
      <c r="I480" s="55">
        <f t="shared" si="88"/>
        <v>1</v>
      </c>
      <c r="J480" s="31" t="str">
        <f t="shared" si="87"/>
        <v>MUY ALTO</v>
      </c>
      <c r="K480" s="33">
        <v>43000000</v>
      </c>
      <c r="L480" s="33">
        <v>12950000</v>
      </c>
      <c r="M480" s="132">
        <v>0.30116279069767443</v>
      </c>
      <c r="N480" s="33">
        <v>630110</v>
      </c>
      <c r="O480" s="33">
        <v>9910220</v>
      </c>
      <c r="P480" s="127">
        <f t="shared" si="86"/>
        <v>0.76526795366795364</v>
      </c>
      <c r="Q480" s="31" t="str">
        <f t="shared" si="90"/>
        <v>ALTO</v>
      </c>
      <c r="R480" s="102"/>
      <c r="S480" s="32">
        <f t="shared" si="89"/>
        <v>0.76526795366795364</v>
      </c>
      <c r="T480" s="31" t="str">
        <f t="shared" si="91"/>
        <v>ALTO</v>
      </c>
    </row>
    <row r="481" spans="1:20" ht="51" x14ac:dyDescent="0.25">
      <c r="A481" s="141"/>
      <c r="B481" s="10" t="s">
        <v>254</v>
      </c>
      <c r="C481" s="3" t="s">
        <v>27</v>
      </c>
      <c r="D481" s="1" t="s">
        <v>256</v>
      </c>
      <c r="E481" s="54">
        <v>0</v>
      </c>
      <c r="F481" s="93">
        <v>16</v>
      </c>
      <c r="G481" s="49" t="s">
        <v>289</v>
      </c>
      <c r="H481" s="136">
        <v>20</v>
      </c>
      <c r="I481" s="55">
        <f t="shared" si="88"/>
        <v>1.25</v>
      </c>
      <c r="J481" s="31" t="str">
        <f t="shared" si="87"/>
        <v>MUY ALTO</v>
      </c>
      <c r="K481" s="33">
        <v>465000000</v>
      </c>
      <c r="L481" s="33">
        <v>74000000</v>
      </c>
      <c r="M481" s="132">
        <v>0.15913978494623657</v>
      </c>
      <c r="N481" s="33">
        <v>1902162</v>
      </c>
      <c r="O481" s="33">
        <v>73784904</v>
      </c>
      <c r="P481" s="127">
        <f t="shared" si="86"/>
        <v>0.99709329729729734</v>
      </c>
      <c r="Q481" s="31" t="str">
        <f t="shared" si="90"/>
        <v>MUY ALTO</v>
      </c>
      <c r="R481" s="102"/>
      <c r="S481" s="32">
        <f t="shared" si="89"/>
        <v>1.2463666216216216</v>
      </c>
      <c r="T481" s="31" t="str">
        <f t="shared" si="91"/>
        <v>MUY ALTO</v>
      </c>
    </row>
    <row r="482" spans="1:20" ht="51" x14ac:dyDescent="0.25">
      <c r="A482" s="141"/>
      <c r="B482" s="10" t="s">
        <v>254</v>
      </c>
      <c r="C482" s="3" t="s">
        <v>29</v>
      </c>
      <c r="D482" s="1" t="s">
        <v>256</v>
      </c>
      <c r="E482" s="54">
        <v>0</v>
      </c>
      <c r="F482" s="93">
        <v>6</v>
      </c>
      <c r="G482" s="49" t="s">
        <v>289</v>
      </c>
      <c r="H482" s="136">
        <v>6</v>
      </c>
      <c r="I482" s="55">
        <f t="shared" si="88"/>
        <v>1</v>
      </c>
      <c r="J482" s="31" t="str">
        <f t="shared" si="87"/>
        <v>MUY ALTO</v>
      </c>
      <c r="K482" s="33">
        <v>20000000</v>
      </c>
      <c r="L482" s="33">
        <v>0</v>
      </c>
      <c r="M482" s="132">
        <v>0</v>
      </c>
      <c r="N482" s="33">
        <v>0</v>
      </c>
      <c r="O482" s="33">
        <v>0</v>
      </c>
      <c r="P482" s="127" t="e">
        <f t="shared" si="86"/>
        <v>#DIV/0!</v>
      </c>
      <c r="Q482" s="31" t="e">
        <f t="shared" si="90"/>
        <v>#DIV/0!</v>
      </c>
      <c r="R482" s="102"/>
      <c r="S482" s="32" t="e">
        <f t="shared" si="89"/>
        <v>#DIV/0!</v>
      </c>
      <c r="T482" s="31" t="e">
        <f t="shared" si="91"/>
        <v>#DIV/0!</v>
      </c>
    </row>
    <row r="483" spans="1:20" ht="51" x14ac:dyDescent="0.25">
      <c r="A483" s="141"/>
      <c r="B483" s="10" t="s">
        <v>254</v>
      </c>
      <c r="C483" s="3" t="s">
        <v>30</v>
      </c>
      <c r="D483" s="1" t="s">
        <v>256</v>
      </c>
      <c r="E483" s="54">
        <v>0</v>
      </c>
      <c r="F483" s="93">
        <v>6</v>
      </c>
      <c r="G483" s="49" t="s">
        <v>289</v>
      </c>
      <c r="H483" s="136">
        <v>6</v>
      </c>
      <c r="I483" s="55">
        <f t="shared" si="88"/>
        <v>1</v>
      </c>
      <c r="J483" s="31" t="str">
        <f t="shared" si="87"/>
        <v>MUY ALTO</v>
      </c>
      <c r="K483" s="33">
        <v>20000000</v>
      </c>
      <c r="L483" s="33">
        <v>0</v>
      </c>
      <c r="M483" s="132">
        <v>0</v>
      </c>
      <c r="N483" s="33">
        <v>0</v>
      </c>
      <c r="O483" s="33">
        <v>0</v>
      </c>
      <c r="P483" s="127" t="e">
        <f t="shared" si="86"/>
        <v>#DIV/0!</v>
      </c>
      <c r="Q483" s="31" t="e">
        <f t="shared" si="90"/>
        <v>#DIV/0!</v>
      </c>
      <c r="R483" s="102"/>
      <c r="S483" s="32" t="e">
        <f t="shared" si="89"/>
        <v>#DIV/0!</v>
      </c>
      <c r="T483" s="31" t="e">
        <f t="shared" si="91"/>
        <v>#DIV/0!</v>
      </c>
    </row>
    <row r="484" spans="1:20" ht="51" x14ac:dyDescent="0.25">
      <c r="A484" s="141"/>
      <c r="B484" s="10" t="s">
        <v>254</v>
      </c>
      <c r="C484" s="3" t="s">
        <v>31</v>
      </c>
      <c r="D484" s="1" t="s">
        <v>256</v>
      </c>
      <c r="E484" s="54">
        <v>0</v>
      </c>
      <c r="F484" s="93">
        <v>6</v>
      </c>
      <c r="G484" s="49" t="s">
        <v>289</v>
      </c>
      <c r="H484" s="136">
        <v>6</v>
      </c>
      <c r="I484" s="55">
        <f t="shared" si="88"/>
        <v>1</v>
      </c>
      <c r="J484" s="31" t="str">
        <f t="shared" si="87"/>
        <v>MUY ALTO</v>
      </c>
      <c r="K484" s="33">
        <v>25000000</v>
      </c>
      <c r="L484" s="33">
        <v>0</v>
      </c>
      <c r="M484" s="132">
        <v>0</v>
      </c>
      <c r="N484" s="33">
        <v>0</v>
      </c>
      <c r="O484" s="33">
        <v>0</v>
      </c>
      <c r="P484" s="127" t="e">
        <f t="shared" si="86"/>
        <v>#DIV/0!</v>
      </c>
      <c r="Q484" s="31" t="e">
        <f t="shared" si="90"/>
        <v>#DIV/0!</v>
      </c>
      <c r="R484" s="102"/>
      <c r="S484" s="32" t="e">
        <f t="shared" si="89"/>
        <v>#DIV/0!</v>
      </c>
      <c r="T484" s="31" t="e">
        <f t="shared" si="91"/>
        <v>#DIV/0!</v>
      </c>
    </row>
    <row r="485" spans="1:20" ht="25.5" x14ac:dyDescent="0.25">
      <c r="A485" s="141"/>
      <c r="B485" s="10" t="s">
        <v>254</v>
      </c>
      <c r="C485" s="3" t="s">
        <v>27</v>
      </c>
      <c r="D485" s="1" t="s">
        <v>257</v>
      </c>
      <c r="E485" s="54">
        <v>586</v>
      </c>
      <c r="F485" s="93">
        <v>300</v>
      </c>
      <c r="G485" s="49" t="s">
        <v>289</v>
      </c>
      <c r="H485" s="136">
        <v>297</v>
      </c>
      <c r="I485" s="55">
        <f t="shared" si="88"/>
        <v>0.99</v>
      </c>
      <c r="J485" s="31" t="str">
        <f t="shared" si="87"/>
        <v>MUY ALTO</v>
      </c>
      <c r="K485" s="33">
        <v>70000000</v>
      </c>
      <c r="L485" s="33">
        <v>145458412</v>
      </c>
      <c r="M485" s="132">
        <v>2.0779773142857141</v>
      </c>
      <c r="N485" s="33">
        <v>92166666</v>
      </c>
      <c r="O485" s="33">
        <v>92166666</v>
      </c>
      <c r="P485" s="127">
        <f t="shared" si="86"/>
        <v>0.63362898530749812</v>
      </c>
      <c r="Q485" s="31" t="str">
        <f t="shared" si="90"/>
        <v>ALTO</v>
      </c>
      <c r="R485" s="102"/>
      <c r="S485" s="32">
        <f t="shared" si="89"/>
        <v>0.62729269545442312</v>
      </c>
      <c r="T485" s="31" t="str">
        <f t="shared" si="91"/>
        <v>ALTO</v>
      </c>
    </row>
    <row r="486" spans="1:20" ht="25.5" x14ac:dyDescent="0.25">
      <c r="A486" s="141"/>
      <c r="B486" s="10" t="s">
        <v>254</v>
      </c>
      <c r="C486" s="3" t="s">
        <v>29</v>
      </c>
      <c r="D486" s="1" t="s">
        <v>257</v>
      </c>
      <c r="E486" s="54">
        <v>105</v>
      </c>
      <c r="F486" s="93">
        <v>40</v>
      </c>
      <c r="G486" s="49" t="s">
        <v>289</v>
      </c>
      <c r="H486" s="136">
        <v>35</v>
      </c>
      <c r="I486" s="55">
        <f t="shared" si="88"/>
        <v>0.875</v>
      </c>
      <c r="J486" s="31" t="str">
        <f t="shared" si="87"/>
        <v>MUY ALTO</v>
      </c>
      <c r="K486" s="33">
        <v>5000000</v>
      </c>
      <c r="L486" s="33">
        <v>14500000</v>
      </c>
      <c r="M486" s="132">
        <v>2.9</v>
      </c>
      <c r="N486" s="33">
        <v>6210000</v>
      </c>
      <c r="O486" s="33">
        <v>6210000</v>
      </c>
      <c r="P486" s="127">
        <f t="shared" si="86"/>
        <v>0.42827586206896551</v>
      </c>
      <c r="Q486" s="31" t="str">
        <f t="shared" si="90"/>
        <v>MEDIO</v>
      </c>
      <c r="R486" s="102"/>
      <c r="S486" s="32">
        <f t="shared" si="89"/>
        <v>0.37474137931034479</v>
      </c>
      <c r="T486" s="31" t="str">
        <f t="shared" si="91"/>
        <v>BAJO</v>
      </c>
    </row>
    <row r="487" spans="1:20" ht="25.5" x14ac:dyDescent="0.25">
      <c r="A487" s="141"/>
      <c r="B487" s="10" t="s">
        <v>254</v>
      </c>
      <c r="C487" s="3" t="s">
        <v>30</v>
      </c>
      <c r="D487" s="1" t="s">
        <v>257</v>
      </c>
      <c r="E487" s="54">
        <v>98</v>
      </c>
      <c r="F487" s="93">
        <v>40</v>
      </c>
      <c r="G487" s="49" t="s">
        <v>289</v>
      </c>
      <c r="H487" s="136">
        <v>23</v>
      </c>
      <c r="I487" s="55">
        <f t="shared" si="88"/>
        <v>0.57499999999999996</v>
      </c>
      <c r="J487" s="31" t="str">
        <f t="shared" si="87"/>
        <v>MEDIO</v>
      </c>
      <c r="K487" s="33">
        <v>5000000</v>
      </c>
      <c r="L487" s="33">
        <v>14500000</v>
      </c>
      <c r="M487" s="132">
        <v>2.9</v>
      </c>
      <c r="N487" s="33">
        <v>5400000</v>
      </c>
      <c r="O487" s="33">
        <v>5400000</v>
      </c>
      <c r="P487" s="127">
        <f t="shared" si="86"/>
        <v>0.3724137931034483</v>
      </c>
      <c r="Q487" s="31" t="str">
        <f t="shared" si="90"/>
        <v>BAJO</v>
      </c>
      <c r="R487" s="102"/>
      <c r="S487" s="32">
        <f t="shared" si="89"/>
        <v>0.21413793103448275</v>
      </c>
      <c r="T487" s="31" t="str">
        <f t="shared" si="91"/>
        <v>BAJO</v>
      </c>
    </row>
    <row r="488" spans="1:20" ht="25.5" x14ac:dyDescent="0.25">
      <c r="A488" s="141"/>
      <c r="B488" s="10" t="s">
        <v>254</v>
      </c>
      <c r="C488" s="3" t="s">
        <v>31</v>
      </c>
      <c r="D488" s="1" t="s">
        <v>257</v>
      </c>
      <c r="E488" s="54">
        <v>108</v>
      </c>
      <c r="F488" s="93">
        <v>40</v>
      </c>
      <c r="G488" s="49" t="s">
        <v>289</v>
      </c>
      <c r="H488" s="136">
        <v>37</v>
      </c>
      <c r="I488" s="55">
        <f t="shared" si="88"/>
        <v>0.92500000000000004</v>
      </c>
      <c r="J488" s="31" t="str">
        <f t="shared" si="87"/>
        <v>MUY ALTO</v>
      </c>
      <c r="K488" s="33">
        <v>5000000</v>
      </c>
      <c r="L488" s="33">
        <v>14500000</v>
      </c>
      <c r="M488" s="132">
        <v>2.9</v>
      </c>
      <c r="N488" s="33">
        <v>5400000</v>
      </c>
      <c r="O488" s="33">
        <v>5400000</v>
      </c>
      <c r="P488" s="127">
        <f t="shared" ref="P488:P538" si="92">+O488/L488</f>
        <v>0.3724137931034483</v>
      </c>
      <c r="Q488" s="31" t="str">
        <f t="shared" si="90"/>
        <v>BAJO</v>
      </c>
      <c r="R488" s="102"/>
      <c r="S488" s="32">
        <f t="shared" si="89"/>
        <v>0.34448275862068967</v>
      </c>
      <c r="T488" s="31" t="str">
        <f t="shared" si="91"/>
        <v>BAJO</v>
      </c>
    </row>
    <row r="489" spans="1:20" ht="38.25" x14ac:dyDescent="0.25">
      <c r="A489" s="141"/>
      <c r="B489" s="10" t="s">
        <v>258</v>
      </c>
      <c r="C489" s="3" t="s">
        <v>27</v>
      </c>
      <c r="D489" s="1" t="s">
        <v>259</v>
      </c>
      <c r="E489" s="54">
        <v>600</v>
      </c>
      <c r="F489" s="93">
        <v>110</v>
      </c>
      <c r="G489" s="49" t="s">
        <v>289</v>
      </c>
      <c r="H489" s="136">
        <v>39</v>
      </c>
      <c r="I489" s="55">
        <f t="shared" si="88"/>
        <v>0.35454545454545455</v>
      </c>
      <c r="J489" s="31" t="str">
        <f t="shared" si="87"/>
        <v>BAJO</v>
      </c>
      <c r="K489" s="33">
        <v>188107000</v>
      </c>
      <c r="L489" s="33">
        <v>95628325</v>
      </c>
      <c r="M489" s="132">
        <v>0.50837196382909722</v>
      </c>
      <c r="N489" s="33">
        <v>15704839</v>
      </c>
      <c r="O489" s="33">
        <v>88190286</v>
      </c>
      <c r="P489" s="127">
        <f t="shared" si="92"/>
        <v>0.92221929015278681</v>
      </c>
      <c r="Q489" s="31" t="str">
        <f t="shared" si="90"/>
        <v>MUY ALTO</v>
      </c>
      <c r="R489" s="102"/>
      <c r="S489" s="32">
        <f t="shared" si="89"/>
        <v>0.32696865741780623</v>
      </c>
      <c r="T489" s="31" t="str">
        <f t="shared" si="91"/>
        <v>BAJO</v>
      </c>
    </row>
    <row r="490" spans="1:20" ht="38.25" x14ac:dyDescent="0.25">
      <c r="A490" s="141"/>
      <c r="B490" s="10" t="s">
        <v>258</v>
      </c>
      <c r="C490" s="3" t="s">
        <v>29</v>
      </c>
      <c r="D490" s="1" t="s">
        <v>259</v>
      </c>
      <c r="E490" s="54">
        <v>20</v>
      </c>
      <c r="F490" s="93">
        <v>10</v>
      </c>
      <c r="G490" s="49" t="s">
        <v>289</v>
      </c>
      <c r="H490" s="136">
        <v>2</v>
      </c>
      <c r="I490" s="55">
        <f t="shared" si="88"/>
        <v>0.2</v>
      </c>
      <c r="J490" s="31" t="str">
        <f t="shared" si="87"/>
        <v>MUY BAJO</v>
      </c>
      <c r="K490" s="33">
        <v>5000000</v>
      </c>
      <c r="L490" s="33">
        <v>0</v>
      </c>
      <c r="M490" s="132">
        <v>0</v>
      </c>
      <c r="N490" s="33">
        <v>0</v>
      </c>
      <c r="O490" s="33">
        <v>0</v>
      </c>
      <c r="P490" s="127" t="e">
        <f t="shared" si="92"/>
        <v>#DIV/0!</v>
      </c>
      <c r="Q490" s="31" t="e">
        <f t="shared" si="90"/>
        <v>#DIV/0!</v>
      </c>
      <c r="R490" s="102"/>
      <c r="S490" s="32" t="e">
        <f t="shared" si="89"/>
        <v>#DIV/0!</v>
      </c>
      <c r="T490" s="31" t="e">
        <f t="shared" si="91"/>
        <v>#DIV/0!</v>
      </c>
    </row>
    <row r="491" spans="1:20" ht="38.25" x14ac:dyDescent="0.25">
      <c r="A491" s="141"/>
      <c r="B491" s="10" t="s">
        <v>258</v>
      </c>
      <c r="C491" s="3" t="s">
        <v>30</v>
      </c>
      <c r="D491" s="1" t="s">
        <v>259</v>
      </c>
      <c r="E491" s="54">
        <v>20</v>
      </c>
      <c r="F491" s="93">
        <v>10</v>
      </c>
      <c r="G491" s="49" t="s">
        <v>289</v>
      </c>
      <c r="H491" s="136">
        <v>4</v>
      </c>
      <c r="I491" s="55">
        <f t="shared" si="88"/>
        <v>0.4</v>
      </c>
      <c r="J491" s="31" t="str">
        <f t="shared" si="87"/>
        <v>BAJO</v>
      </c>
      <c r="K491" s="33">
        <v>5000000</v>
      </c>
      <c r="L491" s="33">
        <v>0</v>
      </c>
      <c r="M491" s="132">
        <v>0</v>
      </c>
      <c r="N491" s="33">
        <v>0</v>
      </c>
      <c r="O491" s="33">
        <v>0</v>
      </c>
      <c r="P491" s="127" t="e">
        <f t="shared" si="92"/>
        <v>#DIV/0!</v>
      </c>
      <c r="Q491" s="31" t="e">
        <f t="shared" si="90"/>
        <v>#DIV/0!</v>
      </c>
      <c r="R491" s="102"/>
      <c r="S491" s="32" t="e">
        <f t="shared" si="89"/>
        <v>#DIV/0!</v>
      </c>
      <c r="T491" s="31" t="e">
        <f t="shared" si="91"/>
        <v>#DIV/0!</v>
      </c>
    </row>
    <row r="492" spans="1:20" ht="38.25" x14ac:dyDescent="0.25">
      <c r="A492" s="141"/>
      <c r="B492" s="10" t="s">
        <v>258</v>
      </c>
      <c r="C492" s="3" t="s">
        <v>31</v>
      </c>
      <c r="D492" s="1" t="s">
        <v>259</v>
      </c>
      <c r="E492" s="54">
        <v>30</v>
      </c>
      <c r="F492" s="93">
        <v>10</v>
      </c>
      <c r="G492" s="49" t="s">
        <v>289</v>
      </c>
      <c r="H492" s="136">
        <v>1</v>
      </c>
      <c r="I492" s="55">
        <f t="shared" si="88"/>
        <v>0.1</v>
      </c>
      <c r="J492" s="31" t="str">
        <f t="shared" si="87"/>
        <v>MUY BAJO</v>
      </c>
      <c r="K492" s="33">
        <v>7000000</v>
      </c>
      <c r="L492" s="33">
        <v>0</v>
      </c>
      <c r="M492" s="132">
        <v>0</v>
      </c>
      <c r="N492" s="33">
        <v>0</v>
      </c>
      <c r="O492" s="33">
        <v>0</v>
      </c>
      <c r="P492" s="127" t="e">
        <f t="shared" si="92"/>
        <v>#DIV/0!</v>
      </c>
      <c r="Q492" s="31" t="e">
        <f t="shared" si="90"/>
        <v>#DIV/0!</v>
      </c>
      <c r="R492" s="102"/>
      <c r="S492" s="32" t="e">
        <f t="shared" si="89"/>
        <v>#DIV/0!</v>
      </c>
      <c r="T492" s="31" t="e">
        <f t="shared" si="91"/>
        <v>#DIV/0!</v>
      </c>
    </row>
    <row r="493" spans="1:20" ht="38.25" x14ac:dyDescent="0.25">
      <c r="A493" s="141"/>
      <c r="B493" s="10" t="s">
        <v>258</v>
      </c>
      <c r="C493" s="3" t="s">
        <v>27</v>
      </c>
      <c r="D493" s="1" t="s">
        <v>260</v>
      </c>
      <c r="E493" s="54">
        <v>18590</v>
      </c>
      <c r="F493" s="93">
        <v>6773</v>
      </c>
      <c r="G493" s="49" t="s">
        <v>289</v>
      </c>
      <c r="H493" s="136">
        <v>14950</v>
      </c>
      <c r="I493" s="55">
        <f t="shared" si="88"/>
        <v>2.2072936660268714</v>
      </c>
      <c r="J493" s="31" t="str">
        <f t="shared" si="87"/>
        <v>MUY ALTO</v>
      </c>
      <c r="K493" s="33">
        <v>3359500000</v>
      </c>
      <c r="L493" s="33">
        <v>2584296594</v>
      </c>
      <c r="M493" s="132">
        <v>0.76925036285161486</v>
      </c>
      <c r="N493" s="33">
        <v>683251853</v>
      </c>
      <c r="O493" s="33">
        <v>2546167215</v>
      </c>
      <c r="P493" s="127">
        <f t="shared" si="92"/>
        <v>0.98524574188252012</v>
      </c>
      <c r="Q493" s="31" t="str">
        <f t="shared" si="90"/>
        <v>MUY ALTO</v>
      </c>
      <c r="R493" s="102"/>
      <c r="S493" s="32">
        <f t="shared" si="89"/>
        <v>2.1747266855372325</v>
      </c>
      <c r="T493" s="31" t="str">
        <f t="shared" si="91"/>
        <v>MUY ALTO</v>
      </c>
    </row>
    <row r="494" spans="1:20" ht="38.25" x14ac:dyDescent="0.25">
      <c r="A494" s="141"/>
      <c r="B494" s="10" t="s">
        <v>258</v>
      </c>
      <c r="C494" s="3" t="s">
        <v>29</v>
      </c>
      <c r="D494" s="1" t="s">
        <v>261</v>
      </c>
      <c r="E494" s="54">
        <v>2856</v>
      </c>
      <c r="F494" s="93">
        <v>809</v>
      </c>
      <c r="G494" s="49" t="s">
        <v>289</v>
      </c>
      <c r="H494" s="136">
        <v>2170</v>
      </c>
      <c r="I494" s="55">
        <f t="shared" si="88"/>
        <v>2.6823238566131025</v>
      </c>
      <c r="J494" s="31" t="str">
        <f t="shared" si="87"/>
        <v>MUY ALTO</v>
      </c>
      <c r="K494" s="33">
        <v>662000000</v>
      </c>
      <c r="L494" s="33">
        <v>421031480</v>
      </c>
      <c r="M494" s="132">
        <v>0.63599921450151053</v>
      </c>
      <c r="N494" s="33">
        <v>99023736</v>
      </c>
      <c r="O494" s="33">
        <v>387114094</v>
      </c>
      <c r="P494" s="127">
        <f t="shared" si="92"/>
        <v>0.91944216142697932</v>
      </c>
      <c r="Q494" s="31" t="str">
        <f t="shared" si="90"/>
        <v>MUY ALTO</v>
      </c>
      <c r="R494" s="102"/>
      <c r="S494" s="32">
        <f t="shared" si="89"/>
        <v>2.4662416443715021</v>
      </c>
      <c r="T494" s="31" t="str">
        <f t="shared" si="91"/>
        <v>MUY ALTO</v>
      </c>
    </row>
    <row r="495" spans="1:20" ht="38.25" x14ac:dyDescent="0.25">
      <c r="A495" s="141"/>
      <c r="B495" s="10" t="s">
        <v>258</v>
      </c>
      <c r="C495" s="3" t="s">
        <v>30</v>
      </c>
      <c r="D495" s="1" t="s">
        <v>261</v>
      </c>
      <c r="E495" s="54">
        <v>2559</v>
      </c>
      <c r="F495" s="93">
        <v>1183</v>
      </c>
      <c r="G495" s="49" t="s">
        <v>289</v>
      </c>
      <c r="H495" s="136">
        <v>1794</v>
      </c>
      <c r="I495" s="55">
        <f t="shared" si="88"/>
        <v>1.5164835164835164</v>
      </c>
      <c r="J495" s="31" t="str">
        <f t="shared" si="87"/>
        <v>MUY ALTO</v>
      </c>
      <c r="K495" s="33">
        <v>447000000</v>
      </c>
      <c r="L495" s="33">
        <v>442712120</v>
      </c>
      <c r="M495" s="132">
        <v>0.99040742729306486</v>
      </c>
      <c r="N495" s="33">
        <v>93267440</v>
      </c>
      <c r="O495" s="33">
        <v>383229890</v>
      </c>
      <c r="P495" s="127">
        <f t="shared" si="92"/>
        <v>0.86564128851950106</v>
      </c>
      <c r="Q495" s="31" t="str">
        <f t="shared" si="90"/>
        <v>MUY ALTO</v>
      </c>
      <c r="R495" s="102"/>
      <c r="S495" s="32">
        <f t="shared" si="89"/>
        <v>1.3127307452273751</v>
      </c>
      <c r="T495" s="31" t="str">
        <f t="shared" si="91"/>
        <v>MUY ALTO</v>
      </c>
    </row>
    <row r="496" spans="1:20" ht="38.25" x14ac:dyDescent="0.25">
      <c r="A496" s="141"/>
      <c r="B496" s="10" t="s">
        <v>258</v>
      </c>
      <c r="C496" s="3" t="s">
        <v>31</v>
      </c>
      <c r="D496" s="1" t="s">
        <v>261</v>
      </c>
      <c r="E496" s="54">
        <v>4718</v>
      </c>
      <c r="F496" s="93">
        <v>1915</v>
      </c>
      <c r="G496" s="49" t="s">
        <v>289</v>
      </c>
      <c r="H496" s="136">
        <v>2880</v>
      </c>
      <c r="I496" s="55">
        <f t="shared" si="88"/>
        <v>1.5039164490861618</v>
      </c>
      <c r="J496" s="31" t="str">
        <f t="shared" si="87"/>
        <v>MUY ALTO</v>
      </c>
      <c r="K496" s="33">
        <v>447000000</v>
      </c>
      <c r="L496" s="33">
        <v>540019664</v>
      </c>
      <c r="M496" s="132">
        <v>1.2080976823266218</v>
      </c>
      <c r="N496" s="33">
        <v>269512998</v>
      </c>
      <c r="O496" s="33">
        <v>529512998</v>
      </c>
      <c r="P496" s="127">
        <f t="shared" si="92"/>
        <v>0.98054391960067588</v>
      </c>
      <c r="Q496" s="31" t="str">
        <f t="shared" si="90"/>
        <v>MUY ALTO</v>
      </c>
      <c r="R496" s="102"/>
      <c r="S496" s="32">
        <f t="shared" si="89"/>
        <v>1.4746561297388754</v>
      </c>
      <c r="T496" s="31" t="str">
        <f t="shared" si="91"/>
        <v>MUY ALTO</v>
      </c>
    </row>
    <row r="497" spans="1:20" ht="38.25" x14ac:dyDescent="0.25">
      <c r="A497" s="141"/>
      <c r="B497" s="10" t="s">
        <v>258</v>
      </c>
      <c r="C497" s="3" t="s">
        <v>27</v>
      </c>
      <c r="D497" s="1" t="s">
        <v>262</v>
      </c>
      <c r="E497" s="54">
        <v>1363</v>
      </c>
      <c r="F497" s="93">
        <v>1363</v>
      </c>
      <c r="G497" s="49" t="s">
        <v>291</v>
      </c>
      <c r="H497" s="136">
        <v>0</v>
      </c>
      <c r="I497" s="55">
        <f t="shared" si="88"/>
        <v>0</v>
      </c>
      <c r="J497" s="31" t="str">
        <f t="shared" si="87"/>
        <v>MUY BAJO</v>
      </c>
      <c r="K497" s="33">
        <v>15000000</v>
      </c>
      <c r="L497" s="33">
        <v>0</v>
      </c>
      <c r="M497" s="132">
        <v>0</v>
      </c>
      <c r="N497" s="33">
        <v>0</v>
      </c>
      <c r="O497" s="33">
        <v>0</v>
      </c>
      <c r="P497" s="127" t="e">
        <f t="shared" si="92"/>
        <v>#DIV/0!</v>
      </c>
      <c r="Q497" s="31" t="e">
        <f t="shared" si="90"/>
        <v>#DIV/0!</v>
      </c>
      <c r="R497" s="102"/>
      <c r="S497" s="32" t="e">
        <f t="shared" si="89"/>
        <v>#DIV/0!</v>
      </c>
      <c r="T497" s="31" t="e">
        <f t="shared" si="91"/>
        <v>#DIV/0!</v>
      </c>
    </row>
    <row r="498" spans="1:20" ht="38.25" x14ac:dyDescent="0.25">
      <c r="A498" s="141"/>
      <c r="B498" s="10" t="s">
        <v>258</v>
      </c>
      <c r="C498" s="3" t="s">
        <v>29</v>
      </c>
      <c r="D498" s="1" t="s">
        <v>262</v>
      </c>
      <c r="E498" s="54">
        <v>228</v>
      </c>
      <c r="F498" s="93">
        <v>228</v>
      </c>
      <c r="G498" s="49" t="s">
        <v>291</v>
      </c>
      <c r="H498" s="136">
        <v>0</v>
      </c>
      <c r="I498" s="55">
        <f t="shared" si="88"/>
        <v>0</v>
      </c>
      <c r="J498" s="31" t="str">
        <f t="shared" si="87"/>
        <v>MUY BAJO</v>
      </c>
      <c r="K498" s="33">
        <v>16200000</v>
      </c>
      <c r="L498" s="33">
        <v>0</v>
      </c>
      <c r="M498" s="132">
        <v>0</v>
      </c>
      <c r="N498" s="33">
        <v>0</v>
      </c>
      <c r="O498" s="33">
        <v>0</v>
      </c>
      <c r="P498" s="127" t="e">
        <f t="shared" si="92"/>
        <v>#DIV/0!</v>
      </c>
      <c r="Q498" s="31" t="e">
        <f t="shared" si="90"/>
        <v>#DIV/0!</v>
      </c>
      <c r="R498" s="102"/>
      <c r="S498" s="32" t="e">
        <f t="shared" si="89"/>
        <v>#DIV/0!</v>
      </c>
      <c r="T498" s="31" t="e">
        <f t="shared" si="91"/>
        <v>#DIV/0!</v>
      </c>
    </row>
    <row r="499" spans="1:20" ht="38.25" x14ac:dyDescent="0.25">
      <c r="A499" s="141"/>
      <c r="B499" s="10" t="s">
        <v>258</v>
      </c>
      <c r="C499" s="3" t="s">
        <v>30</v>
      </c>
      <c r="D499" s="1" t="s">
        <v>262</v>
      </c>
      <c r="E499" s="54">
        <v>233</v>
      </c>
      <c r="F499" s="93">
        <v>233</v>
      </c>
      <c r="G499" s="49" t="s">
        <v>291</v>
      </c>
      <c r="H499" s="136">
        <v>0</v>
      </c>
      <c r="I499" s="55">
        <f t="shared" si="88"/>
        <v>0</v>
      </c>
      <c r="J499" s="31" t="str">
        <f t="shared" si="87"/>
        <v>MUY BAJO</v>
      </c>
      <c r="K499" s="33">
        <v>15000000</v>
      </c>
      <c r="L499" s="33">
        <v>0</v>
      </c>
      <c r="M499" s="132">
        <v>0</v>
      </c>
      <c r="N499" s="33">
        <v>0</v>
      </c>
      <c r="O499" s="33">
        <v>0</v>
      </c>
      <c r="P499" s="127" t="e">
        <f t="shared" si="92"/>
        <v>#DIV/0!</v>
      </c>
      <c r="Q499" s="31" t="e">
        <f t="shared" si="90"/>
        <v>#DIV/0!</v>
      </c>
      <c r="R499" s="102"/>
      <c r="S499" s="32" t="e">
        <f t="shared" si="89"/>
        <v>#DIV/0!</v>
      </c>
      <c r="T499" s="31" t="e">
        <f t="shared" si="91"/>
        <v>#DIV/0!</v>
      </c>
    </row>
    <row r="500" spans="1:20" ht="38.25" x14ac:dyDescent="0.25">
      <c r="A500" s="141"/>
      <c r="B500" s="10" t="s">
        <v>258</v>
      </c>
      <c r="C500" s="3" t="s">
        <v>31</v>
      </c>
      <c r="D500" s="1" t="s">
        <v>263</v>
      </c>
      <c r="E500" s="54">
        <v>498</v>
      </c>
      <c r="F500" s="93">
        <v>498</v>
      </c>
      <c r="G500" s="49" t="s">
        <v>291</v>
      </c>
      <c r="H500" s="136">
        <v>0</v>
      </c>
      <c r="I500" s="55">
        <f t="shared" si="88"/>
        <v>0</v>
      </c>
      <c r="J500" s="31" t="str">
        <f t="shared" si="87"/>
        <v>MUY BAJO</v>
      </c>
      <c r="K500" s="33">
        <v>450000</v>
      </c>
      <c r="L500" s="33">
        <v>0</v>
      </c>
      <c r="M500" s="132">
        <v>0</v>
      </c>
      <c r="N500" s="33">
        <v>0</v>
      </c>
      <c r="O500" s="33">
        <v>0</v>
      </c>
      <c r="P500" s="127" t="e">
        <f t="shared" si="92"/>
        <v>#DIV/0!</v>
      </c>
      <c r="Q500" s="31" t="s">
        <v>293</v>
      </c>
      <c r="R500" s="102"/>
      <c r="S500" s="32" t="e">
        <f t="shared" si="89"/>
        <v>#DIV/0!</v>
      </c>
      <c r="T500" s="31" t="s">
        <v>293</v>
      </c>
    </row>
    <row r="501" spans="1:20" ht="38.25" x14ac:dyDescent="0.25">
      <c r="A501" s="141"/>
      <c r="B501" s="10" t="s">
        <v>258</v>
      </c>
      <c r="C501" s="3" t="s">
        <v>27</v>
      </c>
      <c r="D501" s="1" t="s">
        <v>264</v>
      </c>
      <c r="E501" s="54">
        <v>470</v>
      </c>
      <c r="F501" s="93">
        <v>470</v>
      </c>
      <c r="G501" s="49" t="s">
        <v>291</v>
      </c>
      <c r="H501" s="136">
        <v>357</v>
      </c>
      <c r="I501" s="55">
        <f t="shared" si="88"/>
        <v>0.75957446808510642</v>
      </c>
      <c r="J501" s="31" t="str">
        <f t="shared" si="87"/>
        <v>ALTO</v>
      </c>
      <c r="K501" s="33">
        <v>345000000</v>
      </c>
      <c r="L501" s="33">
        <v>13700000</v>
      </c>
      <c r="M501" s="132">
        <v>3.9710144927536231E-2</v>
      </c>
      <c r="N501" s="33">
        <v>874204</v>
      </c>
      <c r="O501" s="33">
        <v>12887775</v>
      </c>
      <c r="P501" s="127">
        <f t="shared" si="92"/>
        <v>0.94071350364963502</v>
      </c>
      <c r="Q501" s="31" t="str">
        <f t="shared" si="90"/>
        <v>MUY ALTO</v>
      </c>
      <c r="R501" s="102"/>
      <c r="S501" s="32">
        <f t="shared" si="89"/>
        <v>0.71454195915514829</v>
      </c>
      <c r="T501" s="31" t="str">
        <f t="shared" si="91"/>
        <v>ALTO</v>
      </c>
    </row>
    <row r="502" spans="1:20" ht="38.25" x14ac:dyDescent="0.25">
      <c r="A502" s="141"/>
      <c r="B502" s="10" t="s">
        <v>258</v>
      </c>
      <c r="C502" s="3" t="s">
        <v>29</v>
      </c>
      <c r="D502" s="1" t="s">
        <v>264</v>
      </c>
      <c r="E502" s="54">
        <v>90</v>
      </c>
      <c r="F502" s="93">
        <v>90</v>
      </c>
      <c r="G502" s="49" t="s">
        <v>291</v>
      </c>
      <c r="H502" s="136">
        <v>58</v>
      </c>
      <c r="I502" s="55">
        <f t="shared" si="88"/>
        <v>0.64444444444444449</v>
      </c>
      <c r="J502" s="31" t="str">
        <f t="shared" si="87"/>
        <v>ALTO</v>
      </c>
      <c r="K502" s="33">
        <v>15000000</v>
      </c>
      <c r="L502" s="33">
        <v>0</v>
      </c>
      <c r="M502" s="132">
        <v>0</v>
      </c>
      <c r="N502" s="33">
        <v>0</v>
      </c>
      <c r="O502" s="33">
        <v>0</v>
      </c>
      <c r="P502" s="127" t="e">
        <f t="shared" si="92"/>
        <v>#DIV/0!</v>
      </c>
      <c r="Q502" s="31" t="e">
        <f t="shared" si="90"/>
        <v>#DIV/0!</v>
      </c>
      <c r="R502" s="102"/>
      <c r="S502" s="32" t="e">
        <f t="shared" si="89"/>
        <v>#DIV/0!</v>
      </c>
      <c r="T502" s="31" t="e">
        <f t="shared" si="91"/>
        <v>#DIV/0!</v>
      </c>
    </row>
    <row r="503" spans="1:20" ht="38.25" x14ac:dyDescent="0.25">
      <c r="A503" s="141"/>
      <c r="B503" s="10" t="s">
        <v>258</v>
      </c>
      <c r="C503" s="3" t="s">
        <v>30</v>
      </c>
      <c r="D503" s="1" t="s">
        <v>264</v>
      </c>
      <c r="E503" s="54">
        <v>90</v>
      </c>
      <c r="F503" s="93">
        <v>90</v>
      </c>
      <c r="G503" s="49" t="s">
        <v>291</v>
      </c>
      <c r="H503" s="136">
        <v>60</v>
      </c>
      <c r="I503" s="55">
        <f t="shared" si="88"/>
        <v>0.66666666666666663</v>
      </c>
      <c r="J503" s="31" t="str">
        <f t="shared" si="87"/>
        <v>ALTO</v>
      </c>
      <c r="K503" s="33">
        <v>15000000</v>
      </c>
      <c r="L503" s="33">
        <v>0</v>
      </c>
      <c r="M503" s="132">
        <v>0</v>
      </c>
      <c r="N503" s="33">
        <v>0</v>
      </c>
      <c r="O503" s="33">
        <v>0</v>
      </c>
      <c r="P503" s="127" t="e">
        <f t="shared" si="92"/>
        <v>#DIV/0!</v>
      </c>
      <c r="Q503" s="31" t="e">
        <f t="shared" si="90"/>
        <v>#DIV/0!</v>
      </c>
      <c r="R503" s="102"/>
      <c r="S503" s="32" t="e">
        <f t="shared" si="89"/>
        <v>#DIV/0!</v>
      </c>
      <c r="T503" s="31" t="e">
        <f t="shared" si="91"/>
        <v>#DIV/0!</v>
      </c>
    </row>
    <row r="504" spans="1:20" ht="38.25" x14ac:dyDescent="0.25">
      <c r="A504" s="141"/>
      <c r="B504" s="10" t="s">
        <v>258</v>
      </c>
      <c r="C504" s="3" t="s">
        <v>31</v>
      </c>
      <c r="D504" s="1" t="s">
        <v>264</v>
      </c>
      <c r="E504" s="54">
        <v>120</v>
      </c>
      <c r="F504" s="93">
        <v>120</v>
      </c>
      <c r="G504" s="49" t="s">
        <v>291</v>
      </c>
      <c r="H504" s="136">
        <v>83</v>
      </c>
      <c r="I504" s="55">
        <f t="shared" si="88"/>
        <v>0.69166666666666665</v>
      </c>
      <c r="J504" s="31" t="str">
        <f t="shared" si="87"/>
        <v>ALTO</v>
      </c>
      <c r="K504" s="33">
        <v>45000000</v>
      </c>
      <c r="L504" s="33">
        <v>0</v>
      </c>
      <c r="M504" s="132">
        <v>0</v>
      </c>
      <c r="N504" s="33">
        <v>0</v>
      </c>
      <c r="O504" s="33">
        <v>0</v>
      </c>
      <c r="P504" s="127" t="e">
        <f t="shared" si="92"/>
        <v>#DIV/0!</v>
      </c>
      <c r="Q504" s="31" t="e">
        <f t="shared" si="90"/>
        <v>#DIV/0!</v>
      </c>
      <c r="R504" s="102"/>
      <c r="S504" s="32" t="e">
        <f t="shared" si="89"/>
        <v>#DIV/0!</v>
      </c>
      <c r="T504" s="31" t="e">
        <f t="shared" si="91"/>
        <v>#DIV/0!</v>
      </c>
    </row>
    <row r="505" spans="1:20" ht="63.75" x14ac:dyDescent="0.25">
      <c r="A505" s="141"/>
      <c r="B505" s="10" t="s">
        <v>258</v>
      </c>
      <c r="C505" s="3" t="s">
        <v>27</v>
      </c>
      <c r="D505" s="1" t="s">
        <v>265</v>
      </c>
      <c r="E505" s="54">
        <v>29568</v>
      </c>
      <c r="F505" s="93">
        <v>1700</v>
      </c>
      <c r="G505" s="49" t="s">
        <v>290</v>
      </c>
      <c r="H505" s="136">
        <v>1754</v>
      </c>
      <c r="I505" s="55">
        <f t="shared" si="88"/>
        <v>1.0317647058823529</v>
      </c>
      <c r="J505" s="31" t="str">
        <f t="shared" si="87"/>
        <v>MUY ALTO</v>
      </c>
      <c r="K505" s="33">
        <v>94359000</v>
      </c>
      <c r="L505" s="33">
        <v>116575304</v>
      </c>
      <c r="M505" s="132">
        <v>1.2354444621074832</v>
      </c>
      <c r="N505" s="33">
        <v>-9037848</v>
      </c>
      <c r="O505" s="33">
        <v>56335837</v>
      </c>
      <c r="P505" s="127">
        <f t="shared" si="92"/>
        <v>0.48325704559174898</v>
      </c>
      <c r="Q505" s="31" t="str">
        <f t="shared" si="90"/>
        <v>MEDIO</v>
      </c>
      <c r="R505" s="102"/>
      <c r="S505" s="32">
        <f t="shared" si="89"/>
        <v>0.49860756351054569</v>
      </c>
      <c r="T505" s="31" t="str">
        <f t="shared" si="91"/>
        <v>MEDIO</v>
      </c>
    </row>
    <row r="506" spans="1:20" ht="51" x14ac:dyDescent="0.25">
      <c r="A506" s="141"/>
      <c r="B506" s="10" t="s">
        <v>258</v>
      </c>
      <c r="C506" s="3" t="s">
        <v>29</v>
      </c>
      <c r="D506" s="1" t="s">
        <v>266</v>
      </c>
      <c r="E506" s="54"/>
      <c r="F506" s="93">
        <v>240</v>
      </c>
      <c r="G506" s="49" t="s">
        <v>290</v>
      </c>
      <c r="H506" s="136">
        <v>201</v>
      </c>
      <c r="I506" s="55">
        <f t="shared" si="88"/>
        <v>0.83750000000000002</v>
      </c>
      <c r="J506" s="31" t="str">
        <f t="shared" si="87"/>
        <v>MUY ALTO</v>
      </c>
      <c r="K506" s="33">
        <v>3000000</v>
      </c>
      <c r="L506" s="33">
        <v>10800000</v>
      </c>
      <c r="M506" s="132">
        <v>3.6</v>
      </c>
      <c r="N506" s="33">
        <v>0</v>
      </c>
      <c r="O506" s="33">
        <v>0</v>
      </c>
      <c r="P506" s="127">
        <f t="shared" si="92"/>
        <v>0</v>
      </c>
      <c r="Q506" s="31" t="str">
        <f t="shared" si="90"/>
        <v>MUY BAJO</v>
      </c>
      <c r="R506" s="102"/>
      <c r="S506" s="32">
        <f t="shared" si="89"/>
        <v>0</v>
      </c>
      <c r="T506" s="31" t="str">
        <f t="shared" si="91"/>
        <v>MUY BAJO</v>
      </c>
    </row>
    <row r="507" spans="1:20" ht="51" x14ac:dyDescent="0.25">
      <c r="A507" s="141"/>
      <c r="B507" s="10" t="s">
        <v>258</v>
      </c>
      <c r="C507" s="3" t="s">
        <v>30</v>
      </c>
      <c r="D507" s="1" t="s">
        <v>266</v>
      </c>
      <c r="E507" s="54"/>
      <c r="F507" s="93">
        <v>150</v>
      </c>
      <c r="G507" s="49" t="s">
        <v>290</v>
      </c>
      <c r="H507" s="136">
        <v>214</v>
      </c>
      <c r="I507" s="55">
        <f t="shared" si="88"/>
        <v>1.4266666666666667</v>
      </c>
      <c r="J507" s="31" t="str">
        <f t="shared" si="87"/>
        <v>MUY ALTO</v>
      </c>
      <c r="K507" s="33">
        <v>3000000</v>
      </c>
      <c r="L507" s="33">
        <v>24082880</v>
      </c>
      <c r="M507" s="132">
        <v>8.0276266666666665</v>
      </c>
      <c r="N507" s="33">
        <v>0</v>
      </c>
      <c r="O507" s="33">
        <v>0</v>
      </c>
      <c r="P507" s="127">
        <f t="shared" si="92"/>
        <v>0</v>
      </c>
      <c r="Q507" s="31" t="str">
        <f t="shared" si="90"/>
        <v>MUY BAJO</v>
      </c>
      <c r="R507" s="102"/>
      <c r="S507" s="32">
        <f t="shared" si="89"/>
        <v>0</v>
      </c>
      <c r="T507" s="31" t="str">
        <f t="shared" si="91"/>
        <v>MUY BAJO</v>
      </c>
    </row>
    <row r="508" spans="1:20" ht="51" x14ac:dyDescent="0.25">
      <c r="A508" s="141"/>
      <c r="B508" s="10" t="s">
        <v>258</v>
      </c>
      <c r="C508" s="3" t="s">
        <v>31</v>
      </c>
      <c r="D508" s="1" t="s">
        <v>266</v>
      </c>
      <c r="E508" s="54"/>
      <c r="F508" s="93">
        <v>500</v>
      </c>
      <c r="G508" s="49" t="s">
        <v>290</v>
      </c>
      <c r="H508" s="136">
        <v>305</v>
      </c>
      <c r="I508" s="55">
        <f t="shared" si="88"/>
        <v>0.61</v>
      </c>
      <c r="J508" s="31" t="str">
        <f t="shared" si="87"/>
        <v>ALTO</v>
      </c>
      <c r="K508" s="33">
        <v>5000000</v>
      </c>
      <c r="L508" s="33">
        <v>10800000</v>
      </c>
      <c r="M508" s="132">
        <v>2.16</v>
      </c>
      <c r="N508" s="33">
        <v>0</v>
      </c>
      <c r="O508" s="33">
        <v>0</v>
      </c>
      <c r="P508" s="127">
        <f t="shared" si="92"/>
        <v>0</v>
      </c>
      <c r="Q508" s="31" t="str">
        <f t="shared" si="90"/>
        <v>MUY BAJO</v>
      </c>
      <c r="R508" s="102"/>
      <c r="S508" s="32">
        <f t="shared" si="89"/>
        <v>0</v>
      </c>
      <c r="T508" s="31" t="str">
        <f t="shared" si="91"/>
        <v>MUY BAJO</v>
      </c>
    </row>
    <row r="509" spans="1:20" ht="38.25" x14ac:dyDescent="0.25">
      <c r="A509" s="141"/>
      <c r="B509" s="10" t="s">
        <v>258</v>
      </c>
      <c r="C509" s="3" t="s">
        <v>27</v>
      </c>
      <c r="D509" s="1" t="s">
        <v>267</v>
      </c>
      <c r="E509" s="54">
        <v>4479</v>
      </c>
      <c r="F509" s="93">
        <v>400</v>
      </c>
      <c r="G509" s="49" t="s">
        <v>289</v>
      </c>
      <c r="H509" s="136">
        <v>63</v>
      </c>
      <c r="I509" s="55">
        <f t="shared" si="88"/>
        <v>0.1575</v>
      </c>
      <c r="J509" s="31" t="str">
        <f t="shared" si="87"/>
        <v>MUY BAJO</v>
      </c>
      <c r="K509" s="33">
        <v>200000000</v>
      </c>
      <c r="L509" s="33">
        <v>159900000</v>
      </c>
      <c r="M509" s="132">
        <v>0.79949999999999999</v>
      </c>
      <c r="N509" s="33">
        <v>34306995</v>
      </c>
      <c r="O509" s="33">
        <v>147520209</v>
      </c>
      <c r="P509" s="127">
        <f t="shared" si="92"/>
        <v>0.92257791744840523</v>
      </c>
      <c r="Q509" s="31" t="str">
        <f t="shared" si="90"/>
        <v>MUY ALTO</v>
      </c>
      <c r="R509" s="102"/>
      <c r="S509" s="32">
        <f t="shared" si="89"/>
        <v>0.14530602199812381</v>
      </c>
      <c r="T509" s="31" t="str">
        <f t="shared" si="91"/>
        <v>MUY BAJO</v>
      </c>
    </row>
    <row r="510" spans="1:20" ht="38.25" x14ac:dyDescent="0.25">
      <c r="A510" s="141"/>
      <c r="B510" s="10" t="s">
        <v>258</v>
      </c>
      <c r="C510" s="3" t="s">
        <v>29</v>
      </c>
      <c r="D510" s="1" t="s">
        <v>267</v>
      </c>
      <c r="E510" s="54">
        <v>460</v>
      </c>
      <c r="F510" s="93">
        <v>100</v>
      </c>
      <c r="G510" s="49" t="s">
        <v>289</v>
      </c>
      <c r="H510" s="136">
        <v>8</v>
      </c>
      <c r="I510" s="55">
        <f t="shared" si="88"/>
        <v>0.08</v>
      </c>
      <c r="J510" s="31" t="str">
        <f t="shared" si="87"/>
        <v>MUY BAJO</v>
      </c>
      <c r="K510" s="33">
        <v>50000000</v>
      </c>
      <c r="L510" s="33">
        <v>0</v>
      </c>
      <c r="M510" s="132">
        <v>0</v>
      </c>
      <c r="N510" s="33">
        <v>0</v>
      </c>
      <c r="O510" s="33">
        <v>0</v>
      </c>
      <c r="P510" s="127" t="e">
        <f t="shared" si="92"/>
        <v>#DIV/0!</v>
      </c>
      <c r="Q510" s="31" t="e">
        <f t="shared" si="90"/>
        <v>#DIV/0!</v>
      </c>
      <c r="R510" s="102"/>
      <c r="S510" s="32" t="e">
        <f t="shared" si="89"/>
        <v>#DIV/0!</v>
      </c>
      <c r="T510" s="31" t="e">
        <f t="shared" si="91"/>
        <v>#DIV/0!</v>
      </c>
    </row>
    <row r="511" spans="1:20" ht="38.25" x14ac:dyDescent="0.25">
      <c r="A511" s="141"/>
      <c r="B511" s="10" t="s">
        <v>258</v>
      </c>
      <c r="C511" s="3" t="s">
        <v>30</v>
      </c>
      <c r="D511" s="1" t="s">
        <v>267</v>
      </c>
      <c r="E511" s="54">
        <v>356</v>
      </c>
      <c r="F511" s="93">
        <v>100</v>
      </c>
      <c r="G511" s="49" t="s">
        <v>289</v>
      </c>
      <c r="H511" s="136">
        <v>10</v>
      </c>
      <c r="I511" s="55">
        <f t="shared" si="88"/>
        <v>0.1</v>
      </c>
      <c r="J511" s="31" t="str">
        <f t="shared" ref="J511:J549" si="93">IF(I511&lt;=20%,"MUY BAJO",IF(AND(I511&gt;20%,I511&lt;=40%),"BAJO",IF(AND(I511&gt;40%,I511&lt;=60%),"MEDIO",IF(AND(I511&gt;60%,I511&lt;=80%),"ALTO","MUY ALTO"))))</f>
        <v>MUY BAJO</v>
      </c>
      <c r="K511" s="33">
        <v>50000000</v>
      </c>
      <c r="L511" s="33">
        <v>0</v>
      </c>
      <c r="M511" s="132">
        <v>0</v>
      </c>
      <c r="N511" s="33">
        <v>0</v>
      </c>
      <c r="O511" s="33">
        <v>0</v>
      </c>
      <c r="P511" s="127" t="e">
        <f t="shared" si="92"/>
        <v>#DIV/0!</v>
      </c>
      <c r="Q511" s="31" t="e">
        <f t="shared" si="90"/>
        <v>#DIV/0!</v>
      </c>
      <c r="R511" s="102"/>
      <c r="S511" s="32" t="e">
        <f t="shared" si="89"/>
        <v>#DIV/0!</v>
      </c>
      <c r="T511" s="31" t="e">
        <f t="shared" si="91"/>
        <v>#DIV/0!</v>
      </c>
    </row>
    <row r="512" spans="1:20" ht="38.25" x14ac:dyDescent="0.25">
      <c r="A512" s="141"/>
      <c r="B512" s="10" t="s">
        <v>258</v>
      </c>
      <c r="C512" s="3" t="s">
        <v>31</v>
      </c>
      <c r="D512" s="1" t="s">
        <v>267</v>
      </c>
      <c r="E512" s="54">
        <v>704</v>
      </c>
      <c r="F512" s="93">
        <v>120</v>
      </c>
      <c r="G512" s="49" t="s">
        <v>289</v>
      </c>
      <c r="H512" s="136">
        <v>29</v>
      </c>
      <c r="I512" s="55">
        <f t="shared" si="88"/>
        <v>0.24166666666666667</v>
      </c>
      <c r="J512" s="31" t="str">
        <f t="shared" si="93"/>
        <v>BAJO</v>
      </c>
      <c r="K512" s="33">
        <v>70000000</v>
      </c>
      <c r="L512" s="33">
        <v>0</v>
      </c>
      <c r="M512" s="132">
        <v>0</v>
      </c>
      <c r="N512" s="33">
        <v>0</v>
      </c>
      <c r="O512" s="33">
        <v>0</v>
      </c>
      <c r="P512" s="127" t="e">
        <f t="shared" si="92"/>
        <v>#DIV/0!</v>
      </c>
      <c r="Q512" s="31" t="e">
        <f t="shared" si="90"/>
        <v>#DIV/0!</v>
      </c>
      <c r="R512" s="102"/>
      <c r="S512" s="32" t="e">
        <f t="shared" si="89"/>
        <v>#DIV/0!</v>
      </c>
      <c r="T512" s="31" t="e">
        <f t="shared" si="91"/>
        <v>#DIV/0!</v>
      </c>
    </row>
    <row r="513" spans="1:20" ht="38.25" x14ac:dyDescent="0.25">
      <c r="A513" s="141"/>
      <c r="B513" s="10" t="s">
        <v>258</v>
      </c>
      <c r="C513" s="3" t="s">
        <v>27</v>
      </c>
      <c r="D513" s="1" t="s">
        <v>268</v>
      </c>
      <c r="E513" s="54">
        <v>4479</v>
      </c>
      <c r="F513" s="93">
        <v>1800</v>
      </c>
      <c r="G513" s="49" t="s">
        <v>289</v>
      </c>
      <c r="H513" s="136">
        <v>5609</v>
      </c>
      <c r="I513" s="55">
        <f t="shared" si="88"/>
        <v>3.1161111111111111</v>
      </c>
      <c r="J513" s="31" t="str">
        <f t="shared" si="93"/>
        <v>MUY ALTO</v>
      </c>
      <c r="K513" s="33">
        <v>51000000</v>
      </c>
      <c r="L513" s="33">
        <v>35613895</v>
      </c>
      <c r="M513" s="132">
        <v>0.69831166666666666</v>
      </c>
      <c r="N513" s="33">
        <v>5883312</v>
      </c>
      <c r="O513" s="33">
        <v>33800000</v>
      </c>
      <c r="P513" s="127">
        <f t="shared" si="92"/>
        <v>0.94906777256461272</v>
      </c>
      <c r="Q513" s="31" t="str">
        <f t="shared" si="90"/>
        <v>MUY ALTO</v>
      </c>
      <c r="R513" s="102"/>
      <c r="S513" s="32">
        <f t="shared" si="89"/>
        <v>2.9574006312860628</v>
      </c>
      <c r="T513" s="31" t="str">
        <f t="shared" si="91"/>
        <v>MUY ALTO</v>
      </c>
    </row>
    <row r="514" spans="1:20" ht="38.25" x14ac:dyDescent="0.25">
      <c r="A514" s="141"/>
      <c r="B514" s="10" t="s">
        <v>258</v>
      </c>
      <c r="C514" s="3" t="s">
        <v>29</v>
      </c>
      <c r="D514" s="1" t="s">
        <v>268</v>
      </c>
      <c r="E514" s="54">
        <v>460</v>
      </c>
      <c r="F514" s="93">
        <v>200</v>
      </c>
      <c r="G514" s="49" t="s">
        <v>289</v>
      </c>
      <c r="H514" s="136">
        <v>1263</v>
      </c>
      <c r="I514" s="55">
        <f t="shared" si="88"/>
        <v>6.3150000000000004</v>
      </c>
      <c r="J514" s="31" t="str">
        <f t="shared" si="93"/>
        <v>MUY ALTO</v>
      </c>
      <c r="K514" s="33">
        <v>12000000</v>
      </c>
      <c r="L514" s="33">
        <v>0</v>
      </c>
      <c r="M514" s="132">
        <v>0</v>
      </c>
      <c r="N514" s="33">
        <v>0</v>
      </c>
      <c r="O514" s="33">
        <v>0</v>
      </c>
      <c r="P514" s="127" t="e">
        <f t="shared" si="92"/>
        <v>#DIV/0!</v>
      </c>
      <c r="Q514" s="31" t="e">
        <f t="shared" si="90"/>
        <v>#DIV/0!</v>
      </c>
      <c r="R514" s="102"/>
      <c r="S514" s="32" t="e">
        <f t="shared" si="89"/>
        <v>#DIV/0!</v>
      </c>
      <c r="T514" s="31" t="e">
        <f t="shared" si="91"/>
        <v>#DIV/0!</v>
      </c>
    </row>
    <row r="515" spans="1:20" ht="38.25" x14ac:dyDescent="0.25">
      <c r="A515" s="141"/>
      <c r="B515" s="10" t="s">
        <v>258</v>
      </c>
      <c r="C515" s="3" t="s">
        <v>30</v>
      </c>
      <c r="D515" s="1" t="s">
        <v>268</v>
      </c>
      <c r="E515" s="54">
        <v>356</v>
      </c>
      <c r="F515" s="93">
        <v>150</v>
      </c>
      <c r="G515" s="49" t="s">
        <v>289</v>
      </c>
      <c r="H515" s="136">
        <v>795</v>
      </c>
      <c r="I515" s="55">
        <f t="shared" si="88"/>
        <v>5.3</v>
      </c>
      <c r="J515" s="31" t="str">
        <f t="shared" si="93"/>
        <v>MUY ALTO</v>
      </c>
      <c r="K515" s="33">
        <v>12000000</v>
      </c>
      <c r="L515" s="33">
        <v>0</v>
      </c>
      <c r="M515" s="132">
        <v>0</v>
      </c>
      <c r="N515" s="33">
        <v>0</v>
      </c>
      <c r="O515" s="33">
        <v>0</v>
      </c>
      <c r="P515" s="127" t="e">
        <f t="shared" si="92"/>
        <v>#DIV/0!</v>
      </c>
      <c r="Q515" s="31" t="e">
        <f t="shared" si="90"/>
        <v>#DIV/0!</v>
      </c>
      <c r="R515" s="102"/>
      <c r="S515" s="32" t="e">
        <f t="shared" si="89"/>
        <v>#DIV/0!</v>
      </c>
      <c r="T515" s="31" t="e">
        <f t="shared" si="91"/>
        <v>#DIV/0!</v>
      </c>
    </row>
    <row r="516" spans="1:20" ht="38.25" x14ac:dyDescent="0.25">
      <c r="A516" s="141"/>
      <c r="B516" s="10" t="s">
        <v>258</v>
      </c>
      <c r="C516" s="3" t="s">
        <v>31</v>
      </c>
      <c r="D516" s="1" t="s">
        <v>268</v>
      </c>
      <c r="E516" s="54">
        <v>704</v>
      </c>
      <c r="F516" s="93">
        <v>320</v>
      </c>
      <c r="G516" s="49" t="s">
        <v>289</v>
      </c>
      <c r="H516" s="136">
        <v>1995</v>
      </c>
      <c r="I516" s="55">
        <f t="shared" si="88"/>
        <v>6.234375</v>
      </c>
      <c r="J516" s="31" t="str">
        <f t="shared" si="93"/>
        <v>MUY ALTO</v>
      </c>
      <c r="K516" s="33">
        <v>15000000</v>
      </c>
      <c r="L516" s="33">
        <v>0</v>
      </c>
      <c r="M516" s="132">
        <v>0</v>
      </c>
      <c r="N516" s="33">
        <v>0</v>
      </c>
      <c r="O516" s="33">
        <v>0</v>
      </c>
      <c r="P516" s="127" t="e">
        <f t="shared" si="92"/>
        <v>#DIV/0!</v>
      </c>
      <c r="Q516" s="31" t="e">
        <f t="shared" si="90"/>
        <v>#DIV/0!</v>
      </c>
      <c r="R516" s="102"/>
      <c r="S516" s="32" t="e">
        <f t="shared" si="89"/>
        <v>#DIV/0!</v>
      </c>
      <c r="T516" s="31" t="e">
        <f t="shared" si="91"/>
        <v>#DIV/0!</v>
      </c>
    </row>
    <row r="517" spans="1:20" ht="51" x14ac:dyDescent="0.25">
      <c r="A517" s="141"/>
      <c r="B517" s="10" t="s">
        <v>269</v>
      </c>
      <c r="C517" s="3" t="s">
        <v>27</v>
      </c>
      <c r="D517" s="1" t="s">
        <v>270</v>
      </c>
      <c r="E517" s="54">
        <v>4447</v>
      </c>
      <c r="F517" s="93">
        <v>3250</v>
      </c>
      <c r="G517" s="49" t="s">
        <v>289</v>
      </c>
      <c r="H517" s="136">
        <v>2771</v>
      </c>
      <c r="I517" s="55">
        <f t="shared" si="88"/>
        <v>0.85261538461538466</v>
      </c>
      <c r="J517" s="31" t="str">
        <f t="shared" si="93"/>
        <v>MUY ALTO</v>
      </c>
      <c r="K517" s="33">
        <v>0</v>
      </c>
      <c r="L517" s="33">
        <v>20000000</v>
      </c>
      <c r="M517" s="132" t="e">
        <v>#DIV/0!</v>
      </c>
      <c r="N517" s="33">
        <v>14000000</v>
      </c>
      <c r="O517" s="33">
        <v>16267738</v>
      </c>
      <c r="P517" s="127">
        <f t="shared" si="92"/>
        <v>0.81338690000000002</v>
      </c>
      <c r="Q517" s="31" t="str">
        <f t="shared" si="90"/>
        <v>MUY ALTO</v>
      </c>
      <c r="R517" s="102"/>
      <c r="S517" s="32">
        <f t="shared" si="89"/>
        <v>0.69350618458461544</v>
      </c>
      <c r="T517" s="31" t="str">
        <f t="shared" si="91"/>
        <v>ALTO</v>
      </c>
    </row>
    <row r="518" spans="1:20" ht="51" x14ac:dyDescent="0.25">
      <c r="A518" s="141"/>
      <c r="B518" s="10" t="s">
        <v>269</v>
      </c>
      <c r="C518" s="3" t="s">
        <v>29</v>
      </c>
      <c r="D518" s="1" t="s">
        <v>270</v>
      </c>
      <c r="E518" s="54">
        <v>487</v>
      </c>
      <c r="F518" s="93">
        <v>240</v>
      </c>
      <c r="G518" s="49" t="s">
        <v>289</v>
      </c>
      <c r="H518" s="136">
        <v>545</v>
      </c>
      <c r="I518" s="55">
        <f t="shared" si="88"/>
        <v>2.2708333333333335</v>
      </c>
      <c r="J518" s="31" t="str">
        <f t="shared" si="93"/>
        <v>MUY ALTO</v>
      </c>
      <c r="K518" s="33">
        <v>0</v>
      </c>
      <c r="L518" s="33">
        <v>0</v>
      </c>
      <c r="M518" s="132"/>
      <c r="N518" s="33">
        <v>0</v>
      </c>
      <c r="O518" s="33">
        <v>0</v>
      </c>
      <c r="P518" s="127"/>
      <c r="Q518" s="31" t="s">
        <v>293</v>
      </c>
      <c r="R518" s="102"/>
      <c r="S518" s="32">
        <f t="shared" si="89"/>
        <v>0</v>
      </c>
      <c r="T518" s="31" t="s">
        <v>293</v>
      </c>
    </row>
    <row r="519" spans="1:20" ht="51" x14ac:dyDescent="0.25">
      <c r="A519" s="141"/>
      <c r="B519" s="10" t="s">
        <v>269</v>
      </c>
      <c r="C519" s="3" t="s">
        <v>30</v>
      </c>
      <c r="D519" s="1" t="s">
        <v>270</v>
      </c>
      <c r="E519" s="54">
        <v>339</v>
      </c>
      <c r="F519" s="93">
        <v>140</v>
      </c>
      <c r="G519" s="49" t="s">
        <v>289</v>
      </c>
      <c r="H519" s="136">
        <v>438</v>
      </c>
      <c r="I519" s="55">
        <f t="shared" si="88"/>
        <v>3.1285714285714286</v>
      </c>
      <c r="J519" s="31" t="str">
        <f t="shared" si="93"/>
        <v>MUY ALTO</v>
      </c>
      <c r="K519" s="33">
        <v>0</v>
      </c>
      <c r="L519" s="33">
        <v>0</v>
      </c>
      <c r="M519" s="132"/>
      <c r="N519" s="33">
        <v>0</v>
      </c>
      <c r="O519" s="33">
        <v>0</v>
      </c>
      <c r="P519" s="127"/>
      <c r="Q519" s="31" t="s">
        <v>293</v>
      </c>
      <c r="R519" s="102"/>
      <c r="S519" s="32">
        <f t="shared" si="89"/>
        <v>0</v>
      </c>
      <c r="T519" s="31" t="s">
        <v>293</v>
      </c>
    </row>
    <row r="520" spans="1:20" ht="51" x14ac:dyDescent="0.25">
      <c r="A520" s="141"/>
      <c r="B520" s="10" t="s">
        <v>269</v>
      </c>
      <c r="C520" s="3" t="s">
        <v>31</v>
      </c>
      <c r="D520" s="1" t="s">
        <v>270</v>
      </c>
      <c r="E520" s="54">
        <v>826</v>
      </c>
      <c r="F520" s="93">
        <v>500</v>
      </c>
      <c r="G520" s="49" t="s">
        <v>289</v>
      </c>
      <c r="H520" s="136">
        <v>725</v>
      </c>
      <c r="I520" s="55">
        <f t="shared" ref="I520:I546" si="94">+H520/F520</f>
        <v>1.45</v>
      </c>
      <c r="J520" s="31" t="str">
        <f t="shared" si="93"/>
        <v>MUY ALTO</v>
      </c>
      <c r="K520" s="33">
        <v>0</v>
      </c>
      <c r="L520" s="33">
        <v>0</v>
      </c>
      <c r="M520" s="132"/>
      <c r="N520" s="33">
        <v>0</v>
      </c>
      <c r="O520" s="33">
        <v>0</v>
      </c>
      <c r="P520" s="127"/>
      <c r="Q520" s="31" t="s">
        <v>293</v>
      </c>
      <c r="R520" s="102"/>
      <c r="S520" s="32">
        <f t="shared" ref="S520:S539" si="95">+I520*P520</f>
        <v>0</v>
      </c>
      <c r="T520" s="31" t="s">
        <v>293</v>
      </c>
    </row>
    <row r="521" spans="1:20" ht="51" x14ac:dyDescent="0.25">
      <c r="A521" s="141"/>
      <c r="B521" s="10" t="s">
        <v>269</v>
      </c>
      <c r="C521" s="3" t="s">
        <v>27</v>
      </c>
      <c r="D521" s="1" t="s">
        <v>271</v>
      </c>
      <c r="E521" s="54">
        <v>0</v>
      </c>
      <c r="F521" s="93">
        <v>10</v>
      </c>
      <c r="G521" s="49" t="s">
        <v>289</v>
      </c>
      <c r="H521" s="136">
        <v>0</v>
      </c>
      <c r="I521" s="55">
        <f t="shared" si="94"/>
        <v>0</v>
      </c>
      <c r="J521" s="31" t="str">
        <f t="shared" si="93"/>
        <v>MUY BAJO</v>
      </c>
      <c r="K521" s="33">
        <v>0</v>
      </c>
      <c r="L521" s="33">
        <v>0</v>
      </c>
      <c r="M521" s="132"/>
      <c r="N521" s="33">
        <v>0</v>
      </c>
      <c r="O521" s="33">
        <v>0</v>
      </c>
      <c r="P521" s="127"/>
      <c r="Q521" s="31" t="s">
        <v>293</v>
      </c>
      <c r="R521" s="102"/>
      <c r="S521" s="32">
        <f t="shared" si="95"/>
        <v>0</v>
      </c>
      <c r="T521" s="31" t="s">
        <v>293</v>
      </c>
    </row>
    <row r="522" spans="1:20" ht="51" x14ac:dyDescent="0.25">
      <c r="A522" s="141"/>
      <c r="B522" s="10" t="s">
        <v>269</v>
      </c>
      <c r="C522" s="3" t="s">
        <v>29</v>
      </c>
      <c r="D522" s="1" t="s">
        <v>271</v>
      </c>
      <c r="E522" s="54">
        <v>0</v>
      </c>
      <c r="F522" s="93">
        <v>2</v>
      </c>
      <c r="G522" s="49" t="s">
        <v>289</v>
      </c>
      <c r="H522" s="136">
        <v>0</v>
      </c>
      <c r="I522" s="55">
        <f t="shared" si="94"/>
        <v>0</v>
      </c>
      <c r="J522" s="31" t="str">
        <f t="shared" si="93"/>
        <v>MUY BAJO</v>
      </c>
      <c r="K522" s="33">
        <v>0</v>
      </c>
      <c r="L522" s="33">
        <v>0</v>
      </c>
      <c r="M522" s="132"/>
      <c r="N522" s="33">
        <v>0</v>
      </c>
      <c r="O522" s="33">
        <v>0</v>
      </c>
      <c r="P522" s="127"/>
      <c r="Q522" s="31" t="s">
        <v>293</v>
      </c>
      <c r="R522" s="102"/>
      <c r="S522" s="32">
        <f t="shared" si="95"/>
        <v>0</v>
      </c>
      <c r="T522" s="31" t="s">
        <v>293</v>
      </c>
    </row>
    <row r="523" spans="1:20" ht="51" x14ac:dyDescent="0.25">
      <c r="A523" s="141"/>
      <c r="B523" s="10" t="s">
        <v>269</v>
      </c>
      <c r="C523" s="3" t="s">
        <v>30</v>
      </c>
      <c r="D523" s="1" t="s">
        <v>271</v>
      </c>
      <c r="E523" s="54">
        <v>0</v>
      </c>
      <c r="F523" s="93">
        <v>2</v>
      </c>
      <c r="G523" s="49" t="s">
        <v>289</v>
      </c>
      <c r="H523" s="136">
        <v>0</v>
      </c>
      <c r="I523" s="55">
        <f t="shared" si="94"/>
        <v>0</v>
      </c>
      <c r="J523" s="31" t="str">
        <f t="shared" si="93"/>
        <v>MUY BAJO</v>
      </c>
      <c r="K523" s="33">
        <v>0</v>
      </c>
      <c r="L523" s="33">
        <v>0</v>
      </c>
      <c r="M523" s="132"/>
      <c r="N523" s="33">
        <v>0</v>
      </c>
      <c r="O523" s="33">
        <v>0</v>
      </c>
      <c r="P523" s="127"/>
      <c r="Q523" s="31" t="s">
        <v>293</v>
      </c>
      <c r="R523" s="102"/>
      <c r="S523" s="32">
        <f t="shared" si="95"/>
        <v>0</v>
      </c>
      <c r="T523" s="31" t="s">
        <v>293</v>
      </c>
    </row>
    <row r="524" spans="1:20" ht="51" x14ac:dyDescent="0.25">
      <c r="A524" s="141"/>
      <c r="B524" s="10" t="s">
        <v>269</v>
      </c>
      <c r="C524" s="3" t="s">
        <v>31</v>
      </c>
      <c r="D524" s="1" t="s">
        <v>271</v>
      </c>
      <c r="E524" s="54">
        <v>0</v>
      </c>
      <c r="F524" s="93">
        <v>3</v>
      </c>
      <c r="G524" s="49" t="s">
        <v>289</v>
      </c>
      <c r="H524" s="136">
        <v>0</v>
      </c>
      <c r="I524" s="55">
        <f t="shared" si="94"/>
        <v>0</v>
      </c>
      <c r="J524" s="31" t="str">
        <f t="shared" si="93"/>
        <v>MUY BAJO</v>
      </c>
      <c r="K524" s="33">
        <v>0</v>
      </c>
      <c r="L524" s="33">
        <v>0</v>
      </c>
      <c r="M524" s="132"/>
      <c r="N524" s="33">
        <v>0</v>
      </c>
      <c r="O524" s="33">
        <v>0</v>
      </c>
      <c r="P524" s="127"/>
      <c r="Q524" s="31" t="s">
        <v>293</v>
      </c>
      <c r="R524" s="102"/>
      <c r="S524" s="32">
        <f t="shared" si="95"/>
        <v>0</v>
      </c>
      <c r="T524" s="31" t="s">
        <v>293</v>
      </c>
    </row>
    <row r="525" spans="1:20" ht="63.75" x14ac:dyDescent="0.25">
      <c r="A525" s="141"/>
      <c r="B525" s="10" t="s">
        <v>269</v>
      </c>
      <c r="C525" s="3" t="s">
        <v>27</v>
      </c>
      <c r="D525" s="1" t="s">
        <v>272</v>
      </c>
      <c r="E525" s="54">
        <v>0</v>
      </c>
      <c r="F525" s="93">
        <v>40</v>
      </c>
      <c r="G525" s="49" t="s">
        <v>289</v>
      </c>
      <c r="H525" s="136">
        <v>335</v>
      </c>
      <c r="I525" s="55">
        <f t="shared" si="94"/>
        <v>8.375</v>
      </c>
      <c r="J525" s="31" t="str">
        <f t="shared" si="93"/>
        <v>MUY ALTO</v>
      </c>
      <c r="K525" s="33">
        <v>387800000</v>
      </c>
      <c r="L525" s="33">
        <v>0</v>
      </c>
      <c r="M525" s="132">
        <v>0</v>
      </c>
      <c r="N525" s="33">
        <v>0</v>
      </c>
      <c r="O525" s="33">
        <v>0</v>
      </c>
      <c r="P525" s="127" t="e">
        <f t="shared" si="92"/>
        <v>#DIV/0!</v>
      </c>
      <c r="Q525" s="31" t="e">
        <f t="shared" si="90"/>
        <v>#DIV/0!</v>
      </c>
      <c r="R525" s="102"/>
      <c r="S525" s="32" t="e">
        <f t="shared" si="95"/>
        <v>#DIV/0!</v>
      </c>
      <c r="T525" s="31" t="e">
        <f t="shared" si="91"/>
        <v>#DIV/0!</v>
      </c>
    </row>
    <row r="526" spans="1:20" ht="63.75" x14ac:dyDescent="0.25">
      <c r="A526" s="141"/>
      <c r="B526" s="10" t="s">
        <v>269</v>
      </c>
      <c r="C526" s="3" t="s">
        <v>29</v>
      </c>
      <c r="D526" s="1" t="s">
        <v>272</v>
      </c>
      <c r="E526" s="54">
        <v>0</v>
      </c>
      <c r="F526" s="93">
        <v>6</v>
      </c>
      <c r="G526" s="49" t="s">
        <v>289</v>
      </c>
      <c r="H526" s="136">
        <v>14</v>
      </c>
      <c r="I526" s="55">
        <f t="shared" si="94"/>
        <v>2.3333333333333335</v>
      </c>
      <c r="J526" s="31" t="str">
        <f t="shared" si="93"/>
        <v>MUY ALTO</v>
      </c>
      <c r="K526" s="33">
        <v>7000000</v>
      </c>
      <c r="L526" s="33">
        <v>0</v>
      </c>
      <c r="M526" s="132">
        <v>0</v>
      </c>
      <c r="N526" s="33">
        <v>0</v>
      </c>
      <c r="O526" s="33">
        <v>0</v>
      </c>
      <c r="P526" s="127" t="e">
        <f t="shared" si="92"/>
        <v>#DIV/0!</v>
      </c>
      <c r="Q526" s="31" t="e">
        <f t="shared" si="90"/>
        <v>#DIV/0!</v>
      </c>
      <c r="R526" s="102"/>
      <c r="S526" s="32" t="e">
        <f t="shared" si="95"/>
        <v>#DIV/0!</v>
      </c>
      <c r="T526" s="31" t="e">
        <f t="shared" si="91"/>
        <v>#DIV/0!</v>
      </c>
    </row>
    <row r="527" spans="1:20" ht="63.75" x14ac:dyDescent="0.25">
      <c r="A527" s="141"/>
      <c r="B527" s="10" t="s">
        <v>269</v>
      </c>
      <c r="C527" s="3" t="s">
        <v>30</v>
      </c>
      <c r="D527" s="1" t="s">
        <v>272</v>
      </c>
      <c r="E527" s="54">
        <v>0</v>
      </c>
      <c r="F527" s="93">
        <v>6</v>
      </c>
      <c r="G527" s="49" t="s">
        <v>289</v>
      </c>
      <c r="H527" s="136">
        <v>21</v>
      </c>
      <c r="I527" s="55">
        <f t="shared" si="94"/>
        <v>3.5</v>
      </c>
      <c r="J527" s="31" t="str">
        <f t="shared" si="93"/>
        <v>MUY ALTO</v>
      </c>
      <c r="K527" s="33">
        <v>7000000</v>
      </c>
      <c r="L527" s="33">
        <v>0</v>
      </c>
      <c r="M527" s="132">
        <v>0</v>
      </c>
      <c r="N527" s="33">
        <v>0</v>
      </c>
      <c r="O527" s="33">
        <v>0</v>
      </c>
      <c r="P527" s="127" t="e">
        <f t="shared" si="92"/>
        <v>#DIV/0!</v>
      </c>
      <c r="Q527" s="31" t="e">
        <f t="shared" si="90"/>
        <v>#DIV/0!</v>
      </c>
      <c r="R527" s="102"/>
      <c r="S527" s="32" t="e">
        <f t="shared" si="95"/>
        <v>#DIV/0!</v>
      </c>
      <c r="T527" s="31" t="e">
        <f t="shared" si="91"/>
        <v>#DIV/0!</v>
      </c>
    </row>
    <row r="528" spans="1:20" ht="63.75" x14ac:dyDescent="0.25">
      <c r="A528" s="141"/>
      <c r="B528" s="10" t="s">
        <v>269</v>
      </c>
      <c r="C528" s="3" t="s">
        <v>31</v>
      </c>
      <c r="D528" s="1" t="s">
        <v>272</v>
      </c>
      <c r="E528" s="54">
        <v>0</v>
      </c>
      <c r="F528" s="93">
        <v>6</v>
      </c>
      <c r="G528" s="49" t="s">
        <v>289</v>
      </c>
      <c r="H528" s="136">
        <v>21</v>
      </c>
      <c r="I528" s="55">
        <f t="shared" si="94"/>
        <v>3.5</v>
      </c>
      <c r="J528" s="31" t="str">
        <f t="shared" si="93"/>
        <v>MUY ALTO</v>
      </c>
      <c r="K528" s="33">
        <v>10000000</v>
      </c>
      <c r="L528" s="33">
        <v>0</v>
      </c>
      <c r="M528" s="132">
        <v>0</v>
      </c>
      <c r="N528" s="33">
        <v>0</v>
      </c>
      <c r="O528" s="33">
        <v>0</v>
      </c>
      <c r="P528" s="127" t="e">
        <f t="shared" si="92"/>
        <v>#DIV/0!</v>
      </c>
      <c r="Q528" s="31" t="e">
        <f t="shared" si="90"/>
        <v>#DIV/0!</v>
      </c>
      <c r="R528" s="102"/>
      <c r="S528" s="32" t="e">
        <f t="shared" si="95"/>
        <v>#DIV/0!</v>
      </c>
      <c r="T528" s="31" t="e">
        <f t="shared" si="91"/>
        <v>#DIV/0!</v>
      </c>
    </row>
    <row r="529" spans="1:20" ht="63.75" x14ac:dyDescent="0.25">
      <c r="A529" s="141"/>
      <c r="B529" s="10" t="s">
        <v>269</v>
      </c>
      <c r="C529" s="3" t="s">
        <v>27</v>
      </c>
      <c r="D529" s="1" t="s">
        <v>273</v>
      </c>
      <c r="E529" s="54">
        <v>2820</v>
      </c>
      <c r="F529" s="93">
        <v>15000</v>
      </c>
      <c r="G529" s="49" t="s">
        <v>290</v>
      </c>
      <c r="H529" s="136">
        <v>2790</v>
      </c>
      <c r="I529" s="55">
        <f t="shared" si="94"/>
        <v>0.186</v>
      </c>
      <c r="J529" s="31" t="str">
        <f t="shared" si="93"/>
        <v>MUY BAJO</v>
      </c>
      <c r="K529" s="33">
        <v>427250000</v>
      </c>
      <c r="L529" s="33">
        <v>204947301</v>
      </c>
      <c r="M529" s="132">
        <v>0.47968941135166765</v>
      </c>
      <c r="N529" s="33">
        <v>13640795</v>
      </c>
      <c r="O529" s="33">
        <v>150321598</v>
      </c>
      <c r="P529" s="127">
        <f t="shared" si="92"/>
        <v>0.733464638307191</v>
      </c>
      <c r="Q529" s="31" t="str">
        <f t="shared" si="90"/>
        <v>ALTO</v>
      </c>
      <c r="R529" s="102"/>
      <c r="S529" s="32">
        <f t="shared" si="95"/>
        <v>0.13642442272513752</v>
      </c>
      <c r="T529" s="31" t="str">
        <f t="shared" si="91"/>
        <v>MUY BAJO</v>
      </c>
    </row>
    <row r="530" spans="1:20" ht="63.75" x14ac:dyDescent="0.25">
      <c r="A530" s="141"/>
      <c r="B530" s="10" t="s">
        <v>269</v>
      </c>
      <c r="C530" s="3" t="s">
        <v>29</v>
      </c>
      <c r="D530" s="1" t="s">
        <v>273</v>
      </c>
      <c r="E530" s="54">
        <v>31</v>
      </c>
      <c r="F530" s="93">
        <v>250</v>
      </c>
      <c r="G530" s="49" t="s">
        <v>290</v>
      </c>
      <c r="H530" s="136">
        <v>10</v>
      </c>
      <c r="I530" s="55">
        <f t="shared" si="94"/>
        <v>0.04</v>
      </c>
      <c r="J530" s="31" t="str">
        <f t="shared" si="93"/>
        <v>MUY BAJO</v>
      </c>
      <c r="K530" s="33">
        <v>50000000</v>
      </c>
      <c r="L530" s="33">
        <v>0</v>
      </c>
      <c r="M530" s="132">
        <v>0</v>
      </c>
      <c r="N530" s="33">
        <v>0</v>
      </c>
      <c r="O530" s="33">
        <v>0</v>
      </c>
      <c r="P530" s="127" t="e">
        <f t="shared" si="92"/>
        <v>#DIV/0!</v>
      </c>
      <c r="Q530" s="31" t="e">
        <f t="shared" si="90"/>
        <v>#DIV/0!</v>
      </c>
      <c r="R530" s="102"/>
      <c r="S530" s="32" t="e">
        <f t="shared" si="95"/>
        <v>#DIV/0!</v>
      </c>
      <c r="T530" s="31" t="e">
        <f t="shared" si="91"/>
        <v>#DIV/0!</v>
      </c>
    </row>
    <row r="531" spans="1:20" ht="63.75" x14ac:dyDescent="0.25">
      <c r="A531" s="141"/>
      <c r="B531" s="10" t="s">
        <v>269</v>
      </c>
      <c r="C531" s="3" t="s">
        <v>30</v>
      </c>
      <c r="D531" s="1" t="s">
        <v>273</v>
      </c>
      <c r="E531" s="54">
        <v>27</v>
      </c>
      <c r="F531" s="93">
        <v>200</v>
      </c>
      <c r="G531" s="49" t="s">
        <v>289</v>
      </c>
      <c r="H531" s="136">
        <v>13</v>
      </c>
      <c r="I531" s="55">
        <f t="shared" si="94"/>
        <v>6.5000000000000002E-2</v>
      </c>
      <c r="J531" s="31" t="str">
        <f t="shared" si="93"/>
        <v>MUY BAJO</v>
      </c>
      <c r="K531" s="33">
        <v>40000000</v>
      </c>
      <c r="L531" s="33">
        <v>0</v>
      </c>
      <c r="M531" s="132">
        <v>0</v>
      </c>
      <c r="N531" s="33">
        <v>0</v>
      </c>
      <c r="O531" s="33">
        <v>0</v>
      </c>
      <c r="P531" s="127" t="e">
        <f t="shared" si="92"/>
        <v>#DIV/0!</v>
      </c>
      <c r="Q531" s="31" t="e">
        <f t="shared" si="90"/>
        <v>#DIV/0!</v>
      </c>
      <c r="R531" s="102"/>
      <c r="S531" s="32" t="e">
        <f t="shared" si="95"/>
        <v>#DIV/0!</v>
      </c>
      <c r="T531" s="31" t="e">
        <f t="shared" si="91"/>
        <v>#DIV/0!</v>
      </c>
    </row>
    <row r="532" spans="1:20" ht="63.75" x14ac:dyDescent="0.25">
      <c r="A532" s="141"/>
      <c r="B532" s="10" t="s">
        <v>269</v>
      </c>
      <c r="C532" s="3" t="s">
        <v>31</v>
      </c>
      <c r="D532" s="1" t="s">
        <v>273</v>
      </c>
      <c r="E532" s="54">
        <v>37</v>
      </c>
      <c r="F532" s="93">
        <v>500</v>
      </c>
      <c r="G532" s="49" t="s">
        <v>289</v>
      </c>
      <c r="H532" s="136">
        <v>1</v>
      </c>
      <c r="I532" s="55">
        <f t="shared" si="94"/>
        <v>2E-3</v>
      </c>
      <c r="J532" s="31" t="str">
        <f t="shared" si="93"/>
        <v>MUY BAJO</v>
      </c>
      <c r="K532" s="33">
        <v>80000000</v>
      </c>
      <c r="L532" s="33">
        <v>0</v>
      </c>
      <c r="M532" s="132">
        <v>0</v>
      </c>
      <c r="N532" s="33">
        <v>0</v>
      </c>
      <c r="O532" s="33">
        <v>0</v>
      </c>
      <c r="P532" s="127" t="e">
        <f t="shared" si="92"/>
        <v>#DIV/0!</v>
      </c>
      <c r="Q532" s="31" t="e">
        <f t="shared" si="90"/>
        <v>#DIV/0!</v>
      </c>
      <c r="R532" s="102"/>
      <c r="S532" s="32" t="e">
        <f t="shared" si="95"/>
        <v>#DIV/0!</v>
      </c>
      <c r="T532" s="31" t="e">
        <f t="shared" si="91"/>
        <v>#DIV/0!</v>
      </c>
    </row>
    <row r="533" spans="1:20" ht="38.25" x14ac:dyDescent="0.25">
      <c r="A533" s="141"/>
      <c r="B533" s="10" t="s">
        <v>269</v>
      </c>
      <c r="C533" s="3" t="s">
        <v>27</v>
      </c>
      <c r="D533" s="1" t="s">
        <v>274</v>
      </c>
      <c r="E533" s="54">
        <v>104</v>
      </c>
      <c r="F533" s="93">
        <v>118</v>
      </c>
      <c r="G533" s="49" t="s">
        <v>291</v>
      </c>
      <c r="H533" s="136">
        <v>213</v>
      </c>
      <c r="I533" s="55">
        <f t="shared" si="94"/>
        <v>1.8050847457627119</v>
      </c>
      <c r="J533" s="31" t="str">
        <f t="shared" si="93"/>
        <v>MUY ALTO</v>
      </c>
      <c r="K533" s="33">
        <v>39000000</v>
      </c>
      <c r="L533" s="33">
        <v>238000000</v>
      </c>
      <c r="M533" s="132">
        <v>6.1025641025641022</v>
      </c>
      <c r="N533" s="33">
        <v>71668416</v>
      </c>
      <c r="O533" s="33">
        <v>224389998</v>
      </c>
      <c r="P533" s="127">
        <f t="shared" si="92"/>
        <v>0.94281511764705883</v>
      </c>
      <c r="Q533" s="31" t="str">
        <f t="shared" si="90"/>
        <v>MUY ALTO</v>
      </c>
      <c r="R533" s="102"/>
      <c r="S533" s="32">
        <f t="shared" si="95"/>
        <v>1.7018611869391826</v>
      </c>
      <c r="T533" s="31" t="str">
        <f t="shared" si="91"/>
        <v>MUY ALTO</v>
      </c>
    </row>
    <row r="534" spans="1:20" ht="38.25" x14ac:dyDescent="0.25">
      <c r="A534" s="141"/>
      <c r="B534" s="10" t="s">
        <v>269</v>
      </c>
      <c r="C534" s="3" t="s">
        <v>29</v>
      </c>
      <c r="D534" s="1" t="s">
        <v>274</v>
      </c>
      <c r="E534" s="54">
        <v>1</v>
      </c>
      <c r="F534" s="93">
        <v>1</v>
      </c>
      <c r="G534" s="49" t="s">
        <v>291</v>
      </c>
      <c r="H534" s="136">
        <v>5</v>
      </c>
      <c r="I534" s="55">
        <f t="shared" si="94"/>
        <v>5</v>
      </c>
      <c r="J534" s="31" t="str">
        <f t="shared" si="93"/>
        <v>MUY ALTO</v>
      </c>
      <c r="K534" s="33">
        <v>5000000</v>
      </c>
      <c r="L534" s="33">
        <v>0</v>
      </c>
      <c r="M534" s="132">
        <v>0</v>
      </c>
      <c r="N534" s="33">
        <v>0</v>
      </c>
      <c r="O534" s="33">
        <v>0</v>
      </c>
      <c r="P534" s="127" t="e">
        <f t="shared" si="92"/>
        <v>#DIV/0!</v>
      </c>
      <c r="Q534" s="31" t="e">
        <f t="shared" si="90"/>
        <v>#DIV/0!</v>
      </c>
      <c r="R534" s="102"/>
      <c r="S534" s="32" t="e">
        <f t="shared" si="95"/>
        <v>#DIV/0!</v>
      </c>
      <c r="T534" s="31" t="e">
        <f t="shared" si="91"/>
        <v>#DIV/0!</v>
      </c>
    </row>
    <row r="535" spans="1:20" ht="38.25" x14ac:dyDescent="0.25">
      <c r="A535" s="141"/>
      <c r="B535" s="10" t="s">
        <v>269</v>
      </c>
      <c r="C535" s="3" t="s">
        <v>30</v>
      </c>
      <c r="D535" s="1" t="s">
        <v>274</v>
      </c>
      <c r="E535" s="54">
        <v>2</v>
      </c>
      <c r="F535" s="93">
        <v>2</v>
      </c>
      <c r="G535" s="49" t="s">
        <v>291</v>
      </c>
      <c r="H535" s="136">
        <v>17</v>
      </c>
      <c r="I535" s="55">
        <f t="shared" si="94"/>
        <v>8.5</v>
      </c>
      <c r="J535" s="31" t="str">
        <f t="shared" si="93"/>
        <v>MUY ALTO</v>
      </c>
      <c r="K535" s="33">
        <v>5000000</v>
      </c>
      <c r="L535" s="33">
        <v>0</v>
      </c>
      <c r="M535" s="132">
        <v>0</v>
      </c>
      <c r="N535" s="33">
        <v>0</v>
      </c>
      <c r="O535" s="33">
        <v>0</v>
      </c>
      <c r="P535" s="127" t="e">
        <f t="shared" si="92"/>
        <v>#DIV/0!</v>
      </c>
      <c r="Q535" s="31" t="e">
        <f t="shared" si="90"/>
        <v>#DIV/0!</v>
      </c>
      <c r="R535" s="102"/>
      <c r="S535" s="32" t="e">
        <f t="shared" si="95"/>
        <v>#DIV/0!</v>
      </c>
      <c r="T535" s="31" t="e">
        <f t="shared" si="91"/>
        <v>#DIV/0!</v>
      </c>
    </row>
    <row r="536" spans="1:20" ht="38.25" x14ac:dyDescent="0.25">
      <c r="A536" s="141"/>
      <c r="B536" s="10" t="s">
        <v>269</v>
      </c>
      <c r="C536" s="3" t="s">
        <v>31</v>
      </c>
      <c r="D536" s="1" t="s">
        <v>274</v>
      </c>
      <c r="E536" s="54">
        <v>13</v>
      </c>
      <c r="F536" s="93">
        <v>13</v>
      </c>
      <c r="G536" s="49" t="s">
        <v>291</v>
      </c>
      <c r="H536" s="136">
        <v>13</v>
      </c>
      <c r="I536" s="55">
        <f t="shared" si="94"/>
        <v>1</v>
      </c>
      <c r="J536" s="31" t="str">
        <f t="shared" si="93"/>
        <v>MUY ALTO</v>
      </c>
      <c r="K536" s="33">
        <v>8000000</v>
      </c>
      <c r="L536" s="33">
        <v>0</v>
      </c>
      <c r="M536" s="132">
        <v>0</v>
      </c>
      <c r="N536" s="33">
        <v>0</v>
      </c>
      <c r="O536" s="33">
        <v>0</v>
      </c>
      <c r="P536" s="127" t="e">
        <f t="shared" si="92"/>
        <v>#DIV/0!</v>
      </c>
      <c r="Q536" s="31" t="e">
        <f t="shared" si="90"/>
        <v>#DIV/0!</v>
      </c>
      <c r="R536" s="102"/>
      <c r="S536" s="32" t="e">
        <f t="shared" si="95"/>
        <v>#DIV/0!</v>
      </c>
      <c r="T536" s="31" t="e">
        <f t="shared" si="91"/>
        <v>#DIV/0!</v>
      </c>
    </row>
    <row r="537" spans="1:20" ht="25.5" x14ac:dyDescent="0.25">
      <c r="A537" s="141"/>
      <c r="B537" s="10" t="s">
        <v>269</v>
      </c>
      <c r="C537" s="3" t="s">
        <v>1</v>
      </c>
      <c r="D537" s="1" t="s">
        <v>275</v>
      </c>
      <c r="E537" s="54">
        <v>200</v>
      </c>
      <c r="F537" s="93">
        <v>200</v>
      </c>
      <c r="G537" s="49" t="s">
        <v>291</v>
      </c>
      <c r="H537" s="136">
        <v>62</v>
      </c>
      <c r="I537" s="55">
        <f t="shared" si="94"/>
        <v>0.31</v>
      </c>
      <c r="J537" s="31" t="str">
        <f t="shared" si="93"/>
        <v>BAJO</v>
      </c>
      <c r="K537" s="33">
        <v>200000000</v>
      </c>
      <c r="L537" s="33">
        <v>192000000</v>
      </c>
      <c r="M537" s="132">
        <v>0.96</v>
      </c>
      <c r="N537" s="33">
        <v>27682603</v>
      </c>
      <c r="O537" s="33">
        <v>124466767</v>
      </c>
      <c r="P537" s="127">
        <f t="shared" si="92"/>
        <v>0.64826441145833336</v>
      </c>
      <c r="Q537" s="31" t="str">
        <f t="shared" si="90"/>
        <v>ALTO</v>
      </c>
      <c r="R537" s="102"/>
      <c r="S537" s="32">
        <f t="shared" si="95"/>
        <v>0.20096196755208334</v>
      </c>
      <c r="T537" s="31" t="str">
        <f t="shared" si="91"/>
        <v>BAJO</v>
      </c>
    </row>
    <row r="538" spans="1:20" ht="38.25" x14ac:dyDescent="0.25">
      <c r="A538" s="141"/>
      <c r="B538" s="10" t="s">
        <v>269</v>
      </c>
      <c r="C538" s="3" t="s">
        <v>1</v>
      </c>
      <c r="D538" s="1" t="s">
        <v>276</v>
      </c>
      <c r="E538" s="54">
        <v>10</v>
      </c>
      <c r="F538" s="93">
        <v>1</v>
      </c>
      <c r="G538" s="49" t="s">
        <v>289</v>
      </c>
      <c r="H538" s="136">
        <v>2</v>
      </c>
      <c r="I538" s="55">
        <f t="shared" si="94"/>
        <v>2</v>
      </c>
      <c r="J538" s="31" t="str">
        <f t="shared" si="93"/>
        <v>MUY ALTO</v>
      </c>
      <c r="K538" s="33">
        <v>150000000</v>
      </c>
      <c r="L538" s="33">
        <v>30000000</v>
      </c>
      <c r="M538" s="132">
        <v>0.2</v>
      </c>
      <c r="N538" s="33">
        <v>0</v>
      </c>
      <c r="O538" s="33">
        <v>5742000</v>
      </c>
      <c r="P538" s="127">
        <f t="shared" si="92"/>
        <v>0.19139999999999999</v>
      </c>
      <c r="Q538" s="31" t="str">
        <f t="shared" si="90"/>
        <v>MUY BAJO</v>
      </c>
      <c r="R538" s="102"/>
      <c r="S538" s="32">
        <f t="shared" si="95"/>
        <v>0.38279999999999997</v>
      </c>
      <c r="T538" s="31" t="str">
        <f t="shared" si="91"/>
        <v>BAJO</v>
      </c>
    </row>
    <row r="539" spans="1:20" ht="51" x14ac:dyDescent="0.25">
      <c r="A539" s="141"/>
      <c r="B539" s="11" t="s">
        <v>310</v>
      </c>
      <c r="C539" s="20"/>
      <c r="D539" s="7"/>
      <c r="E539" s="77"/>
      <c r="F539" s="94"/>
      <c r="G539" s="52"/>
      <c r="H539" s="77"/>
      <c r="I539" s="78">
        <f>+AVERAGE(I424:I538)</f>
        <v>1.4352819044098957</v>
      </c>
      <c r="J539" s="35" t="str">
        <f t="shared" si="93"/>
        <v>MUY ALTO</v>
      </c>
      <c r="K539" s="36">
        <f t="shared" ref="K539:O539" si="96">SUM(K424:K538)</f>
        <v>11720954000</v>
      </c>
      <c r="L539" s="36">
        <f t="shared" si="96"/>
        <v>7181375038</v>
      </c>
      <c r="M539" s="75">
        <f>+L539/K539</f>
        <v>0.61269543741917254</v>
      </c>
      <c r="N539" s="36">
        <f t="shared" si="96"/>
        <v>2081701977</v>
      </c>
      <c r="O539" s="36">
        <f t="shared" si="96"/>
        <v>6362408756</v>
      </c>
      <c r="P539" s="109">
        <f>+O539/L539</f>
        <v>0.8859596835332415</v>
      </c>
      <c r="Q539" s="31" t="str">
        <f t="shared" si="90"/>
        <v>MUY ALTO</v>
      </c>
      <c r="R539" s="102"/>
      <c r="S539" s="74">
        <f t="shared" si="95"/>
        <v>1.2716019018119793</v>
      </c>
      <c r="T539" s="31" t="str">
        <f t="shared" si="91"/>
        <v>MUY ALTO</v>
      </c>
    </row>
    <row r="540" spans="1:20" ht="25.5" x14ac:dyDescent="0.25">
      <c r="A540" s="141"/>
      <c r="B540" s="10" t="s">
        <v>277</v>
      </c>
      <c r="C540" s="3" t="s">
        <v>1</v>
      </c>
      <c r="D540" s="1" t="s">
        <v>278</v>
      </c>
      <c r="E540" s="54">
        <v>0</v>
      </c>
      <c r="F540" s="54">
        <v>1</v>
      </c>
      <c r="G540" s="49" t="s">
        <v>290</v>
      </c>
      <c r="H540" s="136">
        <v>0</v>
      </c>
      <c r="I540" s="55">
        <f t="shared" si="94"/>
        <v>0</v>
      </c>
      <c r="J540" s="31" t="str">
        <f t="shared" si="93"/>
        <v>MUY BAJO</v>
      </c>
      <c r="K540" s="33">
        <v>0</v>
      </c>
      <c r="L540" s="33">
        <v>0</v>
      </c>
      <c r="M540" s="132"/>
      <c r="N540" s="33">
        <v>0</v>
      </c>
      <c r="O540" s="33">
        <v>0</v>
      </c>
      <c r="P540" s="107"/>
      <c r="Q540" s="31" t="s">
        <v>293</v>
      </c>
      <c r="R540" s="102"/>
      <c r="S540" s="32"/>
      <c r="T540" s="31" t="s">
        <v>293</v>
      </c>
    </row>
    <row r="541" spans="1:20" ht="25.5" x14ac:dyDescent="0.25">
      <c r="A541" s="141"/>
      <c r="B541" s="10" t="s">
        <v>277</v>
      </c>
      <c r="C541" s="3" t="s">
        <v>1</v>
      </c>
      <c r="D541" s="1" t="s">
        <v>279</v>
      </c>
      <c r="E541" s="54">
        <v>1</v>
      </c>
      <c r="F541" s="54">
        <v>1</v>
      </c>
      <c r="G541" s="49" t="s">
        <v>290</v>
      </c>
      <c r="H541" s="136">
        <v>0</v>
      </c>
      <c r="I541" s="55">
        <f t="shared" si="94"/>
        <v>0</v>
      </c>
      <c r="J541" s="31" t="str">
        <f t="shared" si="93"/>
        <v>MUY BAJO</v>
      </c>
      <c r="K541" s="33">
        <v>0</v>
      </c>
      <c r="L541" s="33">
        <v>0</v>
      </c>
      <c r="M541" s="132"/>
      <c r="N541" s="33">
        <v>0</v>
      </c>
      <c r="O541" s="33">
        <v>0</v>
      </c>
      <c r="P541" s="107"/>
      <c r="Q541" s="31" t="s">
        <v>293</v>
      </c>
      <c r="R541" s="102"/>
      <c r="S541" s="32"/>
      <c r="T541" s="31" t="s">
        <v>293</v>
      </c>
    </row>
    <row r="542" spans="1:20" ht="38.25" x14ac:dyDescent="0.25">
      <c r="A542" s="141"/>
      <c r="B542" s="10" t="s">
        <v>280</v>
      </c>
      <c r="C542" s="3" t="s">
        <v>1</v>
      </c>
      <c r="D542" s="1" t="s">
        <v>281</v>
      </c>
      <c r="E542" s="54">
        <v>1</v>
      </c>
      <c r="F542" s="54">
        <v>1</v>
      </c>
      <c r="G542" s="49" t="s">
        <v>290</v>
      </c>
      <c r="H542" s="136">
        <v>0</v>
      </c>
      <c r="I542" s="55">
        <f t="shared" si="94"/>
        <v>0</v>
      </c>
      <c r="J542" s="31" t="str">
        <f t="shared" si="93"/>
        <v>MUY BAJO</v>
      </c>
      <c r="K542" s="33">
        <v>0</v>
      </c>
      <c r="L542" s="33">
        <v>0</v>
      </c>
      <c r="M542" s="132"/>
      <c r="N542" s="33">
        <v>0</v>
      </c>
      <c r="O542" s="33">
        <v>0</v>
      </c>
      <c r="P542" s="107"/>
      <c r="Q542" s="31" t="s">
        <v>293</v>
      </c>
      <c r="R542" s="102"/>
      <c r="S542" s="32"/>
      <c r="T542" s="31" t="s">
        <v>293</v>
      </c>
    </row>
    <row r="543" spans="1:20" ht="38.25" x14ac:dyDescent="0.25">
      <c r="A543" s="141"/>
      <c r="B543" s="10" t="s">
        <v>282</v>
      </c>
      <c r="C543" s="3" t="s">
        <v>27</v>
      </c>
      <c r="D543" s="1" t="s">
        <v>283</v>
      </c>
      <c r="E543" s="54">
        <v>0</v>
      </c>
      <c r="F543" s="54">
        <v>10</v>
      </c>
      <c r="G543" s="49" t="s">
        <v>289</v>
      </c>
      <c r="H543" s="136">
        <v>0</v>
      </c>
      <c r="I543" s="55">
        <f t="shared" si="94"/>
        <v>0</v>
      </c>
      <c r="J543" s="31" t="str">
        <f t="shared" si="93"/>
        <v>MUY BAJO</v>
      </c>
      <c r="K543" s="33">
        <v>0</v>
      </c>
      <c r="L543" s="33">
        <v>0</v>
      </c>
      <c r="M543" s="132"/>
      <c r="N543" s="33">
        <v>0</v>
      </c>
      <c r="O543" s="33">
        <v>0</v>
      </c>
      <c r="P543" s="107"/>
      <c r="Q543" s="31" t="s">
        <v>293</v>
      </c>
      <c r="R543" s="102"/>
      <c r="S543" s="32"/>
      <c r="T543" s="31" t="s">
        <v>293</v>
      </c>
    </row>
    <row r="544" spans="1:20" ht="38.25" x14ac:dyDescent="0.25">
      <c r="A544" s="141"/>
      <c r="B544" s="10" t="s">
        <v>282</v>
      </c>
      <c r="C544" s="3" t="s">
        <v>29</v>
      </c>
      <c r="D544" s="1" t="s">
        <v>283</v>
      </c>
      <c r="E544" s="54">
        <v>0</v>
      </c>
      <c r="F544" s="54">
        <v>10</v>
      </c>
      <c r="G544" s="49" t="s">
        <v>289</v>
      </c>
      <c r="H544" s="136">
        <v>0</v>
      </c>
      <c r="I544" s="55">
        <f t="shared" si="94"/>
        <v>0</v>
      </c>
      <c r="J544" s="31" t="str">
        <f t="shared" si="93"/>
        <v>MUY BAJO</v>
      </c>
      <c r="K544" s="33">
        <v>0</v>
      </c>
      <c r="L544" s="33">
        <v>0</v>
      </c>
      <c r="M544" s="132"/>
      <c r="N544" s="33">
        <v>0</v>
      </c>
      <c r="O544" s="33">
        <v>0</v>
      </c>
      <c r="P544" s="107"/>
      <c r="Q544" s="31" t="s">
        <v>293</v>
      </c>
      <c r="R544" s="102"/>
      <c r="S544" s="32"/>
      <c r="T544" s="31" t="s">
        <v>293</v>
      </c>
    </row>
    <row r="545" spans="1:20" ht="38.25" x14ac:dyDescent="0.25">
      <c r="A545" s="141"/>
      <c r="B545" s="10" t="s">
        <v>282</v>
      </c>
      <c r="C545" s="3" t="s">
        <v>30</v>
      </c>
      <c r="D545" s="1" t="s">
        <v>283</v>
      </c>
      <c r="E545" s="54">
        <v>0</v>
      </c>
      <c r="F545" s="54">
        <v>10</v>
      </c>
      <c r="G545" s="49" t="s">
        <v>289</v>
      </c>
      <c r="H545" s="136">
        <v>0</v>
      </c>
      <c r="I545" s="55">
        <f t="shared" si="94"/>
        <v>0</v>
      </c>
      <c r="J545" s="31" t="str">
        <f t="shared" si="93"/>
        <v>MUY BAJO</v>
      </c>
      <c r="K545" s="33">
        <v>0</v>
      </c>
      <c r="L545" s="33">
        <v>0</v>
      </c>
      <c r="M545" s="132"/>
      <c r="N545" s="33">
        <v>0</v>
      </c>
      <c r="O545" s="33">
        <v>0</v>
      </c>
      <c r="P545" s="107"/>
      <c r="Q545" s="31" t="s">
        <v>293</v>
      </c>
      <c r="R545" s="102"/>
      <c r="S545" s="32"/>
      <c r="T545" s="31" t="s">
        <v>293</v>
      </c>
    </row>
    <row r="546" spans="1:20" ht="38.25" x14ac:dyDescent="0.25">
      <c r="A546" s="141"/>
      <c r="B546" s="10" t="s">
        <v>282</v>
      </c>
      <c r="C546" s="3" t="s">
        <v>31</v>
      </c>
      <c r="D546" s="1" t="s">
        <v>283</v>
      </c>
      <c r="E546" s="54">
        <v>0</v>
      </c>
      <c r="F546" s="54">
        <v>10</v>
      </c>
      <c r="G546" s="49" t="s">
        <v>289</v>
      </c>
      <c r="H546" s="136">
        <v>0</v>
      </c>
      <c r="I546" s="55">
        <f t="shared" si="94"/>
        <v>0</v>
      </c>
      <c r="J546" s="31" t="str">
        <f t="shared" si="93"/>
        <v>MUY BAJO</v>
      </c>
      <c r="K546" s="33">
        <v>0</v>
      </c>
      <c r="L546" s="33">
        <v>0</v>
      </c>
      <c r="M546" s="132"/>
      <c r="N546" s="33">
        <v>0</v>
      </c>
      <c r="O546" s="33">
        <v>0</v>
      </c>
      <c r="P546" s="107"/>
      <c r="Q546" s="31" t="s">
        <v>293</v>
      </c>
      <c r="R546" s="102"/>
      <c r="S546" s="32"/>
      <c r="T546" s="31" t="s">
        <v>293</v>
      </c>
    </row>
    <row r="547" spans="1:20" ht="25.5" x14ac:dyDescent="0.25">
      <c r="A547" s="141"/>
      <c r="B547" s="10" t="s">
        <v>284</v>
      </c>
      <c r="C547" s="3" t="s">
        <v>1</v>
      </c>
      <c r="D547" s="1" t="s">
        <v>285</v>
      </c>
      <c r="E547" s="54">
        <v>0</v>
      </c>
      <c r="F547" s="54"/>
      <c r="G547" s="49" t="s">
        <v>290</v>
      </c>
      <c r="H547" s="136">
        <v>2</v>
      </c>
      <c r="I547" s="55"/>
      <c r="J547" s="31" t="s">
        <v>293</v>
      </c>
      <c r="K547" s="33">
        <v>0</v>
      </c>
      <c r="L547" s="33">
        <v>65000000</v>
      </c>
      <c r="M547" s="132"/>
      <c r="N547" s="33">
        <v>3999998</v>
      </c>
      <c r="O547" s="33">
        <v>55596050</v>
      </c>
      <c r="P547" s="107">
        <f>+O547/L547</f>
        <v>0.85532384615384616</v>
      </c>
      <c r="Q547" s="31" t="s">
        <v>293</v>
      </c>
      <c r="R547" s="102"/>
      <c r="S547" s="32">
        <f>+I547*P547</f>
        <v>0</v>
      </c>
      <c r="T547" s="31" t="str">
        <f t="shared" ref="T547" si="97">IF(S547&lt;=20%,"MUY BAJO",IF(AND(S547&gt;20%,S547&lt;=40%),"BAJO",IF(AND(S547&gt;40%,S547&lt;=60%),"MEDIO",IF(AND(S547&gt;60%,S547&lt;=80%),"ALTO","MUY ALTO"))))</f>
        <v>MUY BAJO</v>
      </c>
    </row>
    <row r="548" spans="1:20" ht="25.5" x14ac:dyDescent="0.25">
      <c r="A548" s="141"/>
      <c r="B548" s="22" t="s">
        <v>309</v>
      </c>
      <c r="C548" s="23"/>
      <c r="D548" s="24"/>
      <c r="E548" s="87"/>
      <c r="F548" s="95"/>
      <c r="G548" s="88"/>
      <c r="H548" s="87"/>
      <c r="I548" s="89">
        <f>+AVERAGE(I540:I547)</f>
        <v>0</v>
      </c>
      <c r="J548" s="31" t="str">
        <f t="shared" si="93"/>
        <v>MUY BAJO</v>
      </c>
      <c r="K548" s="43"/>
      <c r="L548" s="43">
        <f>SUM(L540:L547)</f>
        <v>65000000</v>
      </c>
      <c r="M548" s="43"/>
      <c r="N548" s="43">
        <f t="shared" ref="N548:O548" si="98">SUM(N540:N547)</f>
        <v>3999998</v>
      </c>
      <c r="O548" s="43">
        <f t="shared" si="98"/>
        <v>55596050</v>
      </c>
      <c r="P548" s="113">
        <f>+O548/L548</f>
        <v>0.85532384615384616</v>
      </c>
      <c r="Q548" s="35"/>
      <c r="R548" s="99"/>
      <c r="S548" s="74"/>
      <c r="T548" s="42"/>
    </row>
    <row r="549" spans="1:20" s="119" customFormat="1" ht="25.5" x14ac:dyDescent="0.25">
      <c r="A549" s="142"/>
      <c r="B549" s="120" t="s">
        <v>308</v>
      </c>
      <c r="C549" s="21"/>
      <c r="D549" s="21"/>
      <c r="E549" s="21"/>
      <c r="F549" s="21"/>
      <c r="G549" s="21"/>
      <c r="H549" s="21"/>
      <c r="I549" s="117">
        <f>+AVERAGE(I539,I548)</f>
        <v>0.71764095220494784</v>
      </c>
      <c r="J549" s="31" t="str">
        <f t="shared" si="93"/>
        <v>ALTO</v>
      </c>
      <c r="K549" s="118">
        <f>+K548+K539</f>
        <v>11720954000</v>
      </c>
      <c r="L549" s="118">
        <f>+L548+L539</f>
        <v>7246375038</v>
      </c>
      <c r="M549" s="117">
        <f>+M548+M539</f>
        <v>0.61269543741917254</v>
      </c>
      <c r="N549" s="118">
        <f t="shared" ref="N549:O549" si="99">+N548+N539</f>
        <v>2085701975</v>
      </c>
      <c r="O549" s="118">
        <f t="shared" si="99"/>
        <v>6418004806</v>
      </c>
      <c r="P549" s="114">
        <f>+O549/L549</f>
        <v>0.88568488000468848</v>
      </c>
      <c r="Q549" s="35" t="str">
        <f>IF(P549&lt;=20%,"MUY BAJO",IF(AND(P549&gt;20%,P549&lt;=40%),"BAJO",IF(AND(P549&gt;40%,P549&lt;=60%),"MEDIO",IF(AND(P549&gt;60%,P549&lt;=80%),"ALTO","MUY ALTO"))))</f>
        <v>MUY ALTO</v>
      </c>
      <c r="R549" s="99"/>
      <c r="S549" s="44">
        <f>+I549*P549</f>
        <v>0.63560374064008962</v>
      </c>
      <c r="T549" s="31" t="str">
        <f t="shared" ref="T549" si="100">IF(S549&lt;=20%,"MUY BAJO",IF(AND(S549&gt;20%,S549&lt;=40%),"BAJO",IF(AND(S549&gt;40%,S549&lt;=60%),"MEDIO",IF(AND(S549&gt;60%,S549&lt;=80%),"ALTO","MUY ALTO"))))</f>
        <v>ALTO</v>
      </c>
    </row>
    <row r="550" spans="1:20" s="47" customFormat="1" ht="24.75" customHeight="1" x14ac:dyDescent="0.25">
      <c r="B550" s="126" t="s">
        <v>330</v>
      </c>
      <c r="C550" s="126"/>
      <c r="D550" s="126"/>
      <c r="E550" s="126"/>
      <c r="F550" s="126"/>
      <c r="G550" s="126"/>
      <c r="H550" s="124"/>
      <c r="I550" s="137">
        <f>AVERAGE(I549,I423,I267,I161,I28,I20,I15)</f>
        <v>0.60932933013875346</v>
      </c>
      <c r="J550" s="125" t="s">
        <v>333</v>
      </c>
      <c r="K550" s="123">
        <f>+K549+K423+K267+K161+K28+K20+K15</f>
        <v>76431610364</v>
      </c>
      <c r="L550" s="123">
        <f>+L549+L423+L267+L161+L28+L20+L15</f>
        <v>59666280391</v>
      </c>
      <c r="M550" s="134">
        <f>+L550/K550</f>
        <v>0.78064926418328318</v>
      </c>
      <c r="N550" s="123">
        <f t="shared" ref="N550:O550" si="101">+N549+N423+N267+N161+N28+N20+N15</f>
        <v>9641972088</v>
      </c>
      <c r="O550" s="123">
        <f t="shared" si="101"/>
        <v>39867848654</v>
      </c>
      <c r="P550" s="122">
        <f>+O550/L550</f>
        <v>0.66818056015460325</v>
      </c>
      <c r="Q550" s="35" t="s">
        <v>332</v>
      </c>
      <c r="R550" s="115"/>
      <c r="S550" s="122">
        <f>AVERAGE(S549,S423,S267,S161,S28,S20,S15)</f>
        <v>0.5103539452181256</v>
      </c>
      <c r="T550" s="31" t="s">
        <v>333</v>
      </c>
    </row>
    <row r="551" spans="1:20" x14ac:dyDescent="0.25">
      <c r="B551" s="96"/>
      <c r="C551" s="96"/>
      <c r="D551" s="97"/>
      <c r="E551" s="97"/>
      <c r="F551" s="97"/>
      <c r="G551" s="97"/>
      <c r="H551" s="97"/>
      <c r="I551" s="98"/>
      <c r="J551" s="99"/>
      <c r="K551" s="100"/>
      <c r="L551" s="100"/>
      <c r="M551" s="100"/>
      <c r="N551" s="100"/>
      <c r="O551" s="100"/>
      <c r="P551" s="101"/>
      <c r="Q551" s="99"/>
      <c r="R551" s="99"/>
      <c r="S551" s="101"/>
      <c r="T551" s="102"/>
    </row>
    <row r="552" spans="1:20" ht="21" x14ac:dyDescent="0.35">
      <c r="B552" s="26" t="s">
        <v>342</v>
      </c>
      <c r="C552" s="26"/>
      <c r="D552" s="26"/>
      <c r="P552" s="25"/>
      <c r="Q552" s="5"/>
      <c r="R552" s="5"/>
      <c r="T552" s="5"/>
    </row>
    <row r="553" spans="1:20" x14ac:dyDescent="0.25">
      <c r="B553" s="27" t="s">
        <v>331</v>
      </c>
      <c r="C553" s="28">
        <v>144.88</v>
      </c>
      <c r="D553" s="26"/>
      <c r="Q553" s="5"/>
      <c r="R553" s="5"/>
      <c r="T553" s="5"/>
    </row>
    <row r="554" spans="1:20" x14ac:dyDescent="0.25">
      <c r="B554" s="29">
        <v>45717</v>
      </c>
      <c r="C554" s="121">
        <v>148.68</v>
      </c>
      <c r="D554" s="26"/>
      <c r="Q554" s="5"/>
      <c r="R554" s="5"/>
      <c r="T554" s="5"/>
    </row>
  </sheetData>
  <autoFilter ref="A3:T550" xr:uid="{D4006B0E-58DA-47A3-AB8C-40C0299FD32F}"/>
  <mergeCells count="20">
    <mergeCell ref="A1:T1"/>
    <mergeCell ref="A2:A3"/>
    <mergeCell ref="D2:D3"/>
    <mergeCell ref="E2:E3"/>
    <mergeCell ref="H2:H3"/>
    <mergeCell ref="F2:F3"/>
    <mergeCell ref="K2:O2"/>
    <mergeCell ref="P2:Q2"/>
    <mergeCell ref="S2:T2"/>
    <mergeCell ref="A268:A423"/>
    <mergeCell ref="A424:A549"/>
    <mergeCell ref="G2:G3"/>
    <mergeCell ref="I2:J2"/>
    <mergeCell ref="A4:A14"/>
    <mergeCell ref="A16:A19"/>
    <mergeCell ref="A21:A27"/>
    <mergeCell ref="A29:A161"/>
    <mergeCell ref="A162:A267"/>
    <mergeCell ref="C2:C3"/>
    <mergeCell ref="B2:B3"/>
  </mergeCells>
  <conditionalFormatting sqref="J4:J72 J79:J550">
    <cfRule type="containsText" dxfId="1165" priority="223" operator="containsText" text="ALTO">
      <formula>NOT(ISERROR(SEARCH("ALTO",J4)))</formula>
    </cfRule>
    <cfRule type="containsText" dxfId="1164" priority="224" operator="containsText" text="MEDIO">
      <formula>NOT(ISERROR(SEARCH("MEDIO",J4)))</formula>
    </cfRule>
    <cfRule type="containsText" dxfId="1163" priority="225" operator="containsText" text="BAJO">
      <formula>NOT(ISERROR(SEARCH("BAJO",J4)))</formula>
    </cfRule>
    <cfRule type="containsText" dxfId="1162" priority="221" operator="containsText" text="MUY BAJO">
      <formula>NOT(ISERROR(SEARCH("MUY BAJO",J4)))</formula>
    </cfRule>
    <cfRule type="containsText" dxfId="1161" priority="222" operator="containsText" text="MUY ALTO">
      <formula>NOT(ISERROR(SEARCH("MUY ALTO",J4)))</formula>
    </cfRule>
  </conditionalFormatting>
  <conditionalFormatting sqref="J73:J78">
    <cfRule type="containsText" dxfId="1160" priority="181" operator="containsText" text="MUY BAJO">
      <formula>NOT(ISERROR(SEARCH("MUY BAJO",J73)))</formula>
    </cfRule>
    <cfRule type="containsText" dxfId="1159" priority="190" operator="containsText" text="BAJO">
      <formula>NOT(ISERROR(SEARCH("BAJO",J73)))</formula>
    </cfRule>
    <cfRule type="containsText" dxfId="1158" priority="189" operator="containsText" text="MEDIO">
      <formula>NOT(ISERROR(SEARCH("MEDIO",J73)))</formula>
    </cfRule>
    <cfRule type="containsText" dxfId="1157" priority="188" operator="containsText" text="ALTO">
      <formula>NOT(ISERROR(SEARCH("ALTO",J73)))</formula>
    </cfRule>
    <cfRule type="containsText" dxfId="1156" priority="182" operator="containsText" text="MUY ALTO">
      <formula>NOT(ISERROR(SEARCH("MUY ALTO",J73)))</formula>
    </cfRule>
    <cfRule type="containsText" dxfId="1155" priority="187" operator="containsText" text="MUY ALTO">
      <formula>NOT(ISERROR(SEARCH("MUY ALTO",J73)))</formula>
    </cfRule>
    <cfRule type="containsText" dxfId="1154" priority="186" operator="containsText" text="MUY BAJO">
      <formula>NOT(ISERROR(SEARCH("MUY BAJO",J73)))</formula>
    </cfRule>
    <cfRule type="containsText" dxfId="1153" priority="184" operator="containsText" text="MEDIO">
      <formula>NOT(ISERROR(SEARCH("MEDIO",J73)))</formula>
    </cfRule>
    <cfRule type="containsText" dxfId="1152" priority="183" operator="containsText" text="ALTO">
      <formula>NOT(ISERROR(SEARCH("ALTO",J73)))</formula>
    </cfRule>
    <cfRule type="containsText" dxfId="1151" priority="185" operator="containsText" text="BAJO">
      <formula>NOT(ISERROR(SEARCH("BAJO",J73)))</formula>
    </cfRule>
  </conditionalFormatting>
  <conditionalFormatting sqref="J551">
    <cfRule type="containsText" dxfId="1150" priority="191" operator="containsText" text="MUY BAJO">
      <formula>NOT(ISERROR(SEARCH("MUY BAJO",J551)))</formula>
    </cfRule>
    <cfRule type="containsText" dxfId="1149" priority="192" operator="containsText" text="MUY ALTO">
      <formula>NOT(ISERROR(SEARCH("MUY ALTO",J551)))</formula>
    </cfRule>
    <cfRule type="containsText" dxfId="1148" priority="194" operator="containsText" text="MEDIO">
      <formula>NOT(ISERROR(SEARCH("MEDIO",J551)))</formula>
    </cfRule>
    <cfRule type="containsText" dxfId="1147" priority="193" operator="containsText" text="ALTO">
      <formula>NOT(ISERROR(SEARCH("ALTO",J551)))</formula>
    </cfRule>
    <cfRule type="containsText" dxfId="1146" priority="195" operator="containsText" text="BAJO">
      <formula>NOT(ISERROR(SEARCH("BAJO",J551)))</formula>
    </cfRule>
  </conditionalFormatting>
  <conditionalFormatting sqref="Q121">
    <cfRule type="containsText" dxfId="1145" priority="133" operator="containsText" text="ALTO">
      <formula>NOT(ISERROR(SEARCH("ALTO",Q121)))</formula>
    </cfRule>
    <cfRule type="containsText" dxfId="1144" priority="135" operator="containsText" text="BAJO">
      <formula>NOT(ISERROR(SEARCH("BAJO",Q121)))</formula>
    </cfRule>
    <cfRule type="containsText" dxfId="1143" priority="131" operator="containsText" text="MUY BAJO">
      <formula>NOT(ISERROR(SEARCH("MUY BAJO",Q121)))</formula>
    </cfRule>
    <cfRule type="containsText" dxfId="1142" priority="132" operator="containsText" text="MUY ALTO">
      <formula>NOT(ISERROR(SEARCH("MUY ALTO",Q121)))</formula>
    </cfRule>
    <cfRule type="containsText" dxfId="1141" priority="134" operator="containsText" text="MEDIO">
      <formula>NOT(ISERROR(SEARCH("MEDIO",Q121)))</formula>
    </cfRule>
  </conditionalFormatting>
  <conditionalFormatting sqref="Q149">
    <cfRule type="containsText" dxfId="1140" priority="121" operator="containsText" text="MUY BAJO">
      <formula>NOT(ISERROR(SEARCH("MUY BAJO",Q149)))</formula>
    </cfRule>
    <cfRule type="containsText" dxfId="1139" priority="122" operator="containsText" text="MUY ALTO">
      <formula>NOT(ISERROR(SEARCH("MUY ALTO",Q149)))</formula>
    </cfRule>
    <cfRule type="containsText" dxfId="1138" priority="123" operator="containsText" text="ALTO">
      <formula>NOT(ISERROR(SEARCH("ALTO",Q149)))</formula>
    </cfRule>
    <cfRule type="containsText" dxfId="1137" priority="124" operator="containsText" text="MEDIO">
      <formula>NOT(ISERROR(SEARCH("MEDIO",Q149)))</formula>
    </cfRule>
    <cfRule type="containsText" dxfId="1136" priority="125" operator="containsText" text="BAJO">
      <formula>NOT(ISERROR(SEARCH("BAJO",Q149)))</formula>
    </cfRule>
  </conditionalFormatting>
  <conditionalFormatting sqref="Q160">
    <cfRule type="containsText" dxfId="1135" priority="110" operator="containsText" text="BAJO">
      <formula>NOT(ISERROR(SEARCH("BAJO",Q160)))</formula>
    </cfRule>
  </conditionalFormatting>
  <conditionalFormatting sqref="Q166">
    <cfRule type="containsText" dxfId="1134" priority="105" operator="containsText" text="BAJO">
      <formula>NOT(ISERROR(SEARCH("BAJO",Q166)))</formula>
    </cfRule>
    <cfRule type="containsText" dxfId="1133" priority="104" operator="containsText" text="MEDIO">
      <formula>NOT(ISERROR(SEARCH("MEDIO",Q166)))</formula>
    </cfRule>
    <cfRule type="containsText" dxfId="1132" priority="101" operator="containsText" text="MUY BAJO">
      <formula>NOT(ISERROR(SEARCH("MUY BAJO",Q166)))</formula>
    </cfRule>
    <cfRule type="containsText" dxfId="1131" priority="102" operator="containsText" text="MUY ALTO">
      <formula>NOT(ISERROR(SEARCH("MUY ALTO",Q166)))</formula>
    </cfRule>
    <cfRule type="containsText" dxfId="1130" priority="103" operator="containsText" text="ALTO">
      <formula>NOT(ISERROR(SEARCH("ALTO",Q166)))</formula>
    </cfRule>
  </conditionalFormatting>
  <conditionalFormatting sqref="Q187">
    <cfRule type="containsText" dxfId="1129" priority="143" operator="containsText" text="ALTO">
      <formula>NOT(ISERROR(SEARCH("ALTO",Q187)))</formula>
    </cfRule>
    <cfRule type="containsText" dxfId="1128" priority="141" operator="containsText" text="MUY BAJO">
      <formula>NOT(ISERROR(SEARCH("MUY BAJO",Q187)))</formula>
    </cfRule>
    <cfRule type="containsText" dxfId="1127" priority="142" operator="containsText" text="MUY ALTO">
      <formula>NOT(ISERROR(SEARCH("MUY ALTO",Q187)))</formula>
    </cfRule>
    <cfRule type="containsText" dxfId="1126" priority="144" operator="containsText" text="MEDIO">
      <formula>NOT(ISERROR(SEARCH("MEDIO",Q187)))</formula>
    </cfRule>
    <cfRule type="containsText" dxfId="1125" priority="145" operator="containsText" text="BAJO">
      <formula>NOT(ISERROR(SEARCH("BAJO",Q187)))</formula>
    </cfRule>
  </conditionalFormatting>
  <conditionalFormatting sqref="Q192">
    <cfRule type="containsText" dxfId="1124" priority="140" operator="containsText" text="BAJO">
      <formula>NOT(ISERROR(SEARCH("BAJO",Q192)))</formula>
    </cfRule>
    <cfRule type="containsText" dxfId="1123" priority="139" operator="containsText" text="MEDIO">
      <formula>NOT(ISERROR(SEARCH("MEDIO",Q192)))</formula>
    </cfRule>
    <cfRule type="containsText" dxfId="1122" priority="138" operator="containsText" text="ALTO">
      <formula>NOT(ISERROR(SEARCH("ALTO",Q192)))</formula>
    </cfRule>
    <cfRule type="containsText" dxfId="1121" priority="137" operator="containsText" text="MUY ALTO">
      <formula>NOT(ISERROR(SEARCH("MUY ALTO",Q192)))</formula>
    </cfRule>
    <cfRule type="containsText" dxfId="1120" priority="136" operator="containsText" text="MUY BAJO">
      <formula>NOT(ISERROR(SEARCH("MUY BAJO",Q192)))</formula>
    </cfRule>
  </conditionalFormatting>
  <conditionalFormatting sqref="Q277">
    <cfRule type="containsText" dxfId="1119" priority="75" operator="containsText" text="BAJO">
      <formula>NOT(ISERROR(SEARCH("BAJO",Q277)))</formula>
    </cfRule>
    <cfRule type="containsText" dxfId="1118" priority="74" operator="containsText" text="MEDIO">
      <formula>NOT(ISERROR(SEARCH("MEDIO",Q277)))</formula>
    </cfRule>
    <cfRule type="containsText" dxfId="1117" priority="73" operator="containsText" text="ALTO">
      <formula>NOT(ISERROR(SEARCH("ALTO",Q277)))</formula>
    </cfRule>
    <cfRule type="containsText" dxfId="1116" priority="71" operator="containsText" text="MUY BAJO">
      <formula>NOT(ISERROR(SEARCH("MUY BAJO",Q277)))</formula>
    </cfRule>
    <cfRule type="containsText" dxfId="1115" priority="72" operator="containsText" text="MUY ALTO">
      <formula>NOT(ISERROR(SEARCH("MUY ALTO",Q277)))</formula>
    </cfRule>
  </conditionalFormatting>
  <conditionalFormatting sqref="Q289">
    <cfRule type="containsText" dxfId="1114" priority="65" operator="containsText" text="BAJO">
      <formula>NOT(ISERROR(SEARCH("BAJO",Q289)))</formula>
    </cfRule>
    <cfRule type="containsText" dxfId="1113" priority="61" operator="containsText" text="MUY BAJO">
      <formula>NOT(ISERROR(SEARCH("MUY BAJO",Q289)))</formula>
    </cfRule>
    <cfRule type="containsText" dxfId="1112" priority="62" operator="containsText" text="MUY ALTO">
      <formula>NOT(ISERROR(SEARCH("MUY ALTO",Q289)))</formula>
    </cfRule>
    <cfRule type="containsText" dxfId="1111" priority="63" operator="containsText" text="ALTO">
      <formula>NOT(ISERROR(SEARCH("ALTO",Q289)))</formula>
    </cfRule>
    <cfRule type="containsText" dxfId="1110" priority="64" operator="containsText" text="MEDIO">
      <formula>NOT(ISERROR(SEARCH("MEDIO",Q289)))</formula>
    </cfRule>
    <cfRule type="containsText" dxfId="1109" priority="66" operator="containsText" text="MUY BAJO">
      <formula>NOT(ISERROR(SEARCH("MUY BAJO",Q289)))</formula>
    </cfRule>
    <cfRule type="containsText" dxfId="1108" priority="67" operator="containsText" text="MUY ALTO">
      <formula>NOT(ISERROR(SEARCH("MUY ALTO",Q289)))</formula>
    </cfRule>
    <cfRule type="containsText" dxfId="1107" priority="68" operator="containsText" text="ALTO">
      <formula>NOT(ISERROR(SEARCH("ALTO",Q289)))</formula>
    </cfRule>
    <cfRule type="containsText" dxfId="1106" priority="69" operator="containsText" text="MEDIO">
      <formula>NOT(ISERROR(SEARCH("MEDIO",Q289)))</formula>
    </cfRule>
    <cfRule type="containsText" dxfId="1105" priority="70" operator="containsText" text="BAJO">
      <formula>NOT(ISERROR(SEARCH("BAJO",Q289)))</formula>
    </cfRule>
  </conditionalFormatting>
  <conditionalFormatting sqref="Q517">
    <cfRule type="containsText" dxfId="1104" priority="60" operator="containsText" text="BAJO">
      <formula>NOT(ISERROR(SEARCH("BAJO",Q517)))</formula>
    </cfRule>
    <cfRule type="containsText" dxfId="1103" priority="54" operator="containsText" text="MEDIO">
      <formula>NOT(ISERROR(SEARCH("MEDIO",Q517)))</formula>
    </cfRule>
    <cfRule type="containsText" dxfId="1102" priority="53" operator="containsText" text="ALTO">
      <formula>NOT(ISERROR(SEARCH("ALTO",Q517)))</formula>
    </cfRule>
    <cfRule type="containsText" dxfId="1101" priority="51" operator="containsText" text="MUY BAJO">
      <formula>NOT(ISERROR(SEARCH("MUY BAJO",Q517)))</formula>
    </cfRule>
    <cfRule type="containsText" dxfId="1100" priority="48" operator="containsText" text="ALTO">
      <formula>NOT(ISERROR(SEARCH("ALTO",Q517)))</formula>
    </cfRule>
    <cfRule type="containsText" dxfId="1099" priority="47" operator="containsText" text="MUY ALTO">
      <formula>NOT(ISERROR(SEARCH("MUY ALTO",Q517)))</formula>
    </cfRule>
    <cfRule type="containsText" dxfId="1098" priority="46" operator="containsText" text="MUY BAJO">
      <formula>NOT(ISERROR(SEARCH("MUY BAJO",Q517)))</formula>
    </cfRule>
    <cfRule type="containsText" dxfId="1097" priority="49" operator="containsText" text="MEDIO">
      <formula>NOT(ISERROR(SEARCH("MEDIO",Q517)))</formula>
    </cfRule>
    <cfRule type="containsText" dxfId="1096" priority="52" operator="containsText" text="MUY ALTO">
      <formula>NOT(ISERROR(SEARCH("MUY ALTO",Q517)))</formula>
    </cfRule>
    <cfRule type="containsText" dxfId="1095" priority="50" operator="containsText" text="BAJO">
      <formula>NOT(ISERROR(SEARCH("BAJO",Q517)))</formula>
    </cfRule>
    <cfRule type="containsText" dxfId="1094" priority="59" operator="containsText" text="MEDIO">
      <formula>NOT(ISERROR(SEARCH("MEDIO",Q517)))</formula>
    </cfRule>
    <cfRule type="containsText" dxfId="1093" priority="58" operator="containsText" text="ALTO">
      <formula>NOT(ISERROR(SEARCH("ALTO",Q517)))</formula>
    </cfRule>
    <cfRule type="containsText" dxfId="1092" priority="57" operator="containsText" text="MUY ALTO">
      <formula>NOT(ISERROR(SEARCH("MUY ALTO",Q517)))</formula>
    </cfRule>
    <cfRule type="containsText" dxfId="1091" priority="56" operator="containsText" text="MUY BAJO">
      <formula>NOT(ISERROR(SEARCH("MUY BAJO",Q517)))</formula>
    </cfRule>
    <cfRule type="containsText" dxfId="1090" priority="55" operator="containsText" text="BAJO">
      <formula>NOT(ISERROR(SEARCH("BAJO",Q517)))</formula>
    </cfRule>
  </conditionalFormatting>
  <conditionalFormatting sqref="Q549:Q550">
    <cfRule type="containsText" dxfId="1089" priority="175" operator="containsText" text="BAJO">
      <formula>NOT(ISERROR(SEARCH("BAJO",Q549)))</formula>
    </cfRule>
    <cfRule type="containsText" dxfId="1088" priority="174" operator="containsText" text="MEDIO">
      <formula>NOT(ISERROR(SEARCH("MEDIO",Q549)))</formula>
    </cfRule>
    <cfRule type="containsText" dxfId="1087" priority="173" operator="containsText" text="ALTO">
      <formula>NOT(ISERROR(SEARCH("ALTO",Q549)))</formula>
    </cfRule>
    <cfRule type="containsText" dxfId="1086" priority="172" operator="containsText" text="MUY ALTO">
      <formula>NOT(ISERROR(SEARCH("MUY ALTO",Q549)))</formula>
    </cfRule>
    <cfRule type="containsText" dxfId="1085" priority="171" operator="containsText" text="MUY BAJO">
      <formula>NOT(ISERROR(SEARCH("MUY BAJO",Q549)))</formula>
    </cfRule>
  </conditionalFormatting>
  <conditionalFormatting sqref="Q4:R6">
    <cfRule type="containsText" dxfId="1084" priority="531" operator="containsText" text="MUY BAJO">
      <formula>NOT(ISERROR(SEARCH("MUY BAJO",Q4)))</formula>
    </cfRule>
    <cfRule type="containsText" dxfId="1083" priority="535" operator="containsText" text="BAJO">
      <formula>NOT(ISERROR(SEARCH("BAJO",Q4)))</formula>
    </cfRule>
    <cfRule type="containsText" dxfId="1082" priority="534" operator="containsText" text="MEDIO">
      <formula>NOT(ISERROR(SEARCH("MEDIO",Q4)))</formula>
    </cfRule>
    <cfRule type="containsText" dxfId="1081" priority="533" operator="containsText" text="ALTO">
      <formula>NOT(ISERROR(SEARCH("ALTO",Q4)))</formula>
    </cfRule>
    <cfRule type="containsText" dxfId="1080" priority="532" operator="containsText" text="MUY ALTO">
      <formula>NOT(ISERROR(SEARCH("MUY ALTO",Q4)))</formula>
    </cfRule>
  </conditionalFormatting>
  <conditionalFormatting sqref="Q4:R120 T4:T120 Q167:R186 T167:T186 Q193:R548 T193:T265 T267:T297 T299:T548 R121 Q122:R148 T122:T148 R149 Q150:R159 T150:T159 R160 Q161:R165 T161:T165 R166 R187 R192 Q188:R191 T188:T191">
    <cfRule type="containsText" dxfId="1079" priority="641" operator="containsText" text="MUY BAJO">
      <formula>NOT(ISERROR(SEARCH("MUY BAJO",Q4)))</formula>
    </cfRule>
  </conditionalFormatting>
  <conditionalFormatting sqref="Q4:R120 T4:T120 R121 Q122:R148 T122:T148 R149 Q150:R159 T150:T159 R160 Q161:R165 T161:T165 R166 Q167:R186 T167:T186 R187 Q188:R191 T188:T191 R192 T193:T265 Q193:R548 T267:T297 T299:T548">
    <cfRule type="containsText" dxfId="1078" priority="642" operator="containsText" text="MUY ALTO">
      <formula>NOT(ISERROR(SEARCH("MUY ALTO",Q4)))</formula>
    </cfRule>
    <cfRule type="containsText" dxfId="1077" priority="645" operator="containsText" text="BAJO">
      <formula>NOT(ISERROR(SEARCH("BAJO",Q4)))</formula>
    </cfRule>
    <cfRule type="containsText" dxfId="1076" priority="644" operator="containsText" text="MEDIO">
      <formula>NOT(ISERROR(SEARCH("MEDIO",Q4)))</formula>
    </cfRule>
    <cfRule type="containsText" dxfId="1075" priority="643" operator="containsText" text="ALTO">
      <formula>NOT(ISERROR(SEARCH("ALTO",Q4)))</formula>
    </cfRule>
  </conditionalFormatting>
  <conditionalFormatting sqref="Q72:R78">
    <cfRule type="containsText" dxfId="1074" priority="635" operator="containsText" text="BAJO">
      <formula>NOT(ISERROR(SEARCH("BAJO",Q72)))</formula>
    </cfRule>
    <cfRule type="containsText" dxfId="1073" priority="634" operator="containsText" text="MEDIO">
      <formula>NOT(ISERROR(SEARCH("MEDIO",Q72)))</formula>
    </cfRule>
    <cfRule type="containsText" dxfId="1072" priority="633" operator="containsText" text="ALTO">
      <formula>NOT(ISERROR(SEARCH("ALTO",Q72)))</formula>
    </cfRule>
    <cfRule type="containsText" dxfId="1071" priority="632" operator="containsText" text="MUY ALTO">
      <formula>NOT(ISERROR(SEARCH("MUY ALTO",Q72)))</formula>
    </cfRule>
    <cfRule type="containsText" dxfId="1070" priority="631" operator="containsText" text="MUY BAJO">
      <formula>NOT(ISERROR(SEARCH("MUY BAJO",Q72)))</formula>
    </cfRule>
  </conditionalFormatting>
  <conditionalFormatting sqref="Q97:R102">
    <cfRule type="containsText" dxfId="1069" priority="511" operator="containsText" text="MUY BAJO">
      <formula>NOT(ISERROR(SEARCH("MUY BAJO",Q97)))</formula>
    </cfRule>
    <cfRule type="containsText" dxfId="1068" priority="512" operator="containsText" text="MUY ALTO">
      <formula>NOT(ISERROR(SEARCH("MUY ALTO",Q97)))</formula>
    </cfRule>
    <cfRule type="containsText" dxfId="1067" priority="513" operator="containsText" text="ALTO">
      <formula>NOT(ISERROR(SEARCH("ALTO",Q97)))</formula>
    </cfRule>
    <cfRule type="containsText" dxfId="1066" priority="515" operator="containsText" text="BAJO">
      <formula>NOT(ISERROR(SEARCH("BAJO",Q97)))</formula>
    </cfRule>
    <cfRule type="containsText" dxfId="1065" priority="514" operator="containsText" text="MEDIO">
      <formula>NOT(ISERROR(SEARCH("MEDIO",Q97)))</formula>
    </cfRule>
  </conditionalFormatting>
  <conditionalFormatting sqref="Q104:R107">
    <cfRule type="containsText" dxfId="1064" priority="503" operator="containsText" text="ALTO">
      <formula>NOT(ISERROR(SEARCH("ALTO",Q104)))</formula>
    </cfRule>
    <cfRule type="containsText" dxfId="1063" priority="502" operator="containsText" text="MUY ALTO">
      <formula>NOT(ISERROR(SEARCH("MUY ALTO",Q104)))</formula>
    </cfRule>
    <cfRule type="containsText" dxfId="1062" priority="505" operator="containsText" text="BAJO">
      <formula>NOT(ISERROR(SEARCH("BAJO",Q104)))</formula>
    </cfRule>
    <cfRule type="containsText" dxfId="1061" priority="504" operator="containsText" text="MEDIO">
      <formula>NOT(ISERROR(SEARCH("MEDIO",Q104)))</formula>
    </cfRule>
    <cfRule type="containsText" dxfId="1060" priority="501" operator="containsText" text="MUY BAJO">
      <formula>NOT(ISERROR(SEARCH("MUY BAJO",Q104)))</formula>
    </cfRule>
  </conditionalFormatting>
  <conditionalFormatting sqref="Q112:R120 R121 Q122:R140">
    <cfRule type="containsText" dxfId="1059" priority="431" operator="containsText" text="MUY BAJO">
      <formula>NOT(ISERROR(SEARCH("MUY BAJO",Q112)))</formula>
    </cfRule>
    <cfRule type="containsText" dxfId="1058" priority="432" operator="containsText" text="MUY ALTO">
      <formula>NOT(ISERROR(SEARCH("MUY ALTO",Q112)))</formula>
    </cfRule>
    <cfRule type="containsText" dxfId="1057" priority="434" operator="containsText" text="MEDIO">
      <formula>NOT(ISERROR(SEARCH("MEDIO",Q112)))</formula>
    </cfRule>
    <cfRule type="containsText" dxfId="1056" priority="435" operator="containsText" text="BAJO">
      <formula>NOT(ISERROR(SEARCH("BAJO",Q112)))</formula>
    </cfRule>
    <cfRule type="containsText" dxfId="1055" priority="433" operator="containsText" text="ALTO">
      <formula>NOT(ISERROR(SEARCH("ALTO",Q112)))</formula>
    </cfRule>
  </conditionalFormatting>
  <conditionalFormatting sqref="Q145:R148 R149 Q150:R156">
    <cfRule type="containsText" dxfId="1054" priority="281" operator="containsText" text="MUY BAJO">
      <formula>NOT(ISERROR(SEARCH("MUY BAJO",Q145)))</formula>
    </cfRule>
    <cfRule type="containsText" dxfId="1053" priority="282" operator="containsText" text="MUY ALTO">
      <formula>NOT(ISERROR(SEARCH("MUY ALTO",Q145)))</formula>
    </cfRule>
    <cfRule type="containsText" dxfId="1052" priority="283" operator="containsText" text="ALTO">
      <formula>NOT(ISERROR(SEARCH("ALTO",Q145)))</formula>
    </cfRule>
    <cfRule type="containsText" dxfId="1051" priority="284" operator="containsText" text="MEDIO">
      <formula>NOT(ISERROR(SEARCH("MEDIO",Q145)))</formula>
    </cfRule>
    <cfRule type="containsText" dxfId="1050" priority="285" operator="containsText" text="BAJO">
      <formula>NOT(ISERROR(SEARCH("BAJO",Q145)))</formula>
    </cfRule>
  </conditionalFormatting>
  <conditionalFormatting sqref="Q158:R159 R160 Q161:R161">
    <cfRule type="containsText" dxfId="1049" priority="275" operator="containsText" text="BAJO">
      <formula>NOT(ISERROR(SEARCH("BAJO",Q158)))</formula>
    </cfRule>
  </conditionalFormatting>
  <conditionalFormatting sqref="Q158:R161">
    <cfRule type="containsText" dxfId="1048" priority="106" operator="containsText" text="MUY BAJO">
      <formula>NOT(ISERROR(SEARCH("MUY BAJO",Q158)))</formula>
    </cfRule>
    <cfRule type="containsText" dxfId="1047" priority="107" operator="containsText" text="MUY ALTO">
      <formula>NOT(ISERROR(SEARCH("MUY ALTO",Q158)))</formula>
    </cfRule>
    <cfRule type="containsText" dxfId="1046" priority="109" operator="containsText" text="MEDIO">
      <formula>NOT(ISERROR(SEARCH("MEDIO",Q158)))</formula>
    </cfRule>
    <cfRule type="containsText" dxfId="1045" priority="108" operator="containsText" text="ALTO">
      <formula>NOT(ISERROR(SEARCH("ALTO",Q158)))</formula>
    </cfRule>
  </conditionalFormatting>
  <conditionalFormatting sqref="Q173:R173">
    <cfRule type="containsText" dxfId="1044" priority="601" operator="containsText" text="MUY BAJO">
      <formula>NOT(ISERROR(SEARCH("MUY BAJO",Q173)))</formula>
    </cfRule>
    <cfRule type="containsText" dxfId="1043" priority="602" operator="containsText" text="MUY ALTO">
      <formula>NOT(ISERROR(SEARCH("MUY ALTO",Q173)))</formula>
    </cfRule>
    <cfRule type="containsText" dxfId="1042" priority="603" operator="containsText" text="ALTO">
      <formula>NOT(ISERROR(SEARCH("ALTO",Q173)))</formula>
    </cfRule>
    <cfRule type="containsText" dxfId="1041" priority="604" operator="containsText" text="MEDIO">
      <formula>NOT(ISERROR(SEARCH("MEDIO",Q173)))</formula>
    </cfRule>
    <cfRule type="containsText" dxfId="1040" priority="605" operator="containsText" text="BAJO">
      <formula>NOT(ISERROR(SEARCH("BAJO",Q173)))</formula>
    </cfRule>
  </conditionalFormatting>
  <conditionalFormatting sqref="Q176:R182">
    <cfRule type="containsText" dxfId="1039" priority="592" operator="containsText" text="MUY ALTO">
      <formula>NOT(ISERROR(SEARCH("MUY ALTO",Q176)))</formula>
    </cfRule>
    <cfRule type="containsText" dxfId="1038" priority="593" operator="containsText" text="ALTO">
      <formula>NOT(ISERROR(SEARCH("ALTO",Q176)))</formula>
    </cfRule>
    <cfRule type="containsText" dxfId="1037" priority="594" operator="containsText" text="MEDIO">
      <formula>NOT(ISERROR(SEARCH("MEDIO",Q176)))</formula>
    </cfRule>
    <cfRule type="containsText" dxfId="1036" priority="595" operator="containsText" text="BAJO">
      <formula>NOT(ISERROR(SEARCH("BAJO",Q176)))</formula>
    </cfRule>
    <cfRule type="containsText" dxfId="1035" priority="591" operator="containsText" text="MUY BAJO">
      <formula>NOT(ISERROR(SEARCH("MUY BAJO",Q176)))</formula>
    </cfRule>
  </conditionalFormatting>
  <conditionalFormatting sqref="Q202:R204">
    <cfRule type="containsText" dxfId="1034" priority="585" operator="containsText" text="BAJO">
      <formula>NOT(ISERROR(SEARCH("BAJO",Q202)))</formula>
    </cfRule>
    <cfRule type="containsText" dxfId="1033" priority="584" operator="containsText" text="MEDIO">
      <formula>NOT(ISERROR(SEARCH("MEDIO",Q202)))</formula>
    </cfRule>
    <cfRule type="containsText" dxfId="1032" priority="583" operator="containsText" text="ALTO">
      <formula>NOT(ISERROR(SEARCH("ALTO",Q202)))</formula>
    </cfRule>
    <cfRule type="containsText" dxfId="1031" priority="582" operator="containsText" text="MUY ALTO">
      <formula>NOT(ISERROR(SEARCH("MUY ALTO",Q202)))</formula>
    </cfRule>
    <cfRule type="containsText" dxfId="1030" priority="581" operator="containsText" text="MUY BAJO">
      <formula>NOT(ISERROR(SEARCH("MUY BAJO",Q202)))</formula>
    </cfRule>
  </conditionalFormatting>
  <conditionalFormatting sqref="Q210:R215 Q273:R275 Q277:R277">
    <cfRule type="containsText" dxfId="1029" priority="572" operator="containsText" text="MUY ALTO">
      <formula>NOT(ISERROR(SEARCH("MUY ALTO",Q210)))</formula>
    </cfRule>
    <cfRule type="containsText" dxfId="1028" priority="573" operator="containsText" text="ALTO">
      <formula>NOT(ISERROR(SEARCH("ALTO",Q210)))</formula>
    </cfRule>
    <cfRule type="containsText" dxfId="1027" priority="574" operator="containsText" text="MEDIO">
      <formula>NOT(ISERROR(SEARCH("MEDIO",Q210)))</formula>
    </cfRule>
    <cfRule type="containsText" dxfId="1026" priority="575" operator="containsText" text="BAJO">
      <formula>NOT(ISERROR(SEARCH("BAJO",Q210)))</formula>
    </cfRule>
  </conditionalFormatting>
  <conditionalFormatting sqref="Q277:R277 Q210:R215 Q273:R275">
    <cfRule type="containsText" dxfId="1025" priority="571" operator="containsText" text="MUY BAJO">
      <formula>NOT(ISERROR(SEARCH("MUY BAJO",Q210)))</formula>
    </cfRule>
  </conditionalFormatting>
  <conditionalFormatting sqref="Q285:R286 Q309:R309">
    <cfRule type="containsText" dxfId="1024" priority="564" operator="containsText" text="MEDIO">
      <formula>NOT(ISERROR(SEARCH("MEDIO",Q285)))</formula>
    </cfRule>
    <cfRule type="containsText" dxfId="1023" priority="563" operator="containsText" text="ALTO">
      <formula>NOT(ISERROR(SEARCH("ALTO",Q285)))</formula>
    </cfRule>
    <cfRule type="containsText" dxfId="1022" priority="562" operator="containsText" text="MUY ALTO">
      <formula>NOT(ISERROR(SEARCH("MUY ALTO",Q285)))</formula>
    </cfRule>
    <cfRule type="containsText" dxfId="1021" priority="561" operator="containsText" text="MUY BAJO">
      <formula>NOT(ISERROR(SEARCH("MUY BAJO",Q285)))</formula>
    </cfRule>
    <cfRule type="containsText" dxfId="1020" priority="565" operator="containsText" text="BAJO">
      <formula>NOT(ISERROR(SEARCH("BAJO",Q285)))</formula>
    </cfRule>
  </conditionalFormatting>
  <conditionalFormatting sqref="Q289:R289">
    <cfRule type="containsText" dxfId="1019" priority="385" operator="containsText" text="BAJO">
      <formula>NOT(ISERROR(SEARCH("BAJO",Q289)))</formula>
    </cfRule>
    <cfRule type="containsText" dxfId="1018" priority="384" operator="containsText" text="MEDIO">
      <formula>NOT(ISERROR(SEARCH("MEDIO",Q289)))</formula>
    </cfRule>
    <cfRule type="containsText" dxfId="1017" priority="383" operator="containsText" text="ALTO">
      <formula>NOT(ISERROR(SEARCH("ALTO",Q289)))</formula>
    </cfRule>
    <cfRule type="containsText" dxfId="1016" priority="382" operator="containsText" text="MUY ALTO">
      <formula>NOT(ISERROR(SEARCH("MUY ALTO",Q289)))</formula>
    </cfRule>
    <cfRule type="containsText" dxfId="1015" priority="381" operator="containsText" text="MUY BAJO">
      <formula>NOT(ISERROR(SEARCH("MUY BAJO",Q289)))</formula>
    </cfRule>
  </conditionalFormatting>
  <conditionalFormatting sqref="Q327:R328 Q341:R343">
    <cfRule type="containsText" dxfId="1014" priority="554" operator="containsText" text="MEDIO">
      <formula>NOT(ISERROR(SEARCH("MEDIO",Q327)))</formula>
    </cfRule>
    <cfRule type="containsText" dxfId="1013" priority="553" operator="containsText" text="ALTO">
      <formula>NOT(ISERROR(SEARCH("ALTO",Q327)))</formula>
    </cfRule>
    <cfRule type="containsText" dxfId="1012" priority="552" operator="containsText" text="MUY ALTO">
      <formula>NOT(ISERROR(SEARCH("MUY ALTO",Q327)))</formula>
    </cfRule>
    <cfRule type="containsText" dxfId="1011" priority="551" operator="containsText" text="MUY BAJO">
      <formula>NOT(ISERROR(SEARCH("MUY BAJO",Q327)))</formula>
    </cfRule>
    <cfRule type="containsText" dxfId="1010" priority="555" operator="containsText" text="BAJO">
      <formula>NOT(ISERROR(SEARCH("BAJO",Q327)))</formula>
    </cfRule>
  </conditionalFormatting>
  <conditionalFormatting sqref="Q355:R356">
    <cfRule type="containsText" dxfId="1009" priority="543" operator="containsText" text="ALTO">
      <formula>NOT(ISERROR(SEARCH("ALTO",Q355)))</formula>
    </cfRule>
    <cfRule type="containsText" dxfId="1008" priority="544" operator="containsText" text="MEDIO">
      <formula>NOT(ISERROR(SEARCH("MEDIO",Q355)))</formula>
    </cfRule>
    <cfRule type="containsText" dxfId="1007" priority="545" operator="containsText" text="BAJO">
      <formula>NOT(ISERROR(SEARCH("BAJO",Q355)))</formula>
    </cfRule>
    <cfRule type="containsText" dxfId="1006" priority="542" operator="containsText" text="MUY ALTO">
      <formula>NOT(ISERROR(SEARCH("MUY ALTO",Q355)))</formula>
    </cfRule>
    <cfRule type="containsText" dxfId="1005" priority="541" operator="containsText" text="MUY BAJO">
      <formula>NOT(ISERROR(SEARCH("MUY BAJO",Q355)))</formula>
    </cfRule>
  </conditionalFormatting>
  <conditionalFormatting sqref="Q368:R368 Q390:R390">
    <cfRule type="containsText" dxfId="1004" priority="372" operator="containsText" text="MUY ALTO">
      <formula>NOT(ISERROR(SEARCH("MUY ALTO",Q368)))</formula>
    </cfRule>
    <cfRule type="containsText" dxfId="1003" priority="373" operator="containsText" text="ALTO">
      <formula>NOT(ISERROR(SEARCH("ALTO",Q368)))</formula>
    </cfRule>
    <cfRule type="containsText" dxfId="1002" priority="375" operator="containsText" text="BAJO">
      <formula>NOT(ISERROR(SEARCH("BAJO",Q368)))</formula>
    </cfRule>
    <cfRule type="containsText" dxfId="1001" priority="374" operator="containsText" text="MEDIO">
      <formula>NOT(ISERROR(SEARCH("MEDIO",Q368)))</formula>
    </cfRule>
    <cfRule type="containsText" dxfId="1000" priority="371" operator="containsText" text="MUY BAJO">
      <formula>NOT(ISERROR(SEARCH("MUY BAJO",Q368)))</formula>
    </cfRule>
  </conditionalFormatting>
  <conditionalFormatting sqref="Q452:R452 Q500:R500">
    <cfRule type="containsText" dxfId="999" priority="364" operator="containsText" text="MEDIO">
      <formula>NOT(ISERROR(SEARCH("MEDIO",Q452)))</formula>
    </cfRule>
    <cfRule type="containsText" dxfId="998" priority="361" operator="containsText" text="MUY BAJO">
      <formula>NOT(ISERROR(SEARCH("MUY BAJO",Q452)))</formula>
    </cfRule>
    <cfRule type="containsText" dxfId="997" priority="362" operator="containsText" text="MUY ALTO">
      <formula>NOT(ISERROR(SEARCH("MUY ALTO",Q452)))</formula>
    </cfRule>
    <cfRule type="containsText" dxfId="996" priority="363" operator="containsText" text="ALTO">
      <formula>NOT(ISERROR(SEARCH("ALTO",Q452)))</formula>
    </cfRule>
    <cfRule type="containsText" dxfId="995" priority="365" operator="containsText" text="BAJO">
      <formula>NOT(ISERROR(SEARCH("BAJO",Q452)))</formula>
    </cfRule>
  </conditionalFormatting>
  <conditionalFormatting sqref="Q517:R524">
    <cfRule type="containsText" dxfId="994" priority="344" operator="containsText" text="MEDIO">
      <formula>NOT(ISERROR(SEARCH("MEDIO",Q517)))</formula>
    </cfRule>
    <cfRule type="containsText" dxfId="993" priority="345" operator="containsText" text="BAJO">
      <formula>NOT(ISERROR(SEARCH("BAJO",Q517)))</formula>
    </cfRule>
    <cfRule type="containsText" dxfId="992" priority="341" operator="containsText" text="MUY BAJO">
      <formula>NOT(ISERROR(SEARCH("MUY BAJO",Q517)))</formula>
    </cfRule>
    <cfRule type="containsText" dxfId="991" priority="342" operator="containsText" text="MUY ALTO">
      <formula>NOT(ISERROR(SEARCH("MUY ALTO",Q517)))</formula>
    </cfRule>
    <cfRule type="containsText" dxfId="990" priority="343" operator="containsText" text="ALTO">
      <formula>NOT(ISERROR(SEARCH("ALTO",Q517)))</formula>
    </cfRule>
  </conditionalFormatting>
  <conditionalFormatting sqref="Q540:R547">
    <cfRule type="containsText" dxfId="989" priority="324" operator="containsText" text="MEDIO">
      <formula>NOT(ISERROR(SEARCH("MEDIO",Q540)))</formula>
    </cfRule>
    <cfRule type="containsText" dxfId="988" priority="325" operator="containsText" text="BAJO">
      <formula>NOT(ISERROR(SEARCH("BAJO",Q540)))</formula>
    </cfRule>
    <cfRule type="containsText" dxfId="987" priority="323" operator="containsText" text="ALTO">
      <formula>NOT(ISERROR(SEARCH("ALTO",Q540)))</formula>
    </cfRule>
    <cfRule type="containsText" dxfId="986" priority="322" operator="containsText" text="MUY ALTO">
      <formula>NOT(ISERROR(SEARCH("MUY ALTO",Q540)))</formula>
    </cfRule>
    <cfRule type="containsText" dxfId="985" priority="321" operator="containsText" text="MUY BAJO">
      <formula>NOT(ISERROR(SEARCH("MUY BAJO",Q540)))</formula>
    </cfRule>
  </conditionalFormatting>
  <conditionalFormatting sqref="R166">
    <cfRule type="containsText" dxfId="984" priority="261" operator="containsText" text="MUY BAJO">
      <formula>NOT(ISERROR(SEARCH("MUY BAJO",R166)))</formula>
    </cfRule>
    <cfRule type="containsText" dxfId="983" priority="262" operator="containsText" text="MUY ALTO">
      <formula>NOT(ISERROR(SEARCH("MUY ALTO",R166)))</formula>
    </cfRule>
    <cfRule type="containsText" dxfId="982" priority="263" operator="containsText" text="ALTO">
      <formula>NOT(ISERROR(SEARCH("ALTO",R166)))</formula>
    </cfRule>
    <cfRule type="containsText" dxfId="981" priority="264" operator="containsText" text="MEDIO">
      <formula>NOT(ISERROR(SEARCH("MEDIO",R166)))</formula>
    </cfRule>
    <cfRule type="containsText" dxfId="980" priority="265" operator="containsText" text="BAJO">
      <formula>NOT(ISERROR(SEARCH("BAJO",R166)))</formula>
    </cfRule>
  </conditionalFormatting>
  <conditionalFormatting sqref="R187">
    <cfRule type="containsText" dxfId="979" priority="252" operator="containsText" text="MUY ALTO">
      <formula>NOT(ISERROR(SEARCH("MUY ALTO",R187)))</formula>
    </cfRule>
    <cfRule type="containsText" dxfId="978" priority="251" operator="containsText" text="MUY BAJO">
      <formula>NOT(ISERROR(SEARCH("MUY BAJO",R187)))</formula>
    </cfRule>
    <cfRule type="containsText" dxfId="977" priority="253" operator="containsText" text="ALTO">
      <formula>NOT(ISERROR(SEARCH("ALTO",R187)))</formula>
    </cfRule>
    <cfRule type="containsText" dxfId="976" priority="255" operator="containsText" text="BAJO">
      <formula>NOT(ISERROR(SEARCH("BAJO",R187)))</formula>
    </cfRule>
    <cfRule type="containsText" dxfId="975" priority="254" operator="containsText" text="MEDIO">
      <formula>NOT(ISERROR(SEARCH("MEDIO",R187)))</formula>
    </cfRule>
  </conditionalFormatting>
  <conditionalFormatting sqref="R192">
    <cfRule type="containsText" dxfId="974" priority="241" operator="containsText" text="MUY BAJO">
      <formula>NOT(ISERROR(SEARCH("MUY BAJO",R192)))</formula>
    </cfRule>
    <cfRule type="containsText" dxfId="973" priority="242" operator="containsText" text="MUY ALTO">
      <formula>NOT(ISERROR(SEARCH("MUY ALTO",R192)))</formula>
    </cfRule>
    <cfRule type="containsText" dxfId="972" priority="243" operator="containsText" text="ALTO">
      <formula>NOT(ISERROR(SEARCH("ALTO",R192)))</formula>
    </cfRule>
    <cfRule type="containsText" dxfId="971" priority="245" operator="containsText" text="BAJO">
      <formula>NOT(ISERROR(SEARCH("BAJO",R192)))</formula>
    </cfRule>
    <cfRule type="containsText" dxfId="970" priority="244" operator="containsText" text="MEDIO">
      <formula>NOT(ISERROR(SEARCH("MEDIO",R192)))</formula>
    </cfRule>
  </conditionalFormatting>
  <conditionalFormatting sqref="R549:R550 Q551:R551">
    <cfRule type="containsText" dxfId="969" priority="216" operator="containsText" text="MUY BAJO">
      <formula>NOT(ISERROR(SEARCH("MUY BAJO",Q549)))</formula>
    </cfRule>
    <cfRule type="containsText" dxfId="968" priority="217" operator="containsText" text="MUY ALTO">
      <formula>NOT(ISERROR(SEARCH("MUY ALTO",Q549)))</formula>
    </cfRule>
    <cfRule type="containsText" dxfId="967" priority="218" operator="containsText" text="ALTO">
      <formula>NOT(ISERROR(SEARCH("ALTO",Q549)))</formula>
    </cfRule>
    <cfRule type="containsText" dxfId="966" priority="219" operator="containsText" text="MEDIO">
      <formula>NOT(ISERROR(SEARCH("MEDIO",Q549)))</formula>
    </cfRule>
    <cfRule type="containsText" dxfId="965" priority="220" operator="containsText" text="BAJO">
      <formula>NOT(ISERROR(SEARCH("BAJO",Q549)))</formula>
    </cfRule>
  </conditionalFormatting>
  <conditionalFormatting sqref="T4:T6">
    <cfRule type="containsText" dxfId="964" priority="530" operator="containsText" text="BAJO">
      <formula>NOT(ISERROR(SEARCH("BAJO",T4)))</formula>
    </cfRule>
    <cfRule type="containsText" dxfId="963" priority="529" operator="containsText" text="MEDIO">
      <formula>NOT(ISERROR(SEARCH("MEDIO",T4)))</formula>
    </cfRule>
    <cfRule type="containsText" dxfId="962" priority="528" operator="containsText" text="ALTO">
      <formula>NOT(ISERROR(SEARCH("ALTO",T4)))</formula>
    </cfRule>
    <cfRule type="containsText" dxfId="961" priority="526" operator="containsText" text="MUY BAJO">
      <formula>NOT(ISERROR(SEARCH("MUY BAJO",T4)))</formula>
    </cfRule>
    <cfRule type="containsText" dxfId="960" priority="527" operator="containsText" text="MUY ALTO">
      <formula>NOT(ISERROR(SEARCH("MUY ALTO",T4)))</formula>
    </cfRule>
  </conditionalFormatting>
  <conditionalFormatting sqref="T72:T78">
    <cfRule type="containsText" dxfId="959" priority="626" operator="containsText" text="MUY BAJO">
      <formula>NOT(ISERROR(SEARCH("MUY BAJO",T72)))</formula>
    </cfRule>
    <cfRule type="containsText" dxfId="958" priority="627" operator="containsText" text="MUY ALTO">
      <formula>NOT(ISERROR(SEARCH("MUY ALTO",T72)))</formula>
    </cfRule>
    <cfRule type="containsText" dxfId="957" priority="628" operator="containsText" text="ALTO">
      <formula>NOT(ISERROR(SEARCH("ALTO",T72)))</formula>
    </cfRule>
    <cfRule type="containsText" dxfId="956" priority="629" operator="containsText" text="MEDIO">
      <formula>NOT(ISERROR(SEARCH("MEDIO",T72)))</formula>
    </cfRule>
    <cfRule type="containsText" dxfId="955" priority="630" operator="containsText" text="BAJO">
      <formula>NOT(ISERROR(SEARCH("BAJO",T72)))</formula>
    </cfRule>
  </conditionalFormatting>
  <conditionalFormatting sqref="T97:T102">
    <cfRule type="containsText" dxfId="954" priority="508" operator="containsText" text="ALTO">
      <formula>NOT(ISERROR(SEARCH("ALTO",T97)))</formula>
    </cfRule>
    <cfRule type="containsText" dxfId="953" priority="506" operator="containsText" text="MUY BAJO">
      <formula>NOT(ISERROR(SEARCH("MUY BAJO",T97)))</formula>
    </cfRule>
    <cfRule type="containsText" dxfId="952" priority="507" operator="containsText" text="MUY ALTO">
      <formula>NOT(ISERROR(SEARCH("MUY ALTO",T97)))</formula>
    </cfRule>
    <cfRule type="containsText" dxfId="951" priority="509" operator="containsText" text="MEDIO">
      <formula>NOT(ISERROR(SEARCH("MEDIO",T97)))</formula>
    </cfRule>
    <cfRule type="containsText" dxfId="950" priority="510" operator="containsText" text="BAJO">
      <formula>NOT(ISERROR(SEARCH("BAJO",T97)))</formula>
    </cfRule>
  </conditionalFormatting>
  <conditionalFormatting sqref="T104:T107">
    <cfRule type="containsText" dxfId="949" priority="499" operator="containsText" text="MEDIO">
      <formula>NOT(ISERROR(SEARCH("MEDIO",T104)))</formula>
    </cfRule>
    <cfRule type="containsText" dxfId="948" priority="498" operator="containsText" text="ALTO">
      <formula>NOT(ISERROR(SEARCH("ALTO",T104)))</formula>
    </cfRule>
    <cfRule type="containsText" dxfId="947" priority="496" operator="containsText" text="MUY BAJO">
      <formula>NOT(ISERROR(SEARCH("MUY BAJO",T104)))</formula>
    </cfRule>
    <cfRule type="containsText" dxfId="946" priority="497" operator="containsText" text="MUY ALTO">
      <formula>NOT(ISERROR(SEARCH("MUY ALTO",T104)))</formula>
    </cfRule>
    <cfRule type="containsText" dxfId="945" priority="500" operator="containsText" text="BAJO">
      <formula>NOT(ISERROR(SEARCH("BAJO",T104)))</formula>
    </cfRule>
  </conditionalFormatting>
  <conditionalFormatting sqref="T112:T120 T122:T140">
    <cfRule type="containsText" dxfId="944" priority="430" operator="containsText" text="BAJO">
      <formula>NOT(ISERROR(SEARCH("BAJO",T112)))</formula>
    </cfRule>
    <cfRule type="containsText" dxfId="943" priority="428" operator="containsText" text="ALTO">
      <formula>NOT(ISERROR(SEARCH("ALTO",T112)))</formula>
    </cfRule>
    <cfRule type="containsText" dxfId="942" priority="427" operator="containsText" text="MUY ALTO">
      <formula>NOT(ISERROR(SEARCH("MUY ALTO",T112)))</formula>
    </cfRule>
    <cfRule type="containsText" dxfId="941" priority="426" operator="containsText" text="MUY BAJO">
      <formula>NOT(ISERROR(SEARCH("MUY BAJO",T112)))</formula>
    </cfRule>
    <cfRule type="containsText" dxfId="940" priority="429" operator="containsText" text="MEDIO">
      <formula>NOT(ISERROR(SEARCH("MEDIO",T112)))</formula>
    </cfRule>
  </conditionalFormatting>
  <conditionalFormatting sqref="T121">
    <cfRule type="containsText" dxfId="939" priority="130" operator="containsText" text="BAJO">
      <formula>NOT(ISERROR(SEARCH("BAJO",T121)))</formula>
    </cfRule>
    <cfRule type="containsText" dxfId="938" priority="129" operator="containsText" text="MEDIO">
      <formula>NOT(ISERROR(SEARCH("MEDIO",T121)))</formula>
    </cfRule>
    <cfRule type="containsText" dxfId="937" priority="128" operator="containsText" text="ALTO">
      <formula>NOT(ISERROR(SEARCH("ALTO",T121)))</formula>
    </cfRule>
    <cfRule type="containsText" dxfId="936" priority="127" operator="containsText" text="MUY ALTO">
      <formula>NOT(ISERROR(SEARCH("MUY ALTO",T121)))</formula>
    </cfRule>
    <cfRule type="containsText" dxfId="935" priority="126" operator="containsText" text="MUY BAJO">
      <formula>NOT(ISERROR(SEARCH("MUY BAJO",T121)))</formula>
    </cfRule>
  </conditionalFormatting>
  <conditionalFormatting sqref="T145">
    <cfRule type="containsText" dxfId="934" priority="30" operator="containsText" text="BAJO">
      <formula>NOT(ISERROR(SEARCH("BAJO",T145)))</formula>
    </cfRule>
    <cfRule type="containsText" dxfId="933" priority="29" operator="containsText" text="MEDIO">
      <formula>NOT(ISERROR(SEARCH("MEDIO",T145)))</formula>
    </cfRule>
    <cfRule type="containsText" dxfId="932" priority="28" operator="containsText" text="ALTO">
      <formula>NOT(ISERROR(SEARCH("ALTO",T145)))</formula>
    </cfRule>
    <cfRule type="containsText" dxfId="931" priority="27" operator="containsText" text="MUY ALTO">
      <formula>NOT(ISERROR(SEARCH("MUY ALTO",T145)))</formula>
    </cfRule>
  </conditionalFormatting>
  <conditionalFormatting sqref="T145:T148">
    <cfRule type="containsText" dxfId="930" priority="26" operator="containsText" text="MUY BAJO">
      <formula>NOT(ISERROR(SEARCH("MUY BAJO",T145)))</formula>
    </cfRule>
  </conditionalFormatting>
  <conditionalFormatting sqref="T146:T149">
    <cfRule type="containsText" dxfId="929" priority="118" operator="containsText" text="ALTO">
      <formula>NOT(ISERROR(SEARCH("ALTO",T146)))</formula>
    </cfRule>
    <cfRule type="containsText" dxfId="928" priority="119" operator="containsText" text="MEDIO">
      <formula>NOT(ISERROR(SEARCH("MEDIO",T146)))</formula>
    </cfRule>
    <cfRule type="containsText" dxfId="927" priority="117" operator="containsText" text="MUY ALTO">
      <formula>NOT(ISERROR(SEARCH("MUY ALTO",T146)))</formula>
    </cfRule>
  </conditionalFormatting>
  <conditionalFormatting sqref="T149">
    <cfRule type="containsText" dxfId="926" priority="120" operator="containsText" text="BAJO">
      <formula>NOT(ISERROR(SEARCH("BAJO",T149)))</formula>
    </cfRule>
    <cfRule type="containsText" dxfId="925" priority="116" operator="containsText" text="MUY BAJO">
      <formula>NOT(ISERROR(SEARCH("MUY BAJO",T149)))</formula>
    </cfRule>
  </conditionalFormatting>
  <conditionalFormatting sqref="T150:T156 T146:T148">
    <cfRule type="containsText" dxfId="924" priority="280" operator="containsText" text="BAJO">
      <formula>NOT(ISERROR(SEARCH("BAJO",T146)))</formula>
    </cfRule>
  </conditionalFormatting>
  <conditionalFormatting sqref="T150:T156">
    <cfRule type="containsText" dxfId="923" priority="279" operator="containsText" text="MEDIO">
      <formula>NOT(ISERROR(SEARCH("MEDIO",T150)))</formula>
    </cfRule>
    <cfRule type="containsText" dxfId="922" priority="276" operator="containsText" text="MUY BAJO">
      <formula>NOT(ISERROR(SEARCH("MUY BAJO",T150)))</formula>
    </cfRule>
    <cfRule type="containsText" dxfId="921" priority="278" operator="containsText" text="ALTO">
      <formula>NOT(ISERROR(SEARCH("ALTO",T150)))</formula>
    </cfRule>
    <cfRule type="containsText" dxfId="920" priority="277" operator="containsText" text="MUY ALTO">
      <formula>NOT(ISERROR(SEARCH("MUY ALTO",T150)))</formula>
    </cfRule>
  </conditionalFormatting>
  <conditionalFormatting sqref="T158">
    <cfRule type="containsText" dxfId="919" priority="24" operator="containsText" text="MEDIO">
      <formula>NOT(ISERROR(SEARCH("MEDIO",T158)))</formula>
    </cfRule>
    <cfRule type="containsText" dxfId="918" priority="22" operator="containsText" text="MUY ALTO">
      <formula>NOT(ISERROR(SEARCH("MUY ALTO",T158)))</formula>
    </cfRule>
    <cfRule type="containsText" dxfId="917" priority="23" operator="containsText" text="ALTO">
      <formula>NOT(ISERROR(SEARCH("ALTO",T158)))</formula>
    </cfRule>
    <cfRule type="containsText" dxfId="916" priority="25" operator="containsText" text="BAJO">
      <formula>NOT(ISERROR(SEARCH("BAJO",T158)))</formula>
    </cfRule>
  </conditionalFormatting>
  <conditionalFormatting sqref="T158:T159">
    <cfRule type="containsText" dxfId="915" priority="21" operator="containsText" text="MUY BAJO">
      <formula>NOT(ISERROR(SEARCH("MUY BAJO",T158)))</formula>
    </cfRule>
  </conditionalFormatting>
  <conditionalFormatting sqref="T159:T161">
    <cfRule type="containsText" dxfId="914" priority="113" operator="containsText" text="ALTO">
      <formula>NOT(ISERROR(SEARCH("ALTO",T159)))</formula>
    </cfRule>
    <cfRule type="containsText" dxfId="913" priority="112" operator="containsText" text="MUY ALTO">
      <formula>NOT(ISERROR(SEARCH("MUY ALTO",T159)))</formula>
    </cfRule>
    <cfRule type="containsText" dxfId="912" priority="114" operator="containsText" text="MEDIO">
      <formula>NOT(ISERROR(SEARCH("MEDIO",T159)))</formula>
    </cfRule>
  </conditionalFormatting>
  <conditionalFormatting sqref="T160">
    <cfRule type="containsText" dxfId="911" priority="115" operator="containsText" text="BAJO">
      <formula>NOT(ISERROR(SEARCH("BAJO",T160)))</formula>
    </cfRule>
  </conditionalFormatting>
  <conditionalFormatting sqref="T160:T161">
    <cfRule type="containsText" dxfId="910" priority="111" operator="containsText" text="MUY BAJO">
      <formula>NOT(ISERROR(SEARCH("MUY BAJO",T160)))</formula>
    </cfRule>
  </conditionalFormatting>
  <conditionalFormatting sqref="T161 T159">
    <cfRule type="containsText" dxfId="909" priority="270" operator="containsText" text="BAJO">
      <formula>NOT(ISERROR(SEARCH("BAJO",T159)))</formula>
    </cfRule>
  </conditionalFormatting>
  <conditionalFormatting sqref="T161">
    <cfRule type="containsText" dxfId="908" priority="269" operator="containsText" text="MEDIO">
      <formula>NOT(ISERROR(SEARCH("MEDIO",T161)))</formula>
    </cfRule>
    <cfRule type="containsText" dxfId="907" priority="165" operator="containsText" text="BAJO">
      <formula>NOT(ISERROR(SEARCH("BAJO",T161)))</formula>
    </cfRule>
    <cfRule type="containsText" dxfId="906" priority="266" operator="containsText" text="MUY BAJO">
      <formula>NOT(ISERROR(SEARCH("MUY BAJO",T161)))</formula>
    </cfRule>
    <cfRule type="containsText" dxfId="905" priority="267" operator="containsText" text="MUY ALTO">
      <formula>NOT(ISERROR(SEARCH("MUY ALTO",T161)))</formula>
    </cfRule>
    <cfRule type="containsText" dxfId="904" priority="268" operator="containsText" text="ALTO">
      <formula>NOT(ISERROR(SEARCH("ALTO",T161)))</formula>
    </cfRule>
  </conditionalFormatting>
  <conditionalFormatting sqref="T166">
    <cfRule type="containsText" dxfId="903" priority="97" operator="containsText" text="MUY ALTO">
      <formula>NOT(ISERROR(SEARCH("MUY ALTO",T166)))</formula>
    </cfRule>
    <cfRule type="containsText" dxfId="902" priority="96" operator="containsText" text="MUY BAJO">
      <formula>NOT(ISERROR(SEARCH("MUY BAJO",T166)))</formula>
    </cfRule>
    <cfRule type="containsText" dxfId="901" priority="98" operator="containsText" text="ALTO">
      <formula>NOT(ISERROR(SEARCH("ALTO",T166)))</formula>
    </cfRule>
    <cfRule type="containsText" dxfId="900" priority="99" operator="containsText" text="MEDIO">
      <formula>NOT(ISERROR(SEARCH("MEDIO",T166)))</formula>
    </cfRule>
    <cfRule type="containsText" dxfId="899" priority="100" operator="containsText" text="BAJO">
      <formula>NOT(ISERROR(SEARCH("BAJO",T166)))</formula>
    </cfRule>
  </conditionalFormatting>
  <conditionalFormatting sqref="T173">
    <cfRule type="containsText" dxfId="898" priority="599" operator="containsText" text="MEDIO">
      <formula>NOT(ISERROR(SEARCH("MEDIO",T173)))</formula>
    </cfRule>
    <cfRule type="containsText" dxfId="897" priority="598" operator="containsText" text="ALTO">
      <formula>NOT(ISERROR(SEARCH("ALTO",T173)))</formula>
    </cfRule>
    <cfRule type="containsText" dxfId="896" priority="597" operator="containsText" text="MUY ALTO">
      <formula>NOT(ISERROR(SEARCH("MUY ALTO",T173)))</formula>
    </cfRule>
    <cfRule type="containsText" dxfId="895" priority="596" operator="containsText" text="MUY BAJO">
      <formula>NOT(ISERROR(SEARCH("MUY BAJO",T173)))</formula>
    </cfRule>
    <cfRule type="containsText" dxfId="894" priority="600" operator="containsText" text="BAJO">
      <formula>NOT(ISERROR(SEARCH("BAJO",T173)))</formula>
    </cfRule>
  </conditionalFormatting>
  <conditionalFormatting sqref="T176:T182">
    <cfRule type="containsText" dxfId="893" priority="590" operator="containsText" text="BAJO">
      <formula>NOT(ISERROR(SEARCH("BAJO",T176)))</formula>
    </cfRule>
    <cfRule type="containsText" dxfId="892" priority="587" operator="containsText" text="MUY ALTO">
      <formula>NOT(ISERROR(SEARCH("MUY ALTO",T176)))</formula>
    </cfRule>
    <cfRule type="containsText" dxfId="891" priority="589" operator="containsText" text="MEDIO">
      <formula>NOT(ISERROR(SEARCH("MEDIO",T176)))</formula>
    </cfRule>
    <cfRule type="containsText" dxfId="890" priority="588" operator="containsText" text="ALTO">
      <formula>NOT(ISERROR(SEARCH("ALTO",T176)))</formula>
    </cfRule>
    <cfRule type="containsText" dxfId="889" priority="586" operator="containsText" text="MUY BAJO">
      <formula>NOT(ISERROR(SEARCH("MUY BAJO",T176)))</formula>
    </cfRule>
  </conditionalFormatting>
  <conditionalFormatting sqref="T187">
    <cfRule type="containsText" dxfId="888" priority="91" operator="containsText" text="MUY BAJO">
      <formula>NOT(ISERROR(SEARCH("MUY BAJO",T187)))</formula>
    </cfRule>
    <cfRule type="containsText" dxfId="887" priority="93" operator="containsText" text="ALTO">
      <formula>NOT(ISERROR(SEARCH("ALTO",T187)))</formula>
    </cfRule>
    <cfRule type="containsText" dxfId="886" priority="94" operator="containsText" text="MEDIO">
      <formula>NOT(ISERROR(SEARCH("MEDIO",T187)))</formula>
    </cfRule>
    <cfRule type="containsText" dxfId="885" priority="95" operator="containsText" text="BAJO">
      <formula>NOT(ISERROR(SEARCH("BAJO",T187)))</formula>
    </cfRule>
    <cfRule type="containsText" dxfId="884" priority="92" operator="containsText" text="MUY ALTO">
      <formula>NOT(ISERROR(SEARCH("MUY ALTO",T187)))</formula>
    </cfRule>
  </conditionalFormatting>
  <conditionalFormatting sqref="T192">
    <cfRule type="containsText" dxfId="883" priority="86" operator="containsText" text="MUY BAJO">
      <formula>NOT(ISERROR(SEARCH("MUY BAJO",T192)))</formula>
    </cfRule>
    <cfRule type="containsText" dxfId="882" priority="89" operator="containsText" text="MEDIO">
      <formula>NOT(ISERROR(SEARCH("MEDIO",T192)))</formula>
    </cfRule>
    <cfRule type="containsText" dxfId="881" priority="90" operator="containsText" text="BAJO">
      <formula>NOT(ISERROR(SEARCH("BAJO",T192)))</formula>
    </cfRule>
    <cfRule type="containsText" dxfId="880" priority="87" operator="containsText" text="MUY ALTO">
      <formula>NOT(ISERROR(SEARCH("MUY ALTO",T192)))</formula>
    </cfRule>
    <cfRule type="containsText" dxfId="879" priority="88" operator="containsText" text="ALTO">
      <formula>NOT(ISERROR(SEARCH("ALTO",T192)))</formula>
    </cfRule>
  </conditionalFormatting>
  <conditionalFormatting sqref="T202:T204">
    <cfRule type="containsText" dxfId="878" priority="580" operator="containsText" text="BAJO">
      <formula>NOT(ISERROR(SEARCH("BAJO",T202)))</formula>
    </cfRule>
    <cfRule type="containsText" dxfId="877" priority="579" operator="containsText" text="MEDIO">
      <formula>NOT(ISERROR(SEARCH("MEDIO",T202)))</formula>
    </cfRule>
    <cfRule type="containsText" dxfId="876" priority="578" operator="containsText" text="ALTO">
      <formula>NOT(ISERROR(SEARCH("ALTO",T202)))</formula>
    </cfRule>
    <cfRule type="containsText" dxfId="875" priority="577" operator="containsText" text="MUY ALTO">
      <formula>NOT(ISERROR(SEARCH("MUY ALTO",T202)))</formula>
    </cfRule>
    <cfRule type="containsText" dxfId="874" priority="576" operator="containsText" text="MUY BAJO">
      <formula>NOT(ISERROR(SEARCH("MUY BAJO",T202)))</formula>
    </cfRule>
  </conditionalFormatting>
  <conditionalFormatting sqref="T210:T215 T273:T275">
    <cfRule type="containsText" dxfId="873" priority="570" operator="containsText" text="BAJO">
      <formula>NOT(ISERROR(SEARCH("BAJO",T210)))</formula>
    </cfRule>
    <cfRule type="containsText" dxfId="872" priority="569" operator="containsText" text="MEDIO">
      <formula>NOT(ISERROR(SEARCH("MEDIO",T210)))</formula>
    </cfRule>
    <cfRule type="containsText" dxfId="871" priority="568" operator="containsText" text="ALTO">
      <formula>NOT(ISERROR(SEARCH("ALTO",T210)))</formula>
    </cfRule>
    <cfRule type="containsText" dxfId="870" priority="567" operator="containsText" text="MUY ALTO">
      <formula>NOT(ISERROR(SEARCH("MUY ALTO",T210)))</formula>
    </cfRule>
    <cfRule type="containsText" dxfId="869" priority="566" operator="containsText" text="MUY BAJO">
      <formula>NOT(ISERROR(SEARCH("MUY BAJO",T210)))</formula>
    </cfRule>
  </conditionalFormatting>
  <conditionalFormatting sqref="T266">
    <cfRule type="containsText" dxfId="868" priority="83" operator="containsText" text="ALTO">
      <formula>NOT(ISERROR(SEARCH("ALTO",T266)))</formula>
    </cfRule>
    <cfRule type="containsText" dxfId="867" priority="84" operator="containsText" text="MEDIO">
      <formula>NOT(ISERROR(SEARCH("MEDIO",T266)))</formula>
    </cfRule>
    <cfRule type="containsText" dxfId="866" priority="85" operator="containsText" text="BAJO">
      <formula>NOT(ISERROR(SEARCH("BAJO",T266)))</formula>
    </cfRule>
    <cfRule type="containsText" dxfId="865" priority="81" operator="containsText" text="MUY BAJO">
      <formula>NOT(ISERROR(SEARCH("MUY BAJO",T266)))</formula>
    </cfRule>
    <cfRule type="containsText" dxfId="864" priority="82" operator="containsText" text="MUY ALTO">
      <formula>NOT(ISERROR(SEARCH("MUY ALTO",T266)))</formula>
    </cfRule>
  </conditionalFormatting>
  <conditionalFormatting sqref="T277">
    <cfRule type="containsText" dxfId="863" priority="20" operator="containsText" text="BAJO">
      <formula>NOT(ISERROR(SEARCH("BAJO",T277)))</formula>
    </cfRule>
    <cfRule type="containsText" dxfId="862" priority="19" operator="containsText" text="MEDIO">
      <formula>NOT(ISERROR(SEARCH("MEDIO",T277)))</formula>
    </cfRule>
    <cfRule type="containsText" dxfId="861" priority="18" operator="containsText" text="ALTO">
      <formula>NOT(ISERROR(SEARCH("ALTO",T277)))</formula>
    </cfRule>
    <cfRule type="containsText" dxfId="860" priority="16" operator="containsText" text="MUY BAJO">
      <formula>NOT(ISERROR(SEARCH("MUY BAJO",T277)))</formula>
    </cfRule>
    <cfRule type="containsText" dxfId="859" priority="17" operator="containsText" text="MUY ALTO">
      <formula>NOT(ISERROR(SEARCH("MUY ALTO",T277)))</formula>
    </cfRule>
  </conditionalFormatting>
  <conditionalFormatting sqref="T285:T286 T309">
    <cfRule type="containsText" dxfId="858" priority="560" operator="containsText" text="BAJO">
      <formula>NOT(ISERROR(SEARCH("BAJO",T285)))</formula>
    </cfRule>
    <cfRule type="containsText" dxfId="857" priority="559" operator="containsText" text="MEDIO">
      <formula>NOT(ISERROR(SEARCH("MEDIO",T285)))</formula>
    </cfRule>
    <cfRule type="containsText" dxfId="856" priority="557" operator="containsText" text="MUY ALTO">
      <formula>NOT(ISERROR(SEARCH("MUY ALTO",T285)))</formula>
    </cfRule>
    <cfRule type="containsText" dxfId="855" priority="556" operator="containsText" text="MUY BAJO">
      <formula>NOT(ISERROR(SEARCH("MUY BAJO",T285)))</formula>
    </cfRule>
    <cfRule type="containsText" dxfId="854" priority="558" operator="containsText" text="ALTO">
      <formula>NOT(ISERROR(SEARCH("ALTO",T285)))</formula>
    </cfRule>
  </conditionalFormatting>
  <conditionalFormatting sqref="T289">
    <cfRule type="containsText" dxfId="853" priority="12" operator="containsText" text="MUY ALTO">
      <formula>NOT(ISERROR(SEARCH("MUY ALTO",T289)))</formula>
    </cfRule>
    <cfRule type="containsText" dxfId="852" priority="13" operator="containsText" text="ALTO">
      <formula>NOT(ISERROR(SEARCH("ALTO",T289)))</formula>
    </cfRule>
    <cfRule type="containsText" dxfId="851" priority="14" operator="containsText" text="MEDIO">
      <formula>NOT(ISERROR(SEARCH("MEDIO",T289)))</formula>
    </cfRule>
    <cfRule type="containsText" dxfId="850" priority="15" operator="containsText" text="BAJO">
      <formula>NOT(ISERROR(SEARCH("BAJO",T289)))</formula>
    </cfRule>
    <cfRule type="containsText" dxfId="849" priority="11" operator="containsText" text="MUY BAJO">
      <formula>NOT(ISERROR(SEARCH("MUY BAJO",T289)))</formula>
    </cfRule>
  </conditionalFormatting>
  <conditionalFormatting sqref="T298">
    <cfRule type="containsText" dxfId="848" priority="78" operator="containsText" text="ALTO">
      <formula>NOT(ISERROR(SEARCH("ALTO",T298)))</formula>
    </cfRule>
    <cfRule type="containsText" dxfId="847" priority="76" operator="containsText" text="MUY BAJO">
      <formula>NOT(ISERROR(SEARCH("MUY BAJO",T298)))</formula>
    </cfRule>
    <cfRule type="containsText" dxfId="846" priority="77" operator="containsText" text="MUY ALTO">
      <formula>NOT(ISERROR(SEARCH("MUY ALTO",T298)))</formula>
    </cfRule>
    <cfRule type="containsText" dxfId="845" priority="80" operator="containsText" text="BAJO">
      <formula>NOT(ISERROR(SEARCH("BAJO",T298)))</formula>
    </cfRule>
    <cfRule type="containsText" dxfId="844" priority="79" operator="containsText" text="MEDIO">
      <formula>NOT(ISERROR(SEARCH("MEDIO",T298)))</formula>
    </cfRule>
  </conditionalFormatting>
  <conditionalFormatting sqref="T327:T328 T341:T343">
    <cfRule type="containsText" dxfId="843" priority="549" operator="containsText" text="MEDIO">
      <formula>NOT(ISERROR(SEARCH("MEDIO",T327)))</formula>
    </cfRule>
    <cfRule type="containsText" dxfId="842" priority="550" operator="containsText" text="BAJO">
      <formula>NOT(ISERROR(SEARCH("BAJO",T327)))</formula>
    </cfRule>
    <cfRule type="containsText" dxfId="841" priority="548" operator="containsText" text="ALTO">
      <formula>NOT(ISERROR(SEARCH("ALTO",T327)))</formula>
    </cfRule>
    <cfRule type="containsText" dxfId="840" priority="547" operator="containsText" text="MUY ALTO">
      <formula>NOT(ISERROR(SEARCH("MUY ALTO",T327)))</formula>
    </cfRule>
    <cfRule type="containsText" dxfId="839" priority="546" operator="containsText" text="MUY BAJO">
      <formula>NOT(ISERROR(SEARCH("MUY BAJO",T327)))</formula>
    </cfRule>
  </conditionalFormatting>
  <conditionalFormatting sqref="T355:T356">
    <cfRule type="containsText" dxfId="838" priority="539" operator="containsText" text="MEDIO">
      <formula>NOT(ISERROR(SEARCH("MEDIO",T355)))</formula>
    </cfRule>
    <cfRule type="containsText" dxfId="837" priority="540" operator="containsText" text="BAJO">
      <formula>NOT(ISERROR(SEARCH("BAJO",T355)))</formula>
    </cfRule>
    <cfRule type="containsText" dxfId="836" priority="538" operator="containsText" text="ALTO">
      <formula>NOT(ISERROR(SEARCH("ALTO",T355)))</formula>
    </cfRule>
    <cfRule type="containsText" dxfId="835" priority="537" operator="containsText" text="MUY ALTO">
      <formula>NOT(ISERROR(SEARCH("MUY ALTO",T355)))</formula>
    </cfRule>
    <cfRule type="containsText" dxfId="834" priority="536" operator="containsText" text="MUY BAJO">
      <formula>NOT(ISERROR(SEARCH("MUY BAJO",T355)))</formula>
    </cfRule>
  </conditionalFormatting>
  <conditionalFormatting sqref="T368">
    <cfRule type="containsText" dxfId="833" priority="370" operator="containsText" text="BAJO">
      <formula>NOT(ISERROR(SEARCH("BAJO",T368)))</formula>
    </cfRule>
    <cfRule type="containsText" dxfId="832" priority="369" operator="containsText" text="MEDIO">
      <formula>NOT(ISERROR(SEARCH("MEDIO",T368)))</formula>
    </cfRule>
    <cfRule type="containsText" dxfId="831" priority="368" operator="containsText" text="ALTO">
      <formula>NOT(ISERROR(SEARCH("ALTO",T368)))</formula>
    </cfRule>
    <cfRule type="containsText" dxfId="830" priority="367" operator="containsText" text="MUY ALTO">
      <formula>NOT(ISERROR(SEARCH("MUY ALTO",T368)))</formula>
    </cfRule>
    <cfRule type="containsText" dxfId="829" priority="366" operator="containsText" text="MUY BAJO">
      <formula>NOT(ISERROR(SEARCH("MUY BAJO",T368)))</formula>
    </cfRule>
  </conditionalFormatting>
  <conditionalFormatting sqref="T390">
    <cfRule type="containsText" dxfId="828" priority="7" operator="containsText" text="MUY ALTO">
      <formula>NOT(ISERROR(SEARCH("MUY ALTO",T390)))</formula>
    </cfRule>
    <cfRule type="containsText" dxfId="827" priority="6" operator="containsText" text="MUY BAJO">
      <formula>NOT(ISERROR(SEARCH("MUY BAJO",T390)))</formula>
    </cfRule>
    <cfRule type="containsText" dxfId="826" priority="10" operator="containsText" text="BAJO">
      <formula>NOT(ISERROR(SEARCH("BAJO",T390)))</formula>
    </cfRule>
    <cfRule type="containsText" dxfId="825" priority="9" operator="containsText" text="MEDIO">
      <formula>NOT(ISERROR(SEARCH("MEDIO",T390)))</formula>
    </cfRule>
    <cfRule type="containsText" dxfId="824" priority="8" operator="containsText" text="ALTO">
      <formula>NOT(ISERROR(SEARCH("ALTO",T390)))</formula>
    </cfRule>
  </conditionalFormatting>
  <conditionalFormatting sqref="T452 T500">
    <cfRule type="containsText" dxfId="823" priority="360" operator="containsText" text="BAJO">
      <formula>NOT(ISERROR(SEARCH("BAJO",T452)))</formula>
    </cfRule>
    <cfRule type="containsText" dxfId="822" priority="359" operator="containsText" text="MEDIO">
      <formula>NOT(ISERROR(SEARCH("MEDIO",T452)))</formula>
    </cfRule>
    <cfRule type="containsText" dxfId="821" priority="358" operator="containsText" text="ALTO">
      <formula>NOT(ISERROR(SEARCH("ALTO",T452)))</formula>
    </cfRule>
    <cfRule type="containsText" dxfId="820" priority="357" operator="containsText" text="MUY ALTO">
      <formula>NOT(ISERROR(SEARCH("MUY ALTO",T452)))</formula>
    </cfRule>
    <cfRule type="containsText" dxfId="819" priority="356" operator="containsText" text="MUY BAJO">
      <formula>NOT(ISERROR(SEARCH("MUY BAJO",T452)))</formula>
    </cfRule>
  </conditionalFormatting>
  <conditionalFormatting sqref="T517">
    <cfRule type="containsText" dxfId="818" priority="34" operator="containsText" text="MEDIO">
      <formula>NOT(ISERROR(SEARCH("MEDIO",T517)))</formula>
    </cfRule>
    <cfRule type="containsText" dxfId="817" priority="33" operator="containsText" text="ALTO">
      <formula>NOT(ISERROR(SEARCH("ALTO",T517)))</formula>
    </cfRule>
    <cfRule type="containsText" dxfId="816" priority="32" operator="containsText" text="MUY ALTO">
      <formula>NOT(ISERROR(SEARCH("MUY ALTO",T517)))</formula>
    </cfRule>
    <cfRule type="containsText" dxfId="815" priority="31" operator="containsText" text="MUY BAJO">
      <formula>NOT(ISERROR(SEARCH("MUY BAJO",T517)))</formula>
    </cfRule>
    <cfRule type="containsText" dxfId="814" priority="39" operator="containsText" text="MEDIO">
      <formula>NOT(ISERROR(SEARCH("MEDIO",T517)))</formula>
    </cfRule>
    <cfRule type="containsText" dxfId="813" priority="38" operator="containsText" text="ALTO">
      <formula>NOT(ISERROR(SEARCH("ALTO",T517)))</formula>
    </cfRule>
    <cfRule type="containsText" dxfId="812" priority="35" operator="containsText" text="BAJO">
      <formula>NOT(ISERROR(SEARCH("BAJO",T517)))</formula>
    </cfRule>
    <cfRule type="containsText" dxfId="811" priority="37" operator="containsText" text="MUY ALTO">
      <formula>NOT(ISERROR(SEARCH("MUY ALTO",T517)))</formula>
    </cfRule>
    <cfRule type="containsText" dxfId="810" priority="45" operator="containsText" text="BAJO">
      <formula>NOT(ISERROR(SEARCH("BAJO",T517)))</formula>
    </cfRule>
    <cfRule type="containsText" dxfId="809" priority="36" operator="containsText" text="MUY BAJO">
      <formula>NOT(ISERROR(SEARCH("MUY BAJO",T517)))</formula>
    </cfRule>
    <cfRule type="containsText" dxfId="808" priority="44" operator="containsText" text="MEDIO">
      <formula>NOT(ISERROR(SEARCH("MEDIO",T517)))</formula>
    </cfRule>
    <cfRule type="containsText" dxfId="807" priority="43" operator="containsText" text="ALTO">
      <formula>NOT(ISERROR(SEARCH("ALTO",T517)))</formula>
    </cfRule>
    <cfRule type="containsText" dxfId="806" priority="42" operator="containsText" text="MUY ALTO">
      <formula>NOT(ISERROR(SEARCH("MUY ALTO",T517)))</formula>
    </cfRule>
    <cfRule type="containsText" dxfId="805" priority="41" operator="containsText" text="MUY BAJO">
      <formula>NOT(ISERROR(SEARCH("MUY BAJO",T517)))</formula>
    </cfRule>
    <cfRule type="containsText" dxfId="804" priority="40" operator="containsText" text="BAJO">
      <formula>NOT(ISERROR(SEARCH("BAJO",T517)))</formula>
    </cfRule>
  </conditionalFormatting>
  <conditionalFormatting sqref="T517:T524">
    <cfRule type="containsText" dxfId="803" priority="336" operator="containsText" text="MUY BAJO">
      <formula>NOT(ISERROR(SEARCH("MUY BAJO",T517)))</formula>
    </cfRule>
    <cfRule type="containsText" dxfId="802" priority="340" operator="containsText" text="BAJO">
      <formula>NOT(ISERROR(SEARCH("BAJO",T517)))</formula>
    </cfRule>
    <cfRule type="containsText" dxfId="801" priority="339" operator="containsText" text="MEDIO">
      <formula>NOT(ISERROR(SEARCH("MEDIO",T517)))</formula>
    </cfRule>
    <cfRule type="containsText" dxfId="800" priority="338" operator="containsText" text="ALTO">
      <formula>NOT(ISERROR(SEARCH("ALTO",T517)))</formula>
    </cfRule>
    <cfRule type="containsText" dxfId="799" priority="337" operator="containsText" text="MUY ALTO">
      <formula>NOT(ISERROR(SEARCH("MUY ALTO",T517)))</formula>
    </cfRule>
  </conditionalFormatting>
  <conditionalFormatting sqref="T540:T547">
    <cfRule type="containsText" dxfId="798" priority="5" operator="containsText" text="BAJO">
      <formula>NOT(ISERROR(SEARCH("BAJO",T540)))</formula>
    </cfRule>
    <cfRule type="containsText" dxfId="797" priority="3" operator="containsText" text="ALTO">
      <formula>NOT(ISERROR(SEARCH("ALTO",T540)))</formula>
    </cfRule>
    <cfRule type="containsText" dxfId="796" priority="2" operator="containsText" text="MUY ALTO">
      <formula>NOT(ISERROR(SEARCH("MUY ALTO",T540)))</formula>
    </cfRule>
    <cfRule type="containsText" dxfId="795" priority="1" operator="containsText" text="MUY BAJO">
      <formula>NOT(ISERROR(SEARCH("MUY BAJO",T540)))</formula>
    </cfRule>
    <cfRule type="containsText" dxfId="794" priority="4" operator="containsText" text="MEDIO">
      <formula>NOT(ISERROR(SEARCH("MEDIO",T540)))</formula>
    </cfRule>
  </conditionalFormatting>
  <conditionalFormatting sqref="T549:T550">
    <cfRule type="containsText" dxfId="793" priority="168" operator="containsText" text="ALTO">
      <formula>NOT(ISERROR(SEARCH("ALTO",T549)))</formula>
    </cfRule>
    <cfRule type="containsText" dxfId="792" priority="167" operator="containsText" text="MUY ALTO">
      <formula>NOT(ISERROR(SEARCH("MUY ALTO",T549)))</formula>
    </cfRule>
    <cfRule type="containsText" dxfId="791" priority="166" operator="containsText" text="MUY BAJO">
      <formula>NOT(ISERROR(SEARCH("MUY BAJO",T549)))</formula>
    </cfRule>
    <cfRule type="containsText" dxfId="790" priority="169" operator="containsText" text="MEDIO">
      <formula>NOT(ISERROR(SEARCH("MEDIO",T549)))</formula>
    </cfRule>
    <cfRule type="containsText" dxfId="789" priority="170" operator="containsText" text="BAJO">
      <formula>NOT(ISERROR(SEARCH("BAJO",T549)))</formula>
    </cfRule>
  </conditionalFormatting>
  <conditionalFormatting sqref="T551">
    <cfRule type="containsText" dxfId="788" priority="196" operator="containsText" text="MUY BAJO">
      <formula>NOT(ISERROR(SEARCH("MUY BAJO",T551)))</formula>
    </cfRule>
    <cfRule type="containsText" dxfId="787" priority="200" operator="containsText" text="BAJO">
      <formula>NOT(ISERROR(SEARCH("BAJO",T551)))</formula>
    </cfRule>
    <cfRule type="containsText" dxfId="786" priority="199" operator="containsText" text="MEDIO">
      <formula>NOT(ISERROR(SEARCH("MEDIO",T551)))</formula>
    </cfRule>
    <cfRule type="containsText" dxfId="785" priority="198" operator="containsText" text="ALTO">
      <formula>NOT(ISERROR(SEARCH("ALTO",T551)))</formula>
    </cfRule>
    <cfRule type="containsText" dxfId="784" priority="197" operator="containsText" text="MUY ALTO">
      <formula>NOT(ISERROR(SEARCH("MUY ALTO",T551)))</formula>
    </cfRule>
  </conditionalFormatting>
  <pageMargins left="0.23622047244094491" right="0.17" top="0.39370078740157483" bottom="0.55118110236220474" header="0.31496062992125984" footer="0.27559055118110237"/>
  <pageSetup paperSize="8" scale="8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27C9-D025-47F6-926C-05A2980A931D}">
  <sheetPr>
    <pageSetUpPr fitToPage="1"/>
  </sheetPr>
  <dimension ref="A1:T554"/>
  <sheetViews>
    <sheetView showGridLines="0" view="pageBreakPreview" zoomScaleNormal="85" zoomScaleSheetLayoutView="100" workbookViewId="0">
      <pane ySplit="3" topLeftCell="A4" activePane="bottomLeft" state="frozen"/>
      <selection pane="bottomLeft" activeCell="K4" sqref="K4:O550"/>
    </sheetView>
  </sheetViews>
  <sheetFormatPr baseColWidth="10" defaultRowHeight="15" x14ac:dyDescent="0.25"/>
  <cols>
    <col min="1" max="1" width="8.28515625" customWidth="1"/>
    <col min="2" max="2" width="36.5703125" customWidth="1"/>
    <col min="3" max="3" width="7.85546875" bestFit="1" customWidth="1"/>
    <col min="4" max="4" width="18.7109375" customWidth="1"/>
    <col min="5" max="7" width="9.140625" customWidth="1"/>
    <col min="8" max="8" width="9.7109375" customWidth="1"/>
    <col min="9" max="9" width="10.28515625" customWidth="1"/>
    <col min="10" max="10" width="13.7109375" customWidth="1"/>
    <col min="11" max="15" width="17.85546875" customWidth="1"/>
    <col min="16" max="16" width="14.7109375" bestFit="1" customWidth="1"/>
    <col min="17" max="17" width="13.28515625" customWidth="1"/>
    <col min="18" max="18" width="1" customWidth="1"/>
    <col min="19" max="19" width="10.28515625" customWidth="1"/>
    <col min="20" max="20" width="13" customWidth="1"/>
  </cols>
  <sheetData>
    <row r="1" spans="1:20" s="46" customFormat="1" ht="90" customHeight="1" x14ac:dyDescent="0.5">
      <c r="A1" s="150" t="s">
        <v>351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</row>
    <row r="2" spans="1:20" ht="56.25" customHeight="1" x14ac:dyDescent="0.25">
      <c r="A2" s="152" t="s">
        <v>334</v>
      </c>
      <c r="B2" s="143" t="s">
        <v>340</v>
      </c>
      <c r="C2" s="147" t="s">
        <v>288</v>
      </c>
      <c r="D2" s="147" t="s">
        <v>335</v>
      </c>
      <c r="E2" s="147" t="s">
        <v>336</v>
      </c>
      <c r="F2" s="147" t="s">
        <v>337</v>
      </c>
      <c r="G2" s="143" t="s">
        <v>341</v>
      </c>
      <c r="H2" s="153" t="s">
        <v>350</v>
      </c>
      <c r="I2" s="145" t="s">
        <v>286</v>
      </c>
      <c r="J2" s="145"/>
      <c r="K2" s="155" t="s">
        <v>348</v>
      </c>
      <c r="L2" s="156"/>
      <c r="M2" s="156"/>
      <c r="N2" s="156"/>
      <c r="O2" s="157"/>
      <c r="P2" s="158" t="s">
        <v>352</v>
      </c>
      <c r="Q2" s="159"/>
      <c r="R2" s="103"/>
      <c r="S2" s="158" t="s">
        <v>287</v>
      </c>
      <c r="T2" s="159"/>
    </row>
    <row r="3" spans="1:20" ht="45" x14ac:dyDescent="0.25">
      <c r="A3" s="152"/>
      <c r="B3" s="149"/>
      <c r="C3" s="148"/>
      <c r="D3" s="148"/>
      <c r="E3" s="148"/>
      <c r="F3" s="148"/>
      <c r="G3" s="144"/>
      <c r="H3" s="154"/>
      <c r="I3" s="45" t="s">
        <v>338</v>
      </c>
      <c r="J3" s="138" t="s">
        <v>339</v>
      </c>
      <c r="K3" s="139" t="s">
        <v>343</v>
      </c>
      <c r="L3" s="139" t="s">
        <v>344</v>
      </c>
      <c r="M3" s="139" t="s">
        <v>347</v>
      </c>
      <c r="N3" s="139" t="s">
        <v>345</v>
      </c>
      <c r="O3" s="139" t="s">
        <v>346</v>
      </c>
      <c r="P3" s="45" t="s">
        <v>338</v>
      </c>
      <c r="Q3" s="138" t="s">
        <v>339</v>
      </c>
      <c r="R3" s="104"/>
      <c r="S3" s="45" t="s">
        <v>338</v>
      </c>
      <c r="T3" s="138" t="s">
        <v>339</v>
      </c>
    </row>
    <row r="4" spans="1:20" ht="38.25" x14ac:dyDescent="0.25">
      <c r="A4" s="146" t="s">
        <v>296</v>
      </c>
      <c r="B4" s="10" t="s">
        <v>0</v>
      </c>
      <c r="C4" s="1" t="s">
        <v>1</v>
      </c>
      <c r="D4" s="1" t="s">
        <v>2</v>
      </c>
      <c r="E4" s="48">
        <v>0</v>
      </c>
      <c r="F4" s="48">
        <v>0.25</v>
      </c>
      <c r="G4" s="49" t="s">
        <v>289</v>
      </c>
      <c r="H4" s="136">
        <v>0</v>
      </c>
      <c r="I4" s="50">
        <f>+H4/F4</f>
        <v>0</v>
      </c>
      <c r="J4" s="31" t="str">
        <f>IF(I4&lt;=20%,"MUY BAJO",IF(AND(I4&gt;20%,I4&lt;=40%),"BAJO",IF(AND(I4&gt;40%,I4&lt;=60%),"MEDIO",IF(AND(I4&gt;60%,I4&lt;=80%),"ALTO","MUY ALTO"))))</f>
        <v>MUY BAJO</v>
      </c>
      <c r="K4" s="31" t="s">
        <v>293</v>
      </c>
      <c r="L4" s="31" t="s">
        <v>293</v>
      </c>
      <c r="M4" s="31" t="s">
        <v>293</v>
      </c>
      <c r="N4" s="31" t="s">
        <v>293</v>
      </c>
      <c r="O4" s="31" t="s">
        <v>293</v>
      </c>
      <c r="P4" s="31" t="s">
        <v>293</v>
      </c>
      <c r="Q4" s="31" t="s">
        <v>293</v>
      </c>
      <c r="R4" s="102"/>
      <c r="S4" s="31" t="s">
        <v>293</v>
      </c>
      <c r="T4" s="31" t="s">
        <v>293</v>
      </c>
    </row>
    <row r="5" spans="1:20" ht="38.25" x14ac:dyDescent="0.25">
      <c r="A5" s="146"/>
      <c r="B5" s="10" t="s">
        <v>0</v>
      </c>
      <c r="C5" s="1" t="s">
        <v>1</v>
      </c>
      <c r="D5" s="1" t="s">
        <v>3</v>
      </c>
      <c r="E5" s="48">
        <v>0</v>
      </c>
      <c r="F5" s="48">
        <v>0.5</v>
      </c>
      <c r="G5" s="49" t="s">
        <v>289</v>
      </c>
      <c r="H5" s="136">
        <v>0</v>
      </c>
      <c r="I5" s="50">
        <f>+H5/F5</f>
        <v>0</v>
      </c>
      <c r="J5" s="31" t="str">
        <f t="shared" ref="J5:J42" si="0">IF(I5&lt;=20%,"MUY BAJO",IF(AND(I5&gt;20%,I5&lt;=40%),"BAJO",IF(AND(I5&gt;40%,I5&lt;=60%),"MEDIO",IF(AND(I5&gt;60%,I5&lt;=80%),"ALTO","MUY ALTO"))))</f>
        <v>MUY BAJO</v>
      </c>
      <c r="K5" s="31" t="s">
        <v>293</v>
      </c>
      <c r="L5" s="31" t="s">
        <v>293</v>
      </c>
      <c r="M5" s="31" t="s">
        <v>293</v>
      </c>
      <c r="N5" s="31" t="s">
        <v>293</v>
      </c>
      <c r="O5" s="31" t="s">
        <v>293</v>
      </c>
      <c r="P5" s="31" t="s">
        <v>293</v>
      </c>
      <c r="Q5" s="31" t="s">
        <v>293</v>
      </c>
      <c r="R5" s="102"/>
      <c r="S5" s="31" t="s">
        <v>293</v>
      </c>
      <c r="T5" s="31" t="s">
        <v>293</v>
      </c>
    </row>
    <row r="6" spans="1:20" ht="25.5" x14ac:dyDescent="0.25">
      <c r="A6" s="146"/>
      <c r="B6" s="11" t="s">
        <v>294</v>
      </c>
      <c r="C6" s="7"/>
      <c r="D6" s="7"/>
      <c r="E6" s="51"/>
      <c r="F6" s="51"/>
      <c r="G6" s="52"/>
      <c r="H6" s="52"/>
      <c r="I6" s="53">
        <v>0</v>
      </c>
      <c r="J6" s="31" t="str">
        <f t="shared" si="0"/>
        <v>MUY BAJO</v>
      </c>
      <c r="K6" s="36">
        <v>0</v>
      </c>
      <c r="L6" s="36">
        <v>0</v>
      </c>
      <c r="M6" s="36">
        <v>0</v>
      </c>
      <c r="N6" s="36">
        <v>0</v>
      </c>
      <c r="O6" s="36">
        <v>0</v>
      </c>
      <c r="P6" s="108"/>
      <c r="Q6" s="35"/>
      <c r="R6" s="99"/>
      <c r="S6" s="34"/>
      <c r="T6" s="35"/>
    </row>
    <row r="7" spans="1:20" ht="51" x14ac:dyDescent="0.25">
      <c r="A7" s="146"/>
      <c r="B7" s="10" t="s">
        <v>4</v>
      </c>
      <c r="C7" s="1" t="s">
        <v>1</v>
      </c>
      <c r="D7" s="2" t="s">
        <v>5</v>
      </c>
      <c r="E7" s="54">
        <v>920</v>
      </c>
      <c r="F7" s="54">
        <v>360</v>
      </c>
      <c r="G7" s="54" t="s">
        <v>289</v>
      </c>
      <c r="H7" s="136">
        <v>320</v>
      </c>
      <c r="I7" s="55">
        <f>+H7/F7</f>
        <v>0.88888888888888884</v>
      </c>
      <c r="J7" s="31" t="str">
        <f t="shared" si="0"/>
        <v>MUY ALTO</v>
      </c>
      <c r="K7" s="33">
        <v>220</v>
      </c>
      <c r="L7" s="33">
        <v>211.7978</v>
      </c>
      <c r="M7" s="128">
        <v>9.6271727272727274E-7</v>
      </c>
      <c r="N7" s="33">
        <v>31.276479999999999</v>
      </c>
      <c r="O7" s="33">
        <v>193.683683</v>
      </c>
      <c r="P7" s="127">
        <f>+O7/L7</f>
        <v>0.9144744799048905</v>
      </c>
      <c r="Q7" s="31" t="str">
        <f>IF(P7&lt;=20%,"MUY BAJO",IF(AND(P7&gt;20%,P7&lt;=40%),"BAJO",IF(AND(P7&gt;40%,P7&lt;=60%),"MEDIO",IF(AND(P7&gt;60%,P7&lt;=80%),"ALTO","MUY ALTO"))))</f>
        <v>MUY ALTO</v>
      </c>
      <c r="R7" s="102"/>
      <c r="S7" s="32">
        <f>+I7*P7</f>
        <v>0.81286620435990264</v>
      </c>
      <c r="T7" s="31" t="str">
        <f>IF(S7&lt;=20%,"MUY BAJO",IF(AND(S7&gt;20%,S7&lt;=40%),"BAJO",IF(AND(S7&gt;40%,S7&lt;=60%),"MEDIO",IF(AND(S7&gt;60%,S7&lt;=80%),"ALTO","MUY ALTO"))))</f>
        <v>MUY ALTO</v>
      </c>
    </row>
    <row r="8" spans="1:20" ht="38.25" x14ac:dyDescent="0.25">
      <c r="A8" s="146"/>
      <c r="B8" s="10" t="s">
        <v>4</v>
      </c>
      <c r="C8" s="1" t="s">
        <v>1</v>
      </c>
      <c r="D8" s="2" t="s">
        <v>6</v>
      </c>
      <c r="E8" s="54">
        <v>4560</v>
      </c>
      <c r="F8" s="54">
        <v>1560</v>
      </c>
      <c r="G8" s="54" t="s">
        <v>289</v>
      </c>
      <c r="H8" s="136">
        <v>1168</v>
      </c>
      <c r="I8" s="55">
        <f t="shared" ref="I8:I71" si="1">+H8/F8</f>
        <v>0.74871794871794872</v>
      </c>
      <c r="J8" s="31" t="str">
        <f t="shared" si="0"/>
        <v>ALTO</v>
      </c>
      <c r="K8" s="33">
        <v>169</v>
      </c>
      <c r="L8" s="33">
        <v>194.681635</v>
      </c>
      <c r="M8" s="128">
        <v>1.1519623372781065E-6</v>
      </c>
      <c r="N8" s="33">
        <v>37.17136</v>
      </c>
      <c r="O8" s="33">
        <v>158.883824</v>
      </c>
      <c r="P8" s="127">
        <f t="shared" ref="P8:P13" si="2">+O8/L8</f>
        <v>0.81612127409963453</v>
      </c>
      <c r="Q8" s="31" t="str">
        <f t="shared" ref="Q8:Q71" si="3">IF(P8&lt;=20%,"MUY BAJO",IF(AND(P8&gt;20%,P8&lt;=40%),"BAJO",IF(AND(P8&gt;40%,P8&lt;=60%),"MEDIO",IF(AND(P8&gt;60%,P8&lt;=80%),"ALTO","MUY ALTO"))))</f>
        <v>MUY ALTO</v>
      </c>
      <c r="R8" s="102"/>
      <c r="S8" s="32">
        <f t="shared" ref="S8:S71" si="4">+I8*P8</f>
        <v>0.61104464624895716</v>
      </c>
      <c r="T8" s="31" t="str">
        <f t="shared" ref="T8:T71" si="5">IF(S8&lt;=20%,"MUY BAJO",IF(AND(S8&gt;20%,S8&lt;=40%),"BAJO",IF(AND(S8&gt;40%,S8&lt;=60%),"MEDIO",IF(AND(S8&gt;60%,S8&lt;=80%),"ALTO","MUY ALTO"))))</f>
        <v>ALTO</v>
      </c>
    </row>
    <row r="9" spans="1:20" ht="38.25" x14ac:dyDescent="0.25">
      <c r="A9" s="146"/>
      <c r="B9" s="10" t="s">
        <v>4</v>
      </c>
      <c r="C9" s="1" t="s">
        <v>1</v>
      </c>
      <c r="D9" s="2" t="s">
        <v>7</v>
      </c>
      <c r="E9" s="54">
        <v>400</v>
      </c>
      <c r="F9" s="54">
        <v>144</v>
      </c>
      <c r="G9" s="54" t="s">
        <v>289</v>
      </c>
      <c r="H9" s="136">
        <v>122</v>
      </c>
      <c r="I9" s="55">
        <f t="shared" si="1"/>
        <v>0.84722222222222221</v>
      </c>
      <c r="J9" s="31" t="str">
        <f t="shared" si="0"/>
        <v>MUY ALTO</v>
      </c>
      <c r="K9" s="33">
        <v>80</v>
      </c>
      <c r="L9" s="33">
        <v>89.168350000000004</v>
      </c>
      <c r="M9" s="128">
        <v>1.1146043750000002E-6</v>
      </c>
      <c r="N9" s="33">
        <v>16.619105000000001</v>
      </c>
      <c r="O9" s="33">
        <v>76.937550000000002</v>
      </c>
      <c r="P9" s="127">
        <f t="shared" si="2"/>
        <v>0.86283473900773089</v>
      </c>
      <c r="Q9" s="31" t="str">
        <f t="shared" si="3"/>
        <v>MUY ALTO</v>
      </c>
      <c r="R9" s="102"/>
      <c r="S9" s="32">
        <f t="shared" si="4"/>
        <v>0.73101276499266088</v>
      </c>
      <c r="T9" s="31" t="str">
        <f t="shared" si="5"/>
        <v>ALTO</v>
      </c>
    </row>
    <row r="10" spans="1:20" ht="38.25" x14ac:dyDescent="0.25">
      <c r="A10" s="146"/>
      <c r="B10" s="10" t="s">
        <v>4</v>
      </c>
      <c r="C10" s="1" t="s">
        <v>1</v>
      </c>
      <c r="D10" s="2" t="s">
        <v>8</v>
      </c>
      <c r="E10" s="56">
        <v>624</v>
      </c>
      <c r="F10" s="54">
        <v>324</v>
      </c>
      <c r="G10" s="56" t="s">
        <v>289</v>
      </c>
      <c r="H10" s="136">
        <v>202</v>
      </c>
      <c r="I10" s="55">
        <f t="shared" si="1"/>
        <v>0.62345679012345678</v>
      </c>
      <c r="J10" s="31" t="str">
        <f t="shared" si="0"/>
        <v>ALTO</v>
      </c>
      <c r="K10" s="33">
        <v>200</v>
      </c>
      <c r="L10" s="33">
        <v>88.039619000000002</v>
      </c>
      <c r="M10" s="128">
        <v>4.4019809500000001E-7</v>
      </c>
      <c r="N10" s="33">
        <v>30.628757</v>
      </c>
      <c r="O10" s="33">
        <v>75.751756999999998</v>
      </c>
      <c r="P10" s="127">
        <f t="shared" si="2"/>
        <v>0.86042804206138146</v>
      </c>
      <c r="Q10" s="31" t="str">
        <f t="shared" si="3"/>
        <v>MUY ALTO</v>
      </c>
      <c r="R10" s="102"/>
      <c r="S10" s="32">
        <f t="shared" si="4"/>
        <v>0.53643970523579954</v>
      </c>
      <c r="T10" s="31" t="str">
        <f t="shared" si="5"/>
        <v>MEDIO</v>
      </c>
    </row>
    <row r="11" spans="1:20" ht="38.25" x14ac:dyDescent="0.25">
      <c r="A11" s="146"/>
      <c r="B11" s="10" t="s">
        <v>4</v>
      </c>
      <c r="C11" s="1" t="s">
        <v>1</v>
      </c>
      <c r="D11" s="2" t="s">
        <v>9</v>
      </c>
      <c r="E11" s="54">
        <v>81</v>
      </c>
      <c r="F11" s="54">
        <v>37</v>
      </c>
      <c r="G11" s="54" t="s">
        <v>289</v>
      </c>
      <c r="H11" s="136">
        <v>19</v>
      </c>
      <c r="I11" s="55">
        <f t="shared" si="1"/>
        <v>0.51351351351351349</v>
      </c>
      <c r="J11" s="31" t="str">
        <f t="shared" si="0"/>
        <v>MEDIO</v>
      </c>
      <c r="K11" s="33">
        <v>31</v>
      </c>
      <c r="L11" s="33">
        <v>10</v>
      </c>
      <c r="M11" s="128">
        <v>3.225806451612903E-7</v>
      </c>
      <c r="N11" s="33">
        <v>0</v>
      </c>
      <c r="O11" s="33">
        <v>10</v>
      </c>
      <c r="P11" s="127">
        <f t="shared" si="2"/>
        <v>1</v>
      </c>
      <c r="Q11" s="31" t="str">
        <f t="shared" si="3"/>
        <v>MUY ALTO</v>
      </c>
      <c r="R11" s="102"/>
      <c r="S11" s="32">
        <f t="shared" si="4"/>
        <v>0.51351351351351349</v>
      </c>
      <c r="T11" s="31" t="str">
        <f t="shared" si="5"/>
        <v>MEDIO</v>
      </c>
    </row>
    <row r="12" spans="1:20" ht="38.25" x14ac:dyDescent="0.25">
      <c r="A12" s="146"/>
      <c r="B12" s="10" t="s">
        <v>10</v>
      </c>
      <c r="C12" s="1" t="s">
        <v>1</v>
      </c>
      <c r="D12" s="2" t="s">
        <v>11</v>
      </c>
      <c r="E12" s="54">
        <v>240</v>
      </c>
      <c r="F12" s="54">
        <v>120</v>
      </c>
      <c r="G12" s="54" t="s">
        <v>289</v>
      </c>
      <c r="H12" s="136">
        <v>90</v>
      </c>
      <c r="I12" s="55">
        <f t="shared" si="1"/>
        <v>0.75</v>
      </c>
      <c r="J12" s="31" t="str">
        <f t="shared" si="0"/>
        <v>ALTO</v>
      </c>
      <c r="K12" s="33">
        <v>0</v>
      </c>
      <c r="L12" s="33">
        <v>0</v>
      </c>
      <c r="M12" s="128">
        <v>0</v>
      </c>
      <c r="N12" s="33">
        <v>0</v>
      </c>
      <c r="O12" s="33">
        <v>0</v>
      </c>
      <c r="P12" s="127"/>
      <c r="Q12" s="31" t="s">
        <v>293</v>
      </c>
      <c r="R12" s="102"/>
      <c r="S12" s="32"/>
      <c r="T12" s="31" t="s">
        <v>293</v>
      </c>
    </row>
    <row r="13" spans="1:20" ht="38.25" x14ac:dyDescent="0.25">
      <c r="A13" s="146"/>
      <c r="B13" s="10" t="s">
        <v>4</v>
      </c>
      <c r="C13" s="1" t="s">
        <v>1</v>
      </c>
      <c r="D13" s="2" t="s">
        <v>12</v>
      </c>
      <c r="E13" s="54">
        <v>16</v>
      </c>
      <c r="F13" s="54">
        <v>8</v>
      </c>
      <c r="G13" s="54" t="s">
        <v>289</v>
      </c>
      <c r="H13" s="136">
        <v>21</v>
      </c>
      <c r="I13" s="55">
        <f t="shared" si="1"/>
        <v>2.625</v>
      </c>
      <c r="J13" s="31" t="str">
        <f t="shared" si="0"/>
        <v>MUY ALTO</v>
      </c>
      <c r="K13" s="33">
        <v>0</v>
      </c>
      <c r="L13" s="33">
        <v>3.5922939999999999</v>
      </c>
      <c r="M13" s="128" t="e">
        <v>#DIV/0!</v>
      </c>
      <c r="N13" s="33">
        <v>0</v>
      </c>
      <c r="O13" s="33">
        <v>0</v>
      </c>
      <c r="P13" s="127">
        <f t="shared" si="2"/>
        <v>0</v>
      </c>
      <c r="Q13" s="31" t="str">
        <f t="shared" si="3"/>
        <v>MUY BAJO</v>
      </c>
      <c r="R13" s="102"/>
      <c r="S13" s="32"/>
      <c r="T13" s="31" t="s">
        <v>293</v>
      </c>
    </row>
    <row r="14" spans="1:20" ht="25.5" x14ac:dyDescent="0.25">
      <c r="A14" s="146"/>
      <c r="B14" s="11" t="s">
        <v>295</v>
      </c>
      <c r="C14" s="7"/>
      <c r="D14" s="7"/>
      <c r="E14" s="51"/>
      <c r="F14" s="51"/>
      <c r="G14" s="52"/>
      <c r="H14" s="52"/>
      <c r="I14" s="53">
        <f>+AVERAGE(I7:I13)</f>
        <v>0.99954276620943283</v>
      </c>
      <c r="J14" s="31" t="str">
        <f t="shared" si="0"/>
        <v>MUY ALTO</v>
      </c>
      <c r="K14" s="36">
        <v>700</v>
      </c>
      <c r="L14" s="36">
        <v>597.27969800000005</v>
      </c>
      <c r="M14" s="130">
        <v>8.5325671142857139E-7</v>
      </c>
      <c r="N14" s="36">
        <v>115.695702</v>
      </c>
      <c r="O14" s="36">
        <v>515.25681399999996</v>
      </c>
      <c r="P14" s="109">
        <f t="shared" ref="P14:P15" si="6">+O14/K14</f>
        <v>0.73608116285714276</v>
      </c>
      <c r="Q14" s="31" t="str">
        <f>IF(P14&lt;=20%,"MUY BAJO",IF(AND(P14&gt;20%,P14&lt;=40%),"BAJO",IF(AND(P14&gt;40%,P14&lt;=60%),"MEDIO",IF(AND(P14&gt;60%,P14&lt;=80%),"ALTO","MUY ALTO"))))</f>
        <v>ALTO</v>
      </c>
      <c r="R14" s="102"/>
      <c r="S14" s="74">
        <f t="shared" si="4"/>
        <v>0.73574460167688449</v>
      </c>
      <c r="T14" s="31" t="str">
        <f t="shared" si="5"/>
        <v>ALTO</v>
      </c>
    </row>
    <row r="15" spans="1:20" ht="25.5" x14ac:dyDescent="0.25">
      <c r="A15" s="13"/>
      <c r="B15" s="12" t="s">
        <v>297</v>
      </c>
      <c r="C15" s="9"/>
      <c r="D15" s="9"/>
      <c r="E15" s="57"/>
      <c r="F15" s="57"/>
      <c r="G15" s="58"/>
      <c r="H15" s="59"/>
      <c r="I15" s="60">
        <f>+AVERAGE(I14,I6)</f>
        <v>0.49977138310471642</v>
      </c>
      <c r="J15" s="37" t="str">
        <f>IF(I15&lt;=20%,"MUY BAJO",IF(AND(I15&gt;20%,I15&lt;=40%),"BAJO",IF(AND(I15&gt;40%,I15&lt;=60%),"MEDIO",IF(AND(I15&gt;60%,I15&lt;=80%),"ALTO","MUY ALTO"))))</f>
        <v>MEDIO</v>
      </c>
      <c r="K15" s="38">
        <v>700</v>
      </c>
      <c r="L15" s="38">
        <v>597.27969800000005</v>
      </c>
      <c r="M15" s="131">
        <v>8.5325671142857139E-7</v>
      </c>
      <c r="N15" s="38">
        <v>115.695702</v>
      </c>
      <c r="O15" s="38">
        <v>515.25681399999996</v>
      </c>
      <c r="P15" s="110">
        <f t="shared" si="6"/>
        <v>0.73608116285714276</v>
      </c>
      <c r="Q15" s="31" t="str">
        <f>IF(P15&lt;=20%,"MUY BAJO",IF(AND(P15&gt;20%,P15&lt;=40%),"BAJO",IF(AND(P15&gt;40%,P15&lt;=60%),"MEDIO",IF(AND(P15&gt;60%,P15&lt;=80%),"ALTO","MUY ALTO"))))</f>
        <v>ALTO</v>
      </c>
      <c r="R15" s="102"/>
      <c r="S15" s="44">
        <f t="shared" si="4"/>
        <v>0.36787230083844225</v>
      </c>
      <c r="T15" s="31" t="str">
        <f t="shared" si="5"/>
        <v>BAJO</v>
      </c>
    </row>
    <row r="16" spans="1:20" ht="38.25" x14ac:dyDescent="0.25">
      <c r="A16" s="146" t="s">
        <v>299</v>
      </c>
      <c r="B16" s="10" t="s">
        <v>13</v>
      </c>
      <c r="C16" s="1" t="s">
        <v>1</v>
      </c>
      <c r="D16" s="1" t="s">
        <v>14</v>
      </c>
      <c r="E16" s="62">
        <v>0</v>
      </c>
      <c r="F16" s="62">
        <v>1</v>
      </c>
      <c r="G16" s="49" t="s">
        <v>289</v>
      </c>
      <c r="H16" s="136">
        <v>0</v>
      </c>
      <c r="I16" s="63">
        <f t="shared" si="1"/>
        <v>0</v>
      </c>
      <c r="J16" s="31" t="str">
        <f t="shared" si="0"/>
        <v>MUY BAJO</v>
      </c>
      <c r="K16" s="33">
        <v>0</v>
      </c>
      <c r="L16" s="33">
        <v>0</v>
      </c>
      <c r="M16" s="128">
        <v>0</v>
      </c>
      <c r="N16" s="33">
        <v>0</v>
      </c>
      <c r="O16" s="33">
        <v>0</v>
      </c>
      <c r="P16" s="107"/>
      <c r="Q16" s="31" t="s">
        <v>293</v>
      </c>
      <c r="R16" s="102"/>
      <c r="S16" s="32"/>
      <c r="T16" s="31" t="s">
        <v>293</v>
      </c>
    </row>
    <row r="17" spans="1:20" ht="25.5" x14ac:dyDescent="0.25">
      <c r="A17" s="146"/>
      <c r="B17" s="10" t="s">
        <v>13</v>
      </c>
      <c r="C17" s="1" t="s">
        <v>1</v>
      </c>
      <c r="D17" s="1" t="s">
        <v>15</v>
      </c>
      <c r="E17" s="64">
        <v>0</v>
      </c>
      <c r="F17" s="48">
        <v>1</v>
      </c>
      <c r="G17" s="49" t="s">
        <v>290</v>
      </c>
      <c r="H17" s="136">
        <v>1</v>
      </c>
      <c r="I17" s="50">
        <f t="shared" si="1"/>
        <v>1</v>
      </c>
      <c r="J17" s="31" t="str">
        <f t="shared" si="0"/>
        <v>MUY ALTO</v>
      </c>
      <c r="K17" s="33">
        <v>0</v>
      </c>
      <c r="L17" s="33">
        <v>0</v>
      </c>
      <c r="M17" s="128">
        <v>0</v>
      </c>
      <c r="N17" s="33">
        <v>0</v>
      </c>
      <c r="O17" s="33">
        <v>0</v>
      </c>
      <c r="P17" s="107"/>
      <c r="Q17" s="31" t="s">
        <v>293</v>
      </c>
      <c r="R17" s="102"/>
      <c r="S17" s="32"/>
      <c r="T17" s="31" t="s">
        <v>293</v>
      </c>
    </row>
    <row r="18" spans="1:20" ht="25.5" x14ac:dyDescent="0.25">
      <c r="A18" s="146"/>
      <c r="B18" s="10" t="s">
        <v>13</v>
      </c>
      <c r="C18" s="1" t="s">
        <v>1</v>
      </c>
      <c r="D18" s="1" t="s">
        <v>16</v>
      </c>
      <c r="E18" s="64">
        <v>0</v>
      </c>
      <c r="F18" s="48">
        <v>1</v>
      </c>
      <c r="G18" s="49" t="s">
        <v>290</v>
      </c>
      <c r="H18" s="136">
        <v>0.7</v>
      </c>
      <c r="I18" s="50">
        <f t="shared" si="1"/>
        <v>0.7</v>
      </c>
      <c r="J18" s="31" t="str">
        <f t="shared" si="0"/>
        <v>ALTO</v>
      </c>
      <c r="K18" s="33">
        <v>0</v>
      </c>
      <c r="L18" s="33">
        <v>0</v>
      </c>
      <c r="M18" s="128">
        <v>0</v>
      </c>
      <c r="N18" s="33">
        <v>0</v>
      </c>
      <c r="O18" s="33">
        <v>0</v>
      </c>
      <c r="P18" s="107"/>
      <c r="Q18" s="31" t="s">
        <v>293</v>
      </c>
      <c r="R18" s="102"/>
      <c r="S18" s="32"/>
      <c r="T18" s="31" t="s">
        <v>293</v>
      </c>
    </row>
    <row r="19" spans="1:20" ht="38.25" x14ac:dyDescent="0.25">
      <c r="A19" s="146"/>
      <c r="B19" s="11" t="s">
        <v>298</v>
      </c>
      <c r="C19" s="7"/>
      <c r="D19" s="7"/>
      <c r="E19" s="51"/>
      <c r="F19" s="51"/>
      <c r="G19" s="52"/>
      <c r="H19" s="52"/>
      <c r="I19" s="53">
        <f>+AVERAGE(I16:I18)</f>
        <v>0.56666666666666665</v>
      </c>
      <c r="J19" s="31" t="str">
        <f t="shared" si="0"/>
        <v>MEDIO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109"/>
      <c r="Q19" s="35"/>
      <c r="R19" s="99"/>
      <c r="S19" s="74"/>
      <c r="T19" s="35"/>
    </row>
    <row r="20" spans="1:20" ht="25.5" customHeight="1" x14ac:dyDescent="0.25">
      <c r="A20" s="13"/>
      <c r="B20" s="12" t="s">
        <v>300</v>
      </c>
      <c r="C20" s="9"/>
      <c r="D20" s="9"/>
      <c r="E20" s="57"/>
      <c r="F20" s="57"/>
      <c r="G20" s="58"/>
      <c r="H20" s="59"/>
      <c r="I20" s="60">
        <f>+I19</f>
        <v>0.56666666666666665</v>
      </c>
      <c r="J20" s="31" t="str">
        <f t="shared" si="0"/>
        <v>MEDIO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110"/>
      <c r="Q20" s="39"/>
      <c r="R20" s="99"/>
      <c r="S20" s="44"/>
      <c r="T20" s="39"/>
    </row>
    <row r="21" spans="1:20" ht="38.25" x14ac:dyDescent="0.25">
      <c r="A21" s="146" t="s">
        <v>301</v>
      </c>
      <c r="B21" s="10" t="s">
        <v>17</v>
      </c>
      <c r="C21" s="1" t="s">
        <v>1</v>
      </c>
      <c r="D21" s="1" t="s">
        <v>18</v>
      </c>
      <c r="E21" s="64">
        <v>0</v>
      </c>
      <c r="F21" s="48">
        <v>0.1</v>
      </c>
      <c r="G21" s="49" t="s">
        <v>289</v>
      </c>
      <c r="H21" s="136">
        <v>0</v>
      </c>
      <c r="I21" s="50">
        <f t="shared" si="1"/>
        <v>0</v>
      </c>
      <c r="J21" s="31" t="str">
        <f t="shared" si="0"/>
        <v>MUY BAJO</v>
      </c>
      <c r="K21" s="33">
        <v>0</v>
      </c>
      <c r="L21" s="33">
        <v>0</v>
      </c>
      <c r="M21" s="128">
        <v>0</v>
      </c>
      <c r="N21" s="33">
        <v>0</v>
      </c>
      <c r="O21" s="33">
        <v>0</v>
      </c>
      <c r="P21" s="107"/>
      <c r="Q21" s="31" t="s">
        <v>293</v>
      </c>
      <c r="R21" s="102"/>
      <c r="S21" s="32"/>
      <c r="T21" s="31" t="s">
        <v>293</v>
      </c>
    </row>
    <row r="22" spans="1:20" ht="25.5" x14ac:dyDescent="0.25">
      <c r="A22" s="146"/>
      <c r="B22" s="10" t="s">
        <v>17</v>
      </c>
      <c r="C22" s="1" t="s">
        <v>1</v>
      </c>
      <c r="D22" s="1" t="s">
        <v>19</v>
      </c>
      <c r="E22" s="64">
        <v>0</v>
      </c>
      <c r="F22" s="48">
        <v>0.1</v>
      </c>
      <c r="G22" s="48" t="s">
        <v>289</v>
      </c>
      <c r="H22" s="136">
        <v>0</v>
      </c>
      <c r="I22" s="50">
        <f t="shared" si="1"/>
        <v>0</v>
      </c>
      <c r="J22" s="31" t="str">
        <f t="shared" si="0"/>
        <v>MUY BAJO</v>
      </c>
      <c r="K22" s="33">
        <v>0</v>
      </c>
      <c r="L22" s="33">
        <v>0</v>
      </c>
      <c r="M22" s="128">
        <v>0</v>
      </c>
      <c r="N22" s="33">
        <v>0</v>
      </c>
      <c r="O22" s="33">
        <v>0</v>
      </c>
      <c r="P22" s="107"/>
      <c r="Q22" s="31" t="s">
        <v>293</v>
      </c>
      <c r="R22" s="102"/>
      <c r="S22" s="32"/>
      <c r="T22" s="31" t="s">
        <v>293</v>
      </c>
    </row>
    <row r="23" spans="1:20" ht="25.5" x14ac:dyDescent="0.25">
      <c r="A23" s="146"/>
      <c r="B23" s="10" t="s">
        <v>17</v>
      </c>
      <c r="C23" s="1" t="s">
        <v>1</v>
      </c>
      <c r="D23" s="1" t="s">
        <v>20</v>
      </c>
      <c r="E23" s="64">
        <v>0</v>
      </c>
      <c r="F23" s="48">
        <v>0.1</v>
      </c>
      <c r="G23" s="48" t="s">
        <v>289</v>
      </c>
      <c r="H23" s="136">
        <v>0</v>
      </c>
      <c r="I23" s="50">
        <f t="shared" si="1"/>
        <v>0</v>
      </c>
      <c r="J23" s="31" t="str">
        <f t="shared" si="0"/>
        <v>MUY BAJO</v>
      </c>
      <c r="K23" s="33">
        <v>0</v>
      </c>
      <c r="L23" s="33">
        <v>0</v>
      </c>
      <c r="M23" s="128">
        <v>0</v>
      </c>
      <c r="N23" s="33">
        <v>0</v>
      </c>
      <c r="O23" s="33">
        <v>0</v>
      </c>
      <c r="P23" s="107"/>
      <c r="Q23" s="31" t="s">
        <v>293</v>
      </c>
      <c r="R23" s="102"/>
      <c r="S23" s="32"/>
      <c r="T23" s="31" t="s">
        <v>293</v>
      </c>
    </row>
    <row r="24" spans="1:20" ht="25.5" x14ac:dyDescent="0.25">
      <c r="A24" s="146"/>
      <c r="B24" s="10" t="s">
        <v>17</v>
      </c>
      <c r="C24" s="1" t="s">
        <v>1</v>
      </c>
      <c r="D24" s="1" t="s">
        <v>21</v>
      </c>
      <c r="E24" s="64">
        <v>0</v>
      </c>
      <c r="F24" s="48">
        <v>0.1</v>
      </c>
      <c r="G24" s="49" t="s">
        <v>289</v>
      </c>
      <c r="H24" s="136">
        <v>0</v>
      </c>
      <c r="I24" s="50">
        <f t="shared" si="1"/>
        <v>0</v>
      </c>
      <c r="J24" s="31" t="str">
        <f t="shared" si="0"/>
        <v>MUY BAJO</v>
      </c>
      <c r="K24" s="33">
        <v>0</v>
      </c>
      <c r="L24" s="33">
        <v>0</v>
      </c>
      <c r="M24" s="128">
        <v>0</v>
      </c>
      <c r="N24" s="33">
        <v>0</v>
      </c>
      <c r="O24" s="33">
        <v>0</v>
      </c>
      <c r="P24" s="107"/>
      <c r="Q24" s="31" t="s">
        <v>293</v>
      </c>
      <c r="R24" s="102"/>
      <c r="S24" s="32"/>
      <c r="T24" s="31" t="s">
        <v>293</v>
      </c>
    </row>
    <row r="25" spans="1:20" ht="25.5" x14ac:dyDescent="0.25">
      <c r="A25" s="146"/>
      <c r="B25" s="10" t="s">
        <v>17</v>
      </c>
      <c r="C25" s="1" t="s">
        <v>1</v>
      </c>
      <c r="D25" s="1" t="s">
        <v>22</v>
      </c>
      <c r="E25" s="64">
        <v>0</v>
      </c>
      <c r="F25" s="48">
        <v>0.1</v>
      </c>
      <c r="G25" s="49" t="s">
        <v>289</v>
      </c>
      <c r="H25" s="136">
        <v>0</v>
      </c>
      <c r="I25" s="50">
        <f t="shared" si="1"/>
        <v>0</v>
      </c>
      <c r="J25" s="31" t="str">
        <f t="shared" si="0"/>
        <v>MUY BAJO</v>
      </c>
      <c r="K25" s="33">
        <v>0</v>
      </c>
      <c r="L25" s="33">
        <v>0</v>
      </c>
      <c r="M25" s="128">
        <v>0</v>
      </c>
      <c r="N25" s="33">
        <v>0</v>
      </c>
      <c r="O25" s="33">
        <v>0</v>
      </c>
      <c r="P25" s="107"/>
      <c r="Q25" s="31" t="s">
        <v>293</v>
      </c>
      <c r="R25" s="102"/>
      <c r="S25" s="32"/>
      <c r="T25" s="31" t="s">
        <v>293</v>
      </c>
    </row>
    <row r="26" spans="1:20" ht="25.5" x14ac:dyDescent="0.25">
      <c r="A26" s="146"/>
      <c r="B26" s="10" t="s">
        <v>17</v>
      </c>
      <c r="C26" s="1" t="s">
        <v>1</v>
      </c>
      <c r="D26" s="1" t="s">
        <v>23</v>
      </c>
      <c r="E26" s="64">
        <v>0</v>
      </c>
      <c r="F26" s="48">
        <v>0.1</v>
      </c>
      <c r="G26" s="49" t="s">
        <v>289</v>
      </c>
      <c r="H26" s="136">
        <v>0</v>
      </c>
      <c r="I26" s="50">
        <f t="shared" si="1"/>
        <v>0</v>
      </c>
      <c r="J26" s="31" t="str">
        <f t="shared" si="0"/>
        <v>MUY BAJO</v>
      </c>
      <c r="K26" s="33">
        <v>0</v>
      </c>
      <c r="L26" s="33">
        <v>0</v>
      </c>
      <c r="M26" s="128">
        <v>0</v>
      </c>
      <c r="N26" s="33">
        <v>0</v>
      </c>
      <c r="O26" s="33">
        <v>0</v>
      </c>
      <c r="P26" s="107"/>
      <c r="Q26" s="31" t="s">
        <v>293</v>
      </c>
      <c r="R26" s="102"/>
      <c r="S26" s="32"/>
      <c r="T26" s="31" t="s">
        <v>293</v>
      </c>
    </row>
    <row r="27" spans="1:20" ht="25.5" x14ac:dyDescent="0.25">
      <c r="A27" s="146"/>
      <c r="B27" s="11" t="s">
        <v>303</v>
      </c>
      <c r="C27" s="7"/>
      <c r="D27" s="7"/>
      <c r="E27" s="51"/>
      <c r="F27" s="51"/>
      <c r="G27" s="52"/>
      <c r="H27" s="52"/>
      <c r="I27" s="53">
        <f>+AVERAGE(I21:I26)</f>
        <v>0</v>
      </c>
      <c r="J27" s="31" t="str">
        <f t="shared" si="0"/>
        <v>MUY BAJO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109"/>
      <c r="Q27" s="35"/>
      <c r="R27" s="99"/>
      <c r="S27" s="74"/>
      <c r="T27" s="35"/>
    </row>
    <row r="28" spans="1:20" x14ac:dyDescent="0.25">
      <c r="A28" s="13"/>
      <c r="B28" s="12" t="s">
        <v>304</v>
      </c>
      <c r="C28" s="9"/>
      <c r="D28" s="9"/>
      <c r="E28" s="57"/>
      <c r="F28" s="57"/>
      <c r="G28" s="58"/>
      <c r="H28" s="59"/>
      <c r="I28" s="60">
        <f>+I27</f>
        <v>0</v>
      </c>
      <c r="J28" s="37" t="str">
        <f t="shared" si="0"/>
        <v>MUY BAJO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110"/>
      <c r="Q28" s="39"/>
      <c r="R28" s="99"/>
      <c r="S28" s="44"/>
      <c r="T28" s="39"/>
    </row>
    <row r="29" spans="1:20" ht="51" customHeight="1" x14ac:dyDescent="0.25">
      <c r="A29" s="140" t="s">
        <v>325</v>
      </c>
      <c r="B29" s="10" t="s">
        <v>24</v>
      </c>
      <c r="C29" s="1" t="s">
        <v>1</v>
      </c>
      <c r="D29" s="1" t="s">
        <v>25</v>
      </c>
      <c r="E29" s="49">
        <v>1</v>
      </c>
      <c r="F29" s="54">
        <v>1</v>
      </c>
      <c r="G29" s="49" t="s">
        <v>290</v>
      </c>
      <c r="H29" s="136">
        <v>0</v>
      </c>
      <c r="I29" s="55">
        <f t="shared" si="1"/>
        <v>0</v>
      </c>
      <c r="J29" s="31" t="str">
        <f t="shared" si="0"/>
        <v>MUY BAJO</v>
      </c>
      <c r="K29" s="33">
        <v>0</v>
      </c>
      <c r="L29" s="33">
        <v>0</v>
      </c>
      <c r="M29" s="132">
        <v>0</v>
      </c>
      <c r="N29" s="33">
        <v>0</v>
      </c>
      <c r="O29" s="33">
        <v>0</v>
      </c>
      <c r="P29" s="107"/>
      <c r="Q29" s="31" t="s">
        <v>293</v>
      </c>
      <c r="R29" s="102"/>
      <c r="S29" s="32"/>
      <c r="T29" s="31" t="s">
        <v>293</v>
      </c>
    </row>
    <row r="30" spans="1:20" ht="38.25" x14ac:dyDescent="0.25">
      <c r="A30" s="141"/>
      <c r="B30" s="10" t="s">
        <v>26</v>
      </c>
      <c r="C30" s="1" t="s">
        <v>27</v>
      </c>
      <c r="D30" s="1" t="s">
        <v>28</v>
      </c>
      <c r="E30" s="49">
        <v>334</v>
      </c>
      <c r="F30" s="49">
        <v>334</v>
      </c>
      <c r="G30" s="49" t="s">
        <v>290</v>
      </c>
      <c r="H30" s="136">
        <v>173</v>
      </c>
      <c r="I30" s="50">
        <f t="shared" si="1"/>
        <v>0.51796407185628746</v>
      </c>
      <c r="J30" s="31" t="str">
        <f t="shared" si="0"/>
        <v>MEDIO</v>
      </c>
      <c r="K30" s="33">
        <v>501</v>
      </c>
      <c r="L30" s="33">
        <v>269.5</v>
      </c>
      <c r="M30" s="132">
        <v>5.3792415169660679E-7</v>
      </c>
      <c r="N30" s="33">
        <v>109.64067</v>
      </c>
      <c r="O30" s="33">
        <v>179.08324099999999</v>
      </c>
      <c r="P30" s="107">
        <f>+O30/L30</f>
        <v>0.66450182189239326</v>
      </c>
      <c r="Q30" s="31" t="str">
        <f t="shared" si="3"/>
        <v>ALTO</v>
      </c>
      <c r="R30" s="102"/>
      <c r="S30" s="32">
        <f t="shared" si="4"/>
        <v>0.34418806942330549</v>
      </c>
      <c r="T30" s="31" t="str">
        <f t="shared" si="5"/>
        <v>BAJO</v>
      </c>
    </row>
    <row r="31" spans="1:20" ht="38.25" x14ac:dyDescent="0.25">
      <c r="A31" s="141"/>
      <c r="B31" s="10" t="s">
        <v>26</v>
      </c>
      <c r="C31" s="1" t="s">
        <v>29</v>
      </c>
      <c r="D31" s="1" t="s">
        <v>28</v>
      </c>
      <c r="E31" s="49">
        <v>8</v>
      </c>
      <c r="F31" s="49">
        <v>8</v>
      </c>
      <c r="G31" s="49" t="s">
        <v>290</v>
      </c>
      <c r="H31" s="136">
        <v>3</v>
      </c>
      <c r="I31" s="50">
        <f t="shared" si="1"/>
        <v>0.375</v>
      </c>
      <c r="J31" s="31" t="str">
        <f t="shared" si="0"/>
        <v>BAJO</v>
      </c>
      <c r="K31" s="33">
        <v>4</v>
      </c>
      <c r="L31" s="33">
        <v>7</v>
      </c>
      <c r="M31" s="132">
        <v>1.75E-6</v>
      </c>
      <c r="N31" s="33">
        <v>0</v>
      </c>
      <c r="O31" s="33">
        <v>0</v>
      </c>
      <c r="P31" s="107">
        <f t="shared" ref="P31:P71" si="7">+O31/L31</f>
        <v>0</v>
      </c>
      <c r="Q31" s="31" t="str">
        <f t="shared" si="3"/>
        <v>MUY BAJO</v>
      </c>
      <c r="R31" s="102"/>
      <c r="S31" s="32">
        <f t="shared" si="4"/>
        <v>0</v>
      </c>
      <c r="T31" s="31" t="str">
        <f t="shared" si="5"/>
        <v>MUY BAJO</v>
      </c>
    </row>
    <row r="32" spans="1:20" ht="38.25" x14ac:dyDescent="0.25">
      <c r="A32" s="141"/>
      <c r="B32" s="10" t="s">
        <v>26</v>
      </c>
      <c r="C32" s="1" t="s">
        <v>30</v>
      </c>
      <c r="D32" s="1" t="s">
        <v>28</v>
      </c>
      <c r="E32" s="49">
        <v>6</v>
      </c>
      <c r="F32" s="49">
        <v>6</v>
      </c>
      <c r="G32" s="49" t="s">
        <v>290</v>
      </c>
      <c r="H32" s="136">
        <v>7</v>
      </c>
      <c r="I32" s="50">
        <f t="shared" si="1"/>
        <v>1.1666666666666667</v>
      </c>
      <c r="J32" s="31" t="str">
        <f t="shared" si="0"/>
        <v>MUY ALTO</v>
      </c>
      <c r="K32" s="33">
        <v>3</v>
      </c>
      <c r="L32" s="33">
        <v>6</v>
      </c>
      <c r="M32" s="132">
        <v>1.9999999999999999E-6</v>
      </c>
      <c r="N32" s="33">
        <v>0</v>
      </c>
      <c r="O32" s="33">
        <v>0</v>
      </c>
      <c r="P32" s="107">
        <f t="shared" si="7"/>
        <v>0</v>
      </c>
      <c r="Q32" s="31" t="str">
        <f t="shared" si="3"/>
        <v>MUY BAJO</v>
      </c>
      <c r="R32" s="102"/>
      <c r="S32" s="32">
        <f t="shared" si="4"/>
        <v>0</v>
      </c>
      <c r="T32" s="31" t="str">
        <f t="shared" si="5"/>
        <v>MUY BAJO</v>
      </c>
    </row>
    <row r="33" spans="1:20" ht="38.25" x14ac:dyDescent="0.25">
      <c r="A33" s="141"/>
      <c r="B33" s="10" t="s">
        <v>26</v>
      </c>
      <c r="C33" s="1" t="s">
        <v>31</v>
      </c>
      <c r="D33" s="1" t="s">
        <v>28</v>
      </c>
      <c r="E33" s="49">
        <v>13</v>
      </c>
      <c r="F33" s="49">
        <v>13</v>
      </c>
      <c r="G33" s="49" t="s">
        <v>290</v>
      </c>
      <c r="H33" s="136">
        <v>17</v>
      </c>
      <c r="I33" s="50">
        <f t="shared" si="1"/>
        <v>1.3076923076923077</v>
      </c>
      <c r="J33" s="31" t="str">
        <f t="shared" si="0"/>
        <v>MUY ALTO</v>
      </c>
      <c r="K33" s="33">
        <v>6.5</v>
      </c>
      <c r="L33" s="33">
        <v>9.5</v>
      </c>
      <c r="M33" s="132">
        <v>1.4615384615384614E-6</v>
      </c>
      <c r="N33" s="33">
        <v>2.5245850000000001</v>
      </c>
      <c r="O33" s="33">
        <v>2.5245850000000001</v>
      </c>
      <c r="P33" s="107">
        <f t="shared" si="7"/>
        <v>0.26574578947368421</v>
      </c>
      <c r="Q33" s="31" t="str">
        <f t="shared" si="3"/>
        <v>BAJO</v>
      </c>
      <c r="R33" s="102"/>
      <c r="S33" s="32">
        <f t="shared" si="4"/>
        <v>0.34751372469635627</v>
      </c>
      <c r="T33" s="31" t="str">
        <f t="shared" si="5"/>
        <v>BAJO</v>
      </c>
    </row>
    <row r="34" spans="1:20" ht="38.25" x14ac:dyDescent="0.25">
      <c r="A34" s="141"/>
      <c r="B34" s="10" t="s">
        <v>26</v>
      </c>
      <c r="C34" s="1" t="s">
        <v>27</v>
      </c>
      <c r="D34" s="1" t="s">
        <v>32</v>
      </c>
      <c r="E34" s="54">
        <v>1096</v>
      </c>
      <c r="F34" s="54">
        <v>1096</v>
      </c>
      <c r="G34" s="49" t="s">
        <v>290</v>
      </c>
      <c r="H34" s="136">
        <v>32</v>
      </c>
      <c r="I34" s="55">
        <f t="shared" si="1"/>
        <v>2.9197080291970802E-2</v>
      </c>
      <c r="J34" s="31" t="str">
        <f t="shared" si="0"/>
        <v>MUY BAJO</v>
      </c>
      <c r="K34" s="33">
        <v>50</v>
      </c>
      <c r="L34" s="33">
        <v>30</v>
      </c>
      <c r="M34" s="132">
        <v>5.9999999999999997E-7</v>
      </c>
      <c r="N34" s="33">
        <v>8.4380299999999995</v>
      </c>
      <c r="O34" s="33">
        <v>13.438029999999999</v>
      </c>
      <c r="P34" s="107">
        <f t="shared" si="7"/>
        <v>0.44793433333333332</v>
      </c>
      <c r="Q34" s="31" t="str">
        <f t="shared" si="3"/>
        <v>MEDIO</v>
      </c>
      <c r="R34" s="102"/>
      <c r="S34" s="32">
        <f t="shared" si="4"/>
        <v>1.3078374695863747E-2</v>
      </c>
      <c r="T34" s="31" t="str">
        <f t="shared" si="5"/>
        <v>MUY BAJO</v>
      </c>
    </row>
    <row r="35" spans="1:20" ht="38.25" x14ac:dyDescent="0.25">
      <c r="A35" s="141"/>
      <c r="B35" s="10" t="s">
        <v>26</v>
      </c>
      <c r="C35" s="1" t="s">
        <v>29</v>
      </c>
      <c r="D35" s="1" t="s">
        <v>32</v>
      </c>
      <c r="E35" s="49">
        <v>13</v>
      </c>
      <c r="F35" s="54">
        <v>13</v>
      </c>
      <c r="G35" s="49" t="s">
        <v>290</v>
      </c>
      <c r="H35" s="136">
        <v>1</v>
      </c>
      <c r="I35" s="55">
        <f t="shared" si="1"/>
        <v>7.6923076923076927E-2</v>
      </c>
      <c r="J35" s="31" t="str">
        <f t="shared" si="0"/>
        <v>MUY BAJO</v>
      </c>
      <c r="K35" s="33">
        <v>2</v>
      </c>
      <c r="L35" s="33">
        <v>3</v>
      </c>
      <c r="M35" s="132">
        <v>1.5E-6</v>
      </c>
      <c r="N35" s="33">
        <v>0.51800000000000002</v>
      </c>
      <c r="O35" s="33">
        <v>0.51800000000000002</v>
      </c>
      <c r="P35" s="107">
        <f t="shared" si="7"/>
        <v>0.17266666666666666</v>
      </c>
      <c r="Q35" s="31" t="str">
        <f t="shared" si="3"/>
        <v>MUY BAJO</v>
      </c>
      <c r="R35" s="102"/>
      <c r="S35" s="32">
        <f t="shared" si="4"/>
        <v>1.3282051282051283E-2</v>
      </c>
      <c r="T35" s="31" t="str">
        <f t="shared" si="5"/>
        <v>MUY BAJO</v>
      </c>
    </row>
    <row r="36" spans="1:20" ht="38.25" x14ac:dyDescent="0.25">
      <c r="A36" s="141"/>
      <c r="B36" s="10" t="s">
        <v>26</v>
      </c>
      <c r="C36" s="1" t="s">
        <v>30</v>
      </c>
      <c r="D36" s="1" t="s">
        <v>32</v>
      </c>
      <c r="E36" s="54">
        <v>8</v>
      </c>
      <c r="F36" s="54">
        <v>8</v>
      </c>
      <c r="G36" s="49" t="s">
        <v>290</v>
      </c>
      <c r="H36" s="136">
        <v>0</v>
      </c>
      <c r="I36" s="55">
        <f t="shared" si="1"/>
        <v>0</v>
      </c>
      <c r="J36" s="31" t="str">
        <f t="shared" si="0"/>
        <v>MUY BAJO</v>
      </c>
      <c r="K36" s="33">
        <v>2</v>
      </c>
      <c r="L36" s="33">
        <v>3</v>
      </c>
      <c r="M36" s="132">
        <v>1.5E-6</v>
      </c>
      <c r="N36" s="33">
        <v>0.25900000000000001</v>
      </c>
      <c r="O36" s="33">
        <v>0.25900000000000001</v>
      </c>
      <c r="P36" s="107">
        <f t="shared" si="7"/>
        <v>8.6333333333333331E-2</v>
      </c>
      <c r="Q36" s="31" t="str">
        <f t="shared" si="3"/>
        <v>MUY BAJO</v>
      </c>
      <c r="R36" s="102"/>
      <c r="S36" s="32">
        <f t="shared" si="4"/>
        <v>0</v>
      </c>
      <c r="T36" s="31" t="str">
        <f t="shared" si="5"/>
        <v>MUY BAJO</v>
      </c>
    </row>
    <row r="37" spans="1:20" ht="38.25" x14ac:dyDescent="0.25">
      <c r="A37" s="141"/>
      <c r="B37" s="10" t="s">
        <v>26</v>
      </c>
      <c r="C37" s="1" t="s">
        <v>31</v>
      </c>
      <c r="D37" s="1" t="s">
        <v>32</v>
      </c>
      <c r="E37" s="54">
        <v>19</v>
      </c>
      <c r="F37" s="54">
        <v>19</v>
      </c>
      <c r="G37" s="49" t="s">
        <v>290</v>
      </c>
      <c r="H37" s="136">
        <v>0</v>
      </c>
      <c r="I37" s="55">
        <f t="shared" si="1"/>
        <v>0</v>
      </c>
      <c r="J37" s="31" t="str">
        <f t="shared" si="0"/>
        <v>MUY BAJO</v>
      </c>
      <c r="K37" s="33">
        <v>2</v>
      </c>
      <c r="L37" s="33">
        <v>3</v>
      </c>
      <c r="M37" s="132">
        <v>1.5E-6</v>
      </c>
      <c r="N37" s="33">
        <v>0</v>
      </c>
      <c r="O37" s="33">
        <v>0</v>
      </c>
      <c r="P37" s="107">
        <f t="shared" si="7"/>
        <v>0</v>
      </c>
      <c r="Q37" s="31" t="str">
        <f t="shared" si="3"/>
        <v>MUY BAJO</v>
      </c>
      <c r="R37" s="102"/>
      <c r="S37" s="32">
        <f t="shared" si="4"/>
        <v>0</v>
      </c>
      <c r="T37" s="31" t="str">
        <f t="shared" si="5"/>
        <v>MUY BAJO</v>
      </c>
    </row>
    <row r="38" spans="1:20" ht="38.25" x14ac:dyDescent="0.25">
      <c r="A38" s="141"/>
      <c r="B38" s="10" t="s">
        <v>26</v>
      </c>
      <c r="C38" s="3" t="s">
        <v>27</v>
      </c>
      <c r="D38" s="1" t="s">
        <v>33</v>
      </c>
      <c r="E38" s="54">
        <v>1096</v>
      </c>
      <c r="F38" s="54">
        <v>1096</v>
      </c>
      <c r="G38" s="49" t="s">
        <v>290</v>
      </c>
      <c r="H38" s="136">
        <v>114</v>
      </c>
      <c r="I38" s="55">
        <f t="shared" si="1"/>
        <v>0.10401459854014598</v>
      </c>
      <c r="J38" s="31" t="str">
        <f t="shared" si="0"/>
        <v>MUY BAJO</v>
      </c>
      <c r="K38" s="33">
        <v>50</v>
      </c>
      <c r="L38" s="33">
        <v>20</v>
      </c>
      <c r="M38" s="132">
        <v>4.0000000000000003E-7</v>
      </c>
      <c r="N38" s="33">
        <v>0.29799999999999999</v>
      </c>
      <c r="O38" s="33">
        <v>5.298</v>
      </c>
      <c r="P38" s="107">
        <f t="shared" si="7"/>
        <v>0.26490000000000002</v>
      </c>
      <c r="Q38" s="31" t="str">
        <f t="shared" si="3"/>
        <v>BAJO</v>
      </c>
      <c r="R38" s="102"/>
      <c r="S38" s="32">
        <f t="shared" si="4"/>
        <v>2.7553467153284675E-2</v>
      </c>
      <c r="T38" s="31" t="str">
        <f t="shared" si="5"/>
        <v>MUY BAJO</v>
      </c>
    </row>
    <row r="39" spans="1:20" ht="38.25" x14ac:dyDescent="0.25">
      <c r="A39" s="141"/>
      <c r="B39" s="10" t="s">
        <v>26</v>
      </c>
      <c r="C39" s="3" t="s">
        <v>29</v>
      </c>
      <c r="D39" s="1" t="s">
        <v>33</v>
      </c>
      <c r="E39" s="49">
        <v>13</v>
      </c>
      <c r="F39" s="54">
        <v>13</v>
      </c>
      <c r="G39" s="49" t="s">
        <v>290</v>
      </c>
      <c r="H39" s="136">
        <v>1</v>
      </c>
      <c r="I39" s="55">
        <f t="shared" si="1"/>
        <v>7.6923076923076927E-2</v>
      </c>
      <c r="J39" s="31" t="str">
        <f t="shared" si="0"/>
        <v>MUY BAJO</v>
      </c>
      <c r="K39" s="33">
        <v>2</v>
      </c>
      <c r="L39" s="33">
        <v>3</v>
      </c>
      <c r="M39" s="132">
        <v>1.5E-6</v>
      </c>
      <c r="N39" s="33">
        <v>0</v>
      </c>
      <c r="O39" s="33">
        <v>0</v>
      </c>
      <c r="P39" s="107">
        <f t="shared" si="7"/>
        <v>0</v>
      </c>
      <c r="Q39" s="31" t="str">
        <f t="shared" si="3"/>
        <v>MUY BAJO</v>
      </c>
      <c r="R39" s="102"/>
      <c r="S39" s="32">
        <f t="shared" si="4"/>
        <v>0</v>
      </c>
      <c r="T39" s="31" t="str">
        <f t="shared" si="5"/>
        <v>MUY BAJO</v>
      </c>
    </row>
    <row r="40" spans="1:20" ht="38.25" x14ac:dyDescent="0.25">
      <c r="A40" s="141"/>
      <c r="B40" s="10" t="s">
        <v>26</v>
      </c>
      <c r="C40" s="3" t="s">
        <v>30</v>
      </c>
      <c r="D40" s="1" t="s">
        <v>33</v>
      </c>
      <c r="E40" s="54">
        <v>8</v>
      </c>
      <c r="F40" s="54">
        <v>8</v>
      </c>
      <c r="G40" s="49" t="s">
        <v>290</v>
      </c>
      <c r="H40" s="136">
        <v>0</v>
      </c>
      <c r="I40" s="55">
        <f t="shared" si="1"/>
        <v>0</v>
      </c>
      <c r="J40" s="31" t="str">
        <f t="shared" si="0"/>
        <v>MUY BAJO</v>
      </c>
      <c r="K40" s="33">
        <v>2</v>
      </c>
      <c r="L40" s="33">
        <v>3</v>
      </c>
      <c r="M40" s="132">
        <v>1.5E-6</v>
      </c>
      <c r="N40" s="33">
        <v>0</v>
      </c>
      <c r="O40" s="33">
        <v>0</v>
      </c>
      <c r="P40" s="107">
        <f t="shared" si="7"/>
        <v>0</v>
      </c>
      <c r="Q40" s="31" t="str">
        <f t="shared" si="3"/>
        <v>MUY BAJO</v>
      </c>
      <c r="R40" s="102"/>
      <c r="S40" s="32">
        <f t="shared" si="4"/>
        <v>0</v>
      </c>
      <c r="T40" s="31" t="str">
        <f t="shared" si="5"/>
        <v>MUY BAJO</v>
      </c>
    </row>
    <row r="41" spans="1:20" ht="38.25" x14ac:dyDescent="0.25">
      <c r="A41" s="141"/>
      <c r="B41" s="10" t="s">
        <v>26</v>
      </c>
      <c r="C41" s="3" t="s">
        <v>31</v>
      </c>
      <c r="D41" s="1" t="s">
        <v>33</v>
      </c>
      <c r="E41" s="54">
        <v>19</v>
      </c>
      <c r="F41" s="54">
        <v>19</v>
      </c>
      <c r="G41" s="49" t="s">
        <v>290</v>
      </c>
      <c r="H41" s="136">
        <v>0</v>
      </c>
      <c r="I41" s="55">
        <f t="shared" si="1"/>
        <v>0</v>
      </c>
      <c r="J41" s="31" t="str">
        <f t="shared" si="0"/>
        <v>MUY BAJO</v>
      </c>
      <c r="K41" s="33">
        <v>2</v>
      </c>
      <c r="L41" s="33">
        <v>3</v>
      </c>
      <c r="M41" s="132">
        <v>1.5E-6</v>
      </c>
      <c r="N41" s="33">
        <v>0</v>
      </c>
      <c r="O41" s="33">
        <v>0</v>
      </c>
      <c r="P41" s="107">
        <f t="shared" si="7"/>
        <v>0</v>
      </c>
      <c r="Q41" s="31" t="str">
        <f t="shared" si="3"/>
        <v>MUY BAJO</v>
      </c>
      <c r="R41" s="102"/>
      <c r="S41" s="32">
        <f t="shared" si="4"/>
        <v>0</v>
      </c>
      <c r="T41" s="31" t="str">
        <f t="shared" si="5"/>
        <v>MUY BAJO</v>
      </c>
    </row>
    <row r="42" spans="1:20" ht="38.25" x14ac:dyDescent="0.25">
      <c r="A42" s="141"/>
      <c r="B42" s="10" t="s">
        <v>26</v>
      </c>
      <c r="C42" s="3" t="s">
        <v>27</v>
      </c>
      <c r="D42" s="1" t="s">
        <v>34</v>
      </c>
      <c r="E42" s="54">
        <v>0</v>
      </c>
      <c r="F42" s="54">
        <v>25</v>
      </c>
      <c r="G42" s="49" t="s">
        <v>289</v>
      </c>
      <c r="H42" s="136">
        <v>29</v>
      </c>
      <c r="I42" s="55">
        <f t="shared" si="1"/>
        <v>1.1599999999999999</v>
      </c>
      <c r="J42" s="31" t="str">
        <f t="shared" si="0"/>
        <v>MUY ALTO</v>
      </c>
      <c r="K42" s="33">
        <v>52</v>
      </c>
      <c r="L42" s="33">
        <v>10</v>
      </c>
      <c r="M42" s="132">
        <v>1.9230769230769231E-7</v>
      </c>
      <c r="N42" s="33">
        <v>4.2927359999999997</v>
      </c>
      <c r="O42" s="33">
        <v>4.2927359999999997</v>
      </c>
      <c r="P42" s="107">
        <f t="shared" si="7"/>
        <v>0.42927359999999998</v>
      </c>
      <c r="Q42" s="31" t="str">
        <f t="shared" si="3"/>
        <v>MEDIO</v>
      </c>
      <c r="R42" s="102"/>
      <c r="S42" s="32">
        <f t="shared" si="4"/>
        <v>0.49795737599999995</v>
      </c>
      <c r="T42" s="31" t="str">
        <f t="shared" si="5"/>
        <v>MEDIO</v>
      </c>
    </row>
    <row r="43" spans="1:20" ht="38.25" x14ac:dyDescent="0.25">
      <c r="A43" s="141"/>
      <c r="B43" s="10" t="s">
        <v>26</v>
      </c>
      <c r="C43" s="3" t="s">
        <v>29</v>
      </c>
      <c r="D43" s="1" t="s">
        <v>34</v>
      </c>
      <c r="E43" s="54">
        <v>0</v>
      </c>
      <c r="F43" s="54"/>
      <c r="G43" s="49" t="s">
        <v>289</v>
      </c>
      <c r="H43" s="136">
        <v>3</v>
      </c>
      <c r="I43" s="55"/>
      <c r="J43" s="31" t="s">
        <v>293</v>
      </c>
      <c r="K43" s="33">
        <v>2</v>
      </c>
      <c r="L43" s="33">
        <v>1</v>
      </c>
      <c r="M43" s="132">
        <v>4.9999999999999998E-7</v>
      </c>
      <c r="N43" s="33">
        <v>0</v>
      </c>
      <c r="O43" s="33">
        <v>0</v>
      </c>
      <c r="P43" s="107">
        <f t="shared" si="7"/>
        <v>0</v>
      </c>
      <c r="Q43" s="31" t="str">
        <f t="shared" si="3"/>
        <v>MUY BAJO</v>
      </c>
      <c r="R43" s="102"/>
      <c r="S43" s="32">
        <f t="shared" si="4"/>
        <v>0</v>
      </c>
      <c r="T43" s="31" t="str">
        <f t="shared" si="5"/>
        <v>MUY BAJO</v>
      </c>
    </row>
    <row r="44" spans="1:20" ht="38.25" x14ac:dyDescent="0.25">
      <c r="A44" s="141"/>
      <c r="B44" s="10" t="s">
        <v>26</v>
      </c>
      <c r="C44" s="3" t="s">
        <v>30</v>
      </c>
      <c r="D44" s="1" t="s">
        <v>34</v>
      </c>
      <c r="E44" s="54">
        <v>0</v>
      </c>
      <c r="F44" s="54"/>
      <c r="G44" s="49" t="s">
        <v>289</v>
      </c>
      <c r="H44" s="136">
        <v>2</v>
      </c>
      <c r="I44" s="55"/>
      <c r="J44" s="31" t="s">
        <v>293</v>
      </c>
      <c r="K44" s="33">
        <v>2</v>
      </c>
      <c r="L44" s="33">
        <v>1</v>
      </c>
      <c r="M44" s="132">
        <v>4.9999999999999998E-7</v>
      </c>
      <c r="N44" s="33">
        <v>0</v>
      </c>
      <c r="O44" s="33">
        <v>0</v>
      </c>
      <c r="P44" s="107">
        <f t="shared" si="7"/>
        <v>0</v>
      </c>
      <c r="Q44" s="31" t="str">
        <f t="shared" si="3"/>
        <v>MUY BAJO</v>
      </c>
      <c r="R44" s="102"/>
      <c r="S44" s="32">
        <f t="shared" si="4"/>
        <v>0</v>
      </c>
      <c r="T44" s="31" t="str">
        <f t="shared" si="5"/>
        <v>MUY BAJO</v>
      </c>
    </row>
    <row r="45" spans="1:20" ht="38.25" x14ac:dyDescent="0.25">
      <c r="A45" s="141"/>
      <c r="B45" s="10" t="s">
        <v>26</v>
      </c>
      <c r="C45" s="3" t="s">
        <v>31</v>
      </c>
      <c r="D45" s="1" t="s">
        <v>34</v>
      </c>
      <c r="E45" s="54">
        <v>0</v>
      </c>
      <c r="F45" s="54">
        <v>1</v>
      </c>
      <c r="G45" s="49" t="s">
        <v>289</v>
      </c>
      <c r="H45" s="136">
        <v>9</v>
      </c>
      <c r="I45" s="55">
        <f t="shared" si="1"/>
        <v>9</v>
      </c>
      <c r="J45" s="31" t="str">
        <f t="shared" ref="J45:J109" si="8">IF(I45&lt;=20%,"MUY BAJO",IF(AND(I45&gt;20%,I45&lt;=40%),"BAJO",IF(AND(I45&gt;40%,I45&lt;=60%),"MEDIO",IF(AND(I45&gt;60%,I45&lt;=80%),"ALTO","MUY ALTO"))))</f>
        <v>MUY ALTO</v>
      </c>
      <c r="K45" s="33">
        <v>2</v>
      </c>
      <c r="L45" s="33">
        <v>1</v>
      </c>
      <c r="M45" s="132">
        <v>4.9999999999999998E-7</v>
      </c>
      <c r="N45" s="33">
        <v>0</v>
      </c>
      <c r="O45" s="33">
        <v>0</v>
      </c>
      <c r="P45" s="107">
        <f t="shared" si="7"/>
        <v>0</v>
      </c>
      <c r="Q45" s="31" t="str">
        <f t="shared" si="3"/>
        <v>MUY BAJO</v>
      </c>
      <c r="R45" s="102"/>
      <c r="S45" s="32">
        <f t="shared" si="4"/>
        <v>0</v>
      </c>
      <c r="T45" s="31" t="str">
        <f t="shared" si="5"/>
        <v>MUY BAJO</v>
      </c>
    </row>
    <row r="46" spans="1:20" ht="25.5" x14ac:dyDescent="0.25">
      <c r="A46" s="141"/>
      <c r="B46" s="10" t="s">
        <v>35</v>
      </c>
      <c r="C46" s="3" t="s">
        <v>1</v>
      </c>
      <c r="D46" s="1" t="s">
        <v>36</v>
      </c>
      <c r="E46" s="65">
        <v>88</v>
      </c>
      <c r="F46" s="54">
        <v>1</v>
      </c>
      <c r="G46" s="49" t="s">
        <v>289</v>
      </c>
      <c r="H46" s="136">
        <v>1</v>
      </c>
      <c r="I46" s="55">
        <f t="shared" si="1"/>
        <v>1</v>
      </c>
      <c r="J46" s="31" t="str">
        <f t="shared" si="8"/>
        <v>MUY ALTO</v>
      </c>
      <c r="K46" s="33">
        <v>2500</v>
      </c>
      <c r="L46" s="33">
        <v>951.37714900000003</v>
      </c>
      <c r="M46" s="132">
        <v>3.8055085960000002E-7</v>
      </c>
      <c r="N46" s="33">
        <v>336.12566600000002</v>
      </c>
      <c r="O46" s="33">
        <v>757.45236</v>
      </c>
      <c r="P46" s="107">
        <f t="shared" si="7"/>
        <v>0.7961641298576112</v>
      </c>
      <c r="Q46" s="31" t="str">
        <f t="shared" si="3"/>
        <v>ALTO</v>
      </c>
      <c r="R46" s="102"/>
      <c r="S46" s="32">
        <f t="shared" si="4"/>
        <v>0.7961641298576112</v>
      </c>
      <c r="T46" s="31" t="str">
        <f t="shared" si="5"/>
        <v>ALTO</v>
      </c>
    </row>
    <row r="47" spans="1:20" ht="25.5" x14ac:dyDescent="0.25">
      <c r="A47" s="141"/>
      <c r="B47" s="10" t="s">
        <v>35</v>
      </c>
      <c r="C47" s="3" t="s">
        <v>1</v>
      </c>
      <c r="D47" s="1" t="s">
        <v>37</v>
      </c>
      <c r="E47" s="65">
        <v>3</v>
      </c>
      <c r="F47" s="54">
        <v>1</v>
      </c>
      <c r="G47" s="49" t="s">
        <v>289</v>
      </c>
      <c r="H47" s="136">
        <v>0</v>
      </c>
      <c r="I47" s="55">
        <f t="shared" si="1"/>
        <v>0</v>
      </c>
      <c r="J47" s="31" t="str">
        <f t="shared" si="8"/>
        <v>MUY BAJO</v>
      </c>
      <c r="K47" s="33">
        <v>120</v>
      </c>
      <c r="L47" s="33">
        <v>15</v>
      </c>
      <c r="M47" s="132">
        <v>1.2499999999999999E-7</v>
      </c>
      <c r="N47" s="33">
        <v>2.6123500000000002</v>
      </c>
      <c r="O47" s="33">
        <v>2.6123500000000002</v>
      </c>
      <c r="P47" s="107">
        <f t="shared" si="7"/>
        <v>0.17415666666666668</v>
      </c>
      <c r="Q47" s="31" t="str">
        <f>IF(P47&lt;=20%,"MUY BAJO",IF(AND(P47&gt;20%,P47&lt;=40%),"BAJO",IF(AND(P47&gt;40%,P47&lt;=60%),"MEDIO",IF(AND(P47&gt;60%,P47&lt;=80%),"ALTO","MUY ALTO"))))</f>
        <v>MUY BAJO</v>
      </c>
      <c r="R47" s="102"/>
      <c r="S47" s="32">
        <f t="shared" si="4"/>
        <v>0</v>
      </c>
      <c r="T47" s="31" t="str">
        <f t="shared" si="5"/>
        <v>MUY BAJO</v>
      </c>
    </row>
    <row r="48" spans="1:20" ht="51" x14ac:dyDescent="0.25">
      <c r="A48" s="141"/>
      <c r="B48" s="10" t="s">
        <v>38</v>
      </c>
      <c r="C48" s="3" t="s">
        <v>27</v>
      </c>
      <c r="D48" s="1" t="s">
        <v>39</v>
      </c>
      <c r="E48" s="49">
        <v>256</v>
      </c>
      <c r="F48" s="54">
        <v>110</v>
      </c>
      <c r="G48" s="49" t="s">
        <v>291</v>
      </c>
      <c r="H48" s="136">
        <v>73</v>
      </c>
      <c r="I48" s="55">
        <f t="shared" si="1"/>
        <v>0.66363636363636369</v>
      </c>
      <c r="J48" s="31" t="str">
        <f t="shared" si="8"/>
        <v>ALTO</v>
      </c>
      <c r="K48" s="33">
        <v>20</v>
      </c>
      <c r="L48" s="33">
        <v>20</v>
      </c>
      <c r="M48" s="132">
        <v>9.9999999999999995E-7</v>
      </c>
      <c r="N48" s="33">
        <v>3.35</v>
      </c>
      <c r="O48" s="33">
        <v>3.35</v>
      </c>
      <c r="P48" s="107">
        <f t="shared" si="7"/>
        <v>0.16750000000000001</v>
      </c>
      <c r="Q48" s="31" t="str">
        <f t="shared" si="3"/>
        <v>MUY BAJO</v>
      </c>
      <c r="R48" s="102"/>
      <c r="S48" s="32">
        <f t="shared" si="4"/>
        <v>0.11115909090909093</v>
      </c>
      <c r="T48" s="31" t="str">
        <f t="shared" si="5"/>
        <v>MUY BAJO</v>
      </c>
    </row>
    <row r="49" spans="1:20" ht="51" x14ac:dyDescent="0.25">
      <c r="A49" s="141"/>
      <c r="B49" s="10" t="s">
        <v>38</v>
      </c>
      <c r="C49" s="3" t="s">
        <v>29</v>
      </c>
      <c r="D49" s="1" t="s">
        <v>39</v>
      </c>
      <c r="E49" s="49">
        <v>0</v>
      </c>
      <c r="F49" s="54">
        <v>13</v>
      </c>
      <c r="G49" s="49" t="s">
        <v>291</v>
      </c>
      <c r="H49" s="136">
        <v>12</v>
      </c>
      <c r="I49" s="55">
        <f t="shared" si="1"/>
        <v>0.92307692307692313</v>
      </c>
      <c r="J49" s="31" t="str">
        <f t="shared" si="8"/>
        <v>MUY ALTO</v>
      </c>
      <c r="K49" s="33">
        <v>5</v>
      </c>
      <c r="L49" s="33">
        <v>5</v>
      </c>
      <c r="M49" s="132">
        <v>9.9999999999999995E-7</v>
      </c>
      <c r="N49" s="33">
        <v>0</v>
      </c>
      <c r="O49" s="33">
        <v>0</v>
      </c>
      <c r="P49" s="107">
        <f t="shared" si="7"/>
        <v>0</v>
      </c>
      <c r="Q49" s="31" t="str">
        <f t="shared" si="3"/>
        <v>MUY BAJO</v>
      </c>
      <c r="R49" s="102"/>
      <c r="S49" s="32">
        <f t="shared" si="4"/>
        <v>0</v>
      </c>
      <c r="T49" s="31" t="str">
        <f t="shared" si="5"/>
        <v>MUY BAJO</v>
      </c>
    </row>
    <row r="50" spans="1:20" ht="51" x14ac:dyDescent="0.25">
      <c r="A50" s="141"/>
      <c r="B50" s="10" t="s">
        <v>38</v>
      </c>
      <c r="C50" s="3" t="s">
        <v>30</v>
      </c>
      <c r="D50" s="1" t="s">
        <v>39</v>
      </c>
      <c r="E50" s="49">
        <v>0</v>
      </c>
      <c r="F50" s="54">
        <v>8</v>
      </c>
      <c r="G50" s="49" t="s">
        <v>291</v>
      </c>
      <c r="H50" s="136">
        <v>13</v>
      </c>
      <c r="I50" s="55">
        <f t="shared" si="1"/>
        <v>1.625</v>
      </c>
      <c r="J50" s="31" t="str">
        <f t="shared" si="8"/>
        <v>MUY ALTO</v>
      </c>
      <c r="K50" s="33">
        <v>5</v>
      </c>
      <c r="L50" s="33">
        <v>5</v>
      </c>
      <c r="M50" s="132">
        <v>9.9999999999999995E-7</v>
      </c>
      <c r="N50" s="33">
        <v>0</v>
      </c>
      <c r="O50" s="33">
        <v>0</v>
      </c>
      <c r="P50" s="107">
        <f t="shared" si="7"/>
        <v>0</v>
      </c>
      <c r="Q50" s="31" t="str">
        <f t="shared" si="3"/>
        <v>MUY BAJO</v>
      </c>
      <c r="R50" s="102"/>
      <c r="S50" s="32">
        <f t="shared" si="4"/>
        <v>0</v>
      </c>
      <c r="T50" s="31" t="str">
        <f t="shared" si="5"/>
        <v>MUY BAJO</v>
      </c>
    </row>
    <row r="51" spans="1:20" ht="51" x14ac:dyDescent="0.25">
      <c r="A51" s="141"/>
      <c r="B51" s="10" t="s">
        <v>38</v>
      </c>
      <c r="C51" s="3" t="s">
        <v>31</v>
      </c>
      <c r="D51" s="1" t="s">
        <v>39</v>
      </c>
      <c r="E51" s="49">
        <v>0</v>
      </c>
      <c r="F51" s="54">
        <v>19</v>
      </c>
      <c r="G51" s="49" t="s">
        <v>291</v>
      </c>
      <c r="H51" s="136">
        <v>12</v>
      </c>
      <c r="I51" s="55">
        <f t="shared" si="1"/>
        <v>0.63157894736842102</v>
      </c>
      <c r="J51" s="31" t="str">
        <f t="shared" si="8"/>
        <v>ALTO</v>
      </c>
      <c r="K51" s="33">
        <v>6</v>
      </c>
      <c r="L51" s="33">
        <v>6</v>
      </c>
      <c r="M51" s="132">
        <v>9.9999999999999995E-7</v>
      </c>
      <c r="N51" s="33">
        <v>0</v>
      </c>
      <c r="O51" s="33">
        <v>0</v>
      </c>
      <c r="P51" s="107">
        <f t="shared" si="7"/>
        <v>0</v>
      </c>
      <c r="Q51" s="31" t="str">
        <f t="shared" si="3"/>
        <v>MUY BAJO</v>
      </c>
      <c r="R51" s="102"/>
      <c r="S51" s="32">
        <f t="shared" si="4"/>
        <v>0</v>
      </c>
      <c r="T51" s="31" t="str">
        <f t="shared" si="5"/>
        <v>MUY BAJO</v>
      </c>
    </row>
    <row r="52" spans="1:20" ht="38.25" x14ac:dyDescent="0.25">
      <c r="A52" s="141"/>
      <c r="B52" s="10" t="s">
        <v>40</v>
      </c>
      <c r="C52" s="3" t="s">
        <v>27</v>
      </c>
      <c r="D52" s="1" t="s">
        <v>41</v>
      </c>
      <c r="E52" s="66">
        <v>1123</v>
      </c>
      <c r="F52" s="67">
        <v>150</v>
      </c>
      <c r="G52" s="66" t="s">
        <v>289</v>
      </c>
      <c r="H52" s="136">
        <v>91</v>
      </c>
      <c r="I52" s="68">
        <f t="shared" si="1"/>
        <v>0.60666666666666669</v>
      </c>
      <c r="J52" s="31" t="str">
        <f t="shared" si="8"/>
        <v>ALTO</v>
      </c>
      <c r="K52" s="33">
        <v>400</v>
      </c>
      <c r="L52" s="33">
        <v>51.5</v>
      </c>
      <c r="M52" s="132">
        <v>1.2875000000000001E-7</v>
      </c>
      <c r="N52" s="33">
        <v>3.2881330000000002</v>
      </c>
      <c r="O52" s="33">
        <v>42.954799000000001</v>
      </c>
      <c r="P52" s="107">
        <f t="shared" si="7"/>
        <v>0.83407376699029123</v>
      </c>
      <c r="Q52" s="31" t="str">
        <f t="shared" si="3"/>
        <v>MUY ALTO</v>
      </c>
      <c r="R52" s="102"/>
      <c r="S52" s="32">
        <f t="shared" si="4"/>
        <v>0.50600475197410999</v>
      </c>
      <c r="T52" s="31" t="str">
        <f t="shared" si="5"/>
        <v>MEDIO</v>
      </c>
    </row>
    <row r="53" spans="1:20" ht="38.25" x14ac:dyDescent="0.25">
      <c r="A53" s="141"/>
      <c r="B53" s="10" t="s">
        <v>40</v>
      </c>
      <c r="C53" s="3" t="s">
        <v>29</v>
      </c>
      <c r="D53" s="1" t="s">
        <v>41</v>
      </c>
      <c r="E53" s="49">
        <v>3</v>
      </c>
      <c r="F53" s="54">
        <v>1</v>
      </c>
      <c r="G53" s="49" t="s">
        <v>289</v>
      </c>
      <c r="H53" s="136">
        <v>0</v>
      </c>
      <c r="I53" s="55">
        <f t="shared" si="1"/>
        <v>0</v>
      </c>
      <c r="J53" s="31" t="str">
        <f t="shared" si="8"/>
        <v>MUY BAJO</v>
      </c>
      <c r="K53" s="33">
        <v>5</v>
      </c>
      <c r="L53" s="33">
        <v>6</v>
      </c>
      <c r="M53" s="132">
        <v>1.1999999999999999E-6</v>
      </c>
      <c r="N53" s="33">
        <v>0</v>
      </c>
      <c r="O53" s="33">
        <v>0</v>
      </c>
      <c r="P53" s="107">
        <f t="shared" si="7"/>
        <v>0</v>
      </c>
      <c r="Q53" s="31" t="str">
        <f t="shared" si="3"/>
        <v>MUY BAJO</v>
      </c>
      <c r="R53" s="102"/>
      <c r="S53" s="32">
        <f t="shared" si="4"/>
        <v>0</v>
      </c>
      <c r="T53" s="31" t="str">
        <f t="shared" si="5"/>
        <v>MUY BAJO</v>
      </c>
    </row>
    <row r="54" spans="1:20" ht="38.25" x14ac:dyDescent="0.25">
      <c r="A54" s="141"/>
      <c r="B54" s="10" t="s">
        <v>40</v>
      </c>
      <c r="C54" s="3" t="s">
        <v>30</v>
      </c>
      <c r="D54" s="1" t="s">
        <v>41</v>
      </c>
      <c r="E54" s="49">
        <v>4</v>
      </c>
      <c r="F54" s="54">
        <v>1</v>
      </c>
      <c r="G54" s="49" t="s">
        <v>289</v>
      </c>
      <c r="H54" s="136">
        <v>0</v>
      </c>
      <c r="I54" s="55">
        <f t="shared" si="1"/>
        <v>0</v>
      </c>
      <c r="J54" s="31" t="str">
        <f t="shared" si="8"/>
        <v>MUY BAJO</v>
      </c>
      <c r="K54" s="33">
        <v>5</v>
      </c>
      <c r="L54" s="33">
        <v>6</v>
      </c>
      <c r="M54" s="132">
        <v>1.1999999999999999E-6</v>
      </c>
      <c r="N54" s="33">
        <v>0</v>
      </c>
      <c r="O54" s="33">
        <v>0</v>
      </c>
      <c r="P54" s="107">
        <f t="shared" si="7"/>
        <v>0</v>
      </c>
      <c r="Q54" s="31" t="str">
        <f t="shared" si="3"/>
        <v>MUY BAJO</v>
      </c>
      <c r="R54" s="102"/>
      <c r="S54" s="32">
        <f t="shared" si="4"/>
        <v>0</v>
      </c>
      <c r="T54" s="31" t="str">
        <f t="shared" si="5"/>
        <v>MUY BAJO</v>
      </c>
    </row>
    <row r="55" spans="1:20" ht="38.25" x14ac:dyDescent="0.25">
      <c r="A55" s="141"/>
      <c r="B55" s="10" t="s">
        <v>40</v>
      </c>
      <c r="C55" s="3" t="s">
        <v>31</v>
      </c>
      <c r="D55" s="1" t="s">
        <v>41</v>
      </c>
      <c r="E55" s="49">
        <v>12</v>
      </c>
      <c r="F55" s="54">
        <v>1</v>
      </c>
      <c r="G55" s="49" t="s">
        <v>289</v>
      </c>
      <c r="H55" s="136">
        <v>1</v>
      </c>
      <c r="I55" s="55">
        <f t="shared" si="1"/>
        <v>1</v>
      </c>
      <c r="J55" s="31" t="str">
        <f t="shared" si="8"/>
        <v>MUY ALTO</v>
      </c>
      <c r="K55" s="33">
        <v>5</v>
      </c>
      <c r="L55" s="33">
        <v>6</v>
      </c>
      <c r="M55" s="132">
        <v>1.1999999999999999E-6</v>
      </c>
      <c r="N55" s="33">
        <v>0</v>
      </c>
      <c r="O55" s="33">
        <v>0</v>
      </c>
      <c r="P55" s="107">
        <f t="shared" si="7"/>
        <v>0</v>
      </c>
      <c r="Q55" s="31" t="str">
        <f t="shared" si="3"/>
        <v>MUY BAJO</v>
      </c>
      <c r="R55" s="102"/>
      <c r="S55" s="32">
        <f t="shared" si="4"/>
        <v>0</v>
      </c>
      <c r="T55" s="31" t="str">
        <f t="shared" si="5"/>
        <v>MUY BAJO</v>
      </c>
    </row>
    <row r="56" spans="1:20" ht="38.25" x14ac:dyDescent="0.25">
      <c r="A56" s="141"/>
      <c r="B56" s="10" t="s">
        <v>40</v>
      </c>
      <c r="C56" s="3" t="s">
        <v>27</v>
      </c>
      <c r="D56" s="1" t="s">
        <v>42</v>
      </c>
      <c r="E56" s="49">
        <v>2087</v>
      </c>
      <c r="F56" s="54">
        <v>200</v>
      </c>
      <c r="G56" s="49" t="s">
        <v>289</v>
      </c>
      <c r="H56" s="136">
        <v>177</v>
      </c>
      <c r="I56" s="55">
        <f t="shared" si="1"/>
        <v>0.88500000000000001</v>
      </c>
      <c r="J56" s="31" t="str">
        <f t="shared" si="8"/>
        <v>MUY ALTO</v>
      </c>
      <c r="K56" s="33">
        <v>300</v>
      </c>
      <c r="L56" s="33">
        <v>25</v>
      </c>
      <c r="M56" s="132">
        <v>8.3333333333333325E-8</v>
      </c>
      <c r="N56" s="33">
        <v>6.448817</v>
      </c>
      <c r="O56" s="33">
        <v>11.3</v>
      </c>
      <c r="P56" s="107">
        <f t="shared" si="7"/>
        <v>0.45200000000000001</v>
      </c>
      <c r="Q56" s="31" t="str">
        <f t="shared" si="3"/>
        <v>MEDIO</v>
      </c>
      <c r="R56" s="102"/>
      <c r="S56" s="32">
        <f t="shared" si="4"/>
        <v>0.40002000000000004</v>
      </c>
      <c r="T56" s="31" t="str">
        <f t="shared" si="5"/>
        <v>MEDIO</v>
      </c>
    </row>
    <row r="57" spans="1:20" ht="38.25" x14ac:dyDescent="0.25">
      <c r="A57" s="141"/>
      <c r="B57" s="10" t="s">
        <v>40</v>
      </c>
      <c r="C57" s="3" t="s">
        <v>29</v>
      </c>
      <c r="D57" s="1" t="s">
        <v>42</v>
      </c>
      <c r="E57" s="49">
        <v>8</v>
      </c>
      <c r="F57" s="54">
        <v>2</v>
      </c>
      <c r="G57" s="49" t="s">
        <v>289</v>
      </c>
      <c r="H57" s="136">
        <v>3</v>
      </c>
      <c r="I57" s="55">
        <f t="shared" si="1"/>
        <v>1.5</v>
      </c>
      <c r="J57" s="31" t="str">
        <f t="shared" si="8"/>
        <v>MUY ALTO</v>
      </c>
      <c r="K57" s="33">
        <v>10</v>
      </c>
      <c r="L57" s="33">
        <v>6</v>
      </c>
      <c r="M57" s="132">
        <v>5.9999999999999997E-7</v>
      </c>
      <c r="N57" s="33">
        <v>0</v>
      </c>
      <c r="O57" s="33">
        <v>0</v>
      </c>
      <c r="P57" s="107">
        <f t="shared" si="7"/>
        <v>0</v>
      </c>
      <c r="Q57" s="31" t="str">
        <f t="shared" si="3"/>
        <v>MUY BAJO</v>
      </c>
      <c r="R57" s="102"/>
      <c r="S57" s="32">
        <f t="shared" si="4"/>
        <v>0</v>
      </c>
      <c r="T57" s="31" t="str">
        <f t="shared" si="5"/>
        <v>MUY BAJO</v>
      </c>
    </row>
    <row r="58" spans="1:20" ht="38.25" x14ac:dyDescent="0.25">
      <c r="A58" s="141"/>
      <c r="B58" s="10" t="s">
        <v>40</v>
      </c>
      <c r="C58" s="3" t="s">
        <v>30</v>
      </c>
      <c r="D58" s="1" t="s">
        <v>42</v>
      </c>
      <c r="E58" s="49">
        <v>6</v>
      </c>
      <c r="F58" s="54">
        <v>2</v>
      </c>
      <c r="G58" s="49" t="s">
        <v>289</v>
      </c>
      <c r="H58" s="136">
        <v>4</v>
      </c>
      <c r="I58" s="55">
        <f t="shared" si="1"/>
        <v>2</v>
      </c>
      <c r="J58" s="31" t="str">
        <f t="shared" si="8"/>
        <v>MUY ALTO</v>
      </c>
      <c r="K58" s="33">
        <v>10</v>
      </c>
      <c r="L58" s="33">
        <v>6</v>
      </c>
      <c r="M58" s="132">
        <v>5.9999999999999997E-7</v>
      </c>
      <c r="N58" s="33">
        <v>0</v>
      </c>
      <c r="O58" s="33">
        <v>0</v>
      </c>
      <c r="P58" s="107">
        <f t="shared" si="7"/>
        <v>0</v>
      </c>
      <c r="Q58" s="31" t="str">
        <f t="shared" si="3"/>
        <v>MUY BAJO</v>
      </c>
      <c r="R58" s="102"/>
      <c r="S58" s="32">
        <f t="shared" si="4"/>
        <v>0</v>
      </c>
      <c r="T58" s="31" t="str">
        <f t="shared" si="5"/>
        <v>MUY BAJO</v>
      </c>
    </row>
    <row r="59" spans="1:20" ht="38.25" x14ac:dyDescent="0.25">
      <c r="A59" s="141"/>
      <c r="B59" s="10" t="s">
        <v>40</v>
      </c>
      <c r="C59" s="3" t="s">
        <v>31</v>
      </c>
      <c r="D59" s="1" t="s">
        <v>42</v>
      </c>
      <c r="E59" s="49">
        <v>26</v>
      </c>
      <c r="F59" s="54">
        <v>3</v>
      </c>
      <c r="G59" s="49" t="s">
        <v>289</v>
      </c>
      <c r="H59" s="136">
        <v>11</v>
      </c>
      <c r="I59" s="55">
        <f t="shared" si="1"/>
        <v>3.6666666666666665</v>
      </c>
      <c r="J59" s="31" t="str">
        <f t="shared" si="8"/>
        <v>MUY ALTO</v>
      </c>
      <c r="K59" s="33">
        <v>15</v>
      </c>
      <c r="L59" s="33">
        <v>6</v>
      </c>
      <c r="M59" s="132">
        <v>4.0000000000000003E-7</v>
      </c>
      <c r="N59" s="33">
        <v>1</v>
      </c>
      <c r="O59" s="33">
        <v>1</v>
      </c>
      <c r="P59" s="107">
        <f t="shared" si="7"/>
        <v>0.16666666666666666</v>
      </c>
      <c r="Q59" s="31" t="str">
        <f t="shared" si="3"/>
        <v>MUY BAJO</v>
      </c>
      <c r="R59" s="102"/>
      <c r="S59" s="32">
        <f t="shared" si="4"/>
        <v>0.61111111111111105</v>
      </c>
      <c r="T59" s="31" t="str">
        <f t="shared" si="5"/>
        <v>ALTO</v>
      </c>
    </row>
    <row r="60" spans="1:20" ht="38.25" x14ac:dyDescent="0.25">
      <c r="A60" s="141"/>
      <c r="B60" s="10" t="s">
        <v>40</v>
      </c>
      <c r="C60" s="3" t="s">
        <v>27</v>
      </c>
      <c r="D60" s="1" t="s">
        <v>43</v>
      </c>
      <c r="E60" s="49">
        <v>1360</v>
      </c>
      <c r="F60" s="54">
        <v>150</v>
      </c>
      <c r="G60" s="49" t="s">
        <v>289</v>
      </c>
      <c r="H60" s="136">
        <v>78</v>
      </c>
      <c r="I60" s="55">
        <f t="shared" si="1"/>
        <v>0.52</v>
      </c>
      <c r="J60" s="31" t="str">
        <f t="shared" si="8"/>
        <v>MEDIO</v>
      </c>
      <c r="K60" s="33">
        <v>750</v>
      </c>
      <c r="L60" s="33">
        <v>42.971850000000003</v>
      </c>
      <c r="M60" s="132">
        <v>5.7295800000000001E-8</v>
      </c>
      <c r="N60" s="33">
        <v>7.71685</v>
      </c>
      <c r="O60" s="33">
        <v>24.991849999999999</v>
      </c>
      <c r="P60" s="107">
        <f t="shared" si="7"/>
        <v>0.5815865502648826</v>
      </c>
      <c r="Q60" s="31" t="str">
        <f t="shared" si="3"/>
        <v>MEDIO</v>
      </c>
      <c r="R60" s="102"/>
      <c r="S60" s="32">
        <f t="shared" si="4"/>
        <v>0.30242500613773898</v>
      </c>
      <c r="T60" s="31" t="str">
        <f t="shared" si="5"/>
        <v>BAJO</v>
      </c>
    </row>
    <row r="61" spans="1:20" ht="38.25" x14ac:dyDescent="0.25">
      <c r="A61" s="141"/>
      <c r="B61" s="10" t="s">
        <v>40</v>
      </c>
      <c r="C61" s="3" t="s">
        <v>29</v>
      </c>
      <c r="D61" s="1" t="s">
        <v>43</v>
      </c>
      <c r="E61" s="49">
        <v>2</v>
      </c>
      <c r="F61" s="54">
        <v>1</v>
      </c>
      <c r="G61" s="49" t="s">
        <v>289</v>
      </c>
      <c r="H61" s="136">
        <v>2</v>
      </c>
      <c r="I61" s="55">
        <f t="shared" si="1"/>
        <v>2</v>
      </c>
      <c r="J61" s="31" t="str">
        <f t="shared" si="8"/>
        <v>MUY ALTO</v>
      </c>
      <c r="K61" s="33">
        <v>5</v>
      </c>
      <c r="L61" s="33">
        <v>7</v>
      </c>
      <c r="M61" s="132">
        <v>1.3999999999999999E-6</v>
      </c>
      <c r="N61" s="33">
        <v>0</v>
      </c>
      <c r="O61" s="33">
        <v>0</v>
      </c>
      <c r="P61" s="107">
        <f t="shared" si="7"/>
        <v>0</v>
      </c>
      <c r="Q61" s="31" t="str">
        <f t="shared" si="3"/>
        <v>MUY BAJO</v>
      </c>
      <c r="R61" s="102"/>
      <c r="S61" s="32">
        <f t="shared" si="4"/>
        <v>0</v>
      </c>
      <c r="T61" s="31" t="str">
        <f t="shared" si="5"/>
        <v>MUY BAJO</v>
      </c>
    </row>
    <row r="62" spans="1:20" ht="38.25" x14ac:dyDescent="0.25">
      <c r="A62" s="141"/>
      <c r="B62" s="10" t="s">
        <v>40</v>
      </c>
      <c r="C62" s="3" t="s">
        <v>30</v>
      </c>
      <c r="D62" s="1" t="s">
        <v>43</v>
      </c>
      <c r="E62" s="49">
        <v>6</v>
      </c>
      <c r="F62" s="54">
        <v>1</v>
      </c>
      <c r="G62" s="49" t="s">
        <v>289</v>
      </c>
      <c r="H62" s="136">
        <v>73</v>
      </c>
      <c r="I62" s="55">
        <f t="shared" si="1"/>
        <v>73</v>
      </c>
      <c r="J62" s="31" t="str">
        <f t="shared" si="8"/>
        <v>MUY ALTO</v>
      </c>
      <c r="K62" s="33">
        <v>5</v>
      </c>
      <c r="L62" s="33">
        <v>7</v>
      </c>
      <c r="M62" s="132">
        <v>1.3999999999999999E-6</v>
      </c>
      <c r="N62" s="33">
        <v>0</v>
      </c>
      <c r="O62" s="33">
        <v>0</v>
      </c>
      <c r="P62" s="107">
        <f t="shared" si="7"/>
        <v>0</v>
      </c>
      <c r="Q62" s="31" t="str">
        <f t="shared" si="3"/>
        <v>MUY BAJO</v>
      </c>
      <c r="R62" s="102"/>
      <c r="S62" s="32">
        <f t="shared" si="4"/>
        <v>0</v>
      </c>
      <c r="T62" s="31" t="str">
        <f t="shared" si="5"/>
        <v>MUY BAJO</v>
      </c>
    </row>
    <row r="63" spans="1:20" ht="38.25" x14ac:dyDescent="0.25">
      <c r="A63" s="141"/>
      <c r="B63" s="10" t="s">
        <v>40</v>
      </c>
      <c r="C63" s="3" t="s">
        <v>31</v>
      </c>
      <c r="D63" s="1" t="s">
        <v>43</v>
      </c>
      <c r="E63" s="49">
        <v>22</v>
      </c>
      <c r="F63" s="54">
        <v>2</v>
      </c>
      <c r="G63" s="49" t="s">
        <v>289</v>
      </c>
      <c r="H63" s="136">
        <v>6</v>
      </c>
      <c r="I63" s="55">
        <f t="shared" si="1"/>
        <v>3</v>
      </c>
      <c r="J63" s="31" t="str">
        <f t="shared" si="8"/>
        <v>MUY ALTO</v>
      </c>
      <c r="K63" s="33">
        <v>10</v>
      </c>
      <c r="L63" s="33">
        <v>13</v>
      </c>
      <c r="M63" s="132">
        <v>1.3E-6</v>
      </c>
      <c r="N63" s="33">
        <v>0</v>
      </c>
      <c r="O63" s="33">
        <v>9</v>
      </c>
      <c r="P63" s="107">
        <f t="shared" si="7"/>
        <v>0.69230769230769229</v>
      </c>
      <c r="Q63" s="31" t="str">
        <f t="shared" si="3"/>
        <v>ALTO</v>
      </c>
      <c r="R63" s="102"/>
      <c r="S63" s="32">
        <f t="shared" si="4"/>
        <v>2.0769230769230766</v>
      </c>
      <c r="T63" s="31" t="str">
        <f t="shared" si="5"/>
        <v>MUY ALTO</v>
      </c>
    </row>
    <row r="64" spans="1:20" ht="38.25" x14ac:dyDescent="0.25">
      <c r="A64" s="141"/>
      <c r="B64" s="10" t="s">
        <v>40</v>
      </c>
      <c r="C64" s="3" t="s">
        <v>27</v>
      </c>
      <c r="D64" s="1" t="s">
        <v>44</v>
      </c>
      <c r="E64" s="49">
        <v>1940</v>
      </c>
      <c r="F64" s="54">
        <v>250</v>
      </c>
      <c r="G64" s="49" t="s">
        <v>289</v>
      </c>
      <c r="H64" s="136">
        <v>119</v>
      </c>
      <c r="I64" s="55">
        <f t="shared" si="1"/>
        <v>0.47599999999999998</v>
      </c>
      <c r="J64" s="31" t="str">
        <f t="shared" si="8"/>
        <v>MEDIO</v>
      </c>
      <c r="K64" s="33">
        <v>350</v>
      </c>
      <c r="L64" s="33">
        <v>25</v>
      </c>
      <c r="M64" s="132">
        <v>7.1428571428571423E-8</v>
      </c>
      <c r="N64" s="33">
        <v>0.58050000000000002</v>
      </c>
      <c r="O64" s="33">
        <v>5.3194999999999997</v>
      </c>
      <c r="P64" s="107">
        <f t="shared" si="7"/>
        <v>0.21278</v>
      </c>
      <c r="Q64" s="31" t="str">
        <f t="shared" si="3"/>
        <v>BAJO</v>
      </c>
      <c r="R64" s="102"/>
      <c r="S64" s="32">
        <f t="shared" si="4"/>
        <v>0.10128327999999999</v>
      </c>
      <c r="T64" s="31" t="str">
        <f t="shared" si="5"/>
        <v>MUY BAJO</v>
      </c>
    </row>
    <row r="65" spans="1:20" ht="38.25" x14ac:dyDescent="0.25">
      <c r="A65" s="141"/>
      <c r="B65" s="10" t="s">
        <v>40</v>
      </c>
      <c r="C65" s="3" t="s">
        <v>29</v>
      </c>
      <c r="D65" s="1" t="s">
        <v>44</v>
      </c>
      <c r="E65" s="49">
        <v>4</v>
      </c>
      <c r="F65" s="54">
        <v>3</v>
      </c>
      <c r="G65" s="49" t="s">
        <v>289</v>
      </c>
      <c r="H65" s="136">
        <v>0</v>
      </c>
      <c r="I65" s="55">
        <f t="shared" si="1"/>
        <v>0</v>
      </c>
      <c r="J65" s="31" t="str">
        <f t="shared" si="8"/>
        <v>MUY BAJO</v>
      </c>
      <c r="K65" s="33">
        <v>4.5</v>
      </c>
      <c r="L65" s="33">
        <v>5.5</v>
      </c>
      <c r="M65" s="132">
        <v>1.2222222222222223E-6</v>
      </c>
      <c r="N65" s="33">
        <v>0</v>
      </c>
      <c r="O65" s="33">
        <v>0</v>
      </c>
      <c r="P65" s="107">
        <f t="shared" si="7"/>
        <v>0</v>
      </c>
      <c r="Q65" s="31" t="str">
        <f t="shared" si="3"/>
        <v>MUY BAJO</v>
      </c>
      <c r="R65" s="102"/>
      <c r="S65" s="32">
        <f t="shared" si="4"/>
        <v>0</v>
      </c>
      <c r="T65" s="31" t="str">
        <f t="shared" si="5"/>
        <v>MUY BAJO</v>
      </c>
    </row>
    <row r="66" spans="1:20" ht="38.25" x14ac:dyDescent="0.25">
      <c r="A66" s="141"/>
      <c r="B66" s="10" t="s">
        <v>40</v>
      </c>
      <c r="C66" s="3" t="s">
        <v>30</v>
      </c>
      <c r="D66" s="1" t="s">
        <v>44</v>
      </c>
      <c r="E66" s="49">
        <v>3</v>
      </c>
      <c r="F66" s="54">
        <v>3</v>
      </c>
      <c r="G66" s="49" t="s">
        <v>289</v>
      </c>
      <c r="H66" s="136">
        <v>1</v>
      </c>
      <c r="I66" s="55">
        <f t="shared" si="1"/>
        <v>0.33333333333333331</v>
      </c>
      <c r="J66" s="31" t="str">
        <f t="shared" si="8"/>
        <v>BAJO</v>
      </c>
      <c r="K66" s="33">
        <v>4.5</v>
      </c>
      <c r="L66" s="33">
        <v>5.5</v>
      </c>
      <c r="M66" s="132">
        <v>1.2222222222222223E-6</v>
      </c>
      <c r="N66" s="33">
        <v>0</v>
      </c>
      <c r="O66" s="33">
        <v>0</v>
      </c>
      <c r="P66" s="107">
        <f t="shared" si="7"/>
        <v>0</v>
      </c>
      <c r="Q66" s="31" t="str">
        <f t="shared" si="3"/>
        <v>MUY BAJO</v>
      </c>
      <c r="R66" s="102"/>
      <c r="S66" s="32">
        <f t="shared" si="4"/>
        <v>0</v>
      </c>
      <c r="T66" s="31" t="str">
        <f t="shared" si="5"/>
        <v>MUY BAJO</v>
      </c>
    </row>
    <row r="67" spans="1:20" ht="38.25" x14ac:dyDescent="0.25">
      <c r="A67" s="141"/>
      <c r="B67" s="10" t="s">
        <v>40</v>
      </c>
      <c r="C67" s="3" t="s">
        <v>31</v>
      </c>
      <c r="D67" s="1" t="s">
        <v>44</v>
      </c>
      <c r="E67" s="49">
        <v>26</v>
      </c>
      <c r="F67" s="54">
        <v>4</v>
      </c>
      <c r="G67" s="49" t="s">
        <v>289</v>
      </c>
      <c r="H67" s="136">
        <v>4</v>
      </c>
      <c r="I67" s="55">
        <f t="shared" si="1"/>
        <v>1</v>
      </c>
      <c r="J67" s="31" t="str">
        <f t="shared" si="8"/>
        <v>MUY ALTO</v>
      </c>
      <c r="K67" s="33">
        <v>6</v>
      </c>
      <c r="L67" s="33">
        <v>6</v>
      </c>
      <c r="M67" s="132">
        <v>9.9999999999999995E-7</v>
      </c>
      <c r="N67" s="33">
        <v>0</v>
      </c>
      <c r="O67" s="33">
        <v>0</v>
      </c>
      <c r="P67" s="107">
        <f t="shared" si="7"/>
        <v>0</v>
      </c>
      <c r="Q67" s="31" t="str">
        <f t="shared" si="3"/>
        <v>MUY BAJO</v>
      </c>
      <c r="R67" s="102"/>
      <c r="S67" s="32">
        <f t="shared" si="4"/>
        <v>0</v>
      </c>
      <c r="T67" s="31" t="str">
        <f t="shared" si="5"/>
        <v>MUY BAJO</v>
      </c>
    </row>
    <row r="68" spans="1:20" ht="38.25" x14ac:dyDescent="0.25">
      <c r="A68" s="141"/>
      <c r="B68" s="10" t="s">
        <v>40</v>
      </c>
      <c r="C68" s="3" t="s">
        <v>27</v>
      </c>
      <c r="D68" s="1" t="s">
        <v>45</v>
      </c>
      <c r="E68" s="49">
        <v>0</v>
      </c>
      <c r="F68" s="54">
        <v>8</v>
      </c>
      <c r="G68" s="49" t="s">
        <v>289</v>
      </c>
      <c r="H68" s="136">
        <v>0</v>
      </c>
      <c r="I68" s="55">
        <f t="shared" si="1"/>
        <v>0</v>
      </c>
      <c r="J68" s="31" t="str">
        <f t="shared" si="8"/>
        <v>MUY BAJO</v>
      </c>
      <c r="K68" s="33">
        <v>100</v>
      </c>
      <c r="L68" s="33">
        <v>10</v>
      </c>
      <c r="M68" s="132">
        <v>1.0000000000000001E-7</v>
      </c>
      <c r="N68" s="33">
        <v>0</v>
      </c>
      <c r="O68" s="33">
        <v>0</v>
      </c>
      <c r="P68" s="107">
        <f t="shared" si="7"/>
        <v>0</v>
      </c>
      <c r="Q68" s="31" t="str">
        <f t="shared" si="3"/>
        <v>MUY BAJO</v>
      </c>
      <c r="R68" s="102"/>
      <c r="S68" s="32">
        <f t="shared" si="4"/>
        <v>0</v>
      </c>
      <c r="T68" s="31" t="str">
        <f t="shared" si="5"/>
        <v>MUY BAJO</v>
      </c>
    </row>
    <row r="69" spans="1:20" ht="38.25" x14ac:dyDescent="0.25">
      <c r="A69" s="141"/>
      <c r="B69" s="10" t="s">
        <v>40</v>
      </c>
      <c r="C69" s="3" t="s">
        <v>29</v>
      </c>
      <c r="D69" s="1" t="s">
        <v>45</v>
      </c>
      <c r="E69" s="49">
        <v>0</v>
      </c>
      <c r="F69" s="54">
        <v>1</v>
      </c>
      <c r="G69" s="49" t="s">
        <v>289</v>
      </c>
      <c r="H69" s="136">
        <v>0</v>
      </c>
      <c r="I69" s="55">
        <f t="shared" si="1"/>
        <v>0</v>
      </c>
      <c r="J69" s="31" t="str">
        <f t="shared" si="8"/>
        <v>MUY BAJO</v>
      </c>
      <c r="K69" s="33">
        <v>7</v>
      </c>
      <c r="L69" s="33">
        <v>2</v>
      </c>
      <c r="M69" s="132">
        <v>2.8571428571428569E-7</v>
      </c>
      <c r="N69" s="33">
        <v>0</v>
      </c>
      <c r="O69" s="33">
        <v>0</v>
      </c>
      <c r="P69" s="107">
        <f t="shared" si="7"/>
        <v>0</v>
      </c>
      <c r="Q69" s="31" t="str">
        <f t="shared" si="3"/>
        <v>MUY BAJO</v>
      </c>
      <c r="R69" s="102"/>
      <c r="S69" s="32">
        <f t="shared" si="4"/>
        <v>0</v>
      </c>
      <c r="T69" s="31" t="str">
        <f t="shared" si="5"/>
        <v>MUY BAJO</v>
      </c>
    </row>
    <row r="70" spans="1:20" ht="38.25" x14ac:dyDescent="0.25">
      <c r="A70" s="141"/>
      <c r="B70" s="10" t="s">
        <v>40</v>
      </c>
      <c r="C70" s="3" t="s">
        <v>30</v>
      </c>
      <c r="D70" s="1" t="s">
        <v>45</v>
      </c>
      <c r="E70" s="49">
        <v>0</v>
      </c>
      <c r="F70" s="54">
        <v>1</v>
      </c>
      <c r="G70" s="49" t="s">
        <v>289</v>
      </c>
      <c r="H70" s="136">
        <v>0</v>
      </c>
      <c r="I70" s="55">
        <f t="shared" si="1"/>
        <v>0</v>
      </c>
      <c r="J70" s="31" t="str">
        <f t="shared" si="8"/>
        <v>MUY BAJO</v>
      </c>
      <c r="K70" s="33">
        <v>7</v>
      </c>
      <c r="L70" s="33">
        <v>2</v>
      </c>
      <c r="M70" s="132">
        <v>2.8571428571428569E-7</v>
      </c>
      <c r="N70" s="33">
        <v>0</v>
      </c>
      <c r="O70" s="33">
        <v>0</v>
      </c>
      <c r="P70" s="107">
        <f t="shared" si="7"/>
        <v>0</v>
      </c>
      <c r="Q70" s="31" t="str">
        <f t="shared" si="3"/>
        <v>MUY BAJO</v>
      </c>
      <c r="R70" s="102"/>
      <c r="S70" s="32">
        <f t="shared" si="4"/>
        <v>0</v>
      </c>
      <c r="T70" s="31" t="str">
        <f t="shared" si="5"/>
        <v>MUY BAJO</v>
      </c>
    </row>
    <row r="71" spans="1:20" ht="38.25" x14ac:dyDescent="0.25">
      <c r="A71" s="141"/>
      <c r="B71" s="10" t="s">
        <v>40</v>
      </c>
      <c r="C71" s="3" t="s">
        <v>31</v>
      </c>
      <c r="D71" s="1" t="s">
        <v>45</v>
      </c>
      <c r="E71" s="49">
        <v>0</v>
      </c>
      <c r="F71" s="54">
        <v>1</v>
      </c>
      <c r="G71" s="49" t="s">
        <v>289</v>
      </c>
      <c r="H71" s="136">
        <v>0</v>
      </c>
      <c r="I71" s="55">
        <f t="shared" si="1"/>
        <v>0</v>
      </c>
      <c r="J71" s="31" t="str">
        <f t="shared" si="8"/>
        <v>MUY BAJO</v>
      </c>
      <c r="K71" s="33">
        <v>7</v>
      </c>
      <c r="L71" s="33">
        <v>2</v>
      </c>
      <c r="M71" s="132">
        <v>2.8571428571428569E-7</v>
      </c>
      <c r="N71" s="33">
        <v>0</v>
      </c>
      <c r="O71" s="33">
        <v>0</v>
      </c>
      <c r="P71" s="107">
        <f t="shared" si="7"/>
        <v>0</v>
      </c>
      <c r="Q71" s="31" t="str">
        <f t="shared" si="3"/>
        <v>MUY BAJO</v>
      </c>
      <c r="R71" s="102"/>
      <c r="S71" s="32">
        <f t="shared" si="4"/>
        <v>0</v>
      </c>
      <c r="T71" s="31" t="str">
        <f t="shared" si="5"/>
        <v>MUY BAJO</v>
      </c>
    </row>
    <row r="72" spans="1:20" ht="25.5" x14ac:dyDescent="0.25">
      <c r="A72" s="141"/>
      <c r="B72" s="10" t="s">
        <v>46</v>
      </c>
      <c r="C72" s="3" t="s">
        <v>1</v>
      </c>
      <c r="D72" s="1" t="s">
        <v>47</v>
      </c>
      <c r="E72" s="65">
        <v>1</v>
      </c>
      <c r="F72" s="69">
        <v>0.3</v>
      </c>
      <c r="G72" s="49" t="s">
        <v>290</v>
      </c>
      <c r="H72" s="136">
        <v>0</v>
      </c>
      <c r="I72" s="55">
        <f t="shared" ref="I72:I131" si="9">+H72/F72</f>
        <v>0</v>
      </c>
      <c r="J72" s="31" t="str">
        <f t="shared" si="8"/>
        <v>MUY BAJO</v>
      </c>
      <c r="K72" s="33">
        <v>0</v>
      </c>
      <c r="L72" s="33">
        <v>0</v>
      </c>
      <c r="M72" s="132">
        <v>0</v>
      </c>
      <c r="N72" s="33">
        <v>0</v>
      </c>
      <c r="O72" s="33">
        <v>0</v>
      </c>
      <c r="P72" s="107"/>
      <c r="Q72" s="31" t="s">
        <v>293</v>
      </c>
      <c r="R72" s="102"/>
      <c r="S72" s="32"/>
      <c r="T72" s="31" t="s">
        <v>293</v>
      </c>
    </row>
    <row r="73" spans="1:20" ht="38.25" x14ac:dyDescent="0.25">
      <c r="A73" s="141"/>
      <c r="B73" s="10" t="s">
        <v>46</v>
      </c>
      <c r="C73" s="3" t="s">
        <v>1</v>
      </c>
      <c r="D73" s="1" t="s">
        <v>48</v>
      </c>
      <c r="E73" s="65">
        <v>0</v>
      </c>
      <c r="F73" s="54"/>
      <c r="G73" s="49" t="s">
        <v>290</v>
      </c>
      <c r="H73" s="136">
        <v>0</v>
      </c>
      <c r="I73" s="55"/>
      <c r="J73" s="31" t="s">
        <v>293</v>
      </c>
      <c r="K73" s="33">
        <v>0</v>
      </c>
      <c r="L73" s="33">
        <v>0</v>
      </c>
      <c r="M73" s="132">
        <v>0</v>
      </c>
      <c r="N73" s="33">
        <v>0</v>
      </c>
      <c r="O73" s="33">
        <v>0</v>
      </c>
      <c r="P73" s="107"/>
      <c r="Q73" s="31" t="s">
        <v>293</v>
      </c>
      <c r="R73" s="102"/>
      <c r="S73" s="32"/>
      <c r="T73" s="31" t="s">
        <v>293</v>
      </c>
    </row>
    <row r="74" spans="1:20" ht="25.5" x14ac:dyDescent="0.25">
      <c r="A74" s="141"/>
      <c r="B74" s="10" t="s">
        <v>49</v>
      </c>
      <c r="C74" s="3" t="s">
        <v>1</v>
      </c>
      <c r="D74" s="1" t="s">
        <v>50</v>
      </c>
      <c r="E74" s="65">
        <v>0</v>
      </c>
      <c r="F74" s="69"/>
      <c r="G74" s="49" t="s">
        <v>290</v>
      </c>
      <c r="H74" s="136">
        <v>0</v>
      </c>
      <c r="I74" s="55"/>
      <c r="J74" s="31" t="s">
        <v>293</v>
      </c>
      <c r="K74" s="33">
        <v>0</v>
      </c>
      <c r="L74" s="33">
        <v>0</v>
      </c>
      <c r="M74" s="132">
        <v>0</v>
      </c>
      <c r="N74" s="33">
        <v>0</v>
      </c>
      <c r="O74" s="33">
        <v>0</v>
      </c>
      <c r="P74" s="107"/>
      <c r="Q74" s="31" t="s">
        <v>293</v>
      </c>
      <c r="R74" s="102"/>
      <c r="S74" s="32"/>
      <c r="T74" s="31" t="s">
        <v>293</v>
      </c>
    </row>
    <row r="75" spans="1:20" ht="25.5" x14ac:dyDescent="0.25">
      <c r="A75" s="141"/>
      <c r="B75" s="10" t="s">
        <v>49</v>
      </c>
      <c r="C75" s="3" t="s">
        <v>27</v>
      </c>
      <c r="D75" s="1" t="s">
        <v>51</v>
      </c>
      <c r="E75" s="65">
        <v>0</v>
      </c>
      <c r="F75" s="54"/>
      <c r="G75" s="49" t="s">
        <v>290</v>
      </c>
      <c r="H75" s="136">
        <v>0</v>
      </c>
      <c r="I75" s="55"/>
      <c r="J75" s="31" t="s">
        <v>293</v>
      </c>
      <c r="K75" s="33">
        <v>0</v>
      </c>
      <c r="L75" s="33">
        <v>0</v>
      </c>
      <c r="M75" s="132">
        <v>0</v>
      </c>
      <c r="N75" s="33">
        <v>0</v>
      </c>
      <c r="O75" s="33">
        <v>0</v>
      </c>
      <c r="P75" s="107"/>
      <c r="Q75" s="31" t="s">
        <v>293</v>
      </c>
      <c r="R75" s="102"/>
      <c r="S75" s="32"/>
      <c r="T75" s="31" t="s">
        <v>293</v>
      </c>
    </row>
    <row r="76" spans="1:20" ht="25.5" x14ac:dyDescent="0.25">
      <c r="A76" s="141"/>
      <c r="B76" s="10" t="s">
        <v>49</v>
      </c>
      <c r="C76" s="3" t="s">
        <v>29</v>
      </c>
      <c r="D76" s="1" t="s">
        <v>51</v>
      </c>
      <c r="E76" s="65">
        <v>0</v>
      </c>
      <c r="F76" s="54"/>
      <c r="G76" s="49" t="s">
        <v>290</v>
      </c>
      <c r="H76" s="136">
        <v>0</v>
      </c>
      <c r="I76" s="55"/>
      <c r="J76" s="31" t="s">
        <v>293</v>
      </c>
      <c r="K76" s="33">
        <v>0</v>
      </c>
      <c r="L76" s="33">
        <v>0</v>
      </c>
      <c r="M76" s="132">
        <v>0</v>
      </c>
      <c r="N76" s="33">
        <v>0</v>
      </c>
      <c r="O76" s="33">
        <v>0</v>
      </c>
      <c r="P76" s="107"/>
      <c r="Q76" s="31" t="s">
        <v>293</v>
      </c>
      <c r="R76" s="102"/>
      <c r="S76" s="32"/>
      <c r="T76" s="31" t="s">
        <v>293</v>
      </c>
    </row>
    <row r="77" spans="1:20" ht="25.5" x14ac:dyDescent="0.25">
      <c r="A77" s="141"/>
      <c r="B77" s="10" t="s">
        <v>49</v>
      </c>
      <c r="C77" s="3" t="s">
        <v>30</v>
      </c>
      <c r="D77" s="1" t="s">
        <v>51</v>
      </c>
      <c r="E77" s="65">
        <v>0</v>
      </c>
      <c r="F77" s="54"/>
      <c r="G77" s="49" t="s">
        <v>290</v>
      </c>
      <c r="H77" s="136">
        <v>0</v>
      </c>
      <c r="I77" s="55"/>
      <c r="J77" s="31" t="s">
        <v>293</v>
      </c>
      <c r="K77" s="33">
        <v>0</v>
      </c>
      <c r="L77" s="33">
        <v>0</v>
      </c>
      <c r="M77" s="132">
        <v>0</v>
      </c>
      <c r="N77" s="33">
        <v>0</v>
      </c>
      <c r="O77" s="33">
        <v>0</v>
      </c>
      <c r="P77" s="107"/>
      <c r="Q77" s="31" t="s">
        <v>293</v>
      </c>
      <c r="R77" s="102"/>
      <c r="S77" s="32"/>
      <c r="T77" s="31" t="s">
        <v>293</v>
      </c>
    </row>
    <row r="78" spans="1:20" ht="25.5" x14ac:dyDescent="0.25">
      <c r="A78" s="141"/>
      <c r="B78" s="14" t="s">
        <v>49</v>
      </c>
      <c r="C78" s="15" t="s">
        <v>31</v>
      </c>
      <c r="D78" s="16" t="s">
        <v>51</v>
      </c>
      <c r="E78" s="70">
        <v>0</v>
      </c>
      <c r="F78" s="71"/>
      <c r="G78" s="72" t="s">
        <v>290</v>
      </c>
      <c r="H78" s="136">
        <v>0</v>
      </c>
      <c r="I78" s="73"/>
      <c r="J78" s="31" t="s">
        <v>293</v>
      </c>
      <c r="K78" s="33">
        <v>0</v>
      </c>
      <c r="L78" s="33">
        <v>0</v>
      </c>
      <c r="M78" s="132">
        <v>0</v>
      </c>
      <c r="N78" s="33">
        <v>0</v>
      </c>
      <c r="O78" s="33">
        <v>0</v>
      </c>
      <c r="P78" s="107"/>
      <c r="Q78" s="31" t="s">
        <v>293</v>
      </c>
      <c r="R78" s="102"/>
      <c r="S78" s="32"/>
      <c r="T78" s="40" t="s">
        <v>293</v>
      </c>
    </row>
    <row r="79" spans="1:20" ht="25.5" x14ac:dyDescent="0.25">
      <c r="A79" s="141"/>
      <c r="B79" s="6" t="s">
        <v>302</v>
      </c>
      <c r="C79" s="7"/>
      <c r="D79" s="7"/>
      <c r="E79" s="74"/>
      <c r="F79" s="74"/>
      <c r="G79" s="20"/>
      <c r="H79" s="20"/>
      <c r="I79" s="75">
        <f>+AVERAGE(I29:I78)</f>
        <v>2.5867938042771881</v>
      </c>
      <c r="J79" s="31" t="str">
        <f>IF(I79&lt;=20%,"MUY BAJO",IF(AND(I79&gt;20%,I79&lt;=40%),"BAJO",IF(AND(I79&gt;40%,I79&lt;=60%),"MEDIO",IF(AND(I79&gt;60%,I79&lt;=80%),"ALTO","MUY ALTO"))))</f>
        <v>MUY ALTO</v>
      </c>
      <c r="K79" s="36">
        <v>5346.5</v>
      </c>
      <c r="L79" s="36">
        <v>1615.848999</v>
      </c>
      <c r="M79" s="75">
        <v>3.0222556794164408E-7</v>
      </c>
      <c r="N79" s="36">
        <v>487.09333700000002</v>
      </c>
      <c r="O79" s="36">
        <v>1063.3944509999999</v>
      </c>
      <c r="P79" s="111">
        <f>+O79/L79</f>
        <v>0.65810261457481634</v>
      </c>
      <c r="Q79" s="31" t="str">
        <f t="shared" ref="Q79:Q142" si="10">IF(P79&lt;=20%,"MUY BAJO",IF(AND(P79&gt;20%,P79&lt;=40%),"BAJO",IF(AND(P79&gt;40%,P79&lt;=60%),"MEDIO",IF(AND(P79&gt;60%,P79&lt;=80%),"ALTO","MUY ALTO"))))</f>
        <v>ALTO</v>
      </c>
      <c r="R79" s="102"/>
      <c r="S79" s="74">
        <f t="shared" ref="S79:S121" si="11">+I79*P79</f>
        <v>1.7023757659607532</v>
      </c>
      <c r="T79" s="31" t="str">
        <f t="shared" ref="T79:T142" si="12">IF(S79&lt;=20%,"MUY BAJO",IF(AND(S79&gt;20%,S79&lt;=40%),"BAJO",IF(AND(S79&gt;40%,S79&lt;=60%),"MEDIO",IF(AND(S79&gt;60%,S79&lt;=80%),"ALTO","MUY ALTO"))))</f>
        <v>MUY ALTO</v>
      </c>
    </row>
    <row r="80" spans="1:20" ht="63.75" x14ac:dyDescent="0.25">
      <c r="A80" s="141"/>
      <c r="B80" s="17" t="s">
        <v>52</v>
      </c>
      <c r="C80" s="18" t="s">
        <v>1</v>
      </c>
      <c r="D80" s="19" t="s">
        <v>53</v>
      </c>
      <c r="E80" s="66">
        <v>0</v>
      </c>
      <c r="F80" s="67">
        <v>9</v>
      </c>
      <c r="G80" s="66" t="s">
        <v>289</v>
      </c>
      <c r="H80" s="136">
        <v>0</v>
      </c>
      <c r="I80" s="68">
        <f t="shared" si="9"/>
        <v>0</v>
      </c>
      <c r="J80" s="41" t="str">
        <f t="shared" si="8"/>
        <v>MUY BAJO</v>
      </c>
      <c r="K80" s="33">
        <v>50</v>
      </c>
      <c r="L80" s="33">
        <v>68.194092999999995</v>
      </c>
      <c r="M80" s="132">
        <v>1.36388186E-6</v>
      </c>
      <c r="N80" s="33">
        <v>32.887265999999997</v>
      </c>
      <c r="O80" s="33">
        <v>54.373066000000001</v>
      </c>
      <c r="P80" s="112">
        <f>+O80/L80</f>
        <v>0.79732809115886338</v>
      </c>
      <c r="Q80" s="31" t="str">
        <f t="shared" si="10"/>
        <v>ALTO</v>
      </c>
      <c r="R80" s="102"/>
      <c r="S80" s="32">
        <f t="shared" si="11"/>
        <v>0</v>
      </c>
      <c r="T80" s="41" t="str">
        <f t="shared" si="12"/>
        <v>MUY BAJO</v>
      </c>
    </row>
    <row r="81" spans="1:20" ht="38.25" x14ac:dyDescent="0.25">
      <c r="A81" s="141"/>
      <c r="B81" s="10" t="s">
        <v>54</v>
      </c>
      <c r="C81" s="3" t="s">
        <v>27</v>
      </c>
      <c r="D81" s="1" t="s">
        <v>55</v>
      </c>
      <c r="E81" s="49">
        <v>1362</v>
      </c>
      <c r="F81" s="54">
        <v>150</v>
      </c>
      <c r="G81" s="49" t="s">
        <v>289</v>
      </c>
      <c r="H81" s="136">
        <v>32</v>
      </c>
      <c r="I81" s="55">
        <f t="shared" si="9"/>
        <v>0.21333333333333335</v>
      </c>
      <c r="J81" s="31" t="str">
        <f t="shared" si="8"/>
        <v>BAJO</v>
      </c>
      <c r="K81" s="33">
        <v>250</v>
      </c>
      <c r="L81" s="33">
        <v>36.5</v>
      </c>
      <c r="M81" s="132">
        <v>1.4599999999999998E-7</v>
      </c>
      <c r="N81" s="33">
        <v>9.25</v>
      </c>
      <c r="O81" s="33">
        <v>22.625214</v>
      </c>
      <c r="P81" s="112">
        <f t="shared" ref="P81:P96" si="13">+O81/L81</f>
        <v>0.61986887671232871</v>
      </c>
      <c r="Q81" s="31" t="str">
        <f t="shared" si="10"/>
        <v>ALTO</v>
      </c>
      <c r="R81" s="102"/>
      <c r="S81" s="32">
        <f t="shared" si="11"/>
        <v>0.13223869369863014</v>
      </c>
      <c r="T81" s="31" t="str">
        <f t="shared" si="12"/>
        <v>MUY BAJO</v>
      </c>
    </row>
    <row r="82" spans="1:20" ht="38.25" x14ac:dyDescent="0.25">
      <c r="A82" s="141"/>
      <c r="B82" s="10" t="s">
        <v>54</v>
      </c>
      <c r="C82" s="3" t="s">
        <v>29</v>
      </c>
      <c r="D82" s="1" t="s">
        <v>55</v>
      </c>
      <c r="E82" s="49">
        <v>46</v>
      </c>
      <c r="F82" s="54">
        <v>5</v>
      </c>
      <c r="G82" s="49" t="s">
        <v>289</v>
      </c>
      <c r="H82" s="136">
        <v>0</v>
      </c>
      <c r="I82" s="55">
        <f t="shared" si="9"/>
        <v>0</v>
      </c>
      <c r="J82" s="31" t="str">
        <f t="shared" si="8"/>
        <v>MUY BAJO</v>
      </c>
      <c r="K82" s="33">
        <v>10</v>
      </c>
      <c r="L82" s="33">
        <v>5</v>
      </c>
      <c r="M82" s="132">
        <v>4.9999999999999998E-7</v>
      </c>
      <c r="N82" s="33">
        <v>0</v>
      </c>
      <c r="O82" s="33">
        <v>0</v>
      </c>
      <c r="P82" s="112">
        <f t="shared" si="13"/>
        <v>0</v>
      </c>
      <c r="Q82" s="31" t="str">
        <f t="shared" si="10"/>
        <v>MUY BAJO</v>
      </c>
      <c r="R82" s="102"/>
      <c r="S82" s="32">
        <f t="shared" si="11"/>
        <v>0</v>
      </c>
      <c r="T82" s="31" t="str">
        <f t="shared" si="12"/>
        <v>MUY BAJO</v>
      </c>
    </row>
    <row r="83" spans="1:20" ht="38.25" x14ac:dyDescent="0.25">
      <c r="A83" s="141"/>
      <c r="B83" s="10" t="s">
        <v>54</v>
      </c>
      <c r="C83" s="3" t="s">
        <v>30</v>
      </c>
      <c r="D83" s="1" t="s">
        <v>55</v>
      </c>
      <c r="E83" s="49">
        <v>14</v>
      </c>
      <c r="F83" s="54">
        <v>3</v>
      </c>
      <c r="G83" s="49" t="s">
        <v>289</v>
      </c>
      <c r="H83" s="136">
        <v>0</v>
      </c>
      <c r="I83" s="55">
        <f t="shared" si="9"/>
        <v>0</v>
      </c>
      <c r="J83" s="31" t="str">
        <f t="shared" si="8"/>
        <v>MUY BAJO</v>
      </c>
      <c r="K83" s="33">
        <v>5</v>
      </c>
      <c r="L83" s="33">
        <v>5</v>
      </c>
      <c r="M83" s="132">
        <v>9.9999999999999995E-7</v>
      </c>
      <c r="N83" s="33">
        <v>0</v>
      </c>
      <c r="O83" s="33">
        <v>0</v>
      </c>
      <c r="P83" s="112">
        <f t="shared" si="13"/>
        <v>0</v>
      </c>
      <c r="Q83" s="31" t="str">
        <f t="shared" si="10"/>
        <v>MUY BAJO</v>
      </c>
      <c r="R83" s="102"/>
      <c r="S83" s="32">
        <f t="shared" si="11"/>
        <v>0</v>
      </c>
      <c r="T83" s="31" t="str">
        <f t="shared" si="12"/>
        <v>MUY BAJO</v>
      </c>
    </row>
    <row r="84" spans="1:20" ht="38.25" x14ac:dyDescent="0.25">
      <c r="A84" s="141"/>
      <c r="B84" s="10" t="s">
        <v>54</v>
      </c>
      <c r="C84" s="3" t="s">
        <v>31</v>
      </c>
      <c r="D84" s="1" t="s">
        <v>55</v>
      </c>
      <c r="E84" s="49">
        <v>54</v>
      </c>
      <c r="F84" s="54">
        <v>8</v>
      </c>
      <c r="G84" s="49" t="s">
        <v>289</v>
      </c>
      <c r="H84" s="136">
        <v>0</v>
      </c>
      <c r="I84" s="55">
        <f t="shared" si="9"/>
        <v>0</v>
      </c>
      <c r="J84" s="31" t="str">
        <f t="shared" si="8"/>
        <v>MUY BAJO</v>
      </c>
      <c r="K84" s="33">
        <v>13</v>
      </c>
      <c r="L84" s="33">
        <v>5</v>
      </c>
      <c r="M84" s="132">
        <v>3.8461538461538463E-7</v>
      </c>
      <c r="N84" s="33">
        <v>0</v>
      </c>
      <c r="O84" s="33">
        <v>0</v>
      </c>
      <c r="P84" s="112">
        <f t="shared" si="13"/>
        <v>0</v>
      </c>
      <c r="Q84" s="31" t="str">
        <f t="shared" si="10"/>
        <v>MUY BAJO</v>
      </c>
      <c r="R84" s="102"/>
      <c r="S84" s="32">
        <f t="shared" si="11"/>
        <v>0</v>
      </c>
      <c r="T84" s="31" t="str">
        <f t="shared" si="12"/>
        <v>MUY BAJO</v>
      </c>
    </row>
    <row r="85" spans="1:20" ht="38.25" x14ac:dyDescent="0.25">
      <c r="A85" s="141"/>
      <c r="B85" s="10" t="s">
        <v>54</v>
      </c>
      <c r="C85" s="3" t="s">
        <v>27</v>
      </c>
      <c r="D85" s="1" t="s">
        <v>56</v>
      </c>
      <c r="E85" s="66">
        <v>1942</v>
      </c>
      <c r="F85" s="67">
        <v>20</v>
      </c>
      <c r="G85" s="66" t="s">
        <v>289</v>
      </c>
      <c r="H85" s="136">
        <v>173</v>
      </c>
      <c r="I85" s="68">
        <f t="shared" si="9"/>
        <v>8.65</v>
      </c>
      <c r="J85" s="31" t="str">
        <f t="shared" si="8"/>
        <v>MUY ALTO</v>
      </c>
      <c r="K85" s="33">
        <v>20</v>
      </c>
      <c r="L85" s="33">
        <v>24.5</v>
      </c>
      <c r="M85" s="132">
        <v>1.2250000000000001E-6</v>
      </c>
      <c r="N85" s="33">
        <v>3.4369499999999999</v>
      </c>
      <c r="O85" s="33">
        <v>3.4369499999999999</v>
      </c>
      <c r="P85" s="112">
        <f t="shared" si="13"/>
        <v>0.14028367346938775</v>
      </c>
      <c r="Q85" s="31" t="str">
        <f t="shared" si="10"/>
        <v>MUY BAJO</v>
      </c>
      <c r="R85" s="102"/>
      <c r="S85" s="32">
        <f t="shared" si="11"/>
        <v>1.2134537755102042</v>
      </c>
      <c r="T85" s="31" t="str">
        <f t="shared" si="12"/>
        <v>MUY ALTO</v>
      </c>
    </row>
    <row r="86" spans="1:20" ht="38.25" x14ac:dyDescent="0.25">
      <c r="A86" s="141"/>
      <c r="B86" s="10" t="s">
        <v>54</v>
      </c>
      <c r="C86" s="3" t="s">
        <v>29</v>
      </c>
      <c r="D86" s="1" t="s">
        <v>56</v>
      </c>
      <c r="E86" s="49">
        <v>46</v>
      </c>
      <c r="F86" s="54">
        <v>6</v>
      </c>
      <c r="G86" s="49" t="s">
        <v>289</v>
      </c>
      <c r="H86" s="136">
        <v>4</v>
      </c>
      <c r="I86" s="55">
        <f t="shared" si="9"/>
        <v>0.66666666666666663</v>
      </c>
      <c r="J86" s="31" t="str">
        <f t="shared" si="8"/>
        <v>ALTO</v>
      </c>
      <c r="K86" s="33">
        <v>6</v>
      </c>
      <c r="L86" s="33">
        <v>4</v>
      </c>
      <c r="M86" s="132">
        <v>6.666666666666666E-7</v>
      </c>
      <c r="N86" s="33">
        <v>0</v>
      </c>
      <c r="O86" s="33">
        <v>0</v>
      </c>
      <c r="P86" s="112">
        <f t="shared" si="13"/>
        <v>0</v>
      </c>
      <c r="Q86" s="31" t="str">
        <f t="shared" si="10"/>
        <v>MUY BAJO</v>
      </c>
      <c r="R86" s="102"/>
      <c r="S86" s="32">
        <f t="shared" si="11"/>
        <v>0</v>
      </c>
      <c r="T86" s="31" t="str">
        <f t="shared" si="12"/>
        <v>MUY BAJO</v>
      </c>
    </row>
    <row r="87" spans="1:20" ht="38.25" x14ac:dyDescent="0.25">
      <c r="A87" s="141"/>
      <c r="B87" s="10" t="s">
        <v>54</v>
      </c>
      <c r="C87" s="3" t="s">
        <v>30</v>
      </c>
      <c r="D87" s="1" t="s">
        <v>56</v>
      </c>
      <c r="E87" s="49">
        <v>14</v>
      </c>
      <c r="F87" s="54">
        <v>3</v>
      </c>
      <c r="G87" s="49" t="s">
        <v>289</v>
      </c>
      <c r="H87" s="136">
        <v>1</v>
      </c>
      <c r="I87" s="55">
        <f t="shared" si="9"/>
        <v>0.33333333333333331</v>
      </c>
      <c r="J87" s="31" t="str">
        <f t="shared" si="8"/>
        <v>BAJO</v>
      </c>
      <c r="K87" s="33">
        <v>3</v>
      </c>
      <c r="L87" s="33">
        <v>2</v>
      </c>
      <c r="M87" s="132">
        <v>6.666666666666666E-7</v>
      </c>
      <c r="N87" s="33">
        <v>0</v>
      </c>
      <c r="O87" s="33">
        <v>0</v>
      </c>
      <c r="P87" s="112">
        <f t="shared" si="13"/>
        <v>0</v>
      </c>
      <c r="Q87" s="31" t="str">
        <f t="shared" si="10"/>
        <v>MUY BAJO</v>
      </c>
      <c r="R87" s="102"/>
      <c r="S87" s="32">
        <f t="shared" si="11"/>
        <v>0</v>
      </c>
      <c r="T87" s="31" t="str">
        <f t="shared" si="12"/>
        <v>MUY BAJO</v>
      </c>
    </row>
    <row r="88" spans="1:20" ht="38.25" x14ac:dyDescent="0.25">
      <c r="A88" s="141"/>
      <c r="B88" s="10" t="s">
        <v>54</v>
      </c>
      <c r="C88" s="3" t="s">
        <v>31</v>
      </c>
      <c r="D88" s="1" t="s">
        <v>56</v>
      </c>
      <c r="E88" s="49">
        <v>54</v>
      </c>
      <c r="F88" s="54">
        <v>6</v>
      </c>
      <c r="G88" s="49" t="s">
        <v>289</v>
      </c>
      <c r="H88" s="136">
        <v>31</v>
      </c>
      <c r="I88" s="55">
        <f t="shared" si="9"/>
        <v>5.166666666666667</v>
      </c>
      <c r="J88" s="31" t="str">
        <f t="shared" si="8"/>
        <v>MUY ALTO</v>
      </c>
      <c r="K88" s="33">
        <v>6</v>
      </c>
      <c r="L88" s="33">
        <v>4</v>
      </c>
      <c r="M88" s="132">
        <v>6.666666666666666E-7</v>
      </c>
      <c r="N88" s="33">
        <v>1.5</v>
      </c>
      <c r="O88" s="33">
        <v>1.5</v>
      </c>
      <c r="P88" s="112">
        <f t="shared" si="13"/>
        <v>0.375</v>
      </c>
      <c r="Q88" s="31" t="str">
        <f t="shared" si="10"/>
        <v>BAJO</v>
      </c>
      <c r="R88" s="102"/>
      <c r="S88" s="32">
        <f t="shared" si="11"/>
        <v>1.9375</v>
      </c>
      <c r="T88" s="31" t="str">
        <f t="shared" si="12"/>
        <v>MUY ALTO</v>
      </c>
    </row>
    <row r="89" spans="1:20" ht="38.25" x14ac:dyDescent="0.25">
      <c r="A89" s="141"/>
      <c r="B89" s="10" t="s">
        <v>54</v>
      </c>
      <c r="C89" s="3" t="s">
        <v>27</v>
      </c>
      <c r="D89" s="1" t="s">
        <v>57</v>
      </c>
      <c r="E89" s="49">
        <v>157</v>
      </c>
      <c r="F89" s="54">
        <v>20</v>
      </c>
      <c r="G89" s="49" t="s">
        <v>289</v>
      </c>
      <c r="H89" s="136">
        <v>17</v>
      </c>
      <c r="I89" s="55">
        <f t="shared" si="9"/>
        <v>0.85</v>
      </c>
      <c r="J89" s="31" t="str">
        <f t="shared" si="8"/>
        <v>MUY ALTO</v>
      </c>
      <c r="K89" s="33">
        <v>30</v>
      </c>
      <c r="L89" s="33">
        <v>24.5</v>
      </c>
      <c r="M89" s="132">
        <v>8.1666666666666665E-7</v>
      </c>
      <c r="N89" s="33">
        <v>0</v>
      </c>
      <c r="O89" s="33">
        <v>12.352499999999999</v>
      </c>
      <c r="P89" s="112">
        <f t="shared" si="13"/>
        <v>0.50418367346938775</v>
      </c>
      <c r="Q89" s="31" t="str">
        <f t="shared" si="10"/>
        <v>MEDIO</v>
      </c>
      <c r="R89" s="102"/>
      <c r="S89" s="32">
        <f t="shared" si="11"/>
        <v>0.42855612244897956</v>
      </c>
      <c r="T89" s="31" t="str">
        <f t="shared" si="12"/>
        <v>MEDIO</v>
      </c>
    </row>
    <row r="90" spans="1:20" ht="38.25" x14ac:dyDescent="0.25">
      <c r="A90" s="141"/>
      <c r="B90" s="10" t="s">
        <v>54</v>
      </c>
      <c r="C90" s="3" t="s">
        <v>29</v>
      </c>
      <c r="D90" s="1" t="s">
        <v>57</v>
      </c>
      <c r="E90" s="49">
        <v>46</v>
      </c>
      <c r="F90" s="54">
        <v>5</v>
      </c>
      <c r="G90" s="49" t="s">
        <v>289</v>
      </c>
      <c r="H90" s="136">
        <v>0</v>
      </c>
      <c r="I90" s="55">
        <f t="shared" si="9"/>
        <v>0</v>
      </c>
      <c r="J90" s="31" t="str">
        <f t="shared" si="8"/>
        <v>MUY BAJO</v>
      </c>
      <c r="K90" s="33">
        <v>7.5</v>
      </c>
      <c r="L90" s="33">
        <v>4</v>
      </c>
      <c r="M90" s="132">
        <v>5.3333333333333334E-7</v>
      </c>
      <c r="N90" s="33">
        <v>0</v>
      </c>
      <c r="O90" s="33">
        <v>0</v>
      </c>
      <c r="P90" s="112">
        <f t="shared" si="13"/>
        <v>0</v>
      </c>
      <c r="Q90" s="31" t="str">
        <f t="shared" si="10"/>
        <v>MUY BAJO</v>
      </c>
      <c r="R90" s="102"/>
      <c r="S90" s="32">
        <f t="shared" si="11"/>
        <v>0</v>
      </c>
      <c r="T90" s="31" t="str">
        <f t="shared" si="12"/>
        <v>MUY BAJO</v>
      </c>
    </row>
    <row r="91" spans="1:20" ht="38.25" x14ac:dyDescent="0.25">
      <c r="A91" s="141"/>
      <c r="B91" s="10" t="s">
        <v>54</v>
      </c>
      <c r="C91" s="3" t="s">
        <v>30</v>
      </c>
      <c r="D91" s="1" t="s">
        <v>57</v>
      </c>
      <c r="E91" s="49">
        <v>14</v>
      </c>
      <c r="F91" s="54">
        <v>2</v>
      </c>
      <c r="G91" s="49" t="s">
        <v>289</v>
      </c>
      <c r="H91" s="136">
        <v>0</v>
      </c>
      <c r="I91" s="55">
        <f t="shared" si="9"/>
        <v>0</v>
      </c>
      <c r="J91" s="31" t="str">
        <f t="shared" si="8"/>
        <v>MUY BAJO</v>
      </c>
      <c r="K91" s="33">
        <v>3</v>
      </c>
      <c r="L91" s="33">
        <v>2</v>
      </c>
      <c r="M91" s="132">
        <v>6.666666666666666E-7</v>
      </c>
      <c r="N91" s="33">
        <v>0</v>
      </c>
      <c r="O91" s="33">
        <v>0</v>
      </c>
      <c r="P91" s="112">
        <f t="shared" si="13"/>
        <v>0</v>
      </c>
      <c r="Q91" s="31" t="str">
        <f t="shared" si="10"/>
        <v>MUY BAJO</v>
      </c>
      <c r="R91" s="102"/>
      <c r="S91" s="32">
        <f t="shared" si="11"/>
        <v>0</v>
      </c>
      <c r="T91" s="31" t="str">
        <f t="shared" si="12"/>
        <v>MUY BAJO</v>
      </c>
    </row>
    <row r="92" spans="1:20" ht="38.25" x14ac:dyDescent="0.25">
      <c r="A92" s="141"/>
      <c r="B92" s="10" t="s">
        <v>54</v>
      </c>
      <c r="C92" s="3" t="s">
        <v>31</v>
      </c>
      <c r="D92" s="1" t="s">
        <v>57</v>
      </c>
      <c r="E92" s="49">
        <v>54</v>
      </c>
      <c r="F92" s="54">
        <v>7</v>
      </c>
      <c r="G92" s="49" t="s">
        <v>289</v>
      </c>
      <c r="H92" s="136">
        <v>1</v>
      </c>
      <c r="I92" s="55">
        <f t="shared" si="9"/>
        <v>0.14285714285714285</v>
      </c>
      <c r="J92" s="31" t="str">
        <f t="shared" si="8"/>
        <v>MUY BAJO</v>
      </c>
      <c r="K92" s="33">
        <v>10.5</v>
      </c>
      <c r="L92" s="33">
        <v>5</v>
      </c>
      <c r="M92" s="132">
        <v>4.7619047619047617E-7</v>
      </c>
      <c r="N92" s="33">
        <v>0</v>
      </c>
      <c r="O92" s="33">
        <v>0</v>
      </c>
      <c r="P92" s="112">
        <f t="shared" si="13"/>
        <v>0</v>
      </c>
      <c r="Q92" s="31" t="str">
        <f t="shared" si="10"/>
        <v>MUY BAJO</v>
      </c>
      <c r="R92" s="102"/>
      <c r="S92" s="32">
        <f t="shared" si="11"/>
        <v>0</v>
      </c>
      <c r="T92" s="31" t="str">
        <f t="shared" si="12"/>
        <v>MUY BAJO</v>
      </c>
    </row>
    <row r="93" spans="1:20" ht="38.25" x14ac:dyDescent="0.25">
      <c r="A93" s="141"/>
      <c r="B93" s="10" t="s">
        <v>54</v>
      </c>
      <c r="C93" s="3" t="s">
        <v>27</v>
      </c>
      <c r="D93" s="1" t="s">
        <v>58</v>
      </c>
      <c r="E93" s="49">
        <v>134</v>
      </c>
      <c r="F93" s="54">
        <v>20</v>
      </c>
      <c r="G93" s="49" t="s">
        <v>289</v>
      </c>
      <c r="H93" s="136">
        <v>73</v>
      </c>
      <c r="I93" s="55">
        <f t="shared" si="9"/>
        <v>3.65</v>
      </c>
      <c r="J93" s="31" t="str">
        <f t="shared" si="8"/>
        <v>MUY ALTO</v>
      </c>
      <c r="K93" s="33">
        <v>20</v>
      </c>
      <c r="L93" s="33">
        <v>14.5</v>
      </c>
      <c r="M93" s="132">
        <v>7.2499999999999994E-7</v>
      </c>
      <c r="N93" s="33">
        <v>0</v>
      </c>
      <c r="O93" s="33">
        <v>0</v>
      </c>
      <c r="P93" s="112">
        <f t="shared" si="13"/>
        <v>0</v>
      </c>
      <c r="Q93" s="31" t="str">
        <f t="shared" si="10"/>
        <v>MUY BAJO</v>
      </c>
      <c r="R93" s="102"/>
      <c r="S93" s="32">
        <f t="shared" si="11"/>
        <v>0</v>
      </c>
      <c r="T93" s="31" t="str">
        <f t="shared" si="12"/>
        <v>MUY BAJO</v>
      </c>
    </row>
    <row r="94" spans="1:20" ht="38.25" x14ac:dyDescent="0.25">
      <c r="A94" s="141"/>
      <c r="B94" s="10" t="s">
        <v>54</v>
      </c>
      <c r="C94" s="3" t="s">
        <v>29</v>
      </c>
      <c r="D94" s="1" t="s">
        <v>58</v>
      </c>
      <c r="E94" s="49">
        <v>0</v>
      </c>
      <c r="F94" s="54">
        <v>2</v>
      </c>
      <c r="G94" s="49" t="s">
        <v>289</v>
      </c>
      <c r="H94" s="136">
        <v>0</v>
      </c>
      <c r="I94" s="55">
        <f t="shared" si="9"/>
        <v>0</v>
      </c>
      <c r="J94" s="31" t="str">
        <f t="shared" si="8"/>
        <v>MUY BAJO</v>
      </c>
      <c r="K94" s="33">
        <v>2</v>
      </c>
      <c r="L94" s="33">
        <v>1</v>
      </c>
      <c r="M94" s="132">
        <v>4.9999999999999998E-7</v>
      </c>
      <c r="N94" s="33">
        <v>0</v>
      </c>
      <c r="O94" s="33">
        <v>0</v>
      </c>
      <c r="P94" s="112">
        <f t="shared" si="13"/>
        <v>0</v>
      </c>
      <c r="Q94" s="31" t="str">
        <f t="shared" si="10"/>
        <v>MUY BAJO</v>
      </c>
      <c r="R94" s="102"/>
      <c r="S94" s="32">
        <f t="shared" si="11"/>
        <v>0</v>
      </c>
      <c r="T94" s="31" t="str">
        <f t="shared" si="12"/>
        <v>MUY BAJO</v>
      </c>
    </row>
    <row r="95" spans="1:20" ht="38.25" x14ac:dyDescent="0.25">
      <c r="A95" s="141"/>
      <c r="B95" s="10" t="s">
        <v>54</v>
      </c>
      <c r="C95" s="3" t="s">
        <v>30</v>
      </c>
      <c r="D95" s="1" t="s">
        <v>58</v>
      </c>
      <c r="E95" s="49">
        <v>0</v>
      </c>
      <c r="F95" s="54">
        <v>2</v>
      </c>
      <c r="G95" s="49" t="s">
        <v>289</v>
      </c>
      <c r="H95" s="136">
        <v>0</v>
      </c>
      <c r="I95" s="55">
        <f t="shared" si="9"/>
        <v>0</v>
      </c>
      <c r="J95" s="31" t="str">
        <f t="shared" si="8"/>
        <v>MUY BAJO</v>
      </c>
      <c r="K95" s="33">
        <v>2</v>
      </c>
      <c r="L95" s="33">
        <v>1</v>
      </c>
      <c r="M95" s="132">
        <v>4.9999999999999998E-7</v>
      </c>
      <c r="N95" s="33">
        <v>0</v>
      </c>
      <c r="O95" s="33">
        <v>0</v>
      </c>
      <c r="P95" s="112">
        <f t="shared" si="13"/>
        <v>0</v>
      </c>
      <c r="Q95" s="31" t="str">
        <f t="shared" si="10"/>
        <v>MUY BAJO</v>
      </c>
      <c r="R95" s="102"/>
      <c r="S95" s="32">
        <f t="shared" si="11"/>
        <v>0</v>
      </c>
      <c r="T95" s="31" t="str">
        <f t="shared" si="12"/>
        <v>MUY BAJO</v>
      </c>
    </row>
    <row r="96" spans="1:20" ht="38.25" x14ac:dyDescent="0.25">
      <c r="A96" s="141"/>
      <c r="B96" s="10" t="s">
        <v>54</v>
      </c>
      <c r="C96" s="3" t="s">
        <v>31</v>
      </c>
      <c r="D96" s="1" t="s">
        <v>58</v>
      </c>
      <c r="E96" s="49">
        <v>0</v>
      </c>
      <c r="F96" s="54">
        <v>4</v>
      </c>
      <c r="G96" s="49" t="s">
        <v>289</v>
      </c>
      <c r="H96" s="136">
        <v>0</v>
      </c>
      <c r="I96" s="55">
        <f t="shared" si="9"/>
        <v>0</v>
      </c>
      <c r="J96" s="31" t="str">
        <f t="shared" si="8"/>
        <v>MUY BAJO</v>
      </c>
      <c r="K96" s="33">
        <v>4</v>
      </c>
      <c r="L96" s="33">
        <v>2</v>
      </c>
      <c r="M96" s="132">
        <v>4.9999999999999998E-7</v>
      </c>
      <c r="N96" s="33">
        <v>0</v>
      </c>
      <c r="O96" s="33">
        <v>0</v>
      </c>
      <c r="P96" s="112">
        <f t="shared" si="13"/>
        <v>0</v>
      </c>
      <c r="Q96" s="31" t="str">
        <f t="shared" si="10"/>
        <v>MUY BAJO</v>
      </c>
      <c r="R96" s="102"/>
      <c r="S96" s="32">
        <f t="shared" si="11"/>
        <v>0</v>
      </c>
      <c r="T96" s="31" t="str">
        <f t="shared" si="12"/>
        <v>MUY BAJO</v>
      </c>
    </row>
    <row r="97" spans="1:20" ht="38.25" x14ac:dyDescent="0.25">
      <c r="A97" s="141"/>
      <c r="B97" s="10" t="s">
        <v>54</v>
      </c>
      <c r="C97" s="3" t="s">
        <v>27</v>
      </c>
      <c r="D97" s="1" t="s">
        <v>59</v>
      </c>
      <c r="E97" s="49">
        <v>0</v>
      </c>
      <c r="F97" s="54">
        <v>8</v>
      </c>
      <c r="G97" s="49" t="s">
        <v>289</v>
      </c>
      <c r="H97" s="136">
        <v>3</v>
      </c>
      <c r="I97" s="55">
        <f t="shared" si="9"/>
        <v>0.375</v>
      </c>
      <c r="J97" s="31" t="str">
        <f t="shared" si="8"/>
        <v>BAJO</v>
      </c>
      <c r="K97" s="33">
        <v>0</v>
      </c>
      <c r="L97" s="33">
        <v>0</v>
      </c>
      <c r="M97" s="132">
        <v>0</v>
      </c>
      <c r="N97" s="33">
        <v>0</v>
      </c>
      <c r="O97" s="33">
        <v>0</v>
      </c>
      <c r="P97" s="112"/>
      <c r="Q97" s="31" t="s">
        <v>293</v>
      </c>
      <c r="R97" s="102"/>
      <c r="S97" s="32"/>
      <c r="T97" s="31" t="s">
        <v>293</v>
      </c>
    </row>
    <row r="98" spans="1:20" ht="38.25" x14ac:dyDescent="0.25">
      <c r="A98" s="141"/>
      <c r="B98" s="10" t="s">
        <v>54</v>
      </c>
      <c r="C98" s="3" t="s">
        <v>29</v>
      </c>
      <c r="D98" s="1" t="s">
        <v>59</v>
      </c>
      <c r="E98" s="49">
        <v>0</v>
      </c>
      <c r="F98" s="54"/>
      <c r="G98" s="49" t="s">
        <v>289</v>
      </c>
      <c r="H98" s="136">
        <v>0</v>
      </c>
      <c r="I98" s="55"/>
      <c r="J98" s="31" t="s">
        <v>293</v>
      </c>
      <c r="K98" s="33">
        <v>0</v>
      </c>
      <c r="L98" s="33">
        <v>0</v>
      </c>
      <c r="M98" s="132">
        <v>0</v>
      </c>
      <c r="N98" s="33">
        <v>0</v>
      </c>
      <c r="O98" s="33">
        <v>0</v>
      </c>
      <c r="P98" s="112"/>
      <c r="Q98" s="31" t="s">
        <v>293</v>
      </c>
      <c r="R98" s="102"/>
      <c r="S98" s="32"/>
      <c r="T98" s="31" t="s">
        <v>293</v>
      </c>
    </row>
    <row r="99" spans="1:20" ht="38.25" x14ac:dyDescent="0.25">
      <c r="A99" s="141"/>
      <c r="B99" s="10" t="s">
        <v>54</v>
      </c>
      <c r="C99" s="3" t="s">
        <v>30</v>
      </c>
      <c r="D99" s="1" t="s">
        <v>59</v>
      </c>
      <c r="E99" s="49">
        <v>0</v>
      </c>
      <c r="F99" s="54"/>
      <c r="G99" s="49" t="s">
        <v>289</v>
      </c>
      <c r="H99" s="136">
        <v>0</v>
      </c>
      <c r="I99" s="55"/>
      <c r="J99" s="31" t="s">
        <v>293</v>
      </c>
      <c r="K99" s="33">
        <v>0</v>
      </c>
      <c r="L99" s="33">
        <v>0</v>
      </c>
      <c r="M99" s="132">
        <v>0</v>
      </c>
      <c r="N99" s="33">
        <v>0</v>
      </c>
      <c r="O99" s="33">
        <v>0</v>
      </c>
      <c r="P99" s="112"/>
      <c r="Q99" s="31" t="s">
        <v>293</v>
      </c>
      <c r="R99" s="102"/>
      <c r="S99" s="32"/>
      <c r="T99" s="31" t="s">
        <v>293</v>
      </c>
    </row>
    <row r="100" spans="1:20" ht="38.25" x14ac:dyDescent="0.25">
      <c r="A100" s="141"/>
      <c r="B100" s="10" t="s">
        <v>54</v>
      </c>
      <c r="C100" s="3" t="s">
        <v>31</v>
      </c>
      <c r="D100" s="1" t="s">
        <v>59</v>
      </c>
      <c r="E100" s="49">
        <v>0</v>
      </c>
      <c r="F100" s="54">
        <v>1</v>
      </c>
      <c r="G100" s="49" t="s">
        <v>289</v>
      </c>
      <c r="H100" s="136">
        <v>0</v>
      </c>
      <c r="I100" s="55">
        <f t="shared" si="9"/>
        <v>0</v>
      </c>
      <c r="J100" s="31" t="str">
        <f t="shared" si="8"/>
        <v>MUY BAJO</v>
      </c>
      <c r="K100" s="33">
        <v>0</v>
      </c>
      <c r="L100" s="33">
        <v>0</v>
      </c>
      <c r="M100" s="132">
        <v>0</v>
      </c>
      <c r="N100" s="33">
        <v>0</v>
      </c>
      <c r="O100" s="33">
        <v>0</v>
      </c>
      <c r="P100" s="112"/>
      <c r="Q100" s="31" t="s">
        <v>293</v>
      </c>
      <c r="R100" s="102"/>
      <c r="S100" s="32"/>
      <c r="T100" s="31" t="s">
        <v>293</v>
      </c>
    </row>
    <row r="101" spans="1:20" ht="38.25" x14ac:dyDescent="0.25">
      <c r="A101" s="141"/>
      <c r="B101" s="10" t="s">
        <v>60</v>
      </c>
      <c r="C101" s="3" t="s">
        <v>1</v>
      </c>
      <c r="D101" s="1" t="s">
        <v>61</v>
      </c>
      <c r="E101" s="49">
        <v>1</v>
      </c>
      <c r="F101" s="54">
        <v>2</v>
      </c>
      <c r="G101" s="49" t="s">
        <v>289</v>
      </c>
      <c r="H101" s="136">
        <v>1</v>
      </c>
      <c r="I101" s="55">
        <f t="shared" si="9"/>
        <v>0.5</v>
      </c>
      <c r="J101" s="31" t="str">
        <f t="shared" si="8"/>
        <v>MEDIO</v>
      </c>
      <c r="K101" s="33">
        <v>0</v>
      </c>
      <c r="L101" s="33">
        <v>0</v>
      </c>
      <c r="M101" s="132">
        <v>0</v>
      </c>
      <c r="N101" s="33">
        <v>0</v>
      </c>
      <c r="O101" s="33">
        <v>0</v>
      </c>
      <c r="P101" s="112"/>
      <c r="Q101" s="31" t="s">
        <v>293</v>
      </c>
      <c r="R101" s="102"/>
      <c r="S101" s="32"/>
      <c r="T101" s="31" t="s">
        <v>293</v>
      </c>
    </row>
    <row r="102" spans="1:20" ht="63.75" x14ac:dyDescent="0.25">
      <c r="A102" s="141"/>
      <c r="B102" s="10" t="s">
        <v>60</v>
      </c>
      <c r="C102" s="3" t="s">
        <v>1</v>
      </c>
      <c r="D102" s="1" t="s">
        <v>62</v>
      </c>
      <c r="E102" s="48">
        <v>0.16</v>
      </c>
      <c r="F102" s="48">
        <v>0.1</v>
      </c>
      <c r="G102" s="49" t="s">
        <v>289</v>
      </c>
      <c r="H102" s="136">
        <v>0</v>
      </c>
      <c r="I102" s="50">
        <f t="shared" si="9"/>
        <v>0</v>
      </c>
      <c r="J102" s="31" t="str">
        <f t="shared" si="8"/>
        <v>MUY BAJO</v>
      </c>
      <c r="K102" s="33">
        <v>0</v>
      </c>
      <c r="L102" s="33">
        <v>0</v>
      </c>
      <c r="M102" s="132">
        <v>0</v>
      </c>
      <c r="N102" s="33">
        <v>0</v>
      </c>
      <c r="O102" s="33">
        <v>0</v>
      </c>
      <c r="P102" s="112"/>
      <c r="Q102" s="31" t="s">
        <v>293</v>
      </c>
      <c r="R102" s="102"/>
      <c r="S102" s="32"/>
      <c r="T102" s="31" t="s">
        <v>293</v>
      </c>
    </row>
    <row r="103" spans="1:20" ht="38.25" x14ac:dyDescent="0.25">
      <c r="A103" s="141"/>
      <c r="B103" s="6" t="s">
        <v>305</v>
      </c>
      <c r="C103" s="7"/>
      <c r="D103" s="7"/>
      <c r="E103" s="74"/>
      <c r="F103" s="74"/>
      <c r="G103" s="20"/>
      <c r="H103" s="20"/>
      <c r="I103" s="75">
        <f>+AVERAGE(I80:I102)</f>
        <v>0.97846938775510206</v>
      </c>
      <c r="J103" s="31" t="str">
        <f t="shared" si="8"/>
        <v>MUY ALTO</v>
      </c>
      <c r="K103" s="36">
        <v>442</v>
      </c>
      <c r="L103" s="36">
        <v>208.19409300000001</v>
      </c>
      <c r="M103" s="75">
        <v>4.7102735972850678E-7</v>
      </c>
      <c r="N103" s="36">
        <v>47.074216</v>
      </c>
      <c r="O103" s="36">
        <v>94.287729999999996</v>
      </c>
      <c r="P103" s="111">
        <f>+O103/L103</f>
        <v>0.45288379051177013</v>
      </c>
      <c r="Q103" s="31" t="str">
        <f t="shared" si="10"/>
        <v>MEDIO</v>
      </c>
      <c r="R103" s="102"/>
      <c r="S103" s="74">
        <f t="shared" si="11"/>
        <v>0.44313292522626163</v>
      </c>
      <c r="T103" s="31" t="str">
        <f t="shared" si="12"/>
        <v>MEDIO</v>
      </c>
    </row>
    <row r="104" spans="1:20" ht="51" x14ac:dyDescent="0.25">
      <c r="A104" s="141"/>
      <c r="B104" s="10" t="s">
        <v>63</v>
      </c>
      <c r="C104" s="3" t="s">
        <v>27</v>
      </c>
      <c r="D104" s="1" t="s">
        <v>64</v>
      </c>
      <c r="E104" s="49">
        <v>0</v>
      </c>
      <c r="F104" s="54">
        <v>5</v>
      </c>
      <c r="G104" s="49" t="s">
        <v>289</v>
      </c>
      <c r="H104" s="136">
        <v>6</v>
      </c>
      <c r="I104" s="55">
        <f t="shared" si="9"/>
        <v>1.2</v>
      </c>
      <c r="J104" s="31" t="str">
        <f t="shared" si="8"/>
        <v>MUY ALTO</v>
      </c>
      <c r="K104" s="33">
        <v>0</v>
      </c>
      <c r="L104" s="33">
        <v>0</v>
      </c>
      <c r="M104" s="132">
        <v>0</v>
      </c>
      <c r="N104" s="33">
        <v>0</v>
      </c>
      <c r="O104" s="33">
        <v>0</v>
      </c>
      <c r="P104" s="106"/>
      <c r="Q104" s="31" t="s">
        <v>293</v>
      </c>
      <c r="R104" s="102"/>
      <c r="S104" s="32"/>
      <c r="T104" s="31" t="s">
        <v>293</v>
      </c>
    </row>
    <row r="105" spans="1:20" ht="51" x14ac:dyDescent="0.25">
      <c r="A105" s="141"/>
      <c r="B105" s="10" t="s">
        <v>63</v>
      </c>
      <c r="C105" s="3" t="s">
        <v>29</v>
      </c>
      <c r="D105" s="1" t="s">
        <v>64</v>
      </c>
      <c r="E105" s="49">
        <v>0</v>
      </c>
      <c r="F105" s="54">
        <v>1</v>
      </c>
      <c r="G105" s="49" t="s">
        <v>289</v>
      </c>
      <c r="H105" s="136">
        <v>1</v>
      </c>
      <c r="I105" s="55">
        <f t="shared" si="9"/>
        <v>1</v>
      </c>
      <c r="J105" s="31" t="str">
        <f t="shared" si="8"/>
        <v>MUY ALTO</v>
      </c>
      <c r="K105" s="33">
        <v>0</v>
      </c>
      <c r="L105" s="33">
        <v>0</v>
      </c>
      <c r="M105" s="132">
        <v>0</v>
      </c>
      <c r="N105" s="33">
        <v>0</v>
      </c>
      <c r="O105" s="33">
        <v>0</v>
      </c>
      <c r="P105" s="106"/>
      <c r="Q105" s="31" t="s">
        <v>293</v>
      </c>
      <c r="R105" s="102"/>
      <c r="S105" s="32"/>
      <c r="T105" s="31" t="s">
        <v>293</v>
      </c>
    </row>
    <row r="106" spans="1:20" ht="51" x14ac:dyDescent="0.25">
      <c r="A106" s="141"/>
      <c r="B106" s="10" t="s">
        <v>63</v>
      </c>
      <c r="C106" s="3" t="s">
        <v>30</v>
      </c>
      <c r="D106" s="1" t="s">
        <v>64</v>
      </c>
      <c r="E106" s="49">
        <v>0</v>
      </c>
      <c r="F106" s="54">
        <v>1</v>
      </c>
      <c r="G106" s="49" t="s">
        <v>289</v>
      </c>
      <c r="H106" s="136">
        <v>1</v>
      </c>
      <c r="I106" s="55">
        <f t="shared" si="9"/>
        <v>1</v>
      </c>
      <c r="J106" s="31" t="str">
        <f t="shared" si="8"/>
        <v>MUY ALTO</v>
      </c>
      <c r="K106" s="33">
        <v>0</v>
      </c>
      <c r="L106" s="33">
        <v>0</v>
      </c>
      <c r="M106" s="132">
        <v>0</v>
      </c>
      <c r="N106" s="33">
        <v>0</v>
      </c>
      <c r="O106" s="33">
        <v>0</v>
      </c>
      <c r="P106" s="106"/>
      <c r="Q106" s="31" t="s">
        <v>293</v>
      </c>
      <c r="R106" s="102"/>
      <c r="S106" s="32"/>
      <c r="T106" s="31" t="s">
        <v>293</v>
      </c>
    </row>
    <row r="107" spans="1:20" ht="51" x14ac:dyDescent="0.25">
      <c r="A107" s="141"/>
      <c r="B107" s="10" t="s">
        <v>63</v>
      </c>
      <c r="C107" s="3" t="s">
        <v>31</v>
      </c>
      <c r="D107" s="1" t="s">
        <v>64</v>
      </c>
      <c r="E107" s="49">
        <v>0</v>
      </c>
      <c r="F107" s="54">
        <v>1</v>
      </c>
      <c r="G107" s="49" t="s">
        <v>289</v>
      </c>
      <c r="H107" s="136">
        <v>3</v>
      </c>
      <c r="I107" s="55">
        <f t="shared" si="9"/>
        <v>3</v>
      </c>
      <c r="J107" s="31" t="str">
        <f t="shared" si="8"/>
        <v>MUY ALTO</v>
      </c>
      <c r="K107" s="33">
        <v>0</v>
      </c>
      <c r="L107" s="33">
        <v>0</v>
      </c>
      <c r="M107" s="132">
        <v>0</v>
      </c>
      <c r="N107" s="33">
        <v>0</v>
      </c>
      <c r="O107" s="33">
        <v>0</v>
      </c>
      <c r="P107" s="106"/>
      <c r="Q107" s="31" t="s">
        <v>293</v>
      </c>
      <c r="R107" s="102"/>
      <c r="S107" s="32"/>
      <c r="T107" s="31" t="s">
        <v>293</v>
      </c>
    </row>
    <row r="108" spans="1:20" ht="51" x14ac:dyDescent="0.25">
      <c r="A108" s="141"/>
      <c r="B108" s="10" t="s">
        <v>63</v>
      </c>
      <c r="C108" s="3" t="s">
        <v>27</v>
      </c>
      <c r="D108" s="1" t="s">
        <v>65</v>
      </c>
      <c r="E108" s="49">
        <v>0</v>
      </c>
      <c r="F108" s="54">
        <v>50</v>
      </c>
      <c r="G108" s="49" t="s">
        <v>289</v>
      </c>
      <c r="H108" s="136">
        <v>151</v>
      </c>
      <c r="I108" s="55">
        <f t="shared" si="9"/>
        <v>3.02</v>
      </c>
      <c r="J108" s="31" t="str">
        <f t="shared" si="8"/>
        <v>MUY ALTO</v>
      </c>
      <c r="K108" s="33">
        <v>320</v>
      </c>
      <c r="L108" s="33">
        <v>95</v>
      </c>
      <c r="M108" s="132">
        <v>2.9687500000000002E-7</v>
      </c>
      <c r="N108" s="33">
        <v>9.9995700000000003</v>
      </c>
      <c r="O108" s="33">
        <v>34.930194</v>
      </c>
      <c r="P108" s="127">
        <f t="shared" ref="P108:P111" si="14">+O108/L108</f>
        <v>0.36768625263157895</v>
      </c>
      <c r="Q108" s="31" t="str">
        <f t="shared" si="10"/>
        <v>BAJO</v>
      </c>
      <c r="R108" s="102"/>
      <c r="S108" s="32">
        <f t="shared" si="11"/>
        <v>1.1104124829473685</v>
      </c>
      <c r="T108" s="31" t="str">
        <f t="shared" si="12"/>
        <v>MUY ALTO</v>
      </c>
    </row>
    <row r="109" spans="1:20" ht="51" x14ac:dyDescent="0.25">
      <c r="A109" s="141"/>
      <c r="B109" s="10" t="s">
        <v>63</v>
      </c>
      <c r="C109" s="3" t="s">
        <v>29</v>
      </c>
      <c r="D109" s="1" t="s">
        <v>65</v>
      </c>
      <c r="E109" s="49">
        <v>0</v>
      </c>
      <c r="F109" s="54">
        <v>5</v>
      </c>
      <c r="G109" s="49" t="s">
        <v>289</v>
      </c>
      <c r="H109" s="136">
        <v>1</v>
      </c>
      <c r="I109" s="55">
        <f t="shared" si="9"/>
        <v>0.2</v>
      </c>
      <c r="J109" s="31" t="str">
        <f t="shared" si="8"/>
        <v>MUY BAJO</v>
      </c>
      <c r="K109" s="33">
        <v>20</v>
      </c>
      <c r="L109" s="33">
        <v>22</v>
      </c>
      <c r="M109" s="132">
        <v>1.1000000000000001E-6</v>
      </c>
      <c r="N109" s="33">
        <v>0</v>
      </c>
      <c r="O109" s="33">
        <v>8</v>
      </c>
      <c r="P109" s="127">
        <f t="shared" si="14"/>
        <v>0.36363636363636365</v>
      </c>
      <c r="Q109" s="31" t="str">
        <f t="shared" si="10"/>
        <v>BAJO</v>
      </c>
      <c r="R109" s="102"/>
      <c r="S109" s="32">
        <f t="shared" si="11"/>
        <v>7.2727272727272738E-2</v>
      </c>
      <c r="T109" s="31" t="str">
        <f t="shared" si="12"/>
        <v>MUY BAJO</v>
      </c>
    </row>
    <row r="110" spans="1:20" ht="51" x14ac:dyDescent="0.25">
      <c r="A110" s="141"/>
      <c r="B110" s="10" t="s">
        <v>63</v>
      </c>
      <c r="C110" s="3" t="s">
        <v>30</v>
      </c>
      <c r="D110" s="1" t="s">
        <v>65</v>
      </c>
      <c r="E110" s="49">
        <v>0</v>
      </c>
      <c r="F110" s="54">
        <v>5</v>
      </c>
      <c r="G110" s="49" t="s">
        <v>289</v>
      </c>
      <c r="H110" s="136">
        <v>1</v>
      </c>
      <c r="I110" s="55">
        <f t="shared" si="9"/>
        <v>0.2</v>
      </c>
      <c r="J110" s="31" t="str">
        <f t="shared" ref="J110:J175" si="15">IF(I110&lt;=20%,"MUY BAJO",IF(AND(I110&gt;20%,I110&lt;=40%),"BAJO",IF(AND(I110&gt;40%,I110&lt;=60%),"MEDIO",IF(AND(I110&gt;60%,I110&lt;=80%),"ALTO","MUY ALTO"))))</f>
        <v>MUY BAJO</v>
      </c>
      <c r="K110" s="33">
        <v>20</v>
      </c>
      <c r="L110" s="33">
        <v>22</v>
      </c>
      <c r="M110" s="132">
        <v>1.1000000000000001E-6</v>
      </c>
      <c r="N110" s="33">
        <v>3.3498459999999999</v>
      </c>
      <c r="O110" s="33">
        <v>8</v>
      </c>
      <c r="P110" s="127">
        <f t="shared" si="14"/>
        <v>0.36363636363636365</v>
      </c>
      <c r="Q110" s="31" t="str">
        <f t="shared" si="10"/>
        <v>BAJO</v>
      </c>
      <c r="R110" s="102"/>
      <c r="S110" s="32">
        <f t="shared" si="11"/>
        <v>7.2727272727272738E-2</v>
      </c>
      <c r="T110" s="31" t="str">
        <f t="shared" si="12"/>
        <v>MUY BAJO</v>
      </c>
    </row>
    <row r="111" spans="1:20" ht="51" x14ac:dyDescent="0.25">
      <c r="A111" s="141"/>
      <c r="B111" s="10" t="s">
        <v>63</v>
      </c>
      <c r="C111" s="3" t="s">
        <v>31</v>
      </c>
      <c r="D111" s="1" t="s">
        <v>65</v>
      </c>
      <c r="E111" s="49">
        <v>0</v>
      </c>
      <c r="F111" s="54">
        <v>10</v>
      </c>
      <c r="G111" s="49" t="s">
        <v>289</v>
      </c>
      <c r="H111" s="136">
        <v>0</v>
      </c>
      <c r="I111" s="55">
        <f t="shared" si="9"/>
        <v>0</v>
      </c>
      <c r="J111" s="31" t="str">
        <f t="shared" si="15"/>
        <v>MUY BAJO</v>
      </c>
      <c r="K111" s="33">
        <v>30</v>
      </c>
      <c r="L111" s="33">
        <v>32</v>
      </c>
      <c r="M111" s="132">
        <v>1.0666666666666667E-6</v>
      </c>
      <c r="N111" s="33">
        <v>4.5881540000000003</v>
      </c>
      <c r="O111" s="33">
        <v>6.5881540000000003</v>
      </c>
      <c r="P111" s="127">
        <f t="shared" si="14"/>
        <v>0.20587981250000001</v>
      </c>
      <c r="Q111" s="31" t="str">
        <f t="shared" si="10"/>
        <v>BAJO</v>
      </c>
      <c r="R111" s="102"/>
      <c r="S111" s="32">
        <f t="shared" si="11"/>
        <v>0</v>
      </c>
      <c r="T111" s="31" t="str">
        <f t="shared" si="12"/>
        <v>MUY BAJO</v>
      </c>
    </row>
    <row r="112" spans="1:20" ht="63.75" x14ac:dyDescent="0.25">
      <c r="A112" s="141"/>
      <c r="B112" s="10" t="s">
        <v>66</v>
      </c>
      <c r="C112" s="3" t="s">
        <v>27</v>
      </c>
      <c r="D112" s="1" t="s">
        <v>67</v>
      </c>
      <c r="E112" s="49">
        <v>10</v>
      </c>
      <c r="F112" s="54">
        <v>8</v>
      </c>
      <c r="G112" s="49" t="s">
        <v>289</v>
      </c>
      <c r="H112" s="136">
        <v>0</v>
      </c>
      <c r="I112" s="55">
        <f t="shared" si="9"/>
        <v>0</v>
      </c>
      <c r="J112" s="31" t="str">
        <f t="shared" si="15"/>
        <v>MUY BAJO</v>
      </c>
      <c r="K112" s="33">
        <v>0</v>
      </c>
      <c r="L112" s="33">
        <v>0</v>
      </c>
      <c r="M112" s="132">
        <v>0</v>
      </c>
      <c r="N112" s="33">
        <v>0</v>
      </c>
      <c r="O112" s="33">
        <v>0</v>
      </c>
      <c r="P112" s="106"/>
      <c r="Q112" s="31" t="s">
        <v>293</v>
      </c>
      <c r="R112" s="102"/>
      <c r="S112" s="32"/>
      <c r="T112" s="31" t="s">
        <v>293</v>
      </c>
    </row>
    <row r="113" spans="1:20" ht="38.25" x14ac:dyDescent="0.25">
      <c r="A113" s="141"/>
      <c r="B113" s="10" t="s">
        <v>68</v>
      </c>
      <c r="C113" s="3" t="s">
        <v>27</v>
      </c>
      <c r="D113" s="1" t="s">
        <v>69</v>
      </c>
      <c r="E113" s="65">
        <v>234</v>
      </c>
      <c r="F113" s="54">
        <v>245</v>
      </c>
      <c r="G113" s="49" t="s">
        <v>291</v>
      </c>
      <c r="H113" s="136">
        <v>37</v>
      </c>
      <c r="I113" s="55">
        <f t="shared" si="9"/>
        <v>0.15102040816326531</v>
      </c>
      <c r="J113" s="31" t="str">
        <f t="shared" si="15"/>
        <v>MUY BAJO</v>
      </c>
      <c r="K113" s="33">
        <v>0</v>
      </c>
      <c r="L113" s="33">
        <v>0</v>
      </c>
      <c r="M113" s="132">
        <v>0</v>
      </c>
      <c r="N113" s="33">
        <v>0</v>
      </c>
      <c r="O113" s="33">
        <v>0</v>
      </c>
      <c r="P113" s="106"/>
      <c r="Q113" s="31" t="s">
        <v>293</v>
      </c>
      <c r="R113" s="102"/>
      <c r="S113" s="32"/>
      <c r="T113" s="31" t="s">
        <v>293</v>
      </c>
    </row>
    <row r="114" spans="1:20" ht="38.25" x14ac:dyDescent="0.25">
      <c r="A114" s="141"/>
      <c r="B114" s="10" t="s">
        <v>68</v>
      </c>
      <c r="C114" s="3" t="s">
        <v>29</v>
      </c>
      <c r="D114" s="1" t="s">
        <v>69</v>
      </c>
      <c r="E114" s="65">
        <v>0</v>
      </c>
      <c r="F114" s="54">
        <v>2</v>
      </c>
      <c r="G114" s="49" t="s">
        <v>289</v>
      </c>
      <c r="H114" s="136">
        <v>5</v>
      </c>
      <c r="I114" s="55">
        <f t="shared" si="9"/>
        <v>2.5</v>
      </c>
      <c r="J114" s="31" t="str">
        <f t="shared" si="15"/>
        <v>MUY ALTO</v>
      </c>
      <c r="K114" s="33">
        <v>0</v>
      </c>
      <c r="L114" s="33">
        <v>0</v>
      </c>
      <c r="M114" s="132">
        <v>0</v>
      </c>
      <c r="N114" s="33">
        <v>0</v>
      </c>
      <c r="O114" s="33">
        <v>0</v>
      </c>
      <c r="P114" s="106"/>
      <c r="Q114" s="31" t="s">
        <v>293</v>
      </c>
      <c r="R114" s="102"/>
      <c r="S114" s="32"/>
      <c r="T114" s="31" t="s">
        <v>293</v>
      </c>
    </row>
    <row r="115" spans="1:20" ht="38.25" x14ac:dyDescent="0.25">
      <c r="A115" s="141"/>
      <c r="B115" s="10" t="s">
        <v>68</v>
      </c>
      <c r="C115" s="3" t="s">
        <v>30</v>
      </c>
      <c r="D115" s="1" t="s">
        <v>69</v>
      </c>
      <c r="E115" s="65">
        <v>0</v>
      </c>
      <c r="F115" s="54">
        <v>2</v>
      </c>
      <c r="G115" s="49" t="s">
        <v>289</v>
      </c>
      <c r="H115" s="136">
        <v>3</v>
      </c>
      <c r="I115" s="55">
        <f t="shared" si="9"/>
        <v>1.5</v>
      </c>
      <c r="J115" s="31" t="str">
        <f t="shared" si="15"/>
        <v>MUY ALTO</v>
      </c>
      <c r="K115" s="33">
        <v>0</v>
      </c>
      <c r="L115" s="33">
        <v>0</v>
      </c>
      <c r="M115" s="132">
        <v>0</v>
      </c>
      <c r="N115" s="33">
        <v>0</v>
      </c>
      <c r="O115" s="33">
        <v>0</v>
      </c>
      <c r="P115" s="106"/>
      <c r="Q115" s="31" t="s">
        <v>293</v>
      </c>
      <c r="R115" s="102"/>
      <c r="S115" s="32"/>
      <c r="T115" s="31" t="s">
        <v>293</v>
      </c>
    </row>
    <row r="116" spans="1:20" ht="38.25" x14ac:dyDescent="0.25">
      <c r="A116" s="141"/>
      <c r="B116" s="10" t="s">
        <v>68</v>
      </c>
      <c r="C116" s="3" t="s">
        <v>31</v>
      </c>
      <c r="D116" s="1" t="s">
        <v>69</v>
      </c>
      <c r="E116" s="65">
        <v>0</v>
      </c>
      <c r="F116" s="54">
        <v>3</v>
      </c>
      <c r="G116" s="49" t="s">
        <v>289</v>
      </c>
      <c r="H116" s="136">
        <v>6</v>
      </c>
      <c r="I116" s="55">
        <f t="shared" si="9"/>
        <v>2</v>
      </c>
      <c r="J116" s="31" t="str">
        <f t="shared" si="15"/>
        <v>MUY ALTO</v>
      </c>
      <c r="K116" s="33">
        <v>0</v>
      </c>
      <c r="L116" s="33">
        <v>0</v>
      </c>
      <c r="M116" s="132">
        <v>0</v>
      </c>
      <c r="N116" s="33">
        <v>0</v>
      </c>
      <c r="O116" s="33">
        <v>0</v>
      </c>
      <c r="P116" s="106"/>
      <c r="Q116" s="31" t="s">
        <v>293</v>
      </c>
      <c r="R116" s="102"/>
      <c r="S116" s="32"/>
      <c r="T116" s="31" t="s">
        <v>293</v>
      </c>
    </row>
    <row r="117" spans="1:20" ht="38.25" x14ac:dyDescent="0.25">
      <c r="A117" s="141"/>
      <c r="B117" s="10" t="s">
        <v>68</v>
      </c>
      <c r="C117" s="3" t="s">
        <v>27</v>
      </c>
      <c r="D117" s="1" t="s">
        <v>70</v>
      </c>
      <c r="E117" s="65">
        <v>3200</v>
      </c>
      <c r="F117" s="54">
        <v>350</v>
      </c>
      <c r="G117" s="49" t="s">
        <v>289</v>
      </c>
      <c r="H117" s="136">
        <v>485</v>
      </c>
      <c r="I117" s="55">
        <f t="shared" si="9"/>
        <v>1.3857142857142857</v>
      </c>
      <c r="J117" s="31" t="str">
        <f t="shared" si="15"/>
        <v>MUY ALTO</v>
      </c>
      <c r="K117" s="33">
        <v>0</v>
      </c>
      <c r="L117" s="33">
        <v>0</v>
      </c>
      <c r="M117" s="132">
        <v>0</v>
      </c>
      <c r="N117" s="33">
        <v>0</v>
      </c>
      <c r="O117" s="33">
        <v>0</v>
      </c>
      <c r="P117" s="106"/>
      <c r="Q117" s="31" t="s">
        <v>293</v>
      </c>
      <c r="R117" s="102"/>
      <c r="S117" s="32"/>
      <c r="T117" s="31" t="s">
        <v>293</v>
      </c>
    </row>
    <row r="118" spans="1:20" ht="38.25" x14ac:dyDescent="0.25">
      <c r="A118" s="141"/>
      <c r="B118" s="10" t="s">
        <v>68</v>
      </c>
      <c r="C118" s="3" t="s">
        <v>29</v>
      </c>
      <c r="D118" s="1" t="s">
        <v>70</v>
      </c>
      <c r="E118" s="65">
        <v>93</v>
      </c>
      <c r="F118" s="54">
        <v>10</v>
      </c>
      <c r="G118" s="49" t="s">
        <v>289</v>
      </c>
      <c r="H118" s="136">
        <v>42</v>
      </c>
      <c r="I118" s="55">
        <f t="shared" si="9"/>
        <v>4.2</v>
      </c>
      <c r="J118" s="31" t="str">
        <f t="shared" si="15"/>
        <v>MUY ALTO</v>
      </c>
      <c r="K118" s="33">
        <v>0</v>
      </c>
      <c r="L118" s="33">
        <v>0</v>
      </c>
      <c r="M118" s="132">
        <v>0</v>
      </c>
      <c r="N118" s="33">
        <v>0</v>
      </c>
      <c r="O118" s="33">
        <v>0</v>
      </c>
      <c r="P118" s="106"/>
      <c r="Q118" s="31" t="s">
        <v>293</v>
      </c>
      <c r="R118" s="102"/>
      <c r="S118" s="32"/>
      <c r="T118" s="31" t="s">
        <v>293</v>
      </c>
    </row>
    <row r="119" spans="1:20" ht="38.25" x14ac:dyDescent="0.25">
      <c r="A119" s="141"/>
      <c r="B119" s="10" t="s">
        <v>68</v>
      </c>
      <c r="C119" s="3" t="s">
        <v>30</v>
      </c>
      <c r="D119" s="1" t="s">
        <v>70</v>
      </c>
      <c r="E119" s="65">
        <v>218</v>
      </c>
      <c r="F119" s="54">
        <v>10</v>
      </c>
      <c r="G119" s="49" t="s">
        <v>289</v>
      </c>
      <c r="H119" s="136">
        <v>69</v>
      </c>
      <c r="I119" s="55">
        <f t="shared" si="9"/>
        <v>6.9</v>
      </c>
      <c r="J119" s="31" t="str">
        <f t="shared" si="15"/>
        <v>MUY ALTO</v>
      </c>
      <c r="K119" s="33">
        <v>0</v>
      </c>
      <c r="L119" s="33">
        <v>0</v>
      </c>
      <c r="M119" s="132">
        <v>0</v>
      </c>
      <c r="N119" s="33">
        <v>0</v>
      </c>
      <c r="O119" s="33">
        <v>0</v>
      </c>
      <c r="P119" s="106"/>
      <c r="Q119" s="31" t="s">
        <v>293</v>
      </c>
      <c r="R119" s="102"/>
      <c r="S119" s="32"/>
      <c r="T119" s="31" t="s">
        <v>293</v>
      </c>
    </row>
    <row r="120" spans="1:20" ht="38.25" x14ac:dyDescent="0.25">
      <c r="A120" s="141"/>
      <c r="B120" s="10" t="s">
        <v>68</v>
      </c>
      <c r="C120" s="3" t="s">
        <v>31</v>
      </c>
      <c r="D120" s="1" t="s">
        <v>70</v>
      </c>
      <c r="E120" s="65">
        <v>505</v>
      </c>
      <c r="F120" s="54">
        <v>15</v>
      </c>
      <c r="G120" s="49" t="s">
        <v>289</v>
      </c>
      <c r="H120" s="136">
        <v>55</v>
      </c>
      <c r="I120" s="55">
        <f t="shared" si="9"/>
        <v>3.6666666666666665</v>
      </c>
      <c r="J120" s="31" t="str">
        <f t="shared" si="15"/>
        <v>MUY ALTO</v>
      </c>
      <c r="K120" s="33">
        <v>0</v>
      </c>
      <c r="L120" s="33">
        <v>0</v>
      </c>
      <c r="M120" s="132">
        <v>0</v>
      </c>
      <c r="N120" s="33">
        <v>0</v>
      </c>
      <c r="O120" s="33">
        <v>0</v>
      </c>
      <c r="P120" s="106"/>
      <c r="Q120" s="31" t="s">
        <v>293</v>
      </c>
      <c r="R120" s="102"/>
      <c r="S120" s="32"/>
      <c r="T120" s="31" t="s">
        <v>293</v>
      </c>
    </row>
    <row r="121" spans="1:20" ht="25.5" x14ac:dyDescent="0.25">
      <c r="A121" s="141"/>
      <c r="B121" s="11" t="s">
        <v>306</v>
      </c>
      <c r="C121" s="20"/>
      <c r="D121" s="7"/>
      <c r="E121" s="76"/>
      <c r="F121" s="77"/>
      <c r="G121" s="52"/>
      <c r="H121" s="77"/>
      <c r="I121" s="78">
        <f>+AVERAGE(I104:I120)</f>
        <v>1.877847138855542</v>
      </c>
      <c r="J121" s="35" t="str">
        <f t="shared" si="15"/>
        <v>MUY ALTO</v>
      </c>
      <c r="K121" s="36">
        <v>390</v>
      </c>
      <c r="L121" s="36">
        <v>171</v>
      </c>
      <c r="M121" s="75">
        <v>4.3846153846153845E-7</v>
      </c>
      <c r="N121" s="36">
        <v>17.937570000000001</v>
      </c>
      <c r="O121" s="36">
        <v>57.518348000000003</v>
      </c>
      <c r="P121" s="109">
        <f>+O121/L121</f>
        <v>0.33636460818713454</v>
      </c>
      <c r="Q121" s="35" t="str">
        <f t="shared" ref="Q121" si="16">IF(P121&lt;=20%,"MUY BAJO",IF(AND(P121&gt;20%,P121&lt;=40%),"BAJO",IF(AND(P121&gt;40%,P121&lt;=60%),"MEDIO",IF(AND(P121&gt;60%,P121&lt;=80%),"ALTO","MUY ALTO"))))</f>
        <v>BAJO</v>
      </c>
      <c r="R121" s="102"/>
      <c r="S121" s="74">
        <f t="shared" si="11"/>
        <v>0.63164131709647597</v>
      </c>
      <c r="T121" s="35" t="str">
        <f t="shared" ref="T121" si="17">IF(S121&lt;=20%,"MUY BAJO",IF(AND(S121&gt;20%,S121&lt;=40%),"BAJO",IF(AND(S121&gt;40%,S121&lt;=60%),"MEDIO",IF(AND(S121&gt;60%,S121&lt;=80%),"ALTO","MUY ALTO"))))</f>
        <v>ALTO</v>
      </c>
    </row>
    <row r="122" spans="1:20" ht="51" x14ac:dyDescent="0.25">
      <c r="A122" s="141"/>
      <c r="B122" s="10" t="s">
        <v>71</v>
      </c>
      <c r="C122" s="3" t="s">
        <v>1</v>
      </c>
      <c r="D122" s="1" t="s">
        <v>72</v>
      </c>
      <c r="E122" s="49">
        <v>22</v>
      </c>
      <c r="F122" s="54">
        <v>4</v>
      </c>
      <c r="G122" s="49" t="s">
        <v>289</v>
      </c>
      <c r="H122" s="136">
        <v>0</v>
      </c>
      <c r="I122" s="55">
        <f t="shared" si="9"/>
        <v>0</v>
      </c>
      <c r="J122" s="31" t="str">
        <f t="shared" si="15"/>
        <v>MUY BAJO</v>
      </c>
      <c r="K122" s="33">
        <v>0</v>
      </c>
      <c r="L122" s="33">
        <v>0</v>
      </c>
      <c r="M122" s="132">
        <v>0</v>
      </c>
      <c r="N122" s="33">
        <v>0</v>
      </c>
      <c r="O122" s="33">
        <v>0</v>
      </c>
      <c r="P122" s="127"/>
      <c r="Q122" s="31" t="s">
        <v>293</v>
      </c>
      <c r="R122" s="102"/>
      <c r="S122" s="32"/>
      <c r="T122" s="31" t="s">
        <v>293</v>
      </c>
    </row>
    <row r="123" spans="1:20" ht="38.25" x14ac:dyDescent="0.25">
      <c r="A123" s="141"/>
      <c r="B123" s="10" t="s">
        <v>73</v>
      </c>
      <c r="C123" s="3" t="s">
        <v>27</v>
      </c>
      <c r="D123" s="1" t="s">
        <v>74</v>
      </c>
      <c r="E123" s="49">
        <v>0</v>
      </c>
      <c r="F123" s="54">
        <v>2</v>
      </c>
      <c r="G123" s="49" t="s">
        <v>289</v>
      </c>
      <c r="H123" s="136">
        <v>1</v>
      </c>
      <c r="I123" s="55">
        <f t="shared" si="9"/>
        <v>0.5</v>
      </c>
      <c r="J123" s="31" t="str">
        <f t="shared" si="15"/>
        <v>MEDIO</v>
      </c>
      <c r="K123" s="33">
        <v>0</v>
      </c>
      <c r="L123" s="33">
        <v>27</v>
      </c>
      <c r="M123" s="132" t="e">
        <v>#DIV/0!</v>
      </c>
      <c r="N123" s="33">
        <v>15.4785</v>
      </c>
      <c r="O123" s="33">
        <v>23.404499999999999</v>
      </c>
      <c r="P123" s="127">
        <f t="shared" ref="P123:P145" si="18">+O123/L123</f>
        <v>0.86683333333333323</v>
      </c>
      <c r="Q123" s="31" t="str">
        <f t="shared" si="10"/>
        <v>MUY ALTO</v>
      </c>
      <c r="R123" s="102"/>
      <c r="S123" s="32">
        <f t="shared" ref="S123" si="19">+I123*P123</f>
        <v>0.43341666666666662</v>
      </c>
      <c r="T123" s="31" t="str">
        <f t="shared" ref="T123" si="20">IF(S123&lt;=20%,"MUY BAJO",IF(AND(S123&gt;20%,S123&lt;=40%),"BAJO",IF(AND(S123&gt;40%,S123&lt;=60%),"MEDIO",IF(AND(S123&gt;60%,S123&lt;=80%),"ALTO","MUY ALTO"))))</f>
        <v>MEDIO</v>
      </c>
    </row>
    <row r="124" spans="1:20" ht="38.25" x14ac:dyDescent="0.25">
      <c r="A124" s="141"/>
      <c r="B124" s="10" t="s">
        <v>73</v>
      </c>
      <c r="C124" s="3" t="s">
        <v>29</v>
      </c>
      <c r="D124" s="1" t="s">
        <v>74</v>
      </c>
      <c r="E124" s="49">
        <v>0</v>
      </c>
      <c r="F124" s="54">
        <v>2</v>
      </c>
      <c r="G124" s="49" t="s">
        <v>289</v>
      </c>
      <c r="H124" s="136">
        <v>0</v>
      </c>
      <c r="I124" s="55">
        <f t="shared" si="9"/>
        <v>0</v>
      </c>
      <c r="J124" s="31" t="str">
        <f t="shared" si="15"/>
        <v>MUY BAJO</v>
      </c>
      <c r="K124" s="33">
        <v>0</v>
      </c>
      <c r="L124" s="33">
        <v>0</v>
      </c>
      <c r="M124" s="132">
        <v>0</v>
      </c>
      <c r="N124" s="33">
        <v>0</v>
      </c>
      <c r="O124" s="33">
        <v>0</v>
      </c>
      <c r="P124" s="127"/>
      <c r="Q124" s="31" t="s">
        <v>293</v>
      </c>
      <c r="R124" s="102"/>
      <c r="S124" s="32"/>
      <c r="T124" s="31" t="s">
        <v>293</v>
      </c>
    </row>
    <row r="125" spans="1:20" ht="38.25" x14ac:dyDescent="0.25">
      <c r="A125" s="141"/>
      <c r="B125" s="10" t="s">
        <v>73</v>
      </c>
      <c r="C125" s="3" t="s">
        <v>30</v>
      </c>
      <c r="D125" s="1" t="s">
        <v>74</v>
      </c>
      <c r="E125" s="49">
        <v>0</v>
      </c>
      <c r="F125" s="54">
        <v>2</v>
      </c>
      <c r="G125" s="49" t="s">
        <v>289</v>
      </c>
      <c r="H125" s="136">
        <v>0</v>
      </c>
      <c r="I125" s="55">
        <f t="shared" si="9"/>
        <v>0</v>
      </c>
      <c r="J125" s="31" t="str">
        <f t="shared" si="15"/>
        <v>MUY BAJO</v>
      </c>
      <c r="K125" s="33">
        <v>0</v>
      </c>
      <c r="L125" s="33">
        <v>0</v>
      </c>
      <c r="M125" s="132">
        <v>0</v>
      </c>
      <c r="N125" s="33">
        <v>0</v>
      </c>
      <c r="O125" s="33">
        <v>0</v>
      </c>
      <c r="P125" s="127"/>
      <c r="Q125" s="31" t="s">
        <v>293</v>
      </c>
      <c r="R125" s="102"/>
      <c r="S125" s="32"/>
      <c r="T125" s="31" t="s">
        <v>293</v>
      </c>
    </row>
    <row r="126" spans="1:20" ht="38.25" x14ac:dyDescent="0.25">
      <c r="A126" s="141"/>
      <c r="B126" s="10" t="s">
        <v>73</v>
      </c>
      <c r="C126" s="3" t="s">
        <v>31</v>
      </c>
      <c r="D126" s="1" t="s">
        <v>74</v>
      </c>
      <c r="E126" s="49">
        <v>0</v>
      </c>
      <c r="F126" s="54">
        <v>2</v>
      </c>
      <c r="G126" s="49" t="s">
        <v>289</v>
      </c>
      <c r="H126" s="136">
        <v>0</v>
      </c>
      <c r="I126" s="55">
        <f t="shared" si="9"/>
        <v>0</v>
      </c>
      <c r="J126" s="31" t="str">
        <f t="shared" si="15"/>
        <v>MUY BAJO</v>
      </c>
      <c r="K126" s="33">
        <v>0</v>
      </c>
      <c r="L126" s="33">
        <v>0</v>
      </c>
      <c r="M126" s="132">
        <v>0</v>
      </c>
      <c r="N126" s="33">
        <v>0</v>
      </c>
      <c r="O126" s="33">
        <v>0</v>
      </c>
      <c r="P126" s="127"/>
      <c r="Q126" s="31" t="s">
        <v>293</v>
      </c>
      <c r="R126" s="102"/>
      <c r="S126" s="32"/>
      <c r="T126" s="31" t="s">
        <v>293</v>
      </c>
    </row>
    <row r="127" spans="1:20" ht="38.25" x14ac:dyDescent="0.25">
      <c r="A127" s="141"/>
      <c r="B127" s="10" t="s">
        <v>75</v>
      </c>
      <c r="C127" s="3" t="s">
        <v>1</v>
      </c>
      <c r="D127" s="1" t="s">
        <v>76</v>
      </c>
      <c r="E127" s="49">
        <v>0</v>
      </c>
      <c r="F127" s="54">
        <v>1</v>
      </c>
      <c r="G127" s="49" t="s">
        <v>290</v>
      </c>
      <c r="H127" s="136">
        <v>0</v>
      </c>
      <c r="I127" s="55">
        <f t="shared" si="9"/>
        <v>0</v>
      </c>
      <c r="J127" s="31" t="str">
        <f t="shared" si="15"/>
        <v>MUY BAJO</v>
      </c>
      <c r="K127" s="33">
        <v>0</v>
      </c>
      <c r="L127" s="33">
        <v>0</v>
      </c>
      <c r="M127" s="132">
        <v>0</v>
      </c>
      <c r="N127" s="33">
        <v>0</v>
      </c>
      <c r="O127" s="33">
        <v>0</v>
      </c>
      <c r="P127" s="127"/>
      <c r="Q127" s="31" t="s">
        <v>293</v>
      </c>
      <c r="R127" s="102"/>
      <c r="S127" s="32"/>
      <c r="T127" s="31" t="s">
        <v>293</v>
      </c>
    </row>
    <row r="128" spans="1:20" ht="38.25" x14ac:dyDescent="0.25">
      <c r="A128" s="141"/>
      <c r="B128" s="10" t="s">
        <v>75</v>
      </c>
      <c r="C128" s="3" t="s">
        <v>1</v>
      </c>
      <c r="D128" s="1" t="s">
        <v>77</v>
      </c>
      <c r="E128" s="49">
        <v>0</v>
      </c>
      <c r="F128" s="54">
        <v>1</v>
      </c>
      <c r="G128" s="49" t="s">
        <v>290</v>
      </c>
      <c r="H128" s="136">
        <v>0</v>
      </c>
      <c r="I128" s="55">
        <f t="shared" si="9"/>
        <v>0</v>
      </c>
      <c r="J128" s="31" t="str">
        <f t="shared" si="15"/>
        <v>MUY BAJO</v>
      </c>
      <c r="K128" s="33">
        <v>0</v>
      </c>
      <c r="L128" s="33">
        <v>0</v>
      </c>
      <c r="M128" s="132">
        <v>0</v>
      </c>
      <c r="N128" s="33">
        <v>0</v>
      </c>
      <c r="O128" s="33">
        <v>0</v>
      </c>
      <c r="P128" s="127"/>
      <c r="Q128" s="31" t="s">
        <v>293</v>
      </c>
      <c r="R128" s="102"/>
      <c r="S128" s="32"/>
      <c r="T128" s="31" t="s">
        <v>293</v>
      </c>
    </row>
    <row r="129" spans="1:20" ht="38.25" x14ac:dyDescent="0.25">
      <c r="A129" s="141"/>
      <c r="B129" s="10" t="s">
        <v>78</v>
      </c>
      <c r="C129" s="3" t="s">
        <v>1</v>
      </c>
      <c r="D129" s="1" t="s">
        <v>79</v>
      </c>
      <c r="E129" s="49">
        <v>0</v>
      </c>
      <c r="F129" s="54">
        <v>1</v>
      </c>
      <c r="G129" s="49" t="s">
        <v>290</v>
      </c>
      <c r="H129" s="136">
        <v>0</v>
      </c>
      <c r="I129" s="55">
        <f t="shared" si="9"/>
        <v>0</v>
      </c>
      <c r="J129" s="31" t="str">
        <f t="shared" si="15"/>
        <v>MUY BAJO</v>
      </c>
      <c r="K129" s="33">
        <v>0</v>
      </c>
      <c r="L129" s="33">
        <v>0</v>
      </c>
      <c r="M129" s="132">
        <v>0</v>
      </c>
      <c r="N129" s="33">
        <v>0</v>
      </c>
      <c r="O129" s="33">
        <v>0</v>
      </c>
      <c r="P129" s="127"/>
      <c r="Q129" s="31" t="s">
        <v>293</v>
      </c>
      <c r="R129" s="102"/>
      <c r="S129" s="32"/>
      <c r="T129" s="31" t="s">
        <v>293</v>
      </c>
    </row>
    <row r="130" spans="1:20" ht="38.25" x14ac:dyDescent="0.25">
      <c r="A130" s="141"/>
      <c r="B130" s="10" t="s">
        <v>78</v>
      </c>
      <c r="C130" s="3" t="s">
        <v>1</v>
      </c>
      <c r="D130" s="1" t="s">
        <v>80</v>
      </c>
      <c r="E130" s="49">
        <v>0</v>
      </c>
      <c r="F130" s="54"/>
      <c r="G130" s="49" t="s">
        <v>290</v>
      </c>
      <c r="H130" s="136">
        <v>0</v>
      </c>
      <c r="I130" s="55"/>
      <c r="J130" s="31" t="s">
        <v>293</v>
      </c>
      <c r="K130" s="33">
        <v>0</v>
      </c>
      <c r="L130" s="33">
        <v>0</v>
      </c>
      <c r="M130" s="132">
        <v>0</v>
      </c>
      <c r="N130" s="33">
        <v>0</v>
      </c>
      <c r="O130" s="33">
        <v>0</v>
      </c>
      <c r="P130" s="127"/>
      <c r="Q130" s="31" t="s">
        <v>293</v>
      </c>
      <c r="R130" s="102"/>
      <c r="S130" s="32"/>
      <c r="T130" s="31" t="s">
        <v>293</v>
      </c>
    </row>
    <row r="131" spans="1:20" ht="25.5" x14ac:dyDescent="0.25">
      <c r="A131" s="141"/>
      <c r="B131" s="10" t="s">
        <v>81</v>
      </c>
      <c r="C131" s="3" t="s">
        <v>1</v>
      </c>
      <c r="D131" s="1" t="s">
        <v>82</v>
      </c>
      <c r="E131" s="49">
        <v>43</v>
      </c>
      <c r="F131" s="54">
        <v>43</v>
      </c>
      <c r="G131" s="49" t="s">
        <v>290</v>
      </c>
      <c r="H131" s="136">
        <v>32</v>
      </c>
      <c r="I131" s="55">
        <f t="shared" si="9"/>
        <v>0.7441860465116279</v>
      </c>
      <c r="J131" s="31" t="str">
        <f t="shared" si="15"/>
        <v>ALTO</v>
      </c>
      <c r="K131" s="33">
        <v>0</v>
      </c>
      <c r="L131" s="33">
        <v>0</v>
      </c>
      <c r="M131" s="132">
        <v>0</v>
      </c>
      <c r="N131" s="33">
        <v>0</v>
      </c>
      <c r="O131" s="33">
        <v>0</v>
      </c>
      <c r="P131" s="127"/>
      <c r="Q131" s="31" t="s">
        <v>293</v>
      </c>
      <c r="R131" s="102"/>
      <c r="S131" s="32"/>
      <c r="T131" s="31" t="s">
        <v>293</v>
      </c>
    </row>
    <row r="132" spans="1:20" ht="38.25" x14ac:dyDescent="0.25">
      <c r="A132" s="141"/>
      <c r="B132" s="10" t="s">
        <v>83</v>
      </c>
      <c r="C132" s="3" t="s">
        <v>27</v>
      </c>
      <c r="D132" s="1" t="s">
        <v>84</v>
      </c>
      <c r="E132" s="65">
        <v>43</v>
      </c>
      <c r="F132" s="54"/>
      <c r="G132" s="49" t="s">
        <v>289</v>
      </c>
      <c r="H132" s="136">
        <v>0</v>
      </c>
      <c r="I132" s="55"/>
      <c r="J132" s="31" t="s">
        <v>293</v>
      </c>
      <c r="K132" s="33">
        <v>0</v>
      </c>
      <c r="L132" s="33">
        <v>19</v>
      </c>
      <c r="M132" s="132">
        <v>0</v>
      </c>
      <c r="N132" s="33">
        <v>10.816666</v>
      </c>
      <c r="O132" s="33">
        <v>10.816666</v>
      </c>
      <c r="P132" s="127">
        <f t="shared" si="18"/>
        <v>0.5692982105263158</v>
      </c>
      <c r="Q132" s="31" t="str">
        <f t="shared" si="10"/>
        <v>MEDIO</v>
      </c>
      <c r="R132" s="102"/>
      <c r="S132" s="32">
        <f t="shared" ref="S132" si="21">+I132*P132</f>
        <v>0</v>
      </c>
      <c r="T132" s="31" t="str">
        <f t="shared" ref="T132" si="22">IF(S132&lt;=20%,"MUY BAJO",IF(AND(S132&gt;20%,S132&lt;=40%),"BAJO",IF(AND(S132&gt;40%,S132&lt;=60%),"MEDIO",IF(AND(S132&gt;60%,S132&lt;=80%),"ALTO","MUY ALTO"))))</f>
        <v>MUY BAJO</v>
      </c>
    </row>
    <row r="133" spans="1:20" ht="38.25" x14ac:dyDescent="0.25">
      <c r="A133" s="141"/>
      <c r="B133" s="10" t="s">
        <v>83</v>
      </c>
      <c r="C133" s="3" t="s">
        <v>29</v>
      </c>
      <c r="D133" s="1" t="s">
        <v>84</v>
      </c>
      <c r="E133" s="65">
        <v>3</v>
      </c>
      <c r="F133" s="54"/>
      <c r="G133" s="49" t="s">
        <v>289</v>
      </c>
      <c r="H133" s="136">
        <v>0</v>
      </c>
      <c r="I133" s="55"/>
      <c r="J133" s="31" t="s">
        <v>293</v>
      </c>
      <c r="K133" s="33">
        <v>0</v>
      </c>
      <c r="L133" s="33">
        <v>0</v>
      </c>
      <c r="M133" s="132">
        <v>0</v>
      </c>
      <c r="N133" s="33">
        <v>0</v>
      </c>
      <c r="O133" s="33">
        <v>0</v>
      </c>
      <c r="P133" s="127"/>
      <c r="Q133" s="31" t="s">
        <v>293</v>
      </c>
      <c r="R133" s="102"/>
      <c r="S133" s="32"/>
      <c r="T133" s="31" t="s">
        <v>293</v>
      </c>
    </row>
    <row r="134" spans="1:20" ht="38.25" x14ac:dyDescent="0.25">
      <c r="A134" s="141"/>
      <c r="B134" s="10" t="s">
        <v>83</v>
      </c>
      <c r="C134" s="3" t="s">
        <v>30</v>
      </c>
      <c r="D134" s="1" t="s">
        <v>84</v>
      </c>
      <c r="E134" s="65">
        <v>3</v>
      </c>
      <c r="F134" s="54"/>
      <c r="G134" s="49" t="s">
        <v>289</v>
      </c>
      <c r="H134" s="136">
        <v>0</v>
      </c>
      <c r="I134" s="55"/>
      <c r="J134" s="31" t="s">
        <v>293</v>
      </c>
      <c r="K134" s="33">
        <v>0</v>
      </c>
      <c r="L134" s="33">
        <v>0</v>
      </c>
      <c r="M134" s="132">
        <v>0</v>
      </c>
      <c r="N134" s="33">
        <v>0</v>
      </c>
      <c r="O134" s="33">
        <v>0</v>
      </c>
      <c r="P134" s="127"/>
      <c r="Q134" s="31" t="s">
        <v>293</v>
      </c>
      <c r="R134" s="102"/>
      <c r="S134" s="32"/>
      <c r="T134" s="31" t="s">
        <v>293</v>
      </c>
    </row>
    <row r="135" spans="1:20" ht="38.25" x14ac:dyDescent="0.25">
      <c r="A135" s="141"/>
      <c r="B135" s="10" t="s">
        <v>83</v>
      </c>
      <c r="C135" s="3" t="s">
        <v>31</v>
      </c>
      <c r="D135" s="1" t="s">
        <v>84</v>
      </c>
      <c r="E135" s="65">
        <v>7</v>
      </c>
      <c r="F135" s="54"/>
      <c r="G135" s="49" t="s">
        <v>289</v>
      </c>
      <c r="H135" s="136">
        <v>0</v>
      </c>
      <c r="I135" s="55"/>
      <c r="J135" s="31" t="s">
        <v>293</v>
      </c>
      <c r="K135" s="33">
        <v>0</v>
      </c>
      <c r="L135" s="33">
        <v>0</v>
      </c>
      <c r="M135" s="132">
        <v>0</v>
      </c>
      <c r="N135" s="33">
        <v>0</v>
      </c>
      <c r="O135" s="33">
        <v>0</v>
      </c>
      <c r="P135" s="127"/>
      <c r="Q135" s="31" t="s">
        <v>293</v>
      </c>
      <c r="R135" s="102"/>
      <c r="S135" s="32"/>
      <c r="T135" s="31" t="s">
        <v>293</v>
      </c>
    </row>
    <row r="136" spans="1:20" ht="38.25" x14ac:dyDescent="0.25">
      <c r="A136" s="141"/>
      <c r="B136" s="10" t="s">
        <v>83</v>
      </c>
      <c r="C136" s="3" t="s">
        <v>27</v>
      </c>
      <c r="D136" s="1" t="s">
        <v>85</v>
      </c>
      <c r="E136" s="65">
        <v>38</v>
      </c>
      <c r="F136" s="54">
        <v>2</v>
      </c>
      <c r="G136" s="49" t="s">
        <v>289</v>
      </c>
      <c r="H136" s="136">
        <v>0</v>
      </c>
      <c r="I136" s="55">
        <f t="shared" ref="I136:I199" si="23">+H136/F136</f>
        <v>0</v>
      </c>
      <c r="J136" s="31" t="str">
        <f t="shared" si="15"/>
        <v>MUY BAJO</v>
      </c>
      <c r="K136" s="33">
        <v>0</v>
      </c>
      <c r="L136" s="33">
        <v>17</v>
      </c>
      <c r="M136" s="132">
        <v>0</v>
      </c>
      <c r="N136" s="33">
        <v>7.1666660000000002</v>
      </c>
      <c r="O136" s="33">
        <v>7.1666660000000002</v>
      </c>
      <c r="P136" s="127">
        <f t="shared" si="18"/>
        <v>0.42156858823529414</v>
      </c>
      <c r="Q136" s="31" t="str">
        <f t="shared" si="10"/>
        <v>MEDIO</v>
      </c>
      <c r="R136" s="102"/>
      <c r="S136" s="32">
        <f t="shared" ref="S136" si="24">+I136*P136</f>
        <v>0</v>
      </c>
      <c r="T136" s="31" t="str">
        <f t="shared" ref="T136" si="25">IF(S136&lt;=20%,"MUY BAJO",IF(AND(S136&gt;20%,S136&lt;=40%),"BAJO",IF(AND(S136&gt;40%,S136&lt;=60%),"MEDIO",IF(AND(S136&gt;60%,S136&lt;=80%),"ALTO","MUY ALTO"))))</f>
        <v>MUY BAJO</v>
      </c>
    </row>
    <row r="137" spans="1:20" ht="38.25" x14ac:dyDescent="0.25">
      <c r="A137" s="141"/>
      <c r="B137" s="10" t="s">
        <v>83</v>
      </c>
      <c r="C137" s="3" t="s">
        <v>29</v>
      </c>
      <c r="D137" s="1" t="s">
        <v>85</v>
      </c>
      <c r="E137" s="65">
        <v>0</v>
      </c>
      <c r="F137" s="54"/>
      <c r="G137" s="49" t="s">
        <v>289</v>
      </c>
      <c r="H137" s="136">
        <v>0</v>
      </c>
      <c r="I137" s="55"/>
      <c r="J137" s="31" t="s">
        <v>293</v>
      </c>
      <c r="K137" s="33">
        <v>0</v>
      </c>
      <c r="L137" s="33">
        <v>0</v>
      </c>
      <c r="M137" s="132">
        <v>0</v>
      </c>
      <c r="N137" s="33">
        <v>0</v>
      </c>
      <c r="O137" s="33">
        <v>0</v>
      </c>
      <c r="P137" s="127"/>
      <c r="Q137" s="31" t="s">
        <v>293</v>
      </c>
      <c r="R137" s="102"/>
      <c r="S137" s="32"/>
      <c r="T137" s="31" t="s">
        <v>293</v>
      </c>
    </row>
    <row r="138" spans="1:20" ht="38.25" x14ac:dyDescent="0.25">
      <c r="A138" s="141"/>
      <c r="B138" s="10" t="s">
        <v>83</v>
      </c>
      <c r="C138" s="3" t="s">
        <v>30</v>
      </c>
      <c r="D138" s="1" t="s">
        <v>85</v>
      </c>
      <c r="E138" s="65">
        <v>0</v>
      </c>
      <c r="F138" s="54"/>
      <c r="G138" s="49" t="s">
        <v>289</v>
      </c>
      <c r="H138" s="136">
        <v>0</v>
      </c>
      <c r="I138" s="55"/>
      <c r="J138" s="31" t="s">
        <v>293</v>
      </c>
      <c r="K138" s="33">
        <v>0</v>
      </c>
      <c r="L138" s="33">
        <v>0</v>
      </c>
      <c r="M138" s="132">
        <v>0</v>
      </c>
      <c r="N138" s="33">
        <v>0</v>
      </c>
      <c r="O138" s="33">
        <v>0</v>
      </c>
      <c r="P138" s="127"/>
      <c r="Q138" s="31" t="s">
        <v>293</v>
      </c>
      <c r="R138" s="102"/>
      <c r="S138" s="32"/>
      <c r="T138" s="31" t="s">
        <v>293</v>
      </c>
    </row>
    <row r="139" spans="1:20" ht="38.25" x14ac:dyDescent="0.25">
      <c r="A139" s="141"/>
      <c r="B139" s="10" t="s">
        <v>83</v>
      </c>
      <c r="C139" s="3" t="s">
        <v>31</v>
      </c>
      <c r="D139" s="1" t="s">
        <v>85</v>
      </c>
      <c r="E139" s="65">
        <v>1</v>
      </c>
      <c r="F139" s="54"/>
      <c r="G139" s="49" t="s">
        <v>289</v>
      </c>
      <c r="H139" s="136">
        <v>0</v>
      </c>
      <c r="I139" s="55"/>
      <c r="J139" s="31" t="s">
        <v>293</v>
      </c>
      <c r="K139" s="33">
        <v>0</v>
      </c>
      <c r="L139" s="33">
        <v>0</v>
      </c>
      <c r="M139" s="132">
        <v>0</v>
      </c>
      <c r="N139" s="33">
        <v>0</v>
      </c>
      <c r="O139" s="33">
        <v>0</v>
      </c>
      <c r="P139" s="127"/>
      <c r="Q139" s="31" t="s">
        <v>293</v>
      </c>
      <c r="R139" s="102"/>
      <c r="S139" s="32"/>
      <c r="T139" s="31" t="s">
        <v>293</v>
      </c>
    </row>
    <row r="140" spans="1:20" ht="38.25" x14ac:dyDescent="0.25">
      <c r="A140" s="141"/>
      <c r="B140" s="10" t="s">
        <v>83</v>
      </c>
      <c r="C140" s="3" t="s">
        <v>1</v>
      </c>
      <c r="D140" s="1" t="s">
        <v>86</v>
      </c>
      <c r="E140" s="65">
        <v>0</v>
      </c>
      <c r="F140" s="54"/>
      <c r="G140" s="49" t="s">
        <v>289</v>
      </c>
      <c r="H140" s="136">
        <v>0</v>
      </c>
      <c r="I140" s="55"/>
      <c r="J140" s="31" t="s">
        <v>293</v>
      </c>
      <c r="K140" s="33">
        <v>0</v>
      </c>
      <c r="L140" s="33">
        <v>10</v>
      </c>
      <c r="M140" s="132" t="e">
        <v>#DIV/0!</v>
      </c>
      <c r="N140" s="33">
        <v>0</v>
      </c>
      <c r="O140" s="33">
        <v>0</v>
      </c>
      <c r="P140" s="127">
        <f t="shared" si="18"/>
        <v>0</v>
      </c>
      <c r="Q140" s="31" t="str">
        <f t="shared" si="10"/>
        <v>MUY BAJO</v>
      </c>
      <c r="R140" s="102"/>
      <c r="S140" s="32"/>
      <c r="T140" s="31" t="s">
        <v>293</v>
      </c>
    </row>
    <row r="141" spans="1:20" ht="38.25" x14ac:dyDescent="0.25">
      <c r="A141" s="141"/>
      <c r="B141" s="10" t="s">
        <v>83</v>
      </c>
      <c r="C141" s="3" t="s">
        <v>27</v>
      </c>
      <c r="D141" s="1" t="s">
        <v>87</v>
      </c>
      <c r="E141" s="65">
        <v>2000</v>
      </c>
      <c r="F141" s="54">
        <v>1000</v>
      </c>
      <c r="G141" s="49" t="s">
        <v>289</v>
      </c>
      <c r="H141" s="136">
        <v>884</v>
      </c>
      <c r="I141" s="55">
        <f t="shared" si="23"/>
        <v>0.88400000000000001</v>
      </c>
      <c r="J141" s="31" t="str">
        <f t="shared" si="15"/>
        <v>MUY ALTO</v>
      </c>
      <c r="K141" s="33">
        <v>40</v>
      </c>
      <c r="L141" s="33">
        <v>68.752830000000003</v>
      </c>
      <c r="M141" s="132">
        <v>1.7188207499999998E-6</v>
      </c>
      <c r="N141" s="33">
        <v>9.0850000000000009</v>
      </c>
      <c r="O141" s="33">
        <v>37.934759999999997</v>
      </c>
      <c r="P141" s="127">
        <f t="shared" si="18"/>
        <v>0.55175561500522952</v>
      </c>
      <c r="Q141" s="31" t="str">
        <f t="shared" si="10"/>
        <v>MEDIO</v>
      </c>
      <c r="R141" s="102"/>
      <c r="S141" s="32">
        <f t="shared" ref="S141:S201" si="26">+I141*P141</f>
        <v>0.48775196366462292</v>
      </c>
      <c r="T141" s="31" t="str">
        <f t="shared" si="12"/>
        <v>MEDIO</v>
      </c>
    </row>
    <row r="142" spans="1:20" ht="38.25" x14ac:dyDescent="0.25">
      <c r="A142" s="141"/>
      <c r="B142" s="10" t="s">
        <v>83</v>
      </c>
      <c r="C142" s="3" t="s">
        <v>29</v>
      </c>
      <c r="D142" s="1" t="s">
        <v>87</v>
      </c>
      <c r="E142" s="49">
        <v>1922</v>
      </c>
      <c r="F142" s="54">
        <v>300</v>
      </c>
      <c r="G142" s="49" t="s">
        <v>289</v>
      </c>
      <c r="H142" s="136">
        <v>554</v>
      </c>
      <c r="I142" s="55">
        <f t="shared" si="23"/>
        <v>1.8466666666666667</v>
      </c>
      <c r="J142" s="31" t="str">
        <f t="shared" si="15"/>
        <v>MUY ALTO</v>
      </c>
      <c r="K142" s="33">
        <v>15</v>
      </c>
      <c r="L142" s="33">
        <v>19.5</v>
      </c>
      <c r="M142" s="132">
        <v>1.3E-6</v>
      </c>
      <c r="N142" s="33">
        <v>0.66</v>
      </c>
      <c r="O142" s="33">
        <v>7.96</v>
      </c>
      <c r="P142" s="127">
        <f t="shared" si="18"/>
        <v>0.40820512820512822</v>
      </c>
      <c r="Q142" s="31" t="str">
        <f t="shared" si="10"/>
        <v>MEDIO</v>
      </c>
      <c r="R142" s="102"/>
      <c r="S142" s="32">
        <f t="shared" si="26"/>
        <v>0.75381880341880347</v>
      </c>
      <c r="T142" s="31" t="str">
        <f t="shared" si="12"/>
        <v>ALTO</v>
      </c>
    </row>
    <row r="143" spans="1:20" ht="38.25" x14ac:dyDescent="0.25">
      <c r="A143" s="141"/>
      <c r="B143" s="10" t="s">
        <v>83</v>
      </c>
      <c r="C143" s="3" t="s">
        <v>30</v>
      </c>
      <c r="D143" s="1" t="s">
        <v>87</v>
      </c>
      <c r="E143" s="49">
        <v>1612</v>
      </c>
      <c r="F143" s="54">
        <v>300</v>
      </c>
      <c r="G143" s="49" t="s">
        <v>289</v>
      </c>
      <c r="H143" s="136">
        <v>978</v>
      </c>
      <c r="I143" s="55">
        <f t="shared" si="23"/>
        <v>3.26</v>
      </c>
      <c r="J143" s="31" t="str">
        <f t="shared" si="15"/>
        <v>MUY ALTO</v>
      </c>
      <c r="K143" s="33">
        <v>15</v>
      </c>
      <c r="L143" s="33">
        <v>19.5</v>
      </c>
      <c r="M143" s="132">
        <v>1.3E-6</v>
      </c>
      <c r="N143" s="33">
        <v>4.2</v>
      </c>
      <c r="O143" s="33">
        <v>11.5</v>
      </c>
      <c r="P143" s="127">
        <f t="shared" si="18"/>
        <v>0.58974358974358976</v>
      </c>
      <c r="Q143" s="31" t="str">
        <f t="shared" ref="Q143:Q209" si="27">IF(P143&lt;=20%,"MUY BAJO",IF(AND(P143&gt;20%,P143&lt;=40%),"BAJO",IF(AND(P143&gt;40%,P143&lt;=60%),"MEDIO",IF(AND(P143&gt;60%,P143&lt;=80%),"ALTO","MUY ALTO"))))</f>
        <v>MEDIO</v>
      </c>
      <c r="R143" s="102"/>
      <c r="S143" s="32">
        <f t="shared" si="26"/>
        <v>1.9225641025641025</v>
      </c>
      <c r="T143" s="31" t="str">
        <f t="shared" ref="T143:T209" si="28">IF(S143&lt;=20%,"MUY BAJO",IF(AND(S143&gt;20%,S143&lt;=40%),"BAJO",IF(AND(S143&gt;40%,S143&lt;=60%),"MEDIO",IF(AND(S143&gt;60%,S143&lt;=80%),"ALTO","MUY ALTO"))))</f>
        <v>MUY ALTO</v>
      </c>
    </row>
    <row r="144" spans="1:20" ht="38.25" x14ac:dyDescent="0.25">
      <c r="A144" s="141"/>
      <c r="B144" s="10" t="s">
        <v>83</v>
      </c>
      <c r="C144" s="3" t="s">
        <v>31</v>
      </c>
      <c r="D144" s="1" t="s">
        <v>87</v>
      </c>
      <c r="E144" s="54">
        <v>1052</v>
      </c>
      <c r="F144" s="54">
        <v>500</v>
      </c>
      <c r="G144" s="49" t="s">
        <v>289</v>
      </c>
      <c r="H144" s="136">
        <v>408</v>
      </c>
      <c r="I144" s="55">
        <f t="shared" si="23"/>
        <v>0.81599999999999995</v>
      </c>
      <c r="J144" s="31" t="str">
        <f t="shared" si="15"/>
        <v>MUY ALTO</v>
      </c>
      <c r="K144" s="33">
        <v>25</v>
      </c>
      <c r="L144" s="33">
        <v>30.5</v>
      </c>
      <c r="M144" s="132">
        <v>1.22E-6</v>
      </c>
      <c r="N144" s="33">
        <v>2</v>
      </c>
      <c r="O144" s="33">
        <v>14.5</v>
      </c>
      <c r="P144" s="127">
        <f t="shared" si="18"/>
        <v>0.47540983606557374</v>
      </c>
      <c r="Q144" s="31" t="str">
        <f t="shared" si="27"/>
        <v>MEDIO</v>
      </c>
      <c r="R144" s="102"/>
      <c r="S144" s="32">
        <f t="shared" si="26"/>
        <v>0.38793442622950813</v>
      </c>
      <c r="T144" s="31" t="str">
        <f t="shared" si="28"/>
        <v>BAJO</v>
      </c>
    </row>
    <row r="145" spans="1:20" ht="38.25" x14ac:dyDescent="0.25">
      <c r="A145" s="141"/>
      <c r="B145" s="10" t="s">
        <v>83</v>
      </c>
      <c r="C145" s="3" t="s">
        <v>27</v>
      </c>
      <c r="D145" s="1" t="s">
        <v>88</v>
      </c>
      <c r="E145" s="54">
        <v>0</v>
      </c>
      <c r="F145" s="54">
        <v>6</v>
      </c>
      <c r="G145" s="49" t="s">
        <v>289</v>
      </c>
      <c r="H145" s="136">
        <v>0</v>
      </c>
      <c r="I145" s="55">
        <f t="shared" si="23"/>
        <v>0</v>
      </c>
      <c r="J145" s="31" t="str">
        <f t="shared" si="15"/>
        <v>MUY BAJO</v>
      </c>
      <c r="K145" s="33">
        <v>0</v>
      </c>
      <c r="L145" s="33">
        <v>114.108752</v>
      </c>
      <c r="M145" s="132">
        <v>0</v>
      </c>
      <c r="N145" s="33">
        <v>8.3166659999999997</v>
      </c>
      <c r="O145" s="33">
        <v>67.366664999999998</v>
      </c>
      <c r="P145" s="127">
        <f t="shared" si="18"/>
        <v>0.59037246327959136</v>
      </c>
      <c r="Q145" s="31" t="s">
        <v>293</v>
      </c>
      <c r="R145" s="102"/>
      <c r="S145" s="32">
        <f t="shared" si="26"/>
        <v>0</v>
      </c>
      <c r="T145" s="31" t="str">
        <f t="shared" si="28"/>
        <v>MUY BAJO</v>
      </c>
    </row>
    <row r="146" spans="1:20" ht="38.25" x14ac:dyDescent="0.25">
      <c r="A146" s="141"/>
      <c r="B146" s="10" t="s">
        <v>83</v>
      </c>
      <c r="C146" s="3" t="s">
        <v>29</v>
      </c>
      <c r="D146" s="1" t="s">
        <v>88</v>
      </c>
      <c r="E146" s="54">
        <v>0</v>
      </c>
      <c r="F146" s="54"/>
      <c r="G146" s="49" t="s">
        <v>289</v>
      </c>
      <c r="H146" s="136">
        <v>0</v>
      </c>
      <c r="I146" s="55"/>
      <c r="J146" s="31" t="s">
        <v>293</v>
      </c>
      <c r="K146" s="33">
        <v>0</v>
      </c>
      <c r="L146" s="33">
        <v>0</v>
      </c>
      <c r="M146" s="132">
        <v>0</v>
      </c>
      <c r="N146" s="33">
        <v>0</v>
      </c>
      <c r="O146" s="33">
        <v>0</v>
      </c>
      <c r="P146" s="127"/>
      <c r="Q146" s="31" t="s">
        <v>293</v>
      </c>
      <c r="R146" s="102"/>
      <c r="S146" s="32"/>
      <c r="T146" s="31" t="s">
        <v>293</v>
      </c>
    </row>
    <row r="147" spans="1:20" ht="38.25" x14ac:dyDescent="0.25">
      <c r="A147" s="141"/>
      <c r="B147" s="10" t="s">
        <v>83</v>
      </c>
      <c r="C147" s="3" t="s">
        <v>30</v>
      </c>
      <c r="D147" s="1" t="s">
        <v>88</v>
      </c>
      <c r="E147" s="54">
        <v>0</v>
      </c>
      <c r="F147" s="54"/>
      <c r="G147" s="49" t="s">
        <v>289</v>
      </c>
      <c r="H147" s="136">
        <v>0</v>
      </c>
      <c r="I147" s="55"/>
      <c r="J147" s="31" t="s">
        <v>293</v>
      </c>
      <c r="K147" s="33">
        <v>0</v>
      </c>
      <c r="L147" s="33">
        <v>0</v>
      </c>
      <c r="M147" s="132">
        <v>0</v>
      </c>
      <c r="N147" s="33">
        <v>0</v>
      </c>
      <c r="O147" s="33">
        <v>0</v>
      </c>
      <c r="P147" s="127"/>
      <c r="Q147" s="31" t="s">
        <v>293</v>
      </c>
      <c r="R147" s="102"/>
      <c r="S147" s="32"/>
      <c r="T147" s="31" t="s">
        <v>293</v>
      </c>
    </row>
    <row r="148" spans="1:20" ht="38.25" x14ac:dyDescent="0.25">
      <c r="A148" s="141"/>
      <c r="B148" s="10" t="s">
        <v>83</v>
      </c>
      <c r="C148" s="3" t="s">
        <v>31</v>
      </c>
      <c r="D148" s="1" t="s">
        <v>88</v>
      </c>
      <c r="E148" s="54">
        <v>0</v>
      </c>
      <c r="F148" s="54"/>
      <c r="G148" s="49" t="s">
        <v>289</v>
      </c>
      <c r="H148" s="136">
        <v>0</v>
      </c>
      <c r="I148" s="55"/>
      <c r="J148" s="31" t="s">
        <v>293</v>
      </c>
      <c r="K148" s="33">
        <v>0</v>
      </c>
      <c r="L148" s="33">
        <v>0</v>
      </c>
      <c r="M148" s="132">
        <v>0</v>
      </c>
      <c r="N148" s="33">
        <v>0</v>
      </c>
      <c r="O148" s="33">
        <v>0</v>
      </c>
      <c r="P148" s="127"/>
      <c r="Q148" s="31" t="s">
        <v>293</v>
      </c>
      <c r="R148" s="102"/>
      <c r="S148" s="32"/>
      <c r="T148" s="31" t="s">
        <v>293</v>
      </c>
    </row>
    <row r="149" spans="1:20" ht="38.25" x14ac:dyDescent="0.25">
      <c r="A149" s="141"/>
      <c r="B149" s="11" t="s">
        <v>329</v>
      </c>
      <c r="C149" s="20"/>
      <c r="D149" s="7"/>
      <c r="E149" s="76"/>
      <c r="F149" s="77"/>
      <c r="G149" s="52"/>
      <c r="H149" s="77"/>
      <c r="I149" s="78">
        <f>+AVERAGE(I122:I148)</f>
        <v>0.53672351421188624</v>
      </c>
      <c r="J149" s="31" t="str">
        <f t="shared" si="15"/>
        <v>MEDIO</v>
      </c>
      <c r="K149" s="36">
        <v>95</v>
      </c>
      <c r="L149" s="36">
        <v>325.361582</v>
      </c>
      <c r="M149" s="75">
        <v>3.4248587578947368E-6</v>
      </c>
      <c r="N149" s="36">
        <v>57.723497999999999</v>
      </c>
      <c r="O149" s="36">
        <v>180.64925700000001</v>
      </c>
      <c r="P149" s="135">
        <f>+O149/L149</f>
        <v>0.55522614529210157</v>
      </c>
      <c r="Q149" s="31" t="str">
        <f t="shared" ref="Q149" si="29">IF(P149&lt;=20%,"MUY BAJO",IF(AND(P149&gt;20%,P149&lt;=40%),"BAJO",IF(AND(P149&gt;40%,P149&lt;=60%),"MEDIO",IF(AND(P149&gt;60%,P149&lt;=80%),"ALTO","MUY ALTO"))))</f>
        <v>MEDIO</v>
      </c>
      <c r="R149" s="102"/>
      <c r="S149" s="74">
        <f t="shared" si="26"/>
        <v>0.29800292788349608</v>
      </c>
      <c r="T149" s="31" t="str">
        <f t="shared" ref="T149" si="30">IF(S149&lt;=20%,"MUY BAJO",IF(AND(S149&gt;20%,S149&lt;=40%),"BAJO",IF(AND(S149&gt;40%,S149&lt;=60%),"MEDIO",IF(AND(S149&gt;60%,S149&lt;=80%),"ALTO","MUY ALTO"))))</f>
        <v>BAJO</v>
      </c>
    </row>
    <row r="150" spans="1:20" ht="38.25" x14ac:dyDescent="0.25">
      <c r="A150" s="141"/>
      <c r="B150" s="10" t="s">
        <v>89</v>
      </c>
      <c r="C150" s="3" t="s">
        <v>1</v>
      </c>
      <c r="D150" s="1" t="s">
        <v>90</v>
      </c>
      <c r="E150" s="54">
        <v>0</v>
      </c>
      <c r="F150" s="54">
        <v>1</v>
      </c>
      <c r="G150" s="49" t="s">
        <v>290</v>
      </c>
      <c r="H150" s="136">
        <v>1</v>
      </c>
      <c r="I150" s="55">
        <f t="shared" si="23"/>
        <v>1</v>
      </c>
      <c r="J150" s="31" t="str">
        <f t="shared" si="15"/>
        <v>MUY ALTO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127"/>
      <c r="Q150" s="31" t="s">
        <v>293</v>
      </c>
      <c r="R150" s="102"/>
      <c r="S150" s="32"/>
      <c r="T150" s="31" t="s">
        <v>293</v>
      </c>
    </row>
    <row r="151" spans="1:20" ht="38.25" x14ac:dyDescent="0.25">
      <c r="A151" s="141"/>
      <c r="B151" s="10" t="s">
        <v>91</v>
      </c>
      <c r="C151" s="3" t="s">
        <v>1</v>
      </c>
      <c r="D151" s="1" t="s">
        <v>92</v>
      </c>
      <c r="E151" s="54">
        <v>0</v>
      </c>
      <c r="F151" s="54">
        <v>2</v>
      </c>
      <c r="G151" s="49" t="s">
        <v>289</v>
      </c>
      <c r="H151" s="136">
        <v>0</v>
      </c>
      <c r="I151" s="55">
        <f t="shared" si="23"/>
        <v>0</v>
      </c>
      <c r="J151" s="31" t="str">
        <f t="shared" si="15"/>
        <v>MUY BAJO</v>
      </c>
      <c r="K151" s="33">
        <v>0</v>
      </c>
      <c r="L151" s="33">
        <v>0</v>
      </c>
      <c r="M151" s="33">
        <v>0</v>
      </c>
      <c r="N151" s="33">
        <v>0</v>
      </c>
      <c r="O151" s="33">
        <v>0</v>
      </c>
      <c r="P151" s="127"/>
      <c r="Q151" s="31" t="s">
        <v>293</v>
      </c>
      <c r="R151" s="102"/>
      <c r="S151" s="32"/>
      <c r="T151" s="31" t="s">
        <v>293</v>
      </c>
    </row>
    <row r="152" spans="1:20" ht="51" x14ac:dyDescent="0.25">
      <c r="A152" s="141"/>
      <c r="B152" s="11" t="s">
        <v>328</v>
      </c>
      <c r="C152" s="20"/>
      <c r="D152" s="7"/>
      <c r="E152" s="76"/>
      <c r="F152" s="77"/>
      <c r="G152" s="52"/>
      <c r="H152" s="77"/>
      <c r="I152" s="78">
        <f>+AVERAGE(I150:I151)</f>
        <v>0.5</v>
      </c>
      <c r="J152" s="31" t="str">
        <f t="shared" si="15"/>
        <v>MEDIO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135"/>
      <c r="Q152" s="116"/>
      <c r="R152" s="102"/>
      <c r="S152" s="74"/>
      <c r="T152" s="116"/>
    </row>
    <row r="153" spans="1:20" ht="38.25" x14ac:dyDescent="0.25">
      <c r="A153" s="141"/>
      <c r="B153" s="10" t="s">
        <v>93</v>
      </c>
      <c r="C153" s="3" t="s">
        <v>1</v>
      </c>
      <c r="D153" s="1" t="s">
        <v>94</v>
      </c>
      <c r="E153" s="69">
        <v>0.7</v>
      </c>
      <c r="F153" s="69">
        <v>0.3</v>
      </c>
      <c r="G153" s="49" t="s">
        <v>290</v>
      </c>
      <c r="H153" s="136">
        <v>0</v>
      </c>
      <c r="I153" s="55">
        <f t="shared" si="23"/>
        <v>0</v>
      </c>
      <c r="J153" s="31" t="str">
        <f t="shared" si="15"/>
        <v>MUY BAJO</v>
      </c>
      <c r="K153" s="33">
        <v>0</v>
      </c>
      <c r="L153" s="33">
        <v>0</v>
      </c>
      <c r="M153" s="128">
        <v>0</v>
      </c>
      <c r="N153" s="33">
        <v>0</v>
      </c>
      <c r="O153" s="33">
        <v>0</v>
      </c>
      <c r="P153" s="127"/>
      <c r="Q153" s="31" t="s">
        <v>293</v>
      </c>
      <c r="R153" s="102"/>
      <c r="S153" s="32"/>
      <c r="T153" s="31" t="s">
        <v>293</v>
      </c>
    </row>
    <row r="154" spans="1:20" ht="51" x14ac:dyDescent="0.25">
      <c r="A154" s="141"/>
      <c r="B154" s="10" t="s">
        <v>93</v>
      </c>
      <c r="C154" s="3" t="s">
        <v>1</v>
      </c>
      <c r="D154" s="1" t="s">
        <v>95</v>
      </c>
      <c r="E154" s="54">
        <v>43</v>
      </c>
      <c r="F154" s="54"/>
      <c r="G154" s="49" t="s">
        <v>290</v>
      </c>
      <c r="H154" s="136">
        <v>1</v>
      </c>
      <c r="I154" s="55"/>
      <c r="J154" s="31" t="s">
        <v>293</v>
      </c>
      <c r="K154" s="33">
        <v>0</v>
      </c>
      <c r="L154" s="33">
        <v>0</v>
      </c>
      <c r="M154" s="128">
        <v>0</v>
      </c>
      <c r="N154" s="33">
        <v>0</v>
      </c>
      <c r="O154" s="33">
        <v>0</v>
      </c>
      <c r="P154" s="127"/>
      <c r="Q154" s="31" t="s">
        <v>293</v>
      </c>
      <c r="R154" s="102"/>
      <c r="S154" s="32"/>
      <c r="T154" s="31" t="s">
        <v>293</v>
      </c>
    </row>
    <row r="155" spans="1:20" ht="51" x14ac:dyDescent="0.25">
      <c r="A155" s="141"/>
      <c r="B155" s="10" t="s">
        <v>93</v>
      </c>
      <c r="C155" s="3" t="s">
        <v>1</v>
      </c>
      <c r="D155" s="1" t="s">
        <v>96</v>
      </c>
      <c r="E155" s="54">
        <v>19</v>
      </c>
      <c r="F155" s="54">
        <v>2</v>
      </c>
      <c r="G155" s="49" t="s">
        <v>289</v>
      </c>
      <c r="H155" s="136">
        <v>0</v>
      </c>
      <c r="I155" s="55">
        <f t="shared" si="23"/>
        <v>0</v>
      </c>
      <c r="J155" s="31" t="str">
        <f t="shared" si="15"/>
        <v>MUY BAJO</v>
      </c>
      <c r="K155" s="33">
        <v>0</v>
      </c>
      <c r="L155" s="33">
        <v>0</v>
      </c>
      <c r="M155" s="128">
        <v>0</v>
      </c>
      <c r="N155" s="33">
        <v>0</v>
      </c>
      <c r="O155" s="33">
        <v>0</v>
      </c>
      <c r="P155" s="127"/>
      <c r="Q155" s="31" t="s">
        <v>293</v>
      </c>
      <c r="R155" s="102"/>
      <c r="S155" s="32"/>
      <c r="T155" s="31" t="s">
        <v>293</v>
      </c>
    </row>
    <row r="156" spans="1:20" ht="76.5" x14ac:dyDescent="0.25">
      <c r="A156" s="141"/>
      <c r="B156" s="10" t="s">
        <v>93</v>
      </c>
      <c r="C156" s="3" t="s">
        <v>1</v>
      </c>
      <c r="D156" s="1" t="s">
        <v>97</v>
      </c>
      <c r="E156" s="54">
        <v>1</v>
      </c>
      <c r="F156" s="54">
        <v>1</v>
      </c>
      <c r="G156" s="49" t="s">
        <v>290</v>
      </c>
      <c r="H156" s="136">
        <v>0</v>
      </c>
      <c r="I156" s="55">
        <f t="shared" si="23"/>
        <v>0</v>
      </c>
      <c r="J156" s="31" t="str">
        <f t="shared" si="15"/>
        <v>MUY BAJO</v>
      </c>
      <c r="K156" s="33">
        <v>0</v>
      </c>
      <c r="L156" s="33">
        <v>0</v>
      </c>
      <c r="M156" s="128">
        <v>0</v>
      </c>
      <c r="N156" s="33">
        <v>0</v>
      </c>
      <c r="O156" s="33">
        <v>0</v>
      </c>
      <c r="P156" s="127"/>
      <c r="Q156" s="31" t="s">
        <v>293</v>
      </c>
      <c r="R156" s="102"/>
      <c r="S156" s="32"/>
      <c r="T156" s="31" t="s">
        <v>293</v>
      </c>
    </row>
    <row r="157" spans="1:20" ht="38.25" x14ac:dyDescent="0.25">
      <c r="A157" s="141"/>
      <c r="B157" s="10" t="s">
        <v>98</v>
      </c>
      <c r="C157" s="3" t="s">
        <v>1</v>
      </c>
      <c r="D157" s="1" t="s">
        <v>99</v>
      </c>
      <c r="E157" s="54">
        <v>19</v>
      </c>
      <c r="F157" s="54">
        <v>2</v>
      </c>
      <c r="G157" s="49" t="s">
        <v>291</v>
      </c>
      <c r="H157" s="136">
        <v>2</v>
      </c>
      <c r="I157" s="55">
        <f t="shared" si="23"/>
        <v>1</v>
      </c>
      <c r="J157" s="31" t="str">
        <f t="shared" si="15"/>
        <v>MUY ALTO</v>
      </c>
      <c r="K157" s="33">
        <v>380</v>
      </c>
      <c r="L157" s="33">
        <v>434.8965</v>
      </c>
      <c r="M157" s="128">
        <v>1.1444644736842105E-6</v>
      </c>
      <c r="N157" s="33">
        <v>112.57322499999999</v>
      </c>
      <c r="O157" s="33">
        <v>374.77452</v>
      </c>
      <c r="P157" s="127">
        <f t="shared" ref="P157" si="31">+O157/L157</f>
        <v>0.86175565910509744</v>
      </c>
      <c r="Q157" s="31" t="str">
        <f t="shared" si="27"/>
        <v>MUY ALTO</v>
      </c>
      <c r="R157" s="102"/>
      <c r="S157" s="32">
        <f t="shared" si="26"/>
        <v>0.86175565910509744</v>
      </c>
      <c r="T157" s="31" t="str">
        <f t="shared" si="28"/>
        <v>MUY ALTO</v>
      </c>
    </row>
    <row r="158" spans="1:20" ht="51" x14ac:dyDescent="0.25">
      <c r="A158" s="141"/>
      <c r="B158" s="10" t="s">
        <v>100</v>
      </c>
      <c r="C158" s="3" t="s">
        <v>1</v>
      </c>
      <c r="D158" s="1" t="s">
        <v>101</v>
      </c>
      <c r="E158" s="54">
        <v>1</v>
      </c>
      <c r="F158" s="54">
        <v>1</v>
      </c>
      <c r="G158" s="49" t="s">
        <v>289</v>
      </c>
      <c r="H158" s="136">
        <v>0</v>
      </c>
      <c r="I158" s="55">
        <f t="shared" si="23"/>
        <v>0</v>
      </c>
      <c r="J158" s="31" t="str">
        <f t="shared" si="15"/>
        <v>MUY BAJO</v>
      </c>
      <c r="K158" s="33">
        <v>0</v>
      </c>
      <c r="L158" s="33">
        <v>86</v>
      </c>
      <c r="M158" s="128" t="e">
        <v>#DIV/0!</v>
      </c>
      <c r="N158" s="33">
        <v>0</v>
      </c>
      <c r="O158" s="33">
        <v>1.6</v>
      </c>
      <c r="P158" s="127">
        <f>+O158/L158</f>
        <v>1.8604651162790697E-2</v>
      </c>
      <c r="Q158" s="31" t="str">
        <f t="shared" si="27"/>
        <v>MUY BAJO</v>
      </c>
      <c r="R158" s="102"/>
      <c r="S158" s="32">
        <f t="shared" si="26"/>
        <v>0</v>
      </c>
      <c r="T158" s="31" t="str">
        <f t="shared" si="28"/>
        <v>MUY BAJO</v>
      </c>
    </row>
    <row r="159" spans="1:20" ht="51" x14ac:dyDescent="0.25">
      <c r="A159" s="141"/>
      <c r="B159" s="10" t="s">
        <v>102</v>
      </c>
      <c r="C159" s="3" t="s">
        <v>1</v>
      </c>
      <c r="D159" s="1" t="s">
        <v>103</v>
      </c>
      <c r="E159" s="54">
        <v>21</v>
      </c>
      <c r="F159" s="54">
        <v>3</v>
      </c>
      <c r="G159" s="49" t="s">
        <v>289</v>
      </c>
      <c r="H159" s="136">
        <v>4</v>
      </c>
      <c r="I159" s="55">
        <f t="shared" si="23"/>
        <v>1.3333333333333333</v>
      </c>
      <c r="J159" s="31" t="str">
        <f t="shared" si="15"/>
        <v>MUY ALTO</v>
      </c>
      <c r="K159" s="33">
        <v>0</v>
      </c>
      <c r="L159" s="33">
        <v>0</v>
      </c>
      <c r="M159" s="128">
        <v>0</v>
      </c>
      <c r="N159" s="33">
        <v>0</v>
      </c>
      <c r="O159" s="33">
        <v>0</v>
      </c>
      <c r="P159" s="106"/>
      <c r="Q159" s="31" t="s">
        <v>293</v>
      </c>
      <c r="R159" s="102"/>
      <c r="S159" s="32"/>
      <c r="T159" s="31" t="s">
        <v>293</v>
      </c>
    </row>
    <row r="160" spans="1:20" ht="38.25" x14ac:dyDescent="0.25">
      <c r="A160" s="141"/>
      <c r="B160" s="11" t="s">
        <v>327</v>
      </c>
      <c r="C160" s="20"/>
      <c r="D160" s="7"/>
      <c r="E160" s="76"/>
      <c r="F160" s="77"/>
      <c r="G160" s="52"/>
      <c r="H160" s="77"/>
      <c r="I160" s="78">
        <f>+AVERAGE(I153:I159)</f>
        <v>0.38888888888888884</v>
      </c>
      <c r="J160" s="35" t="str">
        <f t="shared" si="15"/>
        <v>BAJO</v>
      </c>
      <c r="K160" s="36">
        <v>380</v>
      </c>
      <c r="L160" s="36">
        <v>520.89649999999995</v>
      </c>
      <c r="M160" s="75">
        <v>1.3707802631578947E-6</v>
      </c>
      <c r="N160" s="36">
        <v>112.57322499999999</v>
      </c>
      <c r="O160" s="36">
        <v>376.37452000000002</v>
      </c>
      <c r="P160" s="109">
        <f>+O160/L160</f>
        <v>0.72255144736046428</v>
      </c>
      <c r="Q160" s="35" t="str">
        <f t="shared" ref="Q160" si="32">IF(P160&lt;=20%,"MUY BAJO",IF(AND(P160&gt;20%,P160&lt;=40%),"BAJO",IF(AND(P160&gt;40%,P160&lt;=60%),"MEDIO",IF(AND(P160&gt;60%,P160&lt;=80%),"ALTO","MUY ALTO"))))</f>
        <v>ALTO</v>
      </c>
      <c r="R160" s="102"/>
      <c r="S160" s="74">
        <f>+I160*P160</f>
        <v>0.28099222952906938</v>
      </c>
      <c r="T160" s="35" t="str">
        <f t="shared" ref="T160:T161" si="33">IF(S160&lt;=20%,"MUY BAJO",IF(AND(S160&gt;20%,S160&lt;=40%),"BAJO",IF(AND(S160&gt;40%,S160&lt;=60%),"MEDIO",IF(AND(S160&gt;60%,S160&lt;=80%),"ALTO","MUY ALTO"))))</f>
        <v>BAJO</v>
      </c>
    </row>
    <row r="161" spans="1:20" ht="38.25" x14ac:dyDescent="0.25">
      <c r="A161" s="142"/>
      <c r="B161" s="12" t="s">
        <v>326</v>
      </c>
      <c r="C161" s="21"/>
      <c r="D161" s="9"/>
      <c r="E161" s="79"/>
      <c r="F161" s="79"/>
      <c r="G161" s="58"/>
      <c r="H161" s="79"/>
      <c r="I161" s="80">
        <f>+AVERAGE(I79,I103,I121,I149,I152,I160)</f>
        <v>1.1447871223314348</v>
      </c>
      <c r="J161" s="39" t="str">
        <f t="shared" si="15"/>
        <v>MUY ALTO</v>
      </c>
      <c r="K161" s="38">
        <v>6653.5</v>
      </c>
      <c r="L161" s="38">
        <v>2841.3011740000002</v>
      </c>
      <c r="M161" s="117">
        <v>4.2703857729014803E-7</v>
      </c>
      <c r="N161" s="38">
        <v>722.40184599999998</v>
      </c>
      <c r="O161" s="38">
        <v>1772.2243060000001</v>
      </c>
      <c r="P161" s="110">
        <f>+O161/L161</f>
        <v>0.62373687176043102</v>
      </c>
      <c r="Q161" s="31" t="str">
        <f>IF(P161&lt;=20%,"MUY BAJO",IF(AND(P161&gt;20%,P161&lt;=40%),"BAJO",IF(AND(P161&gt;40%,P161&lt;=60%),"MEDIO",IF(AND(P161&gt;60%,P161&lt;=80%),"ALTO","MUY ALTO"))))</f>
        <v>ALTO</v>
      </c>
      <c r="R161" s="99"/>
      <c r="S161" s="44">
        <f t="shared" si="26"/>
        <v>0.71404593851463494</v>
      </c>
      <c r="T161" s="31" t="str">
        <f t="shared" si="33"/>
        <v>ALTO</v>
      </c>
    </row>
    <row r="162" spans="1:20" ht="25.5" customHeight="1" x14ac:dyDescent="0.25">
      <c r="A162" s="140" t="s">
        <v>318</v>
      </c>
      <c r="B162" s="10" t="s">
        <v>104</v>
      </c>
      <c r="C162" s="3" t="s">
        <v>1</v>
      </c>
      <c r="D162" s="1" t="s">
        <v>105</v>
      </c>
      <c r="E162" s="49">
        <v>0</v>
      </c>
      <c r="F162" s="54">
        <v>2</v>
      </c>
      <c r="G162" s="49" t="s">
        <v>289</v>
      </c>
      <c r="H162" s="136">
        <v>0</v>
      </c>
      <c r="I162" s="55">
        <f t="shared" si="23"/>
        <v>0</v>
      </c>
      <c r="J162" s="31" t="str">
        <f t="shared" si="15"/>
        <v>MUY BAJO</v>
      </c>
      <c r="K162" s="33">
        <v>20</v>
      </c>
      <c r="L162" s="33">
        <v>0</v>
      </c>
      <c r="M162" s="132">
        <v>0</v>
      </c>
      <c r="N162" s="33">
        <v>0</v>
      </c>
      <c r="O162" s="33">
        <v>0</v>
      </c>
      <c r="P162" s="127">
        <v>0</v>
      </c>
      <c r="Q162" s="31" t="str">
        <f t="shared" si="27"/>
        <v>MUY BAJO</v>
      </c>
      <c r="R162" s="102"/>
      <c r="S162" s="32">
        <f t="shared" si="26"/>
        <v>0</v>
      </c>
      <c r="T162" s="31" t="str">
        <f t="shared" si="28"/>
        <v>MUY BAJO</v>
      </c>
    </row>
    <row r="163" spans="1:20" ht="38.25" x14ac:dyDescent="0.25">
      <c r="A163" s="141"/>
      <c r="B163" s="10" t="s">
        <v>106</v>
      </c>
      <c r="C163" s="3" t="s">
        <v>1</v>
      </c>
      <c r="D163" s="1" t="s">
        <v>107</v>
      </c>
      <c r="E163" s="49">
        <v>0</v>
      </c>
      <c r="F163" s="54">
        <v>110</v>
      </c>
      <c r="G163" s="49" t="s">
        <v>289</v>
      </c>
      <c r="H163" s="136">
        <v>114</v>
      </c>
      <c r="I163" s="55">
        <f t="shared" si="23"/>
        <v>1.0363636363636364</v>
      </c>
      <c r="J163" s="31" t="str">
        <f t="shared" si="15"/>
        <v>MUY ALTO</v>
      </c>
      <c r="K163" s="33">
        <v>20</v>
      </c>
      <c r="L163" s="33">
        <v>0</v>
      </c>
      <c r="M163" s="132">
        <v>0</v>
      </c>
      <c r="N163" s="33">
        <v>0</v>
      </c>
      <c r="O163" s="33">
        <v>0</v>
      </c>
      <c r="P163" s="127">
        <v>0</v>
      </c>
      <c r="Q163" s="31" t="str">
        <f t="shared" si="27"/>
        <v>MUY BAJO</v>
      </c>
      <c r="R163" s="102"/>
      <c r="S163" s="32">
        <f t="shared" si="26"/>
        <v>0</v>
      </c>
      <c r="T163" s="31" t="str">
        <f t="shared" si="28"/>
        <v>MUY BAJO</v>
      </c>
    </row>
    <row r="164" spans="1:20" ht="38.25" x14ac:dyDescent="0.25">
      <c r="A164" s="141"/>
      <c r="B164" s="10" t="s">
        <v>108</v>
      </c>
      <c r="C164" s="3" t="s">
        <v>1</v>
      </c>
      <c r="D164" s="1" t="s">
        <v>109</v>
      </c>
      <c r="E164" s="49">
        <v>0</v>
      </c>
      <c r="F164" s="54">
        <v>210</v>
      </c>
      <c r="G164" s="49" t="s">
        <v>289</v>
      </c>
      <c r="H164" s="136">
        <v>0</v>
      </c>
      <c r="I164" s="55">
        <f t="shared" si="23"/>
        <v>0</v>
      </c>
      <c r="J164" s="31" t="str">
        <f t="shared" si="15"/>
        <v>MUY BAJO</v>
      </c>
      <c r="K164" s="33">
        <v>630</v>
      </c>
      <c r="L164" s="33">
        <v>1277.4320029999999</v>
      </c>
      <c r="M164" s="132">
        <v>2.0276698460317461E-6</v>
      </c>
      <c r="N164" s="33">
        <v>145.08888200000001</v>
      </c>
      <c r="O164" s="33">
        <v>371.60717199999999</v>
      </c>
      <c r="P164" s="127">
        <f t="shared" ref="P164:P227" si="34">+O164/L164</f>
        <v>0.29090172402702835</v>
      </c>
      <c r="Q164" s="31" t="str">
        <f t="shared" si="27"/>
        <v>BAJO</v>
      </c>
      <c r="R164" s="102"/>
      <c r="S164" s="32">
        <f t="shared" si="26"/>
        <v>0</v>
      </c>
      <c r="T164" s="31" t="str">
        <f t="shared" si="28"/>
        <v>MUY BAJO</v>
      </c>
    </row>
    <row r="165" spans="1:20" ht="25.5" x14ac:dyDescent="0.25">
      <c r="A165" s="141"/>
      <c r="B165" s="10" t="s">
        <v>110</v>
      </c>
      <c r="C165" s="3" t="s">
        <v>1</v>
      </c>
      <c r="D165" s="1" t="s">
        <v>111</v>
      </c>
      <c r="E165" s="49">
        <v>1</v>
      </c>
      <c r="F165" s="54">
        <v>1</v>
      </c>
      <c r="G165" s="49" t="s">
        <v>289</v>
      </c>
      <c r="H165" s="136">
        <v>0</v>
      </c>
      <c r="I165" s="55">
        <f t="shared" si="23"/>
        <v>0</v>
      </c>
      <c r="J165" s="31" t="str">
        <f t="shared" si="15"/>
        <v>MUY BAJO</v>
      </c>
      <c r="K165" s="33">
        <v>1000</v>
      </c>
      <c r="L165" s="33">
        <v>200</v>
      </c>
      <c r="M165" s="132">
        <v>2.0000000000000002E-7</v>
      </c>
      <c r="N165" s="33">
        <v>0</v>
      </c>
      <c r="O165" s="33">
        <v>51.2</v>
      </c>
      <c r="P165" s="127">
        <f t="shared" si="34"/>
        <v>0.25600000000000001</v>
      </c>
      <c r="Q165" s="31" t="str">
        <f t="shared" si="27"/>
        <v>BAJO</v>
      </c>
      <c r="R165" s="102"/>
      <c r="S165" s="32">
        <f t="shared" si="26"/>
        <v>0</v>
      </c>
      <c r="T165" s="31" t="str">
        <f t="shared" si="28"/>
        <v>MUY BAJO</v>
      </c>
    </row>
    <row r="166" spans="1:20" ht="38.25" x14ac:dyDescent="0.25">
      <c r="A166" s="141"/>
      <c r="B166" s="11" t="s">
        <v>324</v>
      </c>
      <c r="C166" s="20"/>
      <c r="D166" s="7"/>
      <c r="E166" s="76"/>
      <c r="F166" s="77"/>
      <c r="G166" s="52"/>
      <c r="H166" s="77"/>
      <c r="I166" s="78">
        <f>+AVERAGE(I162:I165)</f>
        <v>0.25909090909090909</v>
      </c>
      <c r="J166" s="35" t="str">
        <f t="shared" si="15"/>
        <v>BAJO</v>
      </c>
      <c r="K166" s="36">
        <v>1670</v>
      </c>
      <c r="L166" s="36">
        <v>1477.4320029999999</v>
      </c>
      <c r="M166" s="75">
        <v>8.8468982215568858E-7</v>
      </c>
      <c r="N166" s="36">
        <v>145.08888200000001</v>
      </c>
      <c r="O166" s="36">
        <v>422.80717199999998</v>
      </c>
      <c r="P166" s="109">
        <f>+O166/L166</f>
        <v>0.28617707694260636</v>
      </c>
      <c r="Q166" s="35" t="str">
        <f t="shared" si="27"/>
        <v>BAJO</v>
      </c>
      <c r="R166" s="102"/>
      <c r="S166" s="74">
        <f t="shared" si="26"/>
        <v>7.4145879026038919E-2</v>
      </c>
      <c r="T166" s="35" t="str">
        <f t="shared" si="28"/>
        <v>MUY BAJO</v>
      </c>
    </row>
    <row r="167" spans="1:20" ht="25.5" x14ac:dyDescent="0.25">
      <c r="A167" s="141"/>
      <c r="B167" s="10" t="s">
        <v>112</v>
      </c>
      <c r="C167" s="3" t="s">
        <v>27</v>
      </c>
      <c r="D167" s="1" t="s">
        <v>113</v>
      </c>
      <c r="E167" s="49">
        <v>0</v>
      </c>
      <c r="F167" s="54">
        <v>1</v>
      </c>
      <c r="G167" s="49" t="s">
        <v>289</v>
      </c>
      <c r="H167" s="136">
        <v>1</v>
      </c>
      <c r="I167" s="55">
        <f t="shared" si="23"/>
        <v>1</v>
      </c>
      <c r="J167" s="31" t="str">
        <f t="shared" si="15"/>
        <v>MUY ALTO</v>
      </c>
      <c r="K167" s="33">
        <v>600</v>
      </c>
      <c r="L167" s="33">
        <v>358.219832</v>
      </c>
      <c r="M167" s="132">
        <v>5.970330533333333E-7</v>
      </c>
      <c r="N167" s="33">
        <v>0</v>
      </c>
      <c r="O167" s="33">
        <v>258.219832</v>
      </c>
      <c r="P167" s="127">
        <f t="shared" si="34"/>
        <v>0.72084180978567369</v>
      </c>
      <c r="Q167" s="31" t="str">
        <f t="shared" si="27"/>
        <v>ALTO</v>
      </c>
      <c r="R167" s="102"/>
      <c r="S167" s="32">
        <f t="shared" si="26"/>
        <v>0.72084180978567369</v>
      </c>
      <c r="T167" s="31" t="str">
        <f t="shared" si="28"/>
        <v>ALTO</v>
      </c>
    </row>
    <row r="168" spans="1:20" ht="25.5" x14ac:dyDescent="0.25">
      <c r="A168" s="141"/>
      <c r="B168" s="10" t="s">
        <v>112</v>
      </c>
      <c r="C168" s="3" t="s">
        <v>29</v>
      </c>
      <c r="D168" s="1" t="s">
        <v>113</v>
      </c>
      <c r="E168" s="49">
        <v>0</v>
      </c>
      <c r="F168" s="54">
        <v>1</v>
      </c>
      <c r="G168" s="49" t="s">
        <v>289</v>
      </c>
      <c r="H168" s="136">
        <v>1</v>
      </c>
      <c r="I168" s="55">
        <f t="shared" si="23"/>
        <v>1</v>
      </c>
      <c r="J168" s="31" t="str">
        <f t="shared" si="15"/>
        <v>MUY ALTO</v>
      </c>
      <c r="K168" s="33">
        <v>50</v>
      </c>
      <c r="L168" s="33">
        <v>20.905524</v>
      </c>
      <c r="M168" s="132">
        <v>4.1811048000000002E-7</v>
      </c>
      <c r="N168" s="33">
        <v>0</v>
      </c>
      <c r="O168" s="33">
        <v>20.905524</v>
      </c>
      <c r="P168" s="127">
        <f t="shared" si="34"/>
        <v>1</v>
      </c>
      <c r="Q168" s="31" t="str">
        <f t="shared" si="27"/>
        <v>MUY ALTO</v>
      </c>
      <c r="R168" s="102"/>
      <c r="S168" s="32">
        <f t="shared" si="26"/>
        <v>1</v>
      </c>
      <c r="T168" s="31" t="str">
        <f t="shared" si="28"/>
        <v>MUY ALTO</v>
      </c>
    </row>
    <row r="169" spans="1:20" ht="25.5" x14ac:dyDescent="0.25">
      <c r="A169" s="141"/>
      <c r="B169" s="10" t="s">
        <v>112</v>
      </c>
      <c r="C169" s="3" t="s">
        <v>30</v>
      </c>
      <c r="D169" s="1" t="s">
        <v>113</v>
      </c>
      <c r="E169" s="49">
        <v>0</v>
      </c>
      <c r="F169" s="54">
        <v>1</v>
      </c>
      <c r="G169" s="49" t="s">
        <v>289</v>
      </c>
      <c r="H169" s="136">
        <v>0</v>
      </c>
      <c r="I169" s="55">
        <f t="shared" si="23"/>
        <v>0</v>
      </c>
      <c r="J169" s="31" t="str">
        <f t="shared" si="15"/>
        <v>MUY BAJO</v>
      </c>
      <c r="K169" s="33">
        <v>50</v>
      </c>
      <c r="L169" s="33">
        <v>0</v>
      </c>
      <c r="M169" s="132">
        <v>0</v>
      </c>
      <c r="N169" s="33">
        <v>0</v>
      </c>
      <c r="O169" s="33">
        <v>0</v>
      </c>
      <c r="P169" s="127">
        <v>0</v>
      </c>
      <c r="Q169" s="31" t="str">
        <f t="shared" si="27"/>
        <v>MUY BAJO</v>
      </c>
      <c r="R169" s="102"/>
      <c r="S169" s="32">
        <f t="shared" si="26"/>
        <v>0</v>
      </c>
      <c r="T169" s="31" t="str">
        <f t="shared" si="28"/>
        <v>MUY BAJO</v>
      </c>
    </row>
    <row r="170" spans="1:20" ht="25.5" x14ac:dyDescent="0.25">
      <c r="A170" s="141"/>
      <c r="B170" s="10" t="s">
        <v>112</v>
      </c>
      <c r="C170" s="3" t="s">
        <v>31</v>
      </c>
      <c r="D170" s="1" t="s">
        <v>113</v>
      </c>
      <c r="E170" s="49">
        <v>0</v>
      </c>
      <c r="F170" s="54">
        <v>1</v>
      </c>
      <c r="G170" s="49" t="s">
        <v>289</v>
      </c>
      <c r="H170" s="136">
        <v>0</v>
      </c>
      <c r="I170" s="55">
        <f t="shared" si="23"/>
        <v>0</v>
      </c>
      <c r="J170" s="31" t="str">
        <f t="shared" si="15"/>
        <v>MUY BAJO</v>
      </c>
      <c r="K170" s="33">
        <v>100</v>
      </c>
      <c r="L170" s="33">
        <v>106.981308</v>
      </c>
      <c r="M170" s="132">
        <v>1.0698130800000001E-6</v>
      </c>
      <c r="N170" s="33">
        <v>0</v>
      </c>
      <c r="O170" s="33">
        <v>0</v>
      </c>
      <c r="P170" s="127">
        <f t="shared" si="34"/>
        <v>0</v>
      </c>
      <c r="Q170" s="31" t="str">
        <f t="shared" si="27"/>
        <v>MUY BAJO</v>
      </c>
      <c r="R170" s="102"/>
      <c r="S170" s="32">
        <f t="shared" si="26"/>
        <v>0</v>
      </c>
      <c r="T170" s="31" t="str">
        <f t="shared" si="28"/>
        <v>MUY BAJO</v>
      </c>
    </row>
    <row r="171" spans="1:20" x14ac:dyDescent="0.25">
      <c r="A171" s="141"/>
      <c r="B171" s="10" t="s">
        <v>114</v>
      </c>
      <c r="C171" s="3" t="s">
        <v>27</v>
      </c>
      <c r="D171" s="1" t="s">
        <v>115</v>
      </c>
      <c r="E171" s="54">
        <v>48789</v>
      </c>
      <c r="F171" s="54"/>
      <c r="G171" s="49" t="s">
        <v>289</v>
      </c>
      <c r="H171" s="136">
        <v>110</v>
      </c>
      <c r="I171" s="55"/>
      <c r="J171" s="31" t="s">
        <v>293</v>
      </c>
      <c r="K171" s="33">
        <v>8626</v>
      </c>
      <c r="L171" s="33">
        <v>107</v>
      </c>
      <c r="M171" s="132">
        <v>1.2404358914908417E-8</v>
      </c>
      <c r="N171" s="33">
        <v>105.5</v>
      </c>
      <c r="O171" s="33">
        <v>106.5</v>
      </c>
      <c r="P171" s="127">
        <f t="shared" si="34"/>
        <v>0.99532710280373837</v>
      </c>
      <c r="Q171" s="31" t="str">
        <f t="shared" si="27"/>
        <v>MUY ALTO</v>
      </c>
      <c r="R171" s="102"/>
      <c r="S171" s="32">
        <f t="shared" si="26"/>
        <v>0</v>
      </c>
      <c r="T171" s="31" t="str">
        <f t="shared" si="28"/>
        <v>MUY BAJO</v>
      </c>
    </row>
    <row r="172" spans="1:20" x14ac:dyDescent="0.25">
      <c r="A172" s="141"/>
      <c r="B172" s="10" t="s">
        <v>114</v>
      </c>
      <c r="C172" s="3" t="s">
        <v>29</v>
      </c>
      <c r="D172" s="1" t="s">
        <v>115</v>
      </c>
      <c r="E172" s="54">
        <v>2455</v>
      </c>
      <c r="F172" s="54">
        <v>600</v>
      </c>
      <c r="G172" s="49" t="s">
        <v>289</v>
      </c>
      <c r="H172" s="136">
        <v>0</v>
      </c>
      <c r="I172" s="55">
        <f t="shared" si="23"/>
        <v>0</v>
      </c>
      <c r="J172" s="31" t="str">
        <f t="shared" si="15"/>
        <v>MUY BAJO</v>
      </c>
      <c r="K172" s="33">
        <v>3630</v>
      </c>
      <c r="L172" s="33">
        <v>1025.185428</v>
      </c>
      <c r="M172" s="132">
        <v>2.8242022809917357E-7</v>
      </c>
      <c r="N172" s="33">
        <v>0</v>
      </c>
      <c r="O172" s="33">
        <v>934.27854100000002</v>
      </c>
      <c r="P172" s="127">
        <f t="shared" si="34"/>
        <v>0.91132639567717311</v>
      </c>
      <c r="Q172" s="31" t="str">
        <f t="shared" si="27"/>
        <v>MUY ALTO</v>
      </c>
      <c r="R172" s="102"/>
      <c r="S172" s="32">
        <f t="shared" si="26"/>
        <v>0</v>
      </c>
      <c r="T172" s="31" t="str">
        <f t="shared" si="28"/>
        <v>MUY BAJO</v>
      </c>
    </row>
    <row r="173" spans="1:20" x14ac:dyDescent="0.25">
      <c r="A173" s="141"/>
      <c r="B173" s="10" t="s">
        <v>114</v>
      </c>
      <c r="C173" s="3" t="s">
        <v>30</v>
      </c>
      <c r="D173" s="1" t="s">
        <v>115</v>
      </c>
      <c r="E173" s="54">
        <v>3938</v>
      </c>
      <c r="F173" s="54"/>
      <c r="G173" s="49" t="s">
        <v>289</v>
      </c>
      <c r="H173" s="136">
        <v>0</v>
      </c>
      <c r="I173" s="55"/>
      <c r="J173" s="31" t="s">
        <v>293</v>
      </c>
      <c r="K173" s="33">
        <v>0</v>
      </c>
      <c r="L173" s="33">
        <v>0</v>
      </c>
      <c r="M173" s="132">
        <v>0</v>
      </c>
      <c r="N173" s="33">
        <v>0</v>
      </c>
      <c r="O173" s="33">
        <v>0</v>
      </c>
      <c r="P173" s="127"/>
      <c r="Q173" s="31" t="s">
        <v>293</v>
      </c>
      <c r="R173" s="102"/>
      <c r="S173" s="32"/>
      <c r="T173" s="31" t="s">
        <v>293</v>
      </c>
    </row>
    <row r="174" spans="1:20" x14ac:dyDescent="0.25">
      <c r="A174" s="141"/>
      <c r="B174" s="10" t="s">
        <v>114</v>
      </c>
      <c r="C174" s="3" t="s">
        <v>31</v>
      </c>
      <c r="D174" s="1" t="s">
        <v>115</v>
      </c>
      <c r="E174" s="54">
        <v>4197</v>
      </c>
      <c r="F174" s="54"/>
      <c r="G174" s="49" t="s">
        <v>289</v>
      </c>
      <c r="H174" s="136">
        <v>1200</v>
      </c>
      <c r="I174" s="55"/>
      <c r="J174" s="31" t="s">
        <v>293</v>
      </c>
      <c r="K174" s="33">
        <v>6500</v>
      </c>
      <c r="L174" s="33">
        <v>6459.7477399999998</v>
      </c>
      <c r="M174" s="132">
        <v>9.9380734461538477E-7</v>
      </c>
      <c r="N174" s="33">
        <v>0</v>
      </c>
      <c r="O174" s="33">
        <v>6458.9802950000003</v>
      </c>
      <c r="P174" s="127">
        <f t="shared" si="34"/>
        <v>0.99988119582514856</v>
      </c>
      <c r="Q174" s="31" t="str">
        <f t="shared" si="27"/>
        <v>MUY ALTO</v>
      </c>
      <c r="R174" s="102"/>
      <c r="S174" s="32">
        <f t="shared" si="26"/>
        <v>0</v>
      </c>
      <c r="T174" s="31" t="str">
        <f t="shared" si="28"/>
        <v>MUY BAJO</v>
      </c>
    </row>
    <row r="175" spans="1:20" ht="25.5" x14ac:dyDescent="0.25">
      <c r="A175" s="141"/>
      <c r="B175" s="10" t="s">
        <v>116</v>
      </c>
      <c r="C175" s="3" t="s">
        <v>27</v>
      </c>
      <c r="D175" s="1" t="s">
        <v>117</v>
      </c>
      <c r="E175" s="49">
        <v>0</v>
      </c>
      <c r="F175" s="54">
        <v>1</v>
      </c>
      <c r="G175" s="49" t="s">
        <v>290</v>
      </c>
      <c r="H175" s="136">
        <v>0</v>
      </c>
      <c r="I175" s="55">
        <f t="shared" si="23"/>
        <v>0</v>
      </c>
      <c r="J175" s="31" t="str">
        <f t="shared" si="15"/>
        <v>MUY BAJO</v>
      </c>
      <c r="K175" s="33">
        <v>300</v>
      </c>
      <c r="L175" s="33">
        <v>0</v>
      </c>
      <c r="M175" s="132">
        <v>0</v>
      </c>
      <c r="N175" s="33">
        <v>0</v>
      </c>
      <c r="O175" s="33">
        <v>0</v>
      </c>
      <c r="P175" s="127">
        <v>0</v>
      </c>
      <c r="Q175" s="31" t="str">
        <f t="shared" si="27"/>
        <v>MUY BAJO</v>
      </c>
      <c r="R175" s="102"/>
      <c r="S175" s="32">
        <f t="shared" si="26"/>
        <v>0</v>
      </c>
      <c r="T175" s="31" t="str">
        <f t="shared" si="28"/>
        <v>MUY BAJO</v>
      </c>
    </row>
    <row r="176" spans="1:20" ht="25.5" x14ac:dyDescent="0.25">
      <c r="A176" s="141"/>
      <c r="B176" s="10" t="s">
        <v>116</v>
      </c>
      <c r="C176" s="3" t="s">
        <v>29</v>
      </c>
      <c r="D176" s="1" t="s">
        <v>117</v>
      </c>
      <c r="E176" s="49">
        <v>0</v>
      </c>
      <c r="F176" s="54"/>
      <c r="G176" s="49" t="s">
        <v>290</v>
      </c>
      <c r="H176" s="136">
        <v>0</v>
      </c>
      <c r="I176" s="55"/>
      <c r="J176" s="31" t="s">
        <v>293</v>
      </c>
      <c r="K176" s="33">
        <v>0</v>
      </c>
      <c r="L176" s="33">
        <v>0</v>
      </c>
      <c r="M176" s="132">
        <v>0</v>
      </c>
      <c r="N176" s="33">
        <v>0</v>
      </c>
      <c r="O176" s="33">
        <v>0</v>
      </c>
      <c r="P176" s="127"/>
      <c r="Q176" s="31" t="s">
        <v>293</v>
      </c>
      <c r="R176" s="102"/>
      <c r="S176" s="32"/>
      <c r="T176" s="31" t="s">
        <v>293</v>
      </c>
    </row>
    <row r="177" spans="1:20" ht="25.5" x14ac:dyDescent="0.25">
      <c r="A177" s="141"/>
      <c r="B177" s="10" t="s">
        <v>116</v>
      </c>
      <c r="C177" s="3" t="s">
        <v>30</v>
      </c>
      <c r="D177" s="1" t="s">
        <v>117</v>
      </c>
      <c r="E177" s="49">
        <v>0</v>
      </c>
      <c r="F177" s="54"/>
      <c r="G177" s="49" t="s">
        <v>290</v>
      </c>
      <c r="H177" s="136">
        <v>0</v>
      </c>
      <c r="I177" s="55"/>
      <c r="J177" s="31" t="s">
        <v>293</v>
      </c>
      <c r="K177" s="33">
        <v>0</v>
      </c>
      <c r="L177" s="33">
        <v>0</v>
      </c>
      <c r="M177" s="132">
        <v>0</v>
      </c>
      <c r="N177" s="33">
        <v>0</v>
      </c>
      <c r="O177" s="33">
        <v>0</v>
      </c>
      <c r="P177" s="127"/>
      <c r="Q177" s="31" t="s">
        <v>293</v>
      </c>
      <c r="R177" s="102"/>
      <c r="S177" s="32"/>
      <c r="T177" s="31" t="s">
        <v>293</v>
      </c>
    </row>
    <row r="178" spans="1:20" ht="25.5" x14ac:dyDescent="0.25">
      <c r="A178" s="141"/>
      <c r="B178" s="10" t="s">
        <v>116</v>
      </c>
      <c r="C178" s="3" t="s">
        <v>31</v>
      </c>
      <c r="D178" s="1" t="s">
        <v>117</v>
      </c>
      <c r="E178" s="49">
        <v>0</v>
      </c>
      <c r="F178" s="54"/>
      <c r="G178" s="49" t="s">
        <v>290</v>
      </c>
      <c r="H178" s="136">
        <v>0</v>
      </c>
      <c r="I178" s="55"/>
      <c r="J178" s="31" t="s">
        <v>293</v>
      </c>
      <c r="K178" s="33">
        <v>0</v>
      </c>
      <c r="L178" s="33">
        <v>0</v>
      </c>
      <c r="M178" s="132">
        <v>0</v>
      </c>
      <c r="N178" s="33">
        <v>0</v>
      </c>
      <c r="O178" s="33">
        <v>0</v>
      </c>
      <c r="P178" s="127"/>
      <c r="Q178" s="31" t="s">
        <v>293</v>
      </c>
      <c r="R178" s="102"/>
      <c r="S178" s="32"/>
      <c r="T178" s="31" t="s">
        <v>293</v>
      </c>
    </row>
    <row r="179" spans="1:20" ht="25.5" x14ac:dyDescent="0.25">
      <c r="A179" s="141"/>
      <c r="B179" s="10" t="s">
        <v>116</v>
      </c>
      <c r="C179" s="3" t="s">
        <v>27</v>
      </c>
      <c r="D179" s="1" t="s">
        <v>118</v>
      </c>
      <c r="E179" s="49">
        <v>0</v>
      </c>
      <c r="F179" s="54"/>
      <c r="G179" s="49" t="s">
        <v>289</v>
      </c>
      <c r="H179" s="136">
        <v>0</v>
      </c>
      <c r="I179" s="55"/>
      <c r="J179" s="31" t="s">
        <v>293</v>
      </c>
      <c r="K179" s="33">
        <v>0</v>
      </c>
      <c r="L179" s="33">
        <v>0</v>
      </c>
      <c r="M179" s="132">
        <v>0</v>
      </c>
      <c r="N179" s="33">
        <v>0</v>
      </c>
      <c r="O179" s="33">
        <v>0</v>
      </c>
      <c r="P179" s="127"/>
      <c r="Q179" s="31" t="s">
        <v>293</v>
      </c>
      <c r="R179" s="102"/>
      <c r="S179" s="32"/>
      <c r="T179" s="31" t="s">
        <v>293</v>
      </c>
    </row>
    <row r="180" spans="1:20" ht="25.5" x14ac:dyDescent="0.25">
      <c r="A180" s="141"/>
      <c r="B180" s="10" t="s">
        <v>116</v>
      </c>
      <c r="C180" s="3" t="s">
        <v>29</v>
      </c>
      <c r="D180" s="1" t="s">
        <v>118</v>
      </c>
      <c r="E180" s="49">
        <v>0</v>
      </c>
      <c r="F180" s="54"/>
      <c r="G180" s="49" t="s">
        <v>289</v>
      </c>
      <c r="H180" s="136">
        <v>0</v>
      </c>
      <c r="I180" s="55"/>
      <c r="J180" s="31" t="s">
        <v>293</v>
      </c>
      <c r="K180" s="33">
        <v>0</v>
      </c>
      <c r="L180" s="33">
        <v>0</v>
      </c>
      <c r="M180" s="132">
        <v>0</v>
      </c>
      <c r="N180" s="33">
        <v>0</v>
      </c>
      <c r="O180" s="33">
        <v>0</v>
      </c>
      <c r="P180" s="127"/>
      <c r="Q180" s="31" t="s">
        <v>293</v>
      </c>
      <c r="R180" s="102"/>
      <c r="S180" s="32"/>
      <c r="T180" s="31" t="s">
        <v>293</v>
      </c>
    </row>
    <row r="181" spans="1:20" ht="25.5" x14ac:dyDescent="0.25">
      <c r="A181" s="141"/>
      <c r="B181" s="10" t="s">
        <v>116</v>
      </c>
      <c r="C181" s="3" t="s">
        <v>30</v>
      </c>
      <c r="D181" s="1" t="s">
        <v>118</v>
      </c>
      <c r="E181" s="49">
        <v>0</v>
      </c>
      <c r="F181" s="54"/>
      <c r="G181" s="49" t="s">
        <v>289</v>
      </c>
      <c r="H181" s="136">
        <v>0</v>
      </c>
      <c r="I181" s="55"/>
      <c r="J181" s="31" t="s">
        <v>293</v>
      </c>
      <c r="K181" s="33">
        <v>0</v>
      </c>
      <c r="L181" s="33">
        <v>0</v>
      </c>
      <c r="M181" s="132">
        <v>0</v>
      </c>
      <c r="N181" s="33">
        <v>0</v>
      </c>
      <c r="O181" s="33">
        <v>0</v>
      </c>
      <c r="P181" s="127"/>
      <c r="Q181" s="31" t="s">
        <v>293</v>
      </c>
      <c r="R181" s="102"/>
      <c r="S181" s="32"/>
      <c r="T181" s="31" t="s">
        <v>293</v>
      </c>
    </row>
    <row r="182" spans="1:20" ht="25.5" x14ac:dyDescent="0.25">
      <c r="A182" s="141"/>
      <c r="B182" s="10" t="s">
        <v>116</v>
      </c>
      <c r="C182" s="3" t="s">
        <v>31</v>
      </c>
      <c r="D182" s="1" t="s">
        <v>118</v>
      </c>
      <c r="E182" s="49">
        <v>0</v>
      </c>
      <c r="F182" s="54"/>
      <c r="G182" s="49" t="s">
        <v>289</v>
      </c>
      <c r="H182" s="136">
        <v>0</v>
      </c>
      <c r="I182" s="55"/>
      <c r="J182" s="31" t="s">
        <v>293</v>
      </c>
      <c r="K182" s="33">
        <v>0</v>
      </c>
      <c r="L182" s="33">
        <v>0</v>
      </c>
      <c r="M182" s="132">
        <v>0</v>
      </c>
      <c r="N182" s="33">
        <v>0</v>
      </c>
      <c r="O182" s="33">
        <v>0</v>
      </c>
      <c r="P182" s="127"/>
      <c r="Q182" s="31" t="s">
        <v>293</v>
      </c>
      <c r="R182" s="102"/>
      <c r="S182" s="32"/>
      <c r="T182" s="31" t="s">
        <v>293</v>
      </c>
    </row>
    <row r="183" spans="1:20" x14ac:dyDescent="0.25">
      <c r="A183" s="141"/>
      <c r="B183" s="10" t="s">
        <v>119</v>
      </c>
      <c r="C183" s="3" t="s">
        <v>27</v>
      </c>
      <c r="D183" s="1" t="s">
        <v>120</v>
      </c>
      <c r="E183" s="65">
        <v>48789</v>
      </c>
      <c r="F183" s="54">
        <v>4800</v>
      </c>
      <c r="G183" s="49" t="s">
        <v>290</v>
      </c>
      <c r="H183" s="136">
        <v>8846</v>
      </c>
      <c r="I183" s="55">
        <f t="shared" si="23"/>
        <v>1.8429166666666668</v>
      </c>
      <c r="J183" s="31" t="str">
        <f t="shared" ref="J183:J246" si="35">IF(I183&lt;=20%,"MUY BAJO",IF(AND(I183&gt;20%,I183&lt;=40%),"BAJO",IF(AND(I183&gt;40%,I183&lt;=60%),"MEDIO",IF(AND(I183&gt;60%,I183&lt;=80%),"ALTO","MUY ALTO"))))</f>
        <v>MUY ALTO</v>
      </c>
      <c r="K183" s="33">
        <v>244</v>
      </c>
      <c r="L183" s="33">
        <v>1312.750892</v>
      </c>
      <c r="M183" s="132">
        <v>5.380126606557377E-6</v>
      </c>
      <c r="N183" s="33">
        <v>0</v>
      </c>
      <c r="O183" s="33">
        <v>953.452989</v>
      </c>
      <c r="P183" s="127">
        <f t="shared" si="34"/>
        <v>0.72630153581339174</v>
      </c>
      <c r="Q183" s="31" t="str">
        <f t="shared" si="27"/>
        <v>ALTO</v>
      </c>
      <c r="R183" s="102"/>
      <c r="S183" s="32">
        <f t="shared" si="26"/>
        <v>1.3385132053760966</v>
      </c>
      <c r="T183" s="31" t="str">
        <f t="shared" si="28"/>
        <v>MUY ALTO</v>
      </c>
    </row>
    <row r="184" spans="1:20" x14ac:dyDescent="0.25">
      <c r="A184" s="141"/>
      <c r="B184" s="10" t="s">
        <v>119</v>
      </c>
      <c r="C184" s="3" t="s">
        <v>29</v>
      </c>
      <c r="D184" s="1" t="s">
        <v>120</v>
      </c>
      <c r="E184" s="65">
        <v>2455</v>
      </c>
      <c r="F184" s="54">
        <v>245</v>
      </c>
      <c r="G184" s="49" t="s">
        <v>289</v>
      </c>
      <c r="H184" s="136">
        <v>0</v>
      </c>
      <c r="I184" s="55">
        <f t="shared" si="23"/>
        <v>0</v>
      </c>
      <c r="J184" s="31" t="str">
        <f t="shared" si="35"/>
        <v>MUY BAJO</v>
      </c>
      <c r="K184" s="33">
        <v>12.25</v>
      </c>
      <c r="L184" s="33">
        <v>0</v>
      </c>
      <c r="M184" s="132">
        <v>0</v>
      </c>
      <c r="N184" s="33">
        <v>0</v>
      </c>
      <c r="O184" s="33">
        <v>0</v>
      </c>
      <c r="P184" s="127">
        <v>0</v>
      </c>
      <c r="Q184" s="31" t="str">
        <f t="shared" si="27"/>
        <v>MUY BAJO</v>
      </c>
      <c r="R184" s="102"/>
      <c r="S184" s="32">
        <f t="shared" si="26"/>
        <v>0</v>
      </c>
      <c r="T184" s="31" t="str">
        <f t="shared" si="28"/>
        <v>MUY BAJO</v>
      </c>
    </row>
    <row r="185" spans="1:20" x14ac:dyDescent="0.25">
      <c r="A185" s="141"/>
      <c r="B185" s="10" t="s">
        <v>119</v>
      </c>
      <c r="C185" s="3" t="s">
        <v>30</v>
      </c>
      <c r="D185" s="1" t="s">
        <v>120</v>
      </c>
      <c r="E185" s="65">
        <v>3938</v>
      </c>
      <c r="F185" s="54">
        <v>393</v>
      </c>
      <c r="G185" s="49" t="s">
        <v>289</v>
      </c>
      <c r="H185" s="136">
        <v>638</v>
      </c>
      <c r="I185" s="55">
        <f t="shared" si="23"/>
        <v>1.6234096692111959</v>
      </c>
      <c r="J185" s="31" t="str">
        <f t="shared" si="35"/>
        <v>MUY ALTO</v>
      </c>
      <c r="K185" s="33">
        <v>19.649999999999999</v>
      </c>
      <c r="L185" s="33">
        <v>352.58659</v>
      </c>
      <c r="M185" s="132">
        <v>1.7943337913486005E-5</v>
      </c>
      <c r="N185" s="33">
        <v>0</v>
      </c>
      <c r="O185" s="33">
        <v>338.77023200000002</v>
      </c>
      <c r="P185" s="127">
        <f t="shared" si="34"/>
        <v>0.96081428394653356</v>
      </c>
      <c r="Q185" s="31" t="str">
        <f t="shared" si="27"/>
        <v>MUY ALTO</v>
      </c>
      <c r="R185" s="102"/>
      <c r="S185" s="32">
        <f t="shared" si="26"/>
        <v>1.559795198875034</v>
      </c>
      <c r="T185" s="31" t="str">
        <f t="shared" si="28"/>
        <v>MUY ALTO</v>
      </c>
    </row>
    <row r="186" spans="1:20" x14ac:dyDescent="0.25">
      <c r="A186" s="141"/>
      <c r="B186" s="10" t="s">
        <v>119</v>
      </c>
      <c r="C186" s="3" t="s">
        <v>31</v>
      </c>
      <c r="D186" s="1" t="s">
        <v>120</v>
      </c>
      <c r="E186" s="65">
        <v>4197</v>
      </c>
      <c r="F186" s="54">
        <v>419</v>
      </c>
      <c r="G186" s="49" t="s">
        <v>289</v>
      </c>
      <c r="H186" s="136">
        <v>0</v>
      </c>
      <c r="I186" s="55">
        <f t="shared" si="23"/>
        <v>0</v>
      </c>
      <c r="J186" s="31" t="str">
        <f t="shared" si="35"/>
        <v>MUY BAJO</v>
      </c>
      <c r="K186" s="33">
        <v>20.95</v>
      </c>
      <c r="L186" s="33">
        <v>0</v>
      </c>
      <c r="M186" s="132">
        <v>0</v>
      </c>
      <c r="N186" s="33">
        <v>0</v>
      </c>
      <c r="O186" s="33">
        <v>0</v>
      </c>
      <c r="P186" s="127">
        <v>0</v>
      </c>
      <c r="Q186" s="31" t="str">
        <f t="shared" si="27"/>
        <v>MUY BAJO</v>
      </c>
      <c r="R186" s="102"/>
      <c r="S186" s="32">
        <f t="shared" si="26"/>
        <v>0</v>
      </c>
      <c r="T186" s="31" t="str">
        <f t="shared" si="28"/>
        <v>MUY BAJO</v>
      </c>
    </row>
    <row r="187" spans="1:20" ht="25.5" x14ac:dyDescent="0.25">
      <c r="A187" s="141"/>
      <c r="B187" s="11" t="s">
        <v>323</v>
      </c>
      <c r="C187" s="20"/>
      <c r="D187" s="7"/>
      <c r="E187" s="76"/>
      <c r="F187" s="77"/>
      <c r="G187" s="52"/>
      <c r="H187" s="77"/>
      <c r="I187" s="78">
        <f>+AVERAGE(I167:I186)</f>
        <v>0.54663263358778624</v>
      </c>
      <c r="J187" s="35" t="str">
        <f t="shared" si="35"/>
        <v>MEDIO</v>
      </c>
      <c r="K187" s="36">
        <v>20152.849999999999</v>
      </c>
      <c r="L187" s="36">
        <v>9743.3773139999994</v>
      </c>
      <c r="M187" s="75">
        <v>4.8347391629471764E-7</v>
      </c>
      <c r="N187" s="36">
        <v>105.5</v>
      </c>
      <c r="O187" s="36">
        <v>9071.1074129999997</v>
      </c>
      <c r="P187" s="109">
        <f>+O187/L187</f>
        <v>0.93100237429643284</v>
      </c>
      <c r="Q187" s="35" t="str">
        <f t="shared" si="27"/>
        <v>MUY ALTO</v>
      </c>
      <c r="R187" s="102"/>
      <c r="S187" s="74">
        <f t="shared" si="26"/>
        <v>0.50891627973814102</v>
      </c>
      <c r="T187" s="35" t="str">
        <f t="shared" si="28"/>
        <v>MEDIO</v>
      </c>
    </row>
    <row r="188" spans="1:20" ht="25.5" x14ac:dyDescent="0.25">
      <c r="A188" s="141"/>
      <c r="B188" s="10" t="s">
        <v>121</v>
      </c>
      <c r="C188" s="3" t="s">
        <v>27</v>
      </c>
      <c r="D188" s="1" t="s">
        <v>122</v>
      </c>
      <c r="E188" s="49">
        <v>1450</v>
      </c>
      <c r="F188" s="81">
        <v>1850</v>
      </c>
      <c r="G188" s="49" t="s">
        <v>291</v>
      </c>
      <c r="H188" s="136">
        <v>0</v>
      </c>
      <c r="I188" s="82">
        <f t="shared" si="23"/>
        <v>0</v>
      </c>
      <c r="J188" s="31" t="str">
        <f t="shared" si="35"/>
        <v>MUY BAJO</v>
      </c>
      <c r="K188" s="33">
        <v>558.19732399999998</v>
      </c>
      <c r="L188" s="33">
        <v>0</v>
      </c>
      <c r="M188" s="132">
        <v>0</v>
      </c>
      <c r="N188" s="33">
        <v>0</v>
      </c>
      <c r="O188" s="33">
        <v>0</v>
      </c>
      <c r="P188" s="127">
        <v>0</v>
      </c>
      <c r="Q188" s="31" t="str">
        <f t="shared" si="27"/>
        <v>MUY BAJO</v>
      </c>
      <c r="R188" s="102"/>
      <c r="S188" s="32">
        <f t="shared" si="26"/>
        <v>0</v>
      </c>
      <c r="T188" s="31" t="str">
        <f t="shared" si="28"/>
        <v>MUY BAJO</v>
      </c>
    </row>
    <row r="189" spans="1:20" ht="25.5" x14ac:dyDescent="0.25">
      <c r="A189" s="141"/>
      <c r="B189" s="10" t="s">
        <v>121</v>
      </c>
      <c r="C189" s="3" t="s">
        <v>29</v>
      </c>
      <c r="D189" s="1" t="s">
        <v>122</v>
      </c>
      <c r="E189" s="49">
        <v>150</v>
      </c>
      <c r="F189" s="81">
        <v>410</v>
      </c>
      <c r="G189" s="49" t="s">
        <v>291</v>
      </c>
      <c r="H189" s="136">
        <v>0</v>
      </c>
      <c r="I189" s="82">
        <f t="shared" si="23"/>
        <v>0</v>
      </c>
      <c r="J189" s="31" t="str">
        <f t="shared" si="35"/>
        <v>MUY BAJO</v>
      </c>
      <c r="K189" s="33">
        <v>123.708596</v>
      </c>
      <c r="L189" s="33">
        <v>0</v>
      </c>
      <c r="M189" s="132">
        <v>0</v>
      </c>
      <c r="N189" s="33">
        <v>0</v>
      </c>
      <c r="O189" s="33">
        <v>0</v>
      </c>
      <c r="P189" s="127">
        <v>0</v>
      </c>
      <c r="Q189" s="31" t="str">
        <f t="shared" si="27"/>
        <v>MUY BAJO</v>
      </c>
      <c r="R189" s="102"/>
      <c r="S189" s="32">
        <f t="shared" si="26"/>
        <v>0</v>
      </c>
      <c r="T189" s="31" t="str">
        <f t="shared" si="28"/>
        <v>MUY BAJO</v>
      </c>
    </row>
    <row r="190" spans="1:20" ht="25.5" x14ac:dyDescent="0.25">
      <c r="A190" s="141"/>
      <c r="B190" s="10" t="s">
        <v>121</v>
      </c>
      <c r="C190" s="3" t="s">
        <v>30</v>
      </c>
      <c r="D190" s="1" t="s">
        <v>122</v>
      </c>
      <c r="E190" s="49">
        <v>150</v>
      </c>
      <c r="F190" s="81">
        <v>220</v>
      </c>
      <c r="G190" s="49" t="s">
        <v>291</v>
      </c>
      <c r="H190" s="136">
        <v>0</v>
      </c>
      <c r="I190" s="82">
        <f t="shared" si="23"/>
        <v>0</v>
      </c>
      <c r="J190" s="31" t="str">
        <f t="shared" si="35"/>
        <v>MUY BAJO</v>
      </c>
      <c r="K190" s="33">
        <v>66.380222000000003</v>
      </c>
      <c r="L190" s="33">
        <v>0</v>
      </c>
      <c r="M190" s="132">
        <v>0</v>
      </c>
      <c r="N190" s="33">
        <v>0</v>
      </c>
      <c r="O190" s="33">
        <v>0</v>
      </c>
      <c r="P190" s="127">
        <v>0</v>
      </c>
      <c r="Q190" s="31" t="str">
        <f t="shared" si="27"/>
        <v>MUY BAJO</v>
      </c>
      <c r="R190" s="102"/>
      <c r="S190" s="32">
        <f t="shared" si="26"/>
        <v>0</v>
      </c>
      <c r="T190" s="31" t="str">
        <f t="shared" si="28"/>
        <v>MUY BAJO</v>
      </c>
    </row>
    <row r="191" spans="1:20" ht="25.5" x14ac:dyDescent="0.25">
      <c r="A191" s="141"/>
      <c r="B191" s="10" t="s">
        <v>121</v>
      </c>
      <c r="C191" s="3" t="s">
        <v>31</v>
      </c>
      <c r="D191" s="1" t="s">
        <v>122</v>
      </c>
      <c r="E191" s="49">
        <v>330</v>
      </c>
      <c r="F191" s="81">
        <v>220</v>
      </c>
      <c r="G191" s="49" t="s">
        <v>291</v>
      </c>
      <c r="H191" s="136">
        <v>0</v>
      </c>
      <c r="I191" s="82">
        <f t="shared" si="23"/>
        <v>0</v>
      </c>
      <c r="J191" s="31" t="str">
        <f t="shared" si="35"/>
        <v>MUY BAJO</v>
      </c>
      <c r="K191" s="33">
        <v>66.380222000000003</v>
      </c>
      <c r="L191" s="33">
        <v>0</v>
      </c>
      <c r="M191" s="132">
        <v>0</v>
      </c>
      <c r="N191" s="33">
        <v>0</v>
      </c>
      <c r="O191" s="33">
        <v>0</v>
      </c>
      <c r="P191" s="127">
        <v>0</v>
      </c>
      <c r="Q191" s="31" t="str">
        <f t="shared" si="27"/>
        <v>MUY BAJO</v>
      </c>
      <c r="R191" s="102"/>
      <c r="S191" s="32">
        <f t="shared" si="26"/>
        <v>0</v>
      </c>
      <c r="T191" s="31" t="str">
        <f t="shared" si="28"/>
        <v>MUY BAJO</v>
      </c>
    </row>
    <row r="192" spans="1:20" ht="38.25" x14ac:dyDescent="0.25">
      <c r="A192" s="141"/>
      <c r="B192" s="11" t="s">
        <v>322</v>
      </c>
      <c r="C192" s="20"/>
      <c r="D192" s="7"/>
      <c r="E192" s="76"/>
      <c r="F192" s="77"/>
      <c r="G192" s="52"/>
      <c r="H192" s="77"/>
      <c r="I192" s="78">
        <f>+AVERAGE(I188:I191)</f>
        <v>0</v>
      </c>
      <c r="J192" s="35" t="str">
        <f t="shared" si="35"/>
        <v>MUY BAJO</v>
      </c>
      <c r="K192" s="36">
        <v>814.66636400000004</v>
      </c>
      <c r="L192" s="36">
        <v>0</v>
      </c>
      <c r="M192" s="75">
        <v>0</v>
      </c>
      <c r="N192" s="36">
        <v>0</v>
      </c>
      <c r="O192" s="36">
        <v>0</v>
      </c>
      <c r="P192" s="109">
        <v>0</v>
      </c>
      <c r="Q192" s="35" t="str">
        <f t="shared" si="27"/>
        <v>MUY BAJO</v>
      </c>
      <c r="R192" s="102"/>
      <c r="S192" s="74">
        <f t="shared" si="26"/>
        <v>0</v>
      </c>
      <c r="T192" s="35" t="str">
        <f t="shared" si="28"/>
        <v>MUY BAJO</v>
      </c>
    </row>
    <row r="193" spans="1:20" ht="25.5" x14ac:dyDescent="0.25">
      <c r="A193" s="141"/>
      <c r="B193" s="10" t="s">
        <v>123</v>
      </c>
      <c r="C193" s="3" t="s">
        <v>27</v>
      </c>
      <c r="D193" s="1" t="s">
        <v>124</v>
      </c>
      <c r="E193" s="49">
        <v>113</v>
      </c>
      <c r="F193" s="54"/>
      <c r="G193" s="49" t="s">
        <v>291</v>
      </c>
      <c r="H193" s="136">
        <v>21</v>
      </c>
      <c r="I193" s="55"/>
      <c r="J193" s="31" t="s">
        <v>293</v>
      </c>
      <c r="K193" s="33">
        <v>940</v>
      </c>
      <c r="L193" s="33">
        <v>2348.4352090000002</v>
      </c>
      <c r="M193" s="132">
        <v>2.4983353287234044E-6</v>
      </c>
      <c r="N193" s="33">
        <v>507.696731</v>
      </c>
      <c r="O193" s="33">
        <v>626.07198100000005</v>
      </c>
      <c r="P193" s="127">
        <f t="shared" si="34"/>
        <v>0.26659112357057152</v>
      </c>
      <c r="Q193" s="31" t="str">
        <f t="shared" si="27"/>
        <v>BAJO</v>
      </c>
      <c r="R193" s="102"/>
      <c r="S193" s="32">
        <f t="shared" si="26"/>
        <v>0</v>
      </c>
      <c r="T193" s="31" t="str">
        <f t="shared" si="28"/>
        <v>MUY BAJO</v>
      </c>
    </row>
    <row r="194" spans="1:20" ht="25.5" x14ac:dyDescent="0.25">
      <c r="A194" s="141"/>
      <c r="B194" s="10" t="s">
        <v>123</v>
      </c>
      <c r="C194" s="3" t="s">
        <v>29</v>
      </c>
      <c r="D194" s="1" t="s">
        <v>124</v>
      </c>
      <c r="E194" s="49">
        <v>3</v>
      </c>
      <c r="F194" s="54"/>
      <c r="G194" s="49" t="s">
        <v>291</v>
      </c>
      <c r="H194" s="136">
        <v>0</v>
      </c>
      <c r="I194" s="55"/>
      <c r="J194" s="31" t="s">
        <v>293</v>
      </c>
      <c r="K194" s="33">
        <v>417</v>
      </c>
      <c r="L194" s="33">
        <v>200.00069500000001</v>
      </c>
      <c r="M194" s="132">
        <v>4.7961797362110312E-7</v>
      </c>
      <c r="N194" s="33">
        <v>0</v>
      </c>
      <c r="O194" s="33">
        <v>0</v>
      </c>
      <c r="P194" s="127">
        <f t="shared" si="34"/>
        <v>0</v>
      </c>
      <c r="Q194" s="31" t="str">
        <f t="shared" si="27"/>
        <v>MUY BAJO</v>
      </c>
      <c r="R194" s="102"/>
      <c r="S194" s="32">
        <f t="shared" si="26"/>
        <v>0</v>
      </c>
      <c r="T194" s="31" t="str">
        <f t="shared" si="28"/>
        <v>MUY BAJO</v>
      </c>
    </row>
    <row r="195" spans="1:20" ht="25.5" x14ac:dyDescent="0.25">
      <c r="A195" s="141"/>
      <c r="B195" s="10" t="s">
        <v>123</v>
      </c>
      <c r="C195" s="3" t="s">
        <v>30</v>
      </c>
      <c r="D195" s="1" t="s">
        <v>124</v>
      </c>
      <c r="E195" s="49">
        <v>4</v>
      </c>
      <c r="F195" s="54"/>
      <c r="G195" s="49" t="s">
        <v>291</v>
      </c>
      <c r="H195" s="136">
        <v>0</v>
      </c>
      <c r="I195" s="55"/>
      <c r="J195" s="31" t="s">
        <v>293</v>
      </c>
      <c r="K195" s="33">
        <v>200</v>
      </c>
      <c r="L195" s="33">
        <v>281.09470499999998</v>
      </c>
      <c r="M195" s="132">
        <v>1.4054735249999999E-6</v>
      </c>
      <c r="N195" s="33">
        <v>0</v>
      </c>
      <c r="O195" s="33">
        <v>0</v>
      </c>
      <c r="P195" s="127">
        <f t="shared" si="34"/>
        <v>0</v>
      </c>
      <c r="Q195" s="31" t="str">
        <f t="shared" si="27"/>
        <v>MUY BAJO</v>
      </c>
      <c r="R195" s="102"/>
      <c r="S195" s="32">
        <f t="shared" si="26"/>
        <v>0</v>
      </c>
      <c r="T195" s="31" t="str">
        <f t="shared" si="28"/>
        <v>MUY BAJO</v>
      </c>
    </row>
    <row r="196" spans="1:20" ht="25.5" x14ac:dyDescent="0.25">
      <c r="A196" s="141"/>
      <c r="B196" s="10" t="s">
        <v>123</v>
      </c>
      <c r="C196" s="3" t="s">
        <v>31</v>
      </c>
      <c r="D196" s="1" t="s">
        <v>124</v>
      </c>
      <c r="E196" s="49">
        <v>6</v>
      </c>
      <c r="F196" s="54"/>
      <c r="G196" s="49" t="s">
        <v>291</v>
      </c>
      <c r="H196" s="136">
        <v>1</v>
      </c>
      <c r="I196" s="55"/>
      <c r="J196" s="31" t="s">
        <v>293</v>
      </c>
      <c r="K196" s="33">
        <v>392</v>
      </c>
      <c r="L196" s="33">
        <v>897.03724</v>
      </c>
      <c r="M196" s="132">
        <v>2.288360306122449E-6</v>
      </c>
      <c r="N196" s="33">
        <v>0</v>
      </c>
      <c r="O196" s="33">
        <v>200.803099</v>
      </c>
      <c r="P196" s="127">
        <f t="shared" si="34"/>
        <v>0.22385146351337656</v>
      </c>
      <c r="Q196" s="31" t="str">
        <f t="shared" si="27"/>
        <v>BAJO</v>
      </c>
      <c r="R196" s="102"/>
      <c r="S196" s="32">
        <f t="shared" si="26"/>
        <v>0</v>
      </c>
      <c r="T196" s="31" t="str">
        <f t="shared" si="28"/>
        <v>MUY BAJO</v>
      </c>
    </row>
    <row r="197" spans="1:20" ht="25.5" x14ac:dyDescent="0.25">
      <c r="A197" s="141"/>
      <c r="B197" s="10" t="s">
        <v>123</v>
      </c>
      <c r="C197" s="3" t="s">
        <v>27</v>
      </c>
      <c r="D197" s="1" t="s">
        <v>125</v>
      </c>
      <c r="E197" s="49">
        <v>110</v>
      </c>
      <c r="F197" s="49">
        <v>11</v>
      </c>
      <c r="G197" s="49" t="s">
        <v>291</v>
      </c>
      <c r="H197" s="136">
        <v>11</v>
      </c>
      <c r="I197" s="50">
        <f t="shared" si="23"/>
        <v>1</v>
      </c>
      <c r="J197" s="31" t="str">
        <f t="shared" si="35"/>
        <v>MUY ALTO</v>
      </c>
      <c r="K197" s="33">
        <v>104.5</v>
      </c>
      <c r="L197" s="33">
        <v>468.10092400000002</v>
      </c>
      <c r="M197" s="132">
        <v>4.4794346794258381E-6</v>
      </c>
      <c r="N197" s="33">
        <v>393.96604100000002</v>
      </c>
      <c r="O197" s="33">
        <v>393.96604100000002</v>
      </c>
      <c r="P197" s="127">
        <f t="shared" si="34"/>
        <v>0.84162628356614821</v>
      </c>
      <c r="Q197" s="31" t="str">
        <f t="shared" si="27"/>
        <v>MUY ALTO</v>
      </c>
      <c r="R197" s="102"/>
      <c r="S197" s="32">
        <f t="shared" si="26"/>
        <v>0.84162628356614821</v>
      </c>
      <c r="T197" s="31" t="str">
        <f t="shared" si="28"/>
        <v>MUY ALTO</v>
      </c>
    </row>
    <row r="198" spans="1:20" ht="25.5" x14ac:dyDescent="0.25">
      <c r="A198" s="141"/>
      <c r="B198" s="10" t="s">
        <v>123</v>
      </c>
      <c r="C198" s="3" t="s">
        <v>29</v>
      </c>
      <c r="D198" s="1" t="s">
        <v>125</v>
      </c>
      <c r="E198" s="49">
        <v>15</v>
      </c>
      <c r="F198" s="54">
        <v>8</v>
      </c>
      <c r="G198" s="49" t="s">
        <v>291</v>
      </c>
      <c r="H198" s="136">
        <v>2</v>
      </c>
      <c r="I198" s="55">
        <f t="shared" si="23"/>
        <v>0.25</v>
      </c>
      <c r="J198" s="31" t="str">
        <f t="shared" si="35"/>
        <v>BAJO</v>
      </c>
      <c r="K198" s="33">
        <v>76</v>
      </c>
      <c r="L198" s="33">
        <v>0</v>
      </c>
      <c r="M198" s="132">
        <v>0</v>
      </c>
      <c r="N198" s="33">
        <v>0</v>
      </c>
      <c r="O198" s="33">
        <v>0</v>
      </c>
      <c r="P198" s="127" t="e">
        <f t="shared" si="34"/>
        <v>#DIV/0!</v>
      </c>
      <c r="Q198" s="31" t="e">
        <f t="shared" si="27"/>
        <v>#DIV/0!</v>
      </c>
      <c r="R198" s="102"/>
      <c r="S198" s="32" t="e">
        <f t="shared" si="26"/>
        <v>#DIV/0!</v>
      </c>
      <c r="T198" s="31" t="e">
        <f t="shared" si="28"/>
        <v>#DIV/0!</v>
      </c>
    </row>
    <row r="199" spans="1:20" ht="25.5" x14ac:dyDescent="0.25">
      <c r="A199" s="141"/>
      <c r="B199" s="10" t="s">
        <v>123</v>
      </c>
      <c r="C199" s="3" t="s">
        <v>30</v>
      </c>
      <c r="D199" s="1" t="s">
        <v>125</v>
      </c>
      <c r="E199" s="49">
        <v>15</v>
      </c>
      <c r="F199" s="54">
        <v>4</v>
      </c>
      <c r="G199" s="49" t="s">
        <v>291</v>
      </c>
      <c r="H199" s="136">
        <v>5</v>
      </c>
      <c r="I199" s="55">
        <f t="shared" si="23"/>
        <v>1.25</v>
      </c>
      <c r="J199" s="31" t="str">
        <f t="shared" si="35"/>
        <v>MUY ALTO</v>
      </c>
      <c r="K199" s="33">
        <v>38</v>
      </c>
      <c r="L199" s="33">
        <v>225.40042600000001</v>
      </c>
      <c r="M199" s="132">
        <v>5.9315901578947369E-6</v>
      </c>
      <c r="N199" s="33">
        <v>107.32862299999999</v>
      </c>
      <c r="O199" s="33">
        <v>225.40042299999999</v>
      </c>
      <c r="P199" s="127">
        <f t="shared" si="34"/>
        <v>0.99999998669035339</v>
      </c>
      <c r="Q199" s="31" t="str">
        <f t="shared" si="27"/>
        <v>MUY ALTO</v>
      </c>
      <c r="R199" s="102"/>
      <c r="S199" s="32">
        <f t="shared" si="26"/>
        <v>1.2499999833629418</v>
      </c>
      <c r="T199" s="31" t="str">
        <f t="shared" si="28"/>
        <v>MUY ALTO</v>
      </c>
    </row>
    <row r="200" spans="1:20" ht="25.5" x14ac:dyDescent="0.25">
      <c r="A200" s="141"/>
      <c r="B200" s="10" t="s">
        <v>123</v>
      </c>
      <c r="C200" s="3" t="s">
        <v>31</v>
      </c>
      <c r="D200" s="1" t="s">
        <v>125</v>
      </c>
      <c r="E200" s="49">
        <v>20</v>
      </c>
      <c r="F200" s="54">
        <v>16</v>
      </c>
      <c r="G200" s="49" t="s">
        <v>291</v>
      </c>
      <c r="H200" s="136">
        <v>1</v>
      </c>
      <c r="I200" s="55">
        <f t="shared" ref="I200:I263" si="36">+H200/F200</f>
        <v>6.25E-2</v>
      </c>
      <c r="J200" s="31" t="str">
        <f t="shared" si="35"/>
        <v>MUY BAJO</v>
      </c>
      <c r="K200" s="33">
        <v>152</v>
      </c>
      <c r="L200" s="33">
        <v>0</v>
      </c>
      <c r="M200" s="132">
        <v>0</v>
      </c>
      <c r="N200" s="33">
        <v>0</v>
      </c>
      <c r="O200" s="33">
        <v>0</v>
      </c>
      <c r="P200" s="127" t="e">
        <f t="shared" si="34"/>
        <v>#DIV/0!</v>
      </c>
      <c r="Q200" s="31" t="e">
        <f t="shared" si="27"/>
        <v>#DIV/0!</v>
      </c>
      <c r="R200" s="102"/>
      <c r="S200" s="32" t="e">
        <f t="shared" si="26"/>
        <v>#DIV/0!</v>
      </c>
      <c r="T200" s="31" t="e">
        <f t="shared" si="28"/>
        <v>#DIV/0!</v>
      </c>
    </row>
    <row r="201" spans="1:20" ht="25.5" x14ac:dyDescent="0.25">
      <c r="A201" s="141"/>
      <c r="B201" s="10" t="s">
        <v>123</v>
      </c>
      <c r="C201" s="3" t="s">
        <v>27</v>
      </c>
      <c r="D201" s="1" t="s">
        <v>126</v>
      </c>
      <c r="E201" s="49">
        <v>1</v>
      </c>
      <c r="F201" s="54">
        <v>2</v>
      </c>
      <c r="G201" s="49" t="s">
        <v>289</v>
      </c>
      <c r="H201" s="136">
        <v>0</v>
      </c>
      <c r="I201" s="55">
        <f t="shared" si="36"/>
        <v>0</v>
      </c>
      <c r="J201" s="31" t="str">
        <f t="shared" si="35"/>
        <v>MUY BAJO</v>
      </c>
      <c r="K201" s="33">
        <v>1000</v>
      </c>
      <c r="L201" s="33">
        <v>466</v>
      </c>
      <c r="M201" s="132">
        <v>4.6600000000000002E-7</v>
      </c>
      <c r="N201" s="33">
        <v>0</v>
      </c>
      <c r="O201" s="33">
        <v>0</v>
      </c>
      <c r="P201" s="127">
        <f t="shared" si="34"/>
        <v>0</v>
      </c>
      <c r="Q201" s="31" t="str">
        <f t="shared" si="27"/>
        <v>MUY BAJO</v>
      </c>
      <c r="R201" s="102"/>
      <c r="S201" s="32">
        <f t="shared" si="26"/>
        <v>0</v>
      </c>
      <c r="T201" s="31" t="str">
        <f t="shared" si="28"/>
        <v>MUY BAJO</v>
      </c>
    </row>
    <row r="202" spans="1:20" ht="25.5" x14ac:dyDescent="0.25">
      <c r="A202" s="141"/>
      <c r="B202" s="10" t="s">
        <v>123</v>
      </c>
      <c r="C202" s="3" t="s">
        <v>29</v>
      </c>
      <c r="D202" s="1" t="s">
        <v>126</v>
      </c>
      <c r="E202" s="49">
        <v>0</v>
      </c>
      <c r="F202" s="54"/>
      <c r="G202" s="49" t="s">
        <v>289</v>
      </c>
      <c r="H202" s="136">
        <v>0</v>
      </c>
      <c r="I202" s="55"/>
      <c r="J202" s="31" t="s">
        <v>293</v>
      </c>
      <c r="K202" s="33">
        <v>0</v>
      </c>
      <c r="L202" s="33">
        <v>466</v>
      </c>
      <c r="M202" s="132" t="e">
        <v>#DIV/0!</v>
      </c>
      <c r="N202" s="33">
        <v>0</v>
      </c>
      <c r="O202" s="33">
        <v>0</v>
      </c>
      <c r="P202" s="127">
        <f t="shared" si="34"/>
        <v>0</v>
      </c>
      <c r="Q202" s="31" t="str">
        <f t="shared" si="27"/>
        <v>MUY BAJO</v>
      </c>
      <c r="R202" s="102"/>
      <c r="S202" s="32"/>
      <c r="T202" s="31" t="s">
        <v>293</v>
      </c>
    </row>
    <row r="203" spans="1:20" ht="25.5" x14ac:dyDescent="0.25">
      <c r="A203" s="141"/>
      <c r="B203" s="10" t="s">
        <v>123</v>
      </c>
      <c r="C203" s="3" t="s">
        <v>30</v>
      </c>
      <c r="D203" s="1" t="s">
        <v>126</v>
      </c>
      <c r="E203" s="49">
        <v>0</v>
      </c>
      <c r="F203" s="54"/>
      <c r="G203" s="49" t="s">
        <v>289</v>
      </c>
      <c r="H203" s="136">
        <v>0</v>
      </c>
      <c r="I203" s="55"/>
      <c r="J203" s="31" t="s">
        <v>293</v>
      </c>
      <c r="K203" s="33">
        <v>0</v>
      </c>
      <c r="L203" s="33">
        <v>466</v>
      </c>
      <c r="M203" s="132" t="e">
        <v>#DIV/0!</v>
      </c>
      <c r="N203" s="33">
        <v>0</v>
      </c>
      <c r="O203" s="33">
        <v>0</v>
      </c>
      <c r="P203" s="127">
        <f t="shared" si="34"/>
        <v>0</v>
      </c>
      <c r="Q203" s="31" t="str">
        <f t="shared" si="27"/>
        <v>MUY BAJO</v>
      </c>
      <c r="R203" s="102"/>
      <c r="S203" s="32"/>
      <c r="T203" s="31" t="s">
        <v>293</v>
      </c>
    </row>
    <row r="204" spans="1:20" ht="25.5" x14ac:dyDescent="0.25">
      <c r="A204" s="141"/>
      <c r="B204" s="10" t="s">
        <v>123</v>
      </c>
      <c r="C204" s="3" t="s">
        <v>31</v>
      </c>
      <c r="D204" s="1" t="s">
        <v>126</v>
      </c>
      <c r="E204" s="49">
        <v>0</v>
      </c>
      <c r="F204" s="54"/>
      <c r="G204" s="49" t="s">
        <v>289</v>
      </c>
      <c r="H204" s="136">
        <v>0</v>
      </c>
      <c r="I204" s="55"/>
      <c r="J204" s="31" t="s">
        <v>293</v>
      </c>
      <c r="K204" s="33">
        <v>0</v>
      </c>
      <c r="L204" s="33">
        <v>0</v>
      </c>
      <c r="M204" s="132">
        <v>0</v>
      </c>
      <c r="N204" s="33">
        <v>0</v>
      </c>
      <c r="O204" s="33">
        <v>0</v>
      </c>
      <c r="P204" s="127"/>
      <c r="Q204" s="31" t="s">
        <v>293</v>
      </c>
      <c r="R204" s="102"/>
      <c r="S204" s="32"/>
      <c r="T204" s="31" t="s">
        <v>293</v>
      </c>
    </row>
    <row r="205" spans="1:20" ht="38.25" x14ac:dyDescent="0.25">
      <c r="A205" s="141"/>
      <c r="B205" s="10" t="s">
        <v>123</v>
      </c>
      <c r="C205" s="3" t="s">
        <v>27</v>
      </c>
      <c r="D205" s="1" t="s">
        <v>127</v>
      </c>
      <c r="E205" s="49">
        <v>1</v>
      </c>
      <c r="F205" s="54">
        <v>1</v>
      </c>
      <c r="G205" s="49" t="s">
        <v>289</v>
      </c>
      <c r="H205" s="136">
        <v>0</v>
      </c>
      <c r="I205" s="55">
        <f t="shared" si="36"/>
        <v>0</v>
      </c>
      <c r="J205" s="31" t="str">
        <f t="shared" si="35"/>
        <v>MUY BAJO</v>
      </c>
      <c r="K205" s="33">
        <v>750</v>
      </c>
      <c r="L205" s="33">
        <v>0</v>
      </c>
      <c r="M205" s="132">
        <v>0</v>
      </c>
      <c r="N205" s="33">
        <v>0</v>
      </c>
      <c r="O205" s="33">
        <v>0</v>
      </c>
      <c r="P205" s="127" t="e">
        <f t="shared" si="34"/>
        <v>#DIV/0!</v>
      </c>
      <c r="Q205" s="31" t="e">
        <f t="shared" si="27"/>
        <v>#DIV/0!</v>
      </c>
      <c r="R205" s="102"/>
      <c r="S205" s="32" t="e">
        <f t="shared" ref="S205:S268" si="37">+I205*P205</f>
        <v>#DIV/0!</v>
      </c>
      <c r="T205" s="31" t="e">
        <f t="shared" si="28"/>
        <v>#DIV/0!</v>
      </c>
    </row>
    <row r="206" spans="1:20" ht="38.25" x14ac:dyDescent="0.25">
      <c r="A206" s="141"/>
      <c r="B206" s="10" t="s">
        <v>123</v>
      </c>
      <c r="C206" s="3" t="s">
        <v>29</v>
      </c>
      <c r="D206" s="4" t="s">
        <v>127</v>
      </c>
      <c r="E206" s="49">
        <v>1</v>
      </c>
      <c r="F206" s="54">
        <v>1</v>
      </c>
      <c r="G206" s="49" t="s">
        <v>289</v>
      </c>
      <c r="H206" s="136">
        <v>0</v>
      </c>
      <c r="I206" s="55">
        <f t="shared" si="36"/>
        <v>0</v>
      </c>
      <c r="J206" s="31" t="str">
        <f t="shared" si="35"/>
        <v>MUY BAJO</v>
      </c>
      <c r="K206" s="33">
        <v>750</v>
      </c>
      <c r="L206" s="33">
        <v>0</v>
      </c>
      <c r="M206" s="132">
        <v>0</v>
      </c>
      <c r="N206" s="33">
        <v>0</v>
      </c>
      <c r="O206" s="33">
        <v>0</v>
      </c>
      <c r="P206" s="127" t="e">
        <f t="shared" si="34"/>
        <v>#DIV/0!</v>
      </c>
      <c r="Q206" s="31" t="e">
        <f t="shared" si="27"/>
        <v>#DIV/0!</v>
      </c>
      <c r="R206" s="102"/>
      <c r="S206" s="32" t="e">
        <f t="shared" si="37"/>
        <v>#DIV/0!</v>
      </c>
      <c r="T206" s="31" t="e">
        <f t="shared" si="28"/>
        <v>#DIV/0!</v>
      </c>
    </row>
    <row r="207" spans="1:20" ht="38.25" x14ac:dyDescent="0.25">
      <c r="A207" s="141"/>
      <c r="B207" s="10" t="s">
        <v>123</v>
      </c>
      <c r="C207" s="3" t="s">
        <v>30</v>
      </c>
      <c r="D207" s="1" t="s">
        <v>127</v>
      </c>
      <c r="E207" s="49">
        <v>1</v>
      </c>
      <c r="F207" s="54">
        <v>1</v>
      </c>
      <c r="G207" s="49" t="s">
        <v>289</v>
      </c>
      <c r="H207" s="136">
        <v>0</v>
      </c>
      <c r="I207" s="55">
        <f t="shared" si="36"/>
        <v>0</v>
      </c>
      <c r="J207" s="31" t="str">
        <f t="shared" si="35"/>
        <v>MUY BAJO</v>
      </c>
      <c r="K207" s="33">
        <v>750</v>
      </c>
      <c r="L207" s="33">
        <v>0</v>
      </c>
      <c r="M207" s="132">
        <v>0</v>
      </c>
      <c r="N207" s="33">
        <v>0</v>
      </c>
      <c r="O207" s="33">
        <v>0</v>
      </c>
      <c r="P207" s="127" t="e">
        <f t="shared" si="34"/>
        <v>#DIV/0!</v>
      </c>
      <c r="Q207" s="31" t="e">
        <f t="shared" si="27"/>
        <v>#DIV/0!</v>
      </c>
      <c r="R207" s="102"/>
      <c r="S207" s="32" t="e">
        <f t="shared" si="37"/>
        <v>#DIV/0!</v>
      </c>
      <c r="T207" s="31" t="e">
        <f t="shared" si="28"/>
        <v>#DIV/0!</v>
      </c>
    </row>
    <row r="208" spans="1:20" ht="38.25" x14ac:dyDescent="0.25">
      <c r="A208" s="141"/>
      <c r="B208" s="10" t="s">
        <v>123</v>
      </c>
      <c r="C208" s="3" t="s">
        <v>31</v>
      </c>
      <c r="D208" s="1" t="s">
        <v>127</v>
      </c>
      <c r="E208" s="49">
        <v>1</v>
      </c>
      <c r="F208" s="54">
        <v>1</v>
      </c>
      <c r="G208" s="49" t="s">
        <v>289</v>
      </c>
      <c r="H208" s="136">
        <v>0</v>
      </c>
      <c r="I208" s="55">
        <f t="shared" si="36"/>
        <v>0</v>
      </c>
      <c r="J208" s="31" t="str">
        <f t="shared" si="35"/>
        <v>MUY BAJO</v>
      </c>
      <c r="K208" s="33">
        <v>750</v>
      </c>
      <c r="L208" s="33">
        <v>0</v>
      </c>
      <c r="M208" s="132">
        <v>0</v>
      </c>
      <c r="N208" s="33">
        <v>0</v>
      </c>
      <c r="O208" s="33">
        <v>0</v>
      </c>
      <c r="P208" s="127" t="e">
        <f t="shared" si="34"/>
        <v>#DIV/0!</v>
      </c>
      <c r="Q208" s="31" t="e">
        <f t="shared" si="27"/>
        <v>#DIV/0!</v>
      </c>
      <c r="R208" s="102"/>
      <c r="S208" s="32" t="e">
        <f t="shared" si="37"/>
        <v>#DIV/0!</v>
      </c>
      <c r="T208" s="31" t="e">
        <f t="shared" si="28"/>
        <v>#DIV/0!</v>
      </c>
    </row>
    <row r="209" spans="1:20" ht="25.5" x14ac:dyDescent="0.25">
      <c r="A209" s="141"/>
      <c r="B209" s="10" t="s">
        <v>123</v>
      </c>
      <c r="C209" s="3" t="s">
        <v>27</v>
      </c>
      <c r="D209" s="1" t="s">
        <v>128</v>
      </c>
      <c r="E209" s="49">
        <v>5</v>
      </c>
      <c r="F209" s="54">
        <v>1</v>
      </c>
      <c r="G209" s="49" t="s">
        <v>289</v>
      </c>
      <c r="H209" s="136">
        <v>1</v>
      </c>
      <c r="I209" s="55">
        <f t="shared" si="36"/>
        <v>1</v>
      </c>
      <c r="J209" s="31" t="str">
        <f t="shared" si="35"/>
        <v>MUY ALTO</v>
      </c>
      <c r="K209" s="33">
        <v>300</v>
      </c>
      <c r="L209" s="33">
        <v>0.89300000000000002</v>
      </c>
      <c r="M209" s="132">
        <v>2.9766666666666665E-9</v>
      </c>
      <c r="N209" s="33">
        <v>0</v>
      </c>
      <c r="O209" s="33">
        <v>0</v>
      </c>
      <c r="P209" s="127">
        <f t="shared" si="34"/>
        <v>0</v>
      </c>
      <c r="Q209" s="31" t="str">
        <f t="shared" si="27"/>
        <v>MUY BAJO</v>
      </c>
      <c r="R209" s="102"/>
      <c r="S209" s="32">
        <f t="shared" si="37"/>
        <v>0</v>
      </c>
      <c r="T209" s="31" t="str">
        <f t="shared" si="28"/>
        <v>MUY BAJO</v>
      </c>
    </row>
    <row r="210" spans="1:20" ht="25.5" x14ac:dyDescent="0.25">
      <c r="A210" s="141"/>
      <c r="B210" s="10" t="s">
        <v>123</v>
      </c>
      <c r="C210" s="3" t="s">
        <v>29</v>
      </c>
      <c r="D210" s="1" t="s">
        <v>128</v>
      </c>
      <c r="E210" s="49">
        <v>1</v>
      </c>
      <c r="F210" s="54"/>
      <c r="G210" s="49" t="s">
        <v>290</v>
      </c>
      <c r="H210" s="136">
        <v>0</v>
      </c>
      <c r="I210" s="55"/>
      <c r="J210" s="31" t="s">
        <v>293</v>
      </c>
      <c r="K210" s="33">
        <v>0</v>
      </c>
      <c r="L210" s="33">
        <v>0</v>
      </c>
      <c r="M210" s="132">
        <v>0</v>
      </c>
      <c r="N210" s="33">
        <v>0</v>
      </c>
      <c r="O210" s="33">
        <v>0</v>
      </c>
      <c r="P210" s="127"/>
      <c r="Q210" s="31" t="s">
        <v>293</v>
      </c>
      <c r="R210" s="102"/>
      <c r="S210" s="32"/>
      <c r="T210" s="31" t="s">
        <v>293</v>
      </c>
    </row>
    <row r="211" spans="1:20" ht="25.5" x14ac:dyDescent="0.25">
      <c r="A211" s="141"/>
      <c r="B211" s="10" t="s">
        <v>123</v>
      </c>
      <c r="C211" s="3" t="s">
        <v>30</v>
      </c>
      <c r="D211" s="1" t="s">
        <v>128</v>
      </c>
      <c r="E211" s="49">
        <v>1</v>
      </c>
      <c r="F211" s="54"/>
      <c r="G211" s="49" t="s">
        <v>290</v>
      </c>
      <c r="H211" s="136">
        <v>0</v>
      </c>
      <c r="I211" s="55"/>
      <c r="J211" s="31" t="s">
        <v>293</v>
      </c>
      <c r="K211" s="33">
        <v>0</v>
      </c>
      <c r="L211" s="33">
        <v>0</v>
      </c>
      <c r="M211" s="132">
        <v>0</v>
      </c>
      <c r="N211" s="33">
        <v>0</v>
      </c>
      <c r="O211" s="33">
        <v>0</v>
      </c>
      <c r="P211" s="127"/>
      <c r="Q211" s="31" t="s">
        <v>293</v>
      </c>
      <c r="R211" s="102"/>
      <c r="S211" s="32"/>
      <c r="T211" s="31" t="s">
        <v>293</v>
      </c>
    </row>
    <row r="212" spans="1:20" ht="25.5" x14ac:dyDescent="0.25">
      <c r="A212" s="141"/>
      <c r="B212" s="10" t="s">
        <v>123</v>
      </c>
      <c r="C212" s="3" t="s">
        <v>31</v>
      </c>
      <c r="D212" s="1" t="s">
        <v>128</v>
      </c>
      <c r="E212" s="49">
        <v>1</v>
      </c>
      <c r="F212" s="54"/>
      <c r="G212" s="49" t="s">
        <v>290</v>
      </c>
      <c r="H212" s="136">
        <v>0</v>
      </c>
      <c r="I212" s="55"/>
      <c r="J212" s="31" t="s">
        <v>293</v>
      </c>
      <c r="K212" s="33">
        <v>0</v>
      </c>
      <c r="L212" s="33">
        <v>0</v>
      </c>
      <c r="M212" s="132">
        <v>0</v>
      </c>
      <c r="N212" s="33">
        <v>0</v>
      </c>
      <c r="O212" s="33">
        <v>0</v>
      </c>
      <c r="P212" s="127"/>
      <c r="Q212" s="31" t="s">
        <v>293</v>
      </c>
      <c r="R212" s="102"/>
      <c r="S212" s="32"/>
      <c r="T212" s="31" t="s">
        <v>293</v>
      </c>
    </row>
    <row r="213" spans="1:20" ht="25.5" x14ac:dyDescent="0.25">
      <c r="A213" s="141"/>
      <c r="B213" s="10" t="s">
        <v>123</v>
      </c>
      <c r="C213" s="3" t="s">
        <v>27</v>
      </c>
      <c r="D213" s="1" t="s">
        <v>129</v>
      </c>
      <c r="E213" s="49">
        <v>3</v>
      </c>
      <c r="F213" s="54"/>
      <c r="G213" s="49" t="s">
        <v>289</v>
      </c>
      <c r="H213" s="136">
        <v>0</v>
      </c>
      <c r="I213" s="55"/>
      <c r="J213" s="31" t="s">
        <v>293</v>
      </c>
      <c r="K213" s="33">
        <v>0</v>
      </c>
      <c r="L213" s="33">
        <v>0</v>
      </c>
      <c r="M213" s="132">
        <v>0</v>
      </c>
      <c r="N213" s="33">
        <v>0</v>
      </c>
      <c r="O213" s="33">
        <v>0</v>
      </c>
      <c r="P213" s="127"/>
      <c r="Q213" s="31" t="s">
        <v>293</v>
      </c>
      <c r="R213" s="102"/>
      <c r="S213" s="32"/>
      <c r="T213" s="31" t="s">
        <v>293</v>
      </c>
    </row>
    <row r="214" spans="1:20" ht="25.5" x14ac:dyDescent="0.25">
      <c r="A214" s="141"/>
      <c r="B214" s="10" t="s">
        <v>123</v>
      </c>
      <c r="C214" s="3" t="s">
        <v>29</v>
      </c>
      <c r="D214" s="1" t="s">
        <v>129</v>
      </c>
      <c r="E214" s="49">
        <v>0</v>
      </c>
      <c r="F214" s="54"/>
      <c r="G214" s="49" t="s">
        <v>289</v>
      </c>
      <c r="H214" s="136">
        <v>0</v>
      </c>
      <c r="I214" s="55"/>
      <c r="J214" s="31" t="s">
        <v>293</v>
      </c>
      <c r="K214" s="33">
        <v>0</v>
      </c>
      <c r="L214" s="33">
        <v>0</v>
      </c>
      <c r="M214" s="132">
        <v>0</v>
      </c>
      <c r="N214" s="33">
        <v>0</v>
      </c>
      <c r="O214" s="33">
        <v>0</v>
      </c>
      <c r="P214" s="127"/>
      <c r="Q214" s="31" t="s">
        <v>293</v>
      </c>
      <c r="R214" s="102"/>
      <c r="S214" s="32"/>
      <c r="T214" s="31" t="s">
        <v>293</v>
      </c>
    </row>
    <row r="215" spans="1:20" ht="25.5" x14ac:dyDescent="0.25">
      <c r="A215" s="141"/>
      <c r="B215" s="10" t="s">
        <v>123</v>
      </c>
      <c r="C215" s="3" t="s">
        <v>30</v>
      </c>
      <c r="D215" s="1" t="s">
        <v>129</v>
      </c>
      <c r="E215" s="49">
        <v>0</v>
      </c>
      <c r="F215" s="54"/>
      <c r="G215" s="49" t="s">
        <v>289</v>
      </c>
      <c r="H215" s="136">
        <v>0</v>
      </c>
      <c r="I215" s="55"/>
      <c r="J215" s="31" t="s">
        <v>293</v>
      </c>
      <c r="K215" s="33">
        <v>0</v>
      </c>
      <c r="L215" s="33">
        <v>0</v>
      </c>
      <c r="M215" s="132">
        <v>0</v>
      </c>
      <c r="N215" s="33">
        <v>0</v>
      </c>
      <c r="O215" s="33">
        <v>0</v>
      </c>
      <c r="P215" s="127"/>
      <c r="Q215" s="31" t="s">
        <v>293</v>
      </c>
      <c r="R215" s="102"/>
      <c r="S215" s="32"/>
      <c r="T215" s="31" t="s">
        <v>293</v>
      </c>
    </row>
    <row r="216" spans="1:20" ht="25.5" x14ac:dyDescent="0.25">
      <c r="A216" s="141"/>
      <c r="B216" s="10" t="s">
        <v>123</v>
      </c>
      <c r="C216" s="3" t="s">
        <v>31</v>
      </c>
      <c r="D216" s="1" t="s">
        <v>129</v>
      </c>
      <c r="E216" s="49">
        <v>1</v>
      </c>
      <c r="F216" s="54">
        <v>1</v>
      </c>
      <c r="G216" s="49" t="s">
        <v>291</v>
      </c>
      <c r="H216" s="136">
        <v>1</v>
      </c>
      <c r="I216" s="55">
        <f t="shared" si="36"/>
        <v>1</v>
      </c>
      <c r="J216" s="31" t="str">
        <f t="shared" si="35"/>
        <v>MUY ALTO</v>
      </c>
      <c r="K216" s="33">
        <v>400</v>
      </c>
      <c r="L216" s="33">
        <v>383.74992800000001</v>
      </c>
      <c r="M216" s="132">
        <v>9.5937482000000001E-7</v>
      </c>
      <c r="N216" s="33">
        <v>0</v>
      </c>
      <c r="O216" s="33">
        <v>379.99967900000001</v>
      </c>
      <c r="P216" s="127">
        <f t="shared" si="34"/>
        <v>0.99022736233581787</v>
      </c>
      <c r="Q216" s="31" t="str">
        <f t="shared" ref="Q216:Q280" si="38">IF(P216&lt;=20%,"MUY BAJO",IF(AND(P216&gt;20%,P216&lt;=40%),"BAJO",IF(AND(P216&gt;40%,P216&lt;=60%),"MEDIO",IF(AND(P216&gt;60%,P216&lt;=80%),"ALTO","MUY ALTO"))))</f>
        <v>MUY ALTO</v>
      </c>
      <c r="R216" s="102"/>
      <c r="S216" s="32">
        <f t="shared" si="37"/>
        <v>0.99022736233581787</v>
      </c>
      <c r="T216" s="31" t="str">
        <f t="shared" ref="T216:T280" si="39">IF(S216&lt;=20%,"MUY BAJO",IF(AND(S216&gt;20%,S216&lt;=40%),"BAJO",IF(AND(S216&gt;40%,S216&lt;=60%),"MEDIO",IF(AND(S216&gt;60%,S216&lt;=80%),"ALTO","MUY ALTO"))))</f>
        <v>MUY ALTO</v>
      </c>
    </row>
    <row r="217" spans="1:20" ht="25.5" x14ac:dyDescent="0.25">
      <c r="A217" s="141"/>
      <c r="B217" s="10" t="s">
        <v>123</v>
      </c>
      <c r="C217" s="3" t="s">
        <v>27</v>
      </c>
      <c r="D217" s="1" t="s">
        <v>130</v>
      </c>
      <c r="E217" s="49">
        <v>184</v>
      </c>
      <c r="F217" s="54">
        <v>6</v>
      </c>
      <c r="G217" s="49" t="s">
        <v>291</v>
      </c>
      <c r="H217" s="136">
        <v>72</v>
      </c>
      <c r="I217" s="55">
        <f t="shared" si="36"/>
        <v>12</v>
      </c>
      <c r="J217" s="31" t="str">
        <f t="shared" si="35"/>
        <v>MUY ALTO</v>
      </c>
      <c r="K217" s="33">
        <v>500</v>
      </c>
      <c r="L217" s="33">
        <v>734.809572</v>
      </c>
      <c r="M217" s="132">
        <v>1.4696191439999999E-6</v>
      </c>
      <c r="N217" s="33">
        <v>229.680612</v>
      </c>
      <c r="O217" s="33">
        <v>325.14732700000002</v>
      </c>
      <c r="P217" s="127">
        <f t="shared" si="34"/>
        <v>0.44249195899151955</v>
      </c>
      <c r="Q217" s="31" t="str">
        <f t="shared" si="38"/>
        <v>MEDIO</v>
      </c>
      <c r="R217" s="102"/>
      <c r="S217" s="32">
        <f t="shared" si="37"/>
        <v>5.3099035078982348</v>
      </c>
      <c r="T217" s="31" t="str">
        <f t="shared" si="39"/>
        <v>MUY ALTO</v>
      </c>
    </row>
    <row r="218" spans="1:20" ht="25.5" x14ac:dyDescent="0.25">
      <c r="A218" s="141"/>
      <c r="B218" s="10" t="s">
        <v>123</v>
      </c>
      <c r="C218" s="3" t="s">
        <v>29</v>
      </c>
      <c r="D218" s="1" t="s">
        <v>130</v>
      </c>
      <c r="E218" s="49">
        <v>7</v>
      </c>
      <c r="F218" s="54">
        <v>3</v>
      </c>
      <c r="G218" s="49" t="s">
        <v>291</v>
      </c>
      <c r="H218" s="136">
        <v>0</v>
      </c>
      <c r="I218" s="55">
        <f t="shared" si="36"/>
        <v>0</v>
      </c>
      <c r="J218" s="31" t="str">
        <f t="shared" si="35"/>
        <v>MUY BAJO</v>
      </c>
      <c r="K218" s="33">
        <v>80</v>
      </c>
      <c r="L218" s="33">
        <v>0</v>
      </c>
      <c r="M218" s="132">
        <v>0</v>
      </c>
      <c r="N218" s="33">
        <v>0</v>
      </c>
      <c r="O218" s="33">
        <v>0</v>
      </c>
      <c r="P218" s="127" t="e">
        <f t="shared" si="34"/>
        <v>#DIV/0!</v>
      </c>
      <c r="Q218" s="31" t="e">
        <f t="shared" si="38"/>
        <v>#DIV/0!</v>
      </c>
      <c r="R218" s="102"/>
      <c r="S218" s="32" t="e">
        <f t="shared" si="37"/>
        <v>#DIV/0!</v>
      </c>
      <c r="T218" s="31" t="e">
        <f t="shared" si="39"/>
        <v>#DIV/0!</v>
      </c>
    </row>
    <row r="219" spans="1:20" ht="25.5" x14ac:dyDescent="0.25">
      <c r="A219" s="141"/>
      <c r="B219" s="10" t="s">
        <v>123</v>
      </c>
      <c r="C219" s="3" t="s">
        <v>30</v>
      </c>
      <c r="D219" s="1" t="s">
        <v>130</v>
      </c>
      <c r="E219" s="49">
        <v>13</v>
      </c>
      <c r="F219" s="54">
        <v>3</v>
      </c>
      <c r="G219" s="49" t="s">
        <v>291</v>
      </c>
      <c r="H219" s="136">
        <v>1</v>
      </c>
      <c r="I219" s="55">
        <f t="shared" si="36"/>
        <v>0.33333333333333331</v>
      </c>
      <c r="J219" s="31" t="str">
        <f t="shared" si="35"/>
        <v>BAJO</v>
      </c>
      <c r="K219" s="33">
        <v>80</v>
      </c>
      <c r="L219" s="33">
        <v>0</v>
      </c>
      <c r="M219" s="132">
        <v>0</v>
      </c>
      <c r="N219" s="33">
        <v>0</v>
      </c>
      <c r="O219" s="33">
        <v>0</v>
      </c>
      <c r="P219" s="127" t="e">
        <f t="shared" si="34"/>
        <v>#DIV/0!</v>
      </c>
      <c r="Q219" s="31" t="e">
        <f t="shared" si="38"/>
        <v>#DIV/0!</v>
      </c>
      <c r="R219" s="102"/>
      <c r="S219" s="32" t="e">
        <f t="shared" si="37"/>
        <v>#DIV/0!</v>
      </c>
      <c r="T219" s="31" t="e">
        <f t="shared" si="39"/>
        <v>#DIV/0!</v>
      </c>
    </row>
    <row r="220" spans="1:20" ht="25.5" x14ac:dyDescent="0.25">
      <c r="A220" s="141"/>
      <c r="B220" s="10" t="s">
        <v>123</v>
      </c>
      <c r="C220" s="3" t="s">
        <v>31</v>
      </c>
      <c r="D220" s="1" t="s">
        <v>130</v>
      </c>
      <c r="E220" s="49">
        <v>8</v>
      </c>
      <c r="F220" s="54">
        <v>3</v>
      </c>
      <c r="G220" s="49" t="s">
        <v>291</v>
      </c>
      <c r="H220" s="136">
        <v>0</v>
      </c>
      <c r="I220" s="55">
        <f t="shared" si="36"/>
        <v>0</v>
      </c>
      <c r="J220" s="31" t="str">
        <f t="shared" si="35"/>
        <v>MUY BAJO</v>
      </c>
      <c r="K220" s="33">
        <v>80</v>
      </c>
      <c r="L220" s="33">
        <v>0</v>
      </c>
      <c r="M220" s="132">
        <v>0</v>
      </c>
      <c r="N220" s="33">
        <v>0</v>
      </c>
      <c r="O220" s="33">
        <v>0</v>
      </c>
      <c r="P220" s="127" t="e">
        <f t="shared" si="34"/>
        <v>#DIV/0!</v>
      </c>
      <c r="Q220" s="31" t="e">
        <f t="shared" si="38"/>
        <v>#DIV/0!</v>
      </c>
      <c r="R220" s="102"/>
      <c r="S220" s="32" t="e">
        <f t="shared" si="37"/>
        <v>#DIV/0!</v>
      </c>
      <c r="T220" s="31" t="e">
        <f t="shared" si="39"/>
        <v>#DIV/0!</v>
      </c>
    </row>
    <row r="221" spans="1:20" ht="25.5" x14ac:dyDescent="0.25">
      <c r="A221" s="141"/>
      <c r="B221" s="10" t="s">
        <v>123</v>
      </c>
      <c r="C221" s="3" t="s">
        <v>1</v>
      </c>
      <c r="D221" s="1" t="s">
        <v>131</v>
      </c>
      <c r="E221" s="49">
        <v>1</v>
      </c>
      <c r="F221" s="54">
        <v>1</v>
      </c>
      <c r="G221" s="49" t="s">
        <v>290</v>
      </c>
      <c r="H221" s="136">
        <v>0</v>
      </c>
      <c r="I221" s="55">
        <f t="shared" si="36"/>
        <v>0</v>
      </c>
      <c r="J221" s="31" t="str">
        <f t="shared" si="35"/>
        <v>MUY BAJO</v>
      </c>
      <c r="K221" s="33">
        <v>145</v>
      </c>
      <c r="L221" s="33">
        <v>0</v>
      </c>
      <c r="M221" s="132">
        <v>0</v>
      </c>
      <c r="N221" s="33">
        <v>0</v>
      </c>
      <c r="O221" s="33">
        <v>0</v>
      </c>
      <c r="P221" s="127" t="e">
        <f t="shared" si="34"/>
        <v>#DIV/0!</v>
      </c>
      <c r="Q221" s="31" t="e">
        <f t="shared" si="38"/>
        <v>#DIV/0!</v>
      </c>
      <c r="R221" s="102"/>
      <c r="S221" s="32" t="e">
        <f t="shared" si="37"/>
        <v>#DIV/0!</v>
      </c>
      <c r="T221" s="31" t="e">
        <f t="shared" si="39"/>
        <v>#DIV/0!</v>
      </c>
    </row>
    <row r="222" spans="1:20" ht="38.25" x14ac:dyDescent="0.25">
      <c r="A222" s="141"/>
      <c r="B222" s="10" t="s">
        <v>123</v>
      </c>
      <c r="C222" s="3" t="s">
        <v>27</v>
      </c>
      <c r="D222" s="1" t="s">
        <v>132</v>
      </c>
      <c r="E222" s="49">
        <v>113</v>
      </c>
      <c r="F222" s="54">
        <v>113</v>
      </c>
      <c r="G222" s="49" t="s">
        <v>291</v>
      </c>
      <c r="H222" s="136">
        <v>10</v>
      </c>
      <c r="I222" s="55">
        <f t="shared" si="36"/>
        <v>8.8495575221238937E-2</v>
      </c>
      <c r="J222" s="31" t="str">
        <f t="shared" si="35"/>
        <v>MUY BAJO</v>
      </c>
      <c r="K222" s="33">
        <v>430</v>
      </c>
      <c r="L222" s="33">
        <v>177.721597</v>
      </c>
      <c r="M222" s="132">
        <v>4.1330603953488369E-7</v>
      </c>
      <c r="N222" s="33">
        <v>1.2</v>
      </c>
      <c r="O222" s="33">
        <v>175.69267500000001</v>
      </c>
      <c r="P222" s="127">
        <f t="shared" si="34"/>
        <v>0.98858370600844869</v>
      </c>
      <c r="Q222" s="31" t="str">
        <f t="shared" si="38"/>
        <v>MUY ALTO</v>
      </c>
      <c r="R222" s="102"/>
      <c r="S222" s="32">
        <f t="shared" si="37"/>
        <v>8.7485283717561826E-2</v>
      </c>
      <c r="T222" s="31" t="str">
        <f t="shared" si="39"/>
        <v>MUY BAJO</v>
      </c>
    </row>
    <row r="223" spans="1:20" ht="38.25" x14ac:dyDescent="0.25">
      <c r="A223" s="141"/>
      <c r="B223" s="10" t="s">
        <v>123</v>
      </c>
      <c r="C223" s="3" t="s">
        <v>29</v>
      </c>
      <c r="D223" s="1" t="s">
        <v>132</v>
      </c>
      <c r="E223" s="49">
        <v>3</v>
      </c>
      <c r="F223" s="54">
        <v>3</v>
      </c>
      <c r="G223" s="49" t="s">
        <v>290</v>
      </c>
      <c r="H223" s="136">
        <v>0</v>
      </c>
      <c r="I223" s="55">
        <f t="shared" si="36"/>
        <v>0</v>
      </c>
      <c r="J223" s="31" t="str">
        <f t="shared" si="35"/>
        <v>MUY BAJO</v>
      </c>
      <c r="K223" s="33">
        <v>80</v>
      </c>
      <c r="L223" s="33">
        <v>0</v>
      </c>
      <c r="M223" s="132">
        <v>0</v>
      </c>
      <c r="N223" s="33">
        <v>0</v>
      </c>
      <c r="O223" s="33">
        <v>0</v>
      </c>
      <c r="P223" s="127" t="e">
        <f t="shared" si="34"/>
        <v>#DIV/0!</v>
      </c>
      <c r="Q223" s="31" t="e">
        <f t="shared" si="38"/>
        <v>#DIV/0!</v>
      </c>
      <c r="R223" s="102"/>
      <c r="S223" s="32" t="e">
        <f t="shared" si="37"/>
        <v>#DIV/0!</v>
      </c>
      <c r="T223" s="31" t="e">
        <f t="shared" si="39"/>
        <v>#DIV/0!</v>
      </c>
    </row>
    <row r="224" spans="1:20" ht="38.25" x14ac:dyDescent="0.25">
      <c r="A224" s="141"/>
      <c r="B224" s="10" t="s">
        <v>123</v>
      </c>
      <c r="C224" s="3" t="s">
        <v>30</v>
      </c>
      <c r="D224" s="1" t="s">
        <v>132</v>
      </c>
      <c r="E224" s="49">
        <v>4</v>
      </c>
      <c r="F224" s="54">
        <v>4</v>
      </c>
      <c r="G224" s="49" t="s">
        <v>291</v>
      </c>
      <c r="H224" s="136">
        <v>0</v>
      </c>
      <c r="I224" s="55">
        <f t="shared" si="36"/>
        <v>0</v>
      </c>
      <c r="J224" s="31" t="str">
        <f t="shared" si="35"/>
        <v>MUY BAJO</v>
      </c>
      <c r="K224" s="33">
        <v>90</v>
      </c>
      <c r="L224" s="33">
        <v>0</v>
      </c>
      <c r="M224" s="132">
        <v>0</v>
      </c>
      <c r="N224" s="33">
        <v>0</v>
      </c>
      <c r="O224" s="33">
        <v>0</v>
      </c>
      <c r="P224" s="127" t="e">
        <f t="shared" si="34"/>
        <v>#DIV/0!</v>
      </c>
      <c r="Q224" s="31" t="e">
        <f t="shared" si="38"/>
        <v>#DIV/0!</v>
      </c>
      <c r="R224" s="102"/>
      <c r="S224" s="32" t="e">
        <f t="shared" si="37"/>
        <v>#DIV/0!</v>
      </c>
      <c r="T224" s="31" t="e">
        <f t="shared" si="39"/>
        <v>#DIV/0!</v>
      </c>
    </row>
    <row r="225" spans="1:20" ht="38.25" x14ac:dyDescent="0.25">
      <c r="A225" s="141"/>
      <c r="B225" s="10" t="s">
        <v>123</v>
      </c>
      <c r="C225" s="3" t="s">
        <v>31</v>
      </c>
      <c r="D225" s="1" t="s">
        <v>132</v>
      </c>
      <c r="E225" s="49">
        <v>6</v>
      </c>
      <c r="F225" s="54">
        <v>6</v>
      </c>
      <c r="G225" s="49" t="s">
        <v>291</v>
      </c>
      <c r="H225" s="136">
        <v>0</v>
      </c>
      <c r="I225" s="55">
        <f t="shared" si="36"/>
        <v>0</v>
      </c>
      <c r="J225" s="31" t="str">
        <f t="shared" si="35"/>
        <v>MUY BAJO</v>
      </c>
      <c r="K225" s="33">
        <v>70</v>
      </c>
      <c r="L225" s="33">
        <v>0</v>
      </c>
      <c r="M225" s="132">
        <v>0</v>
      </c>
      <c r="N225" s="33">
        <v>0</v>
      </c>
      <c r="O225" s="33">
        <v>0</v>
      </c>
      <c r="P225" s="127" t="e">
        <f t="shared" si="34"/>
        <v>#DIV/0!</v>
      </c>
      <c r="Q225" s="31" t="e">
        <f t="shared" si="38"/>
        <v>#DIV/0!</v>
      </c>
      <c r="R225" s="102"/>
      <c r="S225" s="32" t="e">
        <f t="shared" si="37"/>
        <v>#DIV/0!</v>
      </c>
      <c r="T225" s="31" t="e">
        <f t="shared" si="39"/>
        <v>#DIV/0!</v>
      </c>
    </row>
    <row r="226" spans="1:20" ht="25.5" x14ac:dyDescent="0.25">
      <c r="A226" s="141"/>
      <c r="B226" s="10" t="s">
        <v>123</v>
      </c>
      <c r="C226" s="3" t="s">
        <v>27</v>
      </c>
      <c r="D226" s="1" t="s">
        <v>133</v>
      </c>
      <c r="E226" s="49">
        <v>111</v>
      </c>
      <c r="F226" s="54">
        <v>121</v>
      </c>
      <c r="G226" s="49" t="s">
        <v>291</v>
      </c>
      <c r="H226" s="136">
        <v>3</v>
      </c>
      <c r="I226" s="55">
        <f t="shared" si="36"/>
        <v>2.4793388429752067E-2</v>
      </c>
      <c r="J226" s="31" t="str">
        <f t="shared" si="35"/>
        <v>MUY BAJO</v>
      </c>
      <c r="K226" s="33">
        <v>605</v>
      </c>
      <c r="L226" s="33">
        <v>30</v>
      </c>
      <c r="M226" s="132">
        <v>4.9586776859504132E-8</v>
      </c>
      <c r="N226" s="33">
        <v>0</v>
      </c>
      <c r="O226" s="33">
        <v>14.976784</v>
      </c>
      <c r="P226" s="127">
        <f t="shared" si="34"/>
        <v>0.49922613333333332</v>
      </c>
      <c r="Q226" s="31" t="str">
        <f t="shared" si="38"/>
        <v>MEDIO</v>
      </c>
      <c r="R226" s="102"/>
      <c r="S226" s="32">
        <f t="shared" si="37"/>
        <v>1.2377507438016529E-2</v>
      </c>
      <c r="T226" s="31" t="str">
        <f t="shared" si="39"/>
        <v>MUY BAJO</v>
      </c>
    </row>
    <row r="227" spans="1:20" ht="25.5" x14ac:dyDescent="0.25">
      <c r="A227" s="141"/>
      <c r="B227" s="10" t="s">
        <v>123</v>
      </c>
      <c r="C227" s="3" t="s">
        <v>29</v>
      </c>
      <c r="D227" s="1" t="s">
        <v>133</v>
      </c>
      <c r="E227" s="49">
        <v>15</v>
      </c>
      <c r="F227" s="54">
        <v>23</v>
      </c>
      <c r="G227" s="49" t="s">
        <v>291</v>
      </c>
      <c r="H227" s="136">
        <v>0</v>
      </c>
      <c r="I227" s="55">
        <f t="shared" si="36"/>
        <v>0</v>
      </c>
      <c r="J227" s="31" t="str">
        <f t="shared" si="35"/>
        <v>MUY BAJO</v>
      </c>
      <c r="K227" s="33">
        <v>115</v>
      </c>
      <c r="L227" s="33">
        <v>0</v>
      </c>
      <c r="M227" s="132">
        <v>0</v>
      </c>
      <c r="N227" s="33">
        <v>0</v>
      </c>
      <c r="O227" s="33">
        <v>0</v>
      </c>
      <c r="P227" s="127" t="e">
        <f t="shared" si="34"/>
        <v>#DIV/0!</v>
      </c>
      <c r="Q227" s="31" t="e">
        <f t="shared" si="38"/>
        <v>#DIV/0!</v>
      </c>
      <c r="R227" s="102"/>
      <c r="S227" s="32" t="e">
        <f t="shared" si="37"/>
        <v>#DIV/0!</v>
      </c>
      <c r="T227" s="31" t="e">
        <f t="shared" si="39"/>
        <v>#DIV/0!</v>
      </c>
    </row>
    <row r="228" spans="1:20" ht="25.5" x14ac:dyDescent="0.25">
      <c r="A228" s="141"/>
      <c r="B228" s="10" t="s">
        <v>123</v>
      </c>
      <c r="C228" s="3" t="s">
        <v>30</v>
      </c>
      <c r="D228" s="1" t="s">
        <v>133</v>
      </c>
      <c r="E228" s="49">
        <v>15</v>
      </c>
      <c r="F228" s="54">
        <v>19</v>
      </c>
      <c r="G228" s="49" t="s">
        <v>291</v>
      </c>
      <c r="H228" s="136">
        <v>0</v>
      </c>
      <c r="I228" s="55">
        <f t="shared" si="36"/>
        <v>0</v>
      </c>
      <c r="J228" s="31" t="str">
        <f t="shared" si="35"/>
        <v>MUY BAJO</v>
      </c>
      <c r="K228" s="33">
        <v>95</v>
      </c>
      <c r="L228" s="33">
        <v>0</v>
      </c>
      <c r="M228" s="132">
        <v>0</v>
      </c>
      <c r="N228" s="33">
        <v>0</v>
      </c>
      <c r="O228" s="33">
        <v>0</v>
      </c>
      <c r="P228" s="127" t="e">
        <f t="shared" ref="P228:P251" si="40">+O228/L228</f>
        <v>#DIV/0!</v>
      </c>
      <c r="Q228" s="31" t="e">
        <f t="shared" si="38"/>
        <v>#DIV/0!</v>
      </c>
      <c r="R228" s="102"/>
      <c r="S228" s="32" t="e">
        <f t="shared" si="37"/>
        <v>#DIV/0!</v>
      </c>
      <c r="T228" s="31" t="e">
        <f t="shared" si="39"/>
        <v>#DIV/0!</v>
      </c>
    </row>
    <row r="229" spans="1:20" ht="25.5" x14ac:dyDescent="0.25">
      <c r="A229" s="141"/>
      <c r="B229" s="10" t="s">
        <v>123</v>
      </c>
      <c r="C229" s="3" t="s">
        <v>31</v>
      </c>
      <c r="D229" s="1" t="s">
        <v>133</v>
      </c>
      <c r="E229" s="49">
        <v>20</v>
      </c>
      <c r="F229" s="54">
        <v>36</v>
      </c>
      <c r="G229" s="49" t="s">
        <v>291</v>
      </c>
      <c r="H229" s="136">
        <v>0</v>
      </c>
      <c r="I229" s="55">
        <f t="shared" si="36"/>
        <v>0</v>
      </c>
      <c r="J229" s="31" t="str">
        <f t="shared" si="35"/>
        <v>MUY BAJO</v>
      </c>
      <c r="K229" s="33">
        <v>180</v>
      </c>
      <c r="L229" s="33">
        <v>0</v>
      </c>
      <c r="M229" s="132">
        <v>0</v>
      </c>
      <c r="N229" s="33">
        <v>0</v>
      </c>
      <c r="O229" s="33">
        <v>0</v>
      </c>
      <c r="P229" s="127" t="e">
        <f t="shared" si="40"/>
        <v>#DIV/0!</v>
      </c>
      <c r="Q229" s="31" t="e">
        <f t="shared" si="38"/>
        <v>#DIV/0!</v>
      </c>
      <c r="R229" s="102"/>
      <c r="S229" s="32" t="e">
        <f t="shared" si="37"/>
        <v>#DIV/0!</v>
      </c>
      <c r="T229" s="31" t="e">
        <f t="shared" si="39"/>
        <v>#DIV/0!</v>
      </c>
    </row>
    <row r="230" spans="1:20" ht="38.25" x14ac:dyDescent="0.25">
      <c r="A230" s="141"/>
      <c r="B230" s="10" t="s">
        <v>123</v>
      </c>
      <c r="C230" s="3" t="s">
        <v>27</v>
      </c>
      <c r="D230" s="1" t="s">
        <v>134</v>
      </c>
      <c r="E230" s="49">
        <v>5</v>
      </c>
      <c r="F230" s="49">
        <v>7</v>
      </c>
      <c r="G230" s="49" t="s">
        <v>291</v>
      </c>
      <c r="H230" s="136">
        <v>0</v>
      </c>
      <c r="I230" s="50">
        <f t="shared" si="36"/>
        <v>0</v>
      </c>
      <c r="J230" s="31" t="str">
        <f t="shared" si="35"/>
        <v>MUY BAJO</v>
      </c>
      <c r="K230" s="33">
        <v>70</v>
      </c>
      <c r="L230" s="33">
        <v>0</v>
      </c>
      <c r="M230" s="132">
        <v>0</v>
      </c>
      <c r="N230" s="33">
        <v>0</v>
      </c>
      <c r="O230" s="33">
        <v>0</v>
      </c>
      <c r="P230" s="127" t="e">
        <f t="shared" si="40"/>
        <v>#DIV/0!</v>
      </c>
      <c r="Q230" s="31" t="e">
        <f t="shared" si="38"/>
        <v>#DIV/0!</v>
      </c>
      <c r="R230" s="102"/>
      <c r="S230" s="32" t="e">
        <f t="shared" si="37"/>
        <v>#DIV/0!</v>
      </c>
      <c r="T230" s="31" t="e">
        <f t="shared" si="39"/>
        <v>#DIV/0!</v>
      </c>
    </row>
    <row r="231" spans="1:20" ht="38.25" x14ac:dyDescent="0.25">
      <c r="A231" s="141"/>
      <c r="B231" s="10" t="s">
        <v>123</v>
      </c>
      <c r="C231" s="3" t="s">
        <v>29</v>
      </c>
      <c r="D231" s="1" t="s">
        <v>134</v>
      </c>
      <c r="E231" s="49">
        <v>1</v>
      </c>
      <c r="F231" s="49">
        <v>1</v>
      </c>
      <c r="G231" s="49" t="s">
        <v>290</v>
      </c>
      <c r="H231" s="136">
        <v>0</v>
      </c>
      <c r="I231" s="50">
        <f t="shared" si="36"/>
        <v>0</v>
      </c>
      <c r="J231" s="31" t="str">
        <f t="shared" si="35"/>
        <v>MUY BAJO</v>
      </c>
      <c r="K231" s="33">
        <v>10</v>
      </c>
      <c r="L231" s="33">
        <v>0</v>
      </c>
      <c r="M231" s="132">
        <v>0</v>
      </c>
      <c r="N231" s="33">
        <v>0</v>
      </c>
      <c r="O231" s="33">
        <v>0</v>
      </c>
      <c r="P231" s="127" t="e">
        <f t="shared" si="40"/>
        <v>#DIV/0!</v>
      </c>
      <c r="Q231" s="31" t="e">
        <f t="shared" si="38"/>
        <v>#DIV/0!</v>
      </c>
      <c r="R231" s="102"/>
      <c r="S231" s="32" t="e">
        <f t="shared" si="37"/>
        <v>#DIV/0!</v>
      </c>
      <c r="T231" s="31" t="e">
        <f t="shared" si="39"/>
        <v>#DIV/0!</v>
      </c>
    </row>
    <row r="232" spans="1:20" ht="38.25" x14ac:dyDescent="0.25">
      <c r="A232" s="141"/>
      <c r="B232" s="10" t="s">
        <v>123</v>
      </c>
      <c r="C232" s="3" t="s">
        <v>30</v>
      </c>
      <c r="D232" s="1" t="s">
        <v>134</v>
      </c>
      <c r="E232" s="49">
        <v>1</v>
      </c>
      <c r="F232" s="49">
        <v>1</v>
      </c>
      <c r="G232" s="49" t="s">
        <v>290</v>
      </c>
      <c r="H232" s="136">
        <v>0</v>
      </c>
      <c r="I232" s="50">
        <f t="shared" si="36"/>
        <v>0</v>
      </c>
      <c r="J232" s="31" t="str">
        <f t="shared" si="35"/>
        <v>MUY BAJO</v>
      </c>
      <c r="K232" s="33">
        <v>10</v>
      </c>
      <c r="L232" s="33">
        <v>0</v>
      </c>
      <c r="M232" s="132">
        <v>0</v>
      </c>
      <c r="N232" s="33">
        <v>0</v>
      </c>
      <c r="O232" s="33">
        <v>0</v>
      </c>
      <c r="P232" s="127" t="e">
        <f t="shared" si="40"/>
        <v>#DIV/0!</v>
      </c>
      <c r="Q232" s="31" t="e">
        <f t="shared" si="38"/>
        <v>#DIV/0!</v>
      </c>
      <c r="R232" s="102"/>
      <c r="S232" s="32" t="e">
        <f t="shared" si="37"/>
        <v>#DIV/0!</v>
      </c>
      <c r="T232" s="31" t="e">
        <f t="shared" si="39"/>
        <v>#DIV/0!</v>
      </c>
    </row>
    <row r="233" spans="1:20" ht="38.25" x14ac:dyDescent="0.25">
      <c r="A233" s="141"/>
      <c r="B233" s="10" t="s">
        <v>123</v>
      </c>
      <c r="C233" s="3" t="s">
        <v>31</v>
      </c>
      <c r="D233" s="1" t="s">
        <v>134</v>
      </c>
      <c r="E233" s="49">
        <v>1</v>
      </c>
      <c r="F233" s="49">
        <v>1</v>
      </c>
      <c r="G233" s="49" t="s">
        <v>290</v>
      </c>
      <c r="H233" s="136">
        <v>0</v>
      </c>
      <c r="I233" s="50">
        <f t="shared" si="36"/>
        <v>0</v>
      </c>
      <c r="J233" s="31" t="str">
        <f t="shared" si="35"/>
        <v>MUY BAJO</v>
      </c>
      <c r="K233" s="33">
        <v>10</v>
      </c>
      <c r="L233" s="33">
        <v>0</v>
      </c>
      <c r="M233" s="132">
        <v>0</v>
      </c>
      <c r="N233" s="33">
        <v>0</v>
      </c>
      <c r="O233" s="33">
        <v>0</v>
      </c>
      <c r="P233" s="127" t="e">
        <f t="shared" si="40"/>
        <v>#DIV/0!</v>
      </c>
      <c r="Q233" s="31" t="e">
        <f t="shared" si="38"/>
        <v>#DIV/0!</v>
      </c>
      <c r="R233" s="102"/>
      <c r="S233" s="32" t="e">
        <f t="shared" si="37"/>
        <v>#DIV/0!</v>
      </c>
      <c r="T233" s="31" t="e">
        <f t="shared" si="39"/>
        <v>#DIV/0!</v>
      </c>
    </row>
    <row r="234" spans="1:20" ht="38.25" x14ac:dyDescent="0.25">
      <c r="A234" s="141"/>
      <c r="B234" s="10" t="s">
        <v>123</v>
      </c>
      <c r="C234" s="3" t="s">
        <v>27</v>
      </c>
      <c r="D234" s="1" t="s">
        <v>135</v>
      </c>
      <c r="E234" s="49">
        <v>3</v>
      </c>
      <c r="F234" s="54">
        <v>3</v>
      </c>
      <c r="G234" s="49" t="s">
        <v>291</v>
      </c>
      <c r="H234" s="136">
        <v>0</v>
      </c>
      <c r="I234" s="55">
        <f t="shared" si="36"/>
        <v>0</v>
      </c>
      <c r="J234" s="31" t="str">
        <f t="shared" si="35"/>
        <v>MUY BAJO</v>
      </c>
      <c r="K234" s="33">
        <v>30</v>
      </c>
      <c r="L234" s="33">
        <v>0</v>
      </c>
      <c r="M234" s="132">
        <v>0</v>
      </c>
      <c r="N234" s="33">
        <v>0</v>
      </c>
      <c r="O234" s="33">
        <v>0</v>
      </c>
      <c r="P234" s="127" t="e">
        <f t="shared" si="40"/>
        <v>#DIV/0!</v>
      </c>
      <c r="Q234" s="31" t="e">
        <f t="shared" si="38"/>
        <v>#DIV/0!</v>
      </c>
      <c r="R234" s="102"/>
      <c r="S234" s="32" t="e">
        <f t="shared" si="37"/>
        <v>#DIV/0!</v>
      </c>
      <c r="T234" s="31" t="e">
        <f t="shared" si="39"/>
        <v>#DIV/0!</v>
      </c>
    </row>
    <row r="235" spans="1:20" ht="38.25" x14ac:dyDescent="0.25">
      <c r="A235" s="141"/>
      <c r="B235" s="10" t="s">
        <v>123</v>
      </c>
      <c r="C235" s="3" t="s">
        <v>29</v>
      </c>
      <c r="D235" s="1" t="s">
        <v>135</v>
      </c>
      <c r="E235" s="49">
        <v>0</v>
      </c>
      <c r="F235" s="54">
        <v>1</v>
      </c>
      <c r="G235" s="49" t="s">
        <v>291</v>
      </c>
      <c r="H235" s="136">
        <v>0</v>
      </c>
      <c r="I235" s="55">
        <f t="shared" si="36"/>
        <v>0</v>
      </c>
      <c r="J235" s="31" t="str">
        <f t="shared" si="35"/>
        <v>MUY BAJO</v>
      </c>
      <c r="K235" s="33">
        <v>10</v>
      </c>
      <c r="L235" s="33">
        <v>0</v>
      </c>
      <c r="M235" s="132">
        <v>0</v>
      </c>
      <c r="N235" s="33">
        <v>0</v>
      </c>
      <c r="O235" s="33">
        <v>0</v>
      </c>
      <c r="P235" s="127" t="e">
        <f t="shared" si="40"/>
        <v>#DIV/0!</v>
      </c>
      <c r="Q235" s="31" t="e">
        <f t="shared" si="38"/>
        <v>#DIV/0!</v>
      </c>
      <c r="R235" s="102"/>
      <c r="S235" s="32" t="e">
        <f t="shared" si="37"/>
        <v>#DIV/0!</v>
      </c>
      <c r="T235" s="31" t="e">
        <f t="shared" si="39"/>
        <v>#DIV/0!</v>
      </c>
    </row>
    <row r="236" spans="1:20" ht="38.25" x14ac:dyDescent="0.25">
      <c r="A236" s="141"/>
      <c r="B236" s="10" t="s">
        <v>123</v>
      </c>
      <c r="C236" s="3" t="s">
        <v>30</v>
      </c>
      <c r="D236" s="1" t="s">
        <v>135</v>
      </c>
      <c r="E236" s="49">
        <v>0</v>
      </c>
      <c r="F236" s="54">
        <v>1</v>
      </c>
      <c r="G236" s="49" t="s">
        <v>291</v>
      </c>
      <c r="H236" s="136">
        <v>0</v>
      </c>
      <c r="I236" s="55">
        <f t="shared" si="36"/>
        <v>0</v>
      </c>
      <c r="J236" s="31" t="str">
        <f t="shared" si="35"/>
        <v>MUY BAJO</v>
      </c>
      <c r="K236" s="33">
        <v>10</v>
      </c>
      <c r="L236" s="33">
        <v>0</v>
      </c>
      <c r="M236" s="132">
        <v>0</v>
      </c>
      <c r="N236" s="33">
        <v>0</v>
      </c>
      <c r="O236" s="33">
        <v>0</v>
      </c>
      <c r="P236" s="127" t="e">
        <f t="shared" si="40"/>
        <v>#DIV/0!</v>
      </c>
      <c r="Q236" s="31" t="e">
        <f t="shared" si="38"/>
        <v>#DIV/0!</v>
      </c>
      <c r="R236" s="102"/>
      <c r="S236" s="32" t="e">
        <f t="shared" si="37"/>
        <v>#DIV/0!</v>
      </c>
      <c r="T236" s="31" t="e">
        <f t="shared" si="39"/>
        <v>#DIV/0!</v>
      </c>
    </row>
    <row r="237" spans="1:20" ht="38.25" x14ac:dyDescent="0.25">
      <c r="A237" s="141"/>
      <c r="B237" s="10" t="s">
        <v>123</v>
      </c>
      <c r="C237" s="3" t="s">
        <v>31</v>
      </c>
      <c r="D237" s="1" t="s">
        <v>135</v>
      </c>
      <c r="E237" s="49">
        <v>1</v>
      </c>
      <c r="F237" s="54">
        <v>1</v>
      </c>
      <c r="G237" s="49" t="s">
        <v>291</v>
      </c>
      <c r="H237" s="136">
        <v>0</v>
      </c>
      <c r="I237" s="55">
        <f t="shared" si="36"/>
        <v>0</v>
      </c>
      <c r="J237" s="31" t="str">
        <f t="shared" si="35"/>
        <v>MUY BAJO</v>
      </c>
      <c r="K237" s="33">
        <v>10</v>
      </c>
      <c r="L237" s="33">
        <v>0</v>
      </c>
      <c r="M237" s="132">
        <v>0</v>
      </c>
      <c r="N237" s="33">
        <v>0</v>
      </c>
      <c r="O237" s="33">
        <v>0</v>
      </c>
      <c r="P237" s="127" t="e">
        <f t="shared" si="40"/>
        <v>#DIV/0!</v>
      </c>
      <c r="Q237" s="31" t="e">
        <f t="shared" si="38"/>
        <v>#DIV/0!</v>
      </c>
      <c r="R237" s="102"/>
      <c r="S237" s="32" t="e">
        <f t="shared" si="37"/>
        <v>#DIV/0!</v>
      </c>
      <c r="T237" s="31" t="e">
        <f t="shared" si="39"/>
        <v>#DIV/0!</v>
      </c>
    </row>
    <row r="238" spans="1:20" ht="25.5" x14ac:dyDescent="0.25">
      <c r="A238" s="141"/>
      <c r="B238" s="10" t="s">
        <v>123</v>
      </c>
      <c r="C238" s="3" t="s">
        <v>27</v>
      </c>
      <c r="D238" s="1" t="s">
        <v>136</v>
      </c>
      <c r="E238" s="49">
        <v>184</v>
      </c>
      <c r="F238" s="54">
        <v>184</v>
      </c>
      <c r="G238" s="49" t="s">
        <v>291</v>
      </c>
      <c r="H238" s="136">
        <v>0</v>
      </c>
      <c r="I238" s="55">
        <f t="shared" si="36"/>
        <v>0</v>
      </c>
      <c r="J238" s="31" t="str">
        <f t="shared" si="35"/>
        <v>MUY BAJO</v>
      </c>
      <c r="K238" s="33">
        <v>92</v>
      </c>
      <c r="L238" s="33">
        <v>0</v>
      </c>
      <c r="M238" s="132">
        <v>0</v>
      </c>
      <c r="N238" s="33">
        <v>0</v>
      </c>
      <c r="O238" s="33">
        <v>0</v>
      </c>
      <c r="P238" s="127" t="e">
        <f t="shared" si="40"/>
        <v>#DIV/0!</v>
      </c>
      <c r="Q238" s="31" t="e">
        <f t="shared" si="38"/>
        <v>#DIV/0!</v>
      </c>
      <c r="R238" s="102"/>
      <c r="S238" s="32" t="e">
        <f t="shared" si="37"/>
        <v>#DIV/0!</v>
      </c>
      <c r="T238" s="31" t="e">
        <f t="shared" si="39"/>
        <v>#DIV/0!</v>
      </c>
    </row>
    <row r="239" spans="1:20" ht="25.5" x14ac:dyDescent="0.25">
      <c r="A239" s="141"/>
      <c r="B239" s="10" t="s">
        <v>123</v>
      </c>
      <c r="C239" s="3" t="s">
        <v>29</v>
      </c>
      <c r="D239" s="1" t="s">
        <v>136</v>
      </c>
      <c r="E239" s="49">
        <v>7</v>
      </c>
      <c r="F239" s="54">
        <v>7</v>
      </c>
      <c r="G239" s="49" t="s">
        <v>291</v>
      </c>
      <c r="H239" s="136">
        <v>0</v>
      </c>
      <c r="I239" s="55">
        <f t="shared" si="36"/>
        <v>0</v>
      </c>
      <c r="J239" s="31" t="str">
        <f t="shared" si="35"/>
        <v>MUY BAJO</v>
      </c>
      <c r="K239" s="33">
        <v>3.5</v>
      </c>
      <c r="L239" s="33">
        <v>0</v>
      </c>
      <c r="M239" s="132">
        <v>0</v>
      </c>
      <c r="N239" s="33">
        <v>0</v>
      </c>
      <c r="O239" s="33">
        <v>0</v>
      </c>
      <c r="P239" s="127" t="e">
        <f t="shared" si="40"/>
        <v>#DIV/0!</v>
      </c>
      <c r="Q239" s="31" t="e">
        <f t="shared" si="38"/>
        <v>#DIV/0!</v>
      </c>
      <c r="R239" s="102"/>
      <c r="S239" s="32" t="e">
        <f t="shared" si="37"/>
        <v>#DIV/0!</v>
      </c>
      <c r="T239" s="31" t="e">
        <f t="shared" si="39"/>
        <v>#DIV/0!</v>
      </c>
    </row>
    <row r="240" spans="1:20" ht="25.5" x14ac:dyDescent="0.25">
      <c r="A240" s="141"/>
      <c r="B240" s="10" t="s">
        <v>123</v>
      </c>
      <c r="C240" s="3" t="s">
        <v>30</v>
      </c>
      <c r="D240" s="1" t="s">
        <v>136</v>
      </c>
      <c r="E240" s="49">
        <v>13</v>
      </c>
      <c r="F240" s="54">
        <v>13</v>
      </c>
      <c r="G240" s="49" t="s">
        <v>291</v>
      </c>
      <c r="H240" s="136">
        <v>0</v>
      </c>
      <c r="I240" s="55">
        <f t="shared" si="36"/>
        <v>0</v>
      </c>
      <c r="J240" s="31" t="str">
        <f t="shared" si="35"/>
        <v>MUY BAJO</v>
      </c>
      <c r="K240" s="33">
        <v>6.5</v>
      </c>
      <c r="L240" s="33">
        <v>0</v>
      </c>
      <c r="M240" s="132">
        <v>0</v>
      </c>
      <c r="N240" s="33">
        <v>0</v>
      </c>
      <c r="O240" s="33">
        <v>0</v>
      </c>
      <c r="P240" s="127" t="e">
        <f t="shared" si="40"/>
        <v>#DIV/0!</v>
      </c>
      <c r="Q240" s="31" t="e">
        <f t="shared" si="38"/>
        <v>#DIV/0!</v>
      </c>
      <c r="R240" s="102"/>
      <c r="S240" s="32" t="e">
        <f t="shared" si="37"/>
        <v>#DIV/0!</v>
      </c>
      <c r="T240" s="31" t="e">
        <f t="shared" si="39"/>
        <v>#DIV/0!</v>
      </c>
    </row>
    <row r="241" spans="1:20" ht="25.5" x14ac:dyDescent="0.25">
      <c r="A241" s="141"/>
      <c r="B241" s="10" t="s">
        <v>123</v>
      </c>
      <c r="C241" s="3" t="s">
        <v>31</v>
      </c>
      <c r="D241" s="1" t="s">
        <v>136</v>
      </c>
      <c r="E241" s="49">
        <v>8</v>
      </c>
      <c r="F241" s="54">
        <v>8</v>
      </c>
      <c r="G241" s="49" t="s">
        <v>291</v>
      </c>
      <c r="H241" s="136">
        <v>0</v>
      </c>
      <c r="I241" s="55">
        <f t="shared" si="36"/>
        <v>0</v>
      </c>
      <c r="J241" s="31" t="str">
        <f t="shared" si="35"/>
        <v>MUY BAJO</v>
      </c>
      <c r="K241" s="33">
        <v>4</v>
      </c>
      <c r="L241" s="33">
        <v>0</v>
      </c>
      <c r="M241" s="132">
        <v>0</v>
      </c>
      <c r="N241" s="33">
        <v>0</v>
      </c>
      <c r="O241" s="33">
        <v>0</v>
      </c>
      <c r="P241" s="127" t="e">
        <f t="shared" si="40"/>
        <v>#DIV/0!</v>
      </c>
      <c r="Q241" s="31" t="e">
        <f t="shared" si="38"/>
        <v>#DIV/0!</v>
      </c>
      <c r="R241" s="102"/>
      <c r="S241" s="32" t="e">
        <f t="shared" si="37"/>
        <v>#DIV/0!</v>
      </c>
      <c r="T241" s="31" t="e">
        <f t="shared" si="39"/>
        <v>#DIV/0!</v>
      </c>
    </row>
    <row r="242" spans="1:20" ht="38.25" x14ac:dyDescent="0.25">
      <c r="A242" s="141"/>
      <c r="B242" s="10" t="s">
        <v>123</v>
      </c>
      <c r="C242" s="3" t="s">
        <v>1</v>
      </c>
      <c r="D242" s="1" t="s">
        <v>137</v>
      </c>
      <c r="E242" s="49">
        <v>1</v>
      </c>
      <c r="F242" s="54">
        <v>1</v>
      </c>
      <c r="G242" s="49" t="s">
        <v>290</v>
      </c>
      <c r="H242" s="136">
        <v>0</v>
      </c>
      <c r="I242" s="55">
        <f t="shared" si="36"/>
        <v>0</v>
      </c>
      <c r="J242" s="31" t="str">
        <f t="shared" si="35"/>
        <v>MUY BAJO</v>
      </c>
      <c r="K242" s="33">
        <v>55</v>
      </c>
      <c r="L242" s="33">
        <v>0</v>
      </c>
      <c r="M242" s="132">
        <v>0</v>
      </c>
      <c r="N242" s="33">
        <v>0</v>
      </c>
      <c r="O242" s="33">
        <v>0</v>
      </c>
      <c r="P242" s="127" t="e">
        <f t="shared" si="40"/>
        <v>#DIV/0!</v>
      </c>
      <c r="Q242" s="31" t="e">
        <f t="shared" si="38"/>
        <v>#DIV/0!</v>
      </c>
      <c r="R242" s="102"/>
      <c r="S242" s="32" t="e">
        <f t="shared" si="37"/>
        <v>#DIV/0!</v>
      </c>
      <c r="T242" s="31" t="e">
        <f t="shared" si="39"/>
        <v>#DIV/0!</v>
      </c>
    </row>
    <row r="243" spans="1:20" ht="25.5" x14ac:dyDescent="0.25">
      <c r="A243" s="141"/>
      <c r="B243" s="10" t="s">
        <v>123</v>
      </c>
      <c r="C243" s="3" t="s">
        <v>27</v>
      </c>
      <c r="D243" s="1" t="s">
        <v>138</v>
      </c>
      <c r="E243" s="49">
        <v>113</v>
      </c>
      <c r="F243" s="54">
        <v>113</v>
      </c>
      <c r="G243" s="49" t="s">
        <v>291</v>
      </c>
      <c r="H243" s="136">
        <v>19</v>
      </c>
      <c r="I243" s="55">
        <f t="shared" si="36"/>
        <v>0.16814159292035399</v>
      </c>
      <c r="J243" s="31" t="str">
        <f t="shared" si="35"/>
        <v>MUY BAJO</v>
      </c>
      <c r="K243" s="33">
        <v>1130</v>
      </c>
      <c r="L243" s="33">
        <v>181.91267999999999</v>
      </c>
      <c r="M243" s="132">
        <v>1.6098467256637169E-7</v>
      </c>
      <c r="N243" s="33">
        <v>171.297495</v>
      </c>
      <c r="O243" s="33">
        <v>171.297495</v>
      </c>
      <c r="P243" s="127">
        <f t="shared" si="40"/>
        <v>0.94164681098645786</v>
      </c>
      <c r="Q243" s="31" t="str">
        <f t="shared" si="38"/>
        <v>MUY ALTO</v>
      </c>
      <c r="R243" s="102"/>
      <c r="S243" s="32">
        <f t="shared" si="37"/>
        <v>0.15832999476763451</v>
      </c>
      <c r="T243" s="31" t="str">
        <f t="shared" si="39"/>
        <v>MUY BAJO</v>
      </c>
    </row>
    <row r="244" spans="1:20" ht="25.5" x14ac:dyDescent="0.25">
      <c r="A244" s="141"/>
      <c r="B244" s="10" t="s">
        <v>123</v>
      </c>
      <c r="C244" s="3" t="s">
        <v>29</v>
      </c>
      <c r="D244" s="1" t="s">
        <v>138</v>
      </c>
      <c r="E244" s="49">
        <v>3</v>
      </c>
      <c r="F244" s="54">
        <v>3</v>
      </c>
      <c r="G244" s="49" t="s">
        <v>291</v>
      </c>
      <c r="H244" s="136">
        <v>0</v>
      </c>
      <c r="I244" s="55">
        <f t="shared" si="36"/>
        <v>0</v>
      </c>
      <c r="J244" s="31" t="str">
        <f t="shared" si="35"/>
        <v>MUY BAJO</v>
      </c>
      <c r="K244" s="33">
        <v>30</v>
      </c>
      <c r="L244" s="33">
        <v>0</v>
      </c>
      <c r="M244" s="132">
        <v>0</v>
      </c>
      <c r="N244" s="33">
        <v>0</v>
      </c>
      <c r="O244" s="33">
        <v>0</v>
      </c>
      <c r="P244" s="127" t="e">
        <f t="shared" si="40"/>
        <v>#DIV/0!</v>
      </c>
      <c r="Q244" s="31" t="e">
        <f t="shared" si="38"/>
        <v>#DIV/0!</v>
      </c>
      <c r="R244" s="102"/>
      <c r="S244" s="32" t="e">
        <f t="shared" si="37"/>
        <v>#DIV/0!</v>
      </c>
      <c r="T244" s="31" t="e">
        <f t="shared" si="39"/>
        <v>#DIV/0!</v>
      </c>
    </row>
    <row r="245" spans="1:20" ht="25.5" x14ac:dyDescent="0.25">
      <c r="A245" s="141"/>
      <c r="B245" s="10" t="s">
        <v>123</v>
      </c>
      <c r="C245" s="3" t="s">
        <v>30</v>
      </c>
      <c r="D245" s="1" t="s">
        <v>138</v>
      </c>
      <c r="E245" s="49">
        <v>4</v>
      </c>
      <c r="F245" s="54">
        <v>4</v>
      </c>
      <c r="G245" s="49" t="s">
        <v>291</v>
      </c>
      <c r="H245" s="136">
        <v>0</v>
      </c>
      <c r="I245" s="55">
        <f t="shared" si="36"/>
        <v>0</v>
      </c>
      <c r="J245" s="31" t="str">
        <f t="shared" si="35"/>
        <v>MUY BAJO</v>
      </c>
      <c r="K245" s="33">
        <v>40</v>
      </c>
      <c r="L245" s="33">
        <v>1.5</v>
      </c>
      <c r="M245" s="132">
        <v>3.7499999999999998E-8</v>
      </c>
      <c r="N245" s="33">
        <v>0</v>
      </c>
      <c r="O245" s="33">
        <v>0</v>
      </c>
      <c r="P245" s="127">
        <f t="shared" si="40"/>
        <v>0</v>
      </c>
      <c r="Q245" s="31" t="str">
        <f t="shared" si="38"/>
        <v>MUY BAJO</v>
      </c>
      <c r="R245" s="102"/>
      <c r="S245" s="32">
        <f t="shared" si="37"/>
        <v>0</v>
      </c>
      <c r="T245" s="31" t="str">
        <f t="shared" si="39"/>
        <v>MUY BAJO</v>
      </c>
    </row>
    <row r="246" spans="1:20" ht="25.5" x14ac:dyDescent="0.25">
      <c r="A246" s="141"/>
      <c r="B246" s="10" t="s">
        <v>123</v>
      </c>
      <c r="C246" s="3" t="s">
        <v>31</v>
      </c>
      <c r="D246" s="1" t="s">
        <v>138</v>
      </c>
      <c r="E246" s="49">
        <v>6</v>
      </c>
      <c r="F246" s="54">
        <v>6</v>
      </c>
      <c r="G246" s="49" t="s">
        <v>291</v>
      </c>
      <c r="H246" s="136">
        <v>0</v>
      </c>
      <c r="I246" s="55">
        <f t="shared" si="36"/>
        <v>0</v>
      </c>
      <c r="J246" s="31" t="str">
        <f t="shared" si="35"/>
        <v>MUY BAJO</v>
      </c>
      <c r="K246" s="33">
        <v>60</v>
      </c>
      <c r="L246" s="33">
        <v>0</v>
      </c>
      <c r="M246" s="132">
        <v>0</v>
      </c>
      <c r="N246" s="33">
        <v>0</v>
      </c>
      <c r="O246" s="33">
        <v>0</v>
      </c>
      <c r="P246" s="127" t="e">
        <f t="shared" si="40"/>
        <v>#DIV/0!</v>
      </c>
      <c r="Q246" s="31" t="e">
        <f t="shared" si="38"/>
        <v>#DIV/0!</v>
      </c>
      <c r="R246" s="102"/>
      <c r="S246" s="32" t="e">
        <f t="shared" si="37"/>
        <v>#DIV/0!</v>
      </c>
      <c r="T246" s="31" t="e">
        <f t="shared" si="39"/>
        <v>#DIV/0!</v>
      </c>
    </row>
    <row r="247" spans="1:20" ht="25.5" x14ac:dyDescent="0.25">
      <c r="A247" s="141"/>
      <c r="B247" s="10" t="s">
        <v>123</v>
      </c>
      <c r="C247" s="3" t="s">
        <v>27</v>
      </c>
      <c r="D247" s="1" t="s">
        <v>139</v>
      </c>
      <c r="E247" s="83">
        <v>30381</v>
      </c>
      <c r="F247" s="54">
        <v>3038</v>
      </c>
      <c r="G247" s="49" t="s">
        <v>289</v>
      </c>
      <c r="H247" s="136">
        <v>51</v>
      </c>
      <c r="I247" s="55">
        <f t="shared" si="36"/>
        <v>1.6787360105332456E-2</v>
      </c>
      <c r="J247" s="31" t="str">
        <f t="shared" ref="J247:J315" si="41">IF(I247&lt;=20%,"MUY BAJO",IF(AND(I247&gt;20%,I247&lt;=40%),"BAJO",IF(AND(I247&gt;40%,I247&lt;=60%),"MEDIO",IF(AND(I247&gt;60%,I247&lt;=80%),"ALTO","MUY ALTO"))))</f>
        <v>MUY BAJO</v>
      </c>
      <c r="K247" s="33">
        <v>50</v>
      </c>
      <c r="L247" s="33">
        <v>88.410498000000004</v>
      </c>
      <c r="M247" s="132">
        <v>1.76820996E-6</v>
      </c>
      <c r="N247" s="33">
        <v>0</v>
      </c>
      <c r="O247" s="33">
        <v>0</v>
      </c>
      <c r="P247" s="127">
        <f t="shared" si="40"/>
        <v>0</v>
      </c>
      <c r="Q247" s="31" t="str">
        <f t="shared" si="38"/>
        <v>MUY BAJO</v>
      </c>
      <c r="R247" s="102"/>
      <c r="S247" s="32">
        <f t="shared" si="37"/>
        <v>0</v>
      </c>
      <c r="T247" s="31" t="str">
        <f t="shared" si="39"/>
        <v>MUY BAJO</v>
      </c>
    </row>
    <row r="248" spans="1:20" ht="25.5" x14ac:dyDescent="0.25">
      <c r="A248" s="141"/>
      <c r="B248" s="10" t="s">
        <v>123</v>
      </c>
      <c r="C248" s="3" t="s">
        <v>29</v>
      </c>
      <c r="D248" s="1" t="s">
        <v>139</v>
      </c>
      <c r="E248" s="83">
        <v>2082</v>
      </c>
      <c r="F248" s="54">
        <v>208</v>
      </c>
      <c r="G248" s="49" t="s">
        <v>289</v>
      </c>
      <c r="H248" s="136">
        <v>0</v>
      </c>
      <c r="I248" s="55">
        <f t="shared" si="36"/>
        <v>0</v>
      </c>
      <c r="J248" s="31" t="str">
        <f t="shared" si="41"/>
        <v>MUY BAJO</v>
      </c>
      <c r="K248" s="33">
        <v>8</v>
      </c>
      <c r="L248" s="33">
        <v>0</v>
      </c>
      <c r="M248" s="132">
        <v>0</v>
      </c>
      <c r="N248" s="33">
        <v>0</v>
      </c>
      <c r="O248" s="33">
        <v>0</v>
      </c>
      <c r="P248" s="127" t="e">
        <f t="shared" si="40"/>
        <v>#DIV/0!</v>
      </c>
      <c r="Q248" s="31" t="e">
        <f t="shared" si="38"/>
        <v>#DIV/0!</v>
      </c>
      <c r="R248" s="102"/>
      <c r="S248" s="32" t="e">
        <f t="shared" si="37"/>
        <v>#DIV/0!</v>
      </c>
      <c r="T248" s="31" t="e">
        <f t="shared" si="39"/>
        <v>#DIV/0!</v>
      </c>
    </row>
    <row r="249" spans="1:20" ht="25.5" x14ac:dyDescent="0.25">
      <c r="A249" s="141"/>
      <c r="B249" s="10" t="s">
        <v>123</v>
      </c>
      <c r="C249" s="3" t="s">
        <v>30</v>
      </c>
      <c r="D249" s="1" t="s">
        <v>139</v>
      </c>
      <c r="E249" s="83">
        <v>1809</v>
      </c>
      <c r="F249" s="54">
        <v>181</v>
      </c>
      <c r="G249" s="49" t="s">
        <v>289</v>
      </c>
      <c r="H249" s="136">
        <v>0</v>
      </c>
      <c r="I249" s="55">
        <f t="shared" si="36"/>
        <v>0</v>
      </c>
      <c r="J249" s="31" t="str">
        <f t="shared" si="41"/>
        <v>MUY BAJO</v>
      </c>
      <c r="K249" s="33">
        <v>8</v>
      </c>
      <c r="L249" s="33">
        <v>0</v>
      </c>
      <c r="M249" s="132">
        <v>0</v>
      </c>
      <c r="N249" s="33">
        <v>0</v>
      </c>
      <c r="O249" s="33">
        <v>0</v>
      </c>
      <c r="P249" s="127" t="e">
        <f t="shared" si="40"/>
        <v>#DIV/0!</v>
      </c>
      <c r="Q249" s="31" t="e">
        <f t="shared" si="38"/>
        <v>#DIV/0!</v>
      </c>
      <c r="R249" s="102"/>
      <c r="S249" s="32" t="e">
        <f t="shared" si="37"/>
        <v>#DIV/0!</v>
      </c>
      <c r="T249" s="31" t="e">
        <f t="shared" si="39"/>
        <v>#DIV/0!</v>
      </c>
    </row>
    <row r="250" spans="1:20" ht="25.5" x14ac:dyDescent="0.25">
      <c r="A250" s="141"/>
      <c r="B250" s="10" t="s">
        <v>123</v>
      </c>
      <c r="C250" s="3" t="s">
        <v>31</v>
      </c>
      <c r="D250" s="1" t="s">
        <v>139</v>
      </c>
      <c r="E250" s="83">
        <v>2309</v>
      </c>
      <c r="F250" s="54">
        <v>231</v>
      </c>
      <c r="G250" s="49" t="s">
        <v>289</v>
      </c>
      <c r="H250" s="136">
        <v>0</v>
      </c>
      <c r="I250" s="55">
        <f t="shared" si="36"/>
        <v>0</v>
      </c>
      <c r="J250" s="31" t="str">
        <f t="shared" si="41"/>
        <v>MUY BAJO</v>
      </c>
      <c r="K250" s="33">
        <v>8</v>
      </c>
      <c r="L250" s="33">
        <v>0</v>
      </c>
      <c r="M250" s="132">
        <v>0</v>
      </c>
      <c r="N250" s="33">
        <v>0</v>
      </c>
      <c r="O250" s="33">
        <v>0</v>
      </c>
      <c r="P250" s="127" t="e">
        <f t="shared" si="40"/>
        <v>#DIV/0!</v>
      </c>
      <c r="Q250" s="31" t="e">
        <f t="shared" si="38"/>
        <v>#DIV/0!</v>
      </c>
      <c r="R250" s="102"/>
      <c r="S250" s="32" t="e">
        <f t="shared" si="37"/>
        <v>#DIV/0!</v>
      </c>
      <c r="T250" s="31" t="e">
        <f t="shared" si="39"/>
        <v>#DIV/0!</v>
      </c>
    </row>
    <row r="251" spans="1:20" ht="25.5" x14ac:dyDescent="0.25">
      <c r="A251" s="141"/>
      <c r="B251" s="10" t="s">
        <v>123</v>
      </c>
      <c r="C251" s="3" t="s">
        <v>1</v>
      </c>
      <c r="D251" s="1" t="s">
        <v>140</v>
      </c>
      <c r="E251" s="49">
        <v>25</v>
      </c>
      <c r="F251" s="54">
        <v>25</v>
      </c>
      <c r="G251" s="49" t="s">
        <v>291</v>
      </c>
      <c r="H251" s="136">
        <v>9</v>
      </c>
      <c r="I251" s="55">
        <f t="shared" si="36"/>
        <v>0.36</v>
      </c>
      <c r="J251" s="31" t="str">
        <f t="shared" si="41"/>
        <v>BAJO</v>
      </c>
      <c r="K251" s="33">
        <v>1200</v>
      </c>
      <c r="L251" s="33">
        <v>1078.6873869999999</v>
      </c>
      <c r="M251" s="132">
        <v>8.9890615583333332E-7</v>
      </c>
      <c r="N251" s="33">
        <v>36</v>
      </c>
      <c r="O251" s="33">
        <v>855.049802</v>
      </c>
      <c r="P251" s="127">
        <f t="shared" si="40"/>
        <v>0.79267618431882159</v>
      </c>
      <c r="Q251" s="31" t="str">
        <f t="shared" si="38"/>
        <v>ALTO</v>
      </c>
      <c r="R251" s="102"/>
      <c r="S251" s="32">
        <f t="shared" si="37"/>
        <v>0.28536342635477574</v>
      </c>
      <c r="T251" s="31" t="str">
        <f t="shared" si="39"/>
        <v>BAJO</v>
      </c>
    </row>
    <row r="252" spans="1:20" ht="38.25" x14ac:dyDescent="0.25">
      <c r="A252" s="141"/>
      <c r="B252" s="11" t="s">
        <v>321</v>
      </c>
      <c r="C252" s="20"/>
      <c r="D252" s="7"/>
      <c r="E252" s="52"/>
      <c r="F252" s="77"/>
      <c r="G252" s="52"/>
      <c r="H252" s="77"/>
      <c r="I252" s="78">
        <f>+AVERAGE(I193:I251)</f>
        <v>0.38160980978282627</v>
      </c>
      <c r="J252" s="35" t="str">
        <f t="shared" si="41"/>
        <v>BAJO</v>
      </c>
      <c r="K252" s="36">
        <v>12424.5</v>
      </c>
      <c r="L252" s="36">
        <v>8495.7538609999992</v>
      </c>
      <c r="M252" s="75">
        <v>6.8379040291359813E-7</v>
      </c>
      <c r="N252" s="36">
        <v>1447.169502</v>
      </c>
      <c r="O252" s="36">
        <v>3368.4053060000001</v>
      </c>
      <c r="P252" s="109">
        <f>+O252/L252</f>
        <v>0.39648103759958969</v>
      </c>
      <c r="Q252" s="31" t="str">
        <f t="shared" si="38"/>
        <v>BAJO</v>
      </c>
      <c r="R252" s="102"/>
      <c r="S252" s="74">
        <f t="shared" si="37"/>
        <v>0.15130105334087701</v>
      </c>
      <c r="T252" s="31" t="str">
        <f t="shared" si="39"/>
        <v>MUY BAJO</v>
      </c>
    </row>
    <row r="253" spans="1:20" ht="25.5" x14ac:dyDescent="0.25">
      <c r="A253" s="141"/>
      <c r="B253" s="10" t="s">
        <v>141</v>
      </c>
      <c r="C253" s="3" t="s">
        <v>1</v>
      </c>
      <c r="D253" s="1" t="s">
        <v>142</v>
      </c>
      <c r="E253" s="49">
        <v>87</v>
      </c>
      <c r="F253" s="54">
        <v>2</v>
      </c>
      <c r="G253" s="49" t="s">
        <v>289</v>
      </c>
      <c r="H253" s="136">
        <v>2</v>
      </c>
      <c r="I253" s="55">
        <f>+H253/F253</f>
        <v>1</v>
      </c>
      <c r="J253" s="31" t="str">
        <f t="shared" si="41"/>
        <v>MUY ALTO</v>
      </c>
      <c r="K253" s="33">
        <v>818</v>
      </c>
      <c r="L253" s="33">
        <v>658</v>
      </c>
      <c r="M253" s="132">
        <v>8.0440097799511E-7</v>
      </c>
      <c r="N253" s="33">
        <v>193.70666499999999</v>
      </c>
      <c r="O253" s="33">
        <v>587.189796</v>
      </c>
      <c r="P253" s="127">
        <f>+O253/L253</f>
        <v>0.89238570820668695</v>
      </c>
      <c r="Q253" s="31" t="str">
        <f t="shared" si="38"/>
        <v>MUY ALTO</v>
      </c>
      <c r="R253" s="102"/>
      <c r="S253" s="32">
        <f t="shared" si="37"/>
        <v>0.89238570820668695</v>
      </c>
      <c r="T253" s="31" t="str">
        <f t="shared" si="39"/>
        <v>MUY ALTO</v>
      </c>
    </row>
    <row r="254" spans="1:20" ht="38.25" x14ac:dyDescent="0.25">
      <c r="A254" s="141"/>
      <c r="B254" s="10" t="s">
        <v>143</v>
      </c>
      <c r="C254" s="3" t="s">
        <v>1</v>
      </c>
      <c r="D254" s="1" t="s">
        <v>144</v>
      </c>
      <c r="E254" s="49">
        <v>87</v>
      </c>
      <c r="F254" s="54">
        <v>87</v>
      </c>
      <c r="G254" s="49" t="s">
        <v>291</v>
      </c>
      <c r="H254" s="136">
        <v>0</v>
      </c>
      <c r="I254" s="55">
        <f t="shared" si="36"/>
        <v>0</v>
      </c>
      <c r="J254" s="31" t="str">
        <f t="shared" si="41"/>
        <v>MUY BAJO</v>
      </c>
      <c r="K254" s="33">
        <v>910</v>
      </c>
      <c r="L254" s="33">
        <v>680</v>
      </c>
      <c r="M254" s="132">
        <v>7.4725274725274726E-7</v>
      </c>
      <c r="N254" s="33">
        <v>171.64991699999999</v>
      </c>
      <c r="O254" s="33">
        <v>613.70489199999997</v>
      </c>
      <c r="P254" s="127">
        <f t="shared" ref="P254:P265" si="42">+O254/L254</f>
        <v>0.90250719411764702</v>
      </c>
      <c r="Q254" s="31" t="str">
        <f t="shared" si="38"/>
        <v>MUY ALTO</v>
      </c>
      <c r="R254" s="102"/>
      <c r="S254" s="32">
        <f t="shared" si="37"/>
        <v>0</v>
      </c>
      <c r="T254" s="31" t="str">
        <f t="shared" si="39"/>
        <v>MUY BAJO</v>
      </c>
    </row>
    <row r="255" spans="1:20" ht="25.5" x14ac:dyDescent="0.25">
      <c r="A255" s="141"/>
      <c r="B255" s="10" t="s">
        <v>145</v>
      </c>
      <c r="C255" s="3" t="s">
        <v>1</v>
      </c>
      <c r="D255" s="1" t="s">
        <v>146</v>
      </c>
      <c r="E255" s="49">
        <v>3632</v>
      </c>
      <c r="F255" s="54">
        <v>4460</v>
      </c>
      <c r="G255" s="49" t="s">
        <v>290</v>
      </c>
      <c r="H255" s="136">
        <v>3900</v>
      </c>
      <c r="I255" s="55">
        <f t="shared" si="36"/>
        <v>0.87443946188340804</v>
      </c>
      <c r="J255" s="31" t="str">
        <f t="shared" si="41"/>
        <v>MUY ALTO</v>
      </c>
      <c r="K255" s="33">
        <v>1200</v>
      </c>
      <c r="L255" s="33">
        <v>907.46339999999998</v>
      </c>
      <c r="M255" s="132">
        <v>7.5621950000000007E-7</v>
      </c>
      <c r="N255" s="33">
        <v>0.78685499999999997</v>
      </c>
      <c r="O255" s="33">
        <v>777.62327600000003</v>
      </c>
      <c r="P255" s="127">
        <f t="shared" si="42"/>
        <v>0.85691971268483125</v>
      </c>
      <c r="Q255" s="31" t="str">
        <f t="shared" si="38"/>
        <v>MUY ALTO</v>
      </c>
      <c r="R255" s="102"/>
      <c r="S255" s="32">
        <f t="shared" si="37"/>
        <v>0.74932441243740844</v>
      </c>
      <c r="T255" s="31" t="str">
        <f t="shared" si="39"/>
        <v>ALTO</v>
      </c>
    </row>
    <row r="256" spans="1:20" ht="38.25" x14ac:dyDescent="0.25">
      <c r="A256" s="141"/>
      <c r="B256" s="10" t="s">
        <v>147</v>
      </c>
      <c r="C256" s="3" t="s">
        <v>1</v>
      </c>
      <c r="D256" s="1" t="s">
        <v>148</v>
      </c>
      <c r="E256" s="49">
        <v>2666</v>
      </c>
      <c r="F256" s="54">
        <v>2666</v>
      </c>
      <c r="G256" s="49" t="s">
        <v>291</v>
      </c>
      <c r="H256" s="136">
        <v>0</v>
      </c>
      <c r="I256" s="55">
        <f t="shared" si="36"/>
        <v>0</v>
      </c>
      <c r="J256" s="31" t="str">
        <f t="shared" si="41"/>
        <v>MUY BAJO</v>
      </c>
      <c r="K256" s="33">
        <v>340</v>
      </c>
      <c r="L256" s="33">
        <v>376.33800200000002</v>
      </c>
      <c r="M256" s="132">
        <v>1.1068764764705884E-6</v>
      </c>
      <c r="N256" s="33">
        <v>43.825189000000002</v>
      </c>
      <c r="O256" s="33">
        <v>305.88145900000001</v>
      </c>
      <c r="P256" s="127">
        <f t="shared" si="42"/>
        <v>0.81278387347127379</v>
      </c>
      <c r="Q256" s="31" t="str">
        <f t="shared" si="38"/>
        <v>MUY ALTO</v>
      </c>
      <c r="R256" s="102"/>
      <c r="S256" s="32">
        <f t="shared" si="37"/>
        <v>0</v>
      </c>
      <c r="T256" s="31" t="str">
        <f t="shared" si="39"/>
        <v>MUY BAJO</v>
      </c>
    </row>
    <row r="257" spans="1:20" ht="38.25" x14ac:dyDescent="0.25">
      <c r="A257" s="141"/>
      <c r="B257" s="10" t="s">
        <v>149</v>
      </c>
      <c r="C257" s="3" t="s">
        <v>1</v>
      </c>
      <c r="D257" s="1" t="s">
        <v>150</v>
      </c>
      <c r="E257" s="49">
        <v>100</v>
      </c>
      <c r="F257" s="54">
        <v>20</v>
      </c>
      <c r="G257" s="49" t="s">
        <v>289</v>
      </c>
      <c r="H257" s="136">
        <v>0</v>
      </c>
      <c r="I257" s="55">
        <f t="shared" si="36"/>
        <v>0</v>
      </c>
      <c r="J257" s="31" t="str">
        <f t="shared" si="41"/>
        <v>MUY BAJO</v>
      </c>
      <c r="K257" s="33">
        <v>1500</v>
      </c>
      <c r="L257" s="33">
        <v>947.34988399999997</v>
      </c>
      <c r="M257" s="132">
        <v>6.3156658933333335E-7</v>
      </c>
      <c r="N257" s="33">
        <v>0</v>
      </c>
      <c r="O257" s="33">
        <v>147.34988100000001</v>
      </c>
      <c r="P257" s="127">
        <f t="shared" si="42"/>
        <v>0.15553902891489668</v>
      </c>
      <c r="Q257" s="31" t="str">
        <f t="shared" si="38"/>
        <v>MUY BAJO</v>
      </c>
      <c r="R257" s="102"/>
      <c r="S257" s="32">
        <f t="shared" si="37"/>
        <v>0</v>
      </c>
      <c r="T257" s="31" t="str">
        <f t="shared" si="39"/>
        <v>MUY BAJO</v>
      </c>
    </row>
    <row r="258" spans="1:20" ht="38.25" x14ac:dyDescent="0.25">
      <c r="A258" s="141"/>
      <c r="B258" s="10" t="s">
        <v>151</v>
      </c>
      <c r="C258" s="3" t="s">
        <v>1</v>
      </c>
      <c r="D258" s="1" t="s">
        <v>152</v>
      </c>
      <c r="E258" s="65">
        <v>1</v>
      </c>
      <c r="F258" s="54">
        <v>1</v>
      </c>
      <c r="G258" s="49" t="s">
        <v>290</v>
      </c>
      <c r="H258" s="136">
        <v>1</v>
      </c>
      <c r="I258" s="55">
        <f t="shared" si="36"/>
        <v>1</v>
      </c>
      <c r="J258" s="31" t="str">
        <f t="shared" si="41"/>
        <v>MUY ALTO</v>
      </c>
      <c r="K258" s="33">
        <v>300</v>
      </c>
      <c r="L258" s="33">
        <v>242</v>
      </c>
      <c r="M258" s="132">
        <v>8.0666666666666664E-7</v>
      </c>
      <c r="N258" s="33">
        <v>98.875636999999998</v>
      </c>
      <c r="O258" s="33">
        <v>230.56136100000001</v>
      </c>
      <c r="P258" s="127">
        <f t="shared" si="42"/>
        <v>0.9527328966942149</v>
      </c>
      <c r="Q258" s="31" t="str">
        <f t="shared" si="38"/>
        <v>MUY ALTO</v>
      </c>
      <c r="R258" s="102"/>
      <c r="S258" s="32">
        <f t="shared" si="37"/>
        <v>0.9527328966942149</v>
      </c>
      <c r="T258" s="31" t="str">
        <f t="shared" si="39"/>
        <v>MUY ALTO</v>
      </c>
    </row>
    <row r="259" spans="1:20" ht="25.5" x14ac:dyDescent="0.25">
      <c r="A259" s="141"/>
      <c r="B259" s="10" t="s">
        <v>151</v>
      </c>
      <c r="C259" s="3" t="s">
        <v>1</v>
      </c>
      <c r="D259" s="1" t="s">
        <v>153</v>
      </c>
      <c r="E259" s="65">
        <v>1</v>
      </c>
      <c r="F259" s="54">
        <v>1</v>
      </c>
      <c r="G259" s="49" t="s">
        <v>290</v>
      </c>
      <c r="H259" s="136">
        <v>1</v>
      </c>
      <c r="I259" s="55">
        <f t="shared" si="36"/>
        <v>1</v>
      </c>
      <c r="J259" s="31" t="str">
        <f t="shared" si="41"/>
        <v>MUY ALTO</v>
      </c>
      <c r="K259" s="33">
        <v>350</v>
      </c>
      <c r="L259" s="33">
        <v>350</v>
      </c>
      <c r="M259" s="132">
        <v>9.9999999999999995E-7</v>
      </c>
      <c r="N259" s="33">
        <v>112.721434</v>
      </c>
      <c r="O259" s="33">
        <v>311.17537399999998</v>
      </c>
      <c r="P259" s="127">
        <f t="shared" si="42"/>
        <v>0.88907249714285708</v>
      </c>
      <c r="Q259" s="31" t="str">
        <f t="shared" si="38"/>
        <v>MUY ALTO</v>
      </c>
      <c r="R259" s="102"/>
      <c r="S259" s="32">
        <f t="shared" si="37"/>
        <v>0.88907249714285708</v>
      </c>
      <c r="T259" s="31" t="str">
        <f t="shared" si="39"/>
        <v>MUY ALTO</v>
      </c>
    </row>
    <row r="260" spans="1:20" ht="25.5" x14ac:dyDescent="0.25">
      <c r="A260" s="141"/>
      <c r="B260" s="10" t="s">
        <v>151</v>
      </c>
      <c r="C260" s="3" t="s">
        <v>1</v>
      </c>
      <c r="D260" s="1" t="s">
        <v>154</v>
      </c>
      <c r="E260" s="65">
        <v>1</v>
      </c>
      <c r="F260" s="54">
        <v>1</v>
      </c>
      <c r="G260" s="49" t="s">
        <v>290</v>
      </c>
      <c r="H260" s="136">
        <v>1</v>
      </c>
      <c r="I260" s="55">
        <f t="shared" si="36"/>
        <v>1</v>
      </c>
      <c r="J260" s="31" t="str">
        <f t="shared" si="41"/>
        <v>MUY ALTO</v>
      </c>
      <c r="K260" s="33">
        <v>300</v>
      </c>
      <c r="L260" s="33">
        <v>412</v>
      </c>
      <c r="M260" s="132">
        <v>1.3733333333333332E-6</v>
      </c>
      <c r="N260" s="33">
        <v>116.350442</v>
      </c>
      <c r="O260" s="33">
        <v>338.94270699999998</v>
      </c>
      <c r="P260" s="127">
        <f t="shared" si="42"/>
        <v>0.82267647330097082</v>
      </c>
      <c r="Q260" s="31" t="str">
        <f t="shared" si="38"/>
        <v>MUY ALTO</v>
      </c>
      <c r="R260" s="102"/>
      <c r="S260" s="32">
        <f t="shared" si="37"/>
        <v>0.82267647330097082</v>
      </c>
      <c r="T260" s="31" t="str">
        <f t="shared" si="39"/>
        <v>MUY ALTO</v>
      </c>
    </row>
    <row r="261" spans="1:20" ht="25.5" x14ac:dyDescent="0.25">
      <c r="A261" s="141"/>
      <c r="B261" s="10" t="s">
        <v>151</v>
      </c>
      <c r="C261" s="3" t="s">
        <v>1</v>
      </c>
      <c r="D261" s="1" t="s">
        <v>155</v>
      </c>
      <c r="E261" s="64">
        <v>0.5</v>
      </c>
      <c r="F261" s="48">
        <v>1</v>
      </c>
      <c r="G261" s="49" t="s">
        <v>290</v>
      </c>
      <c r="H261" s="136">
        <v>0.7</v>
      </c>
      <c r="I261" s="50">
        <f t="shared" si="36"/>
        <v>0.7</v>
      </c>
      <c r="J261" s="31" t="str">
        <f t="shared" si="41"/>
        <v>ALTO</v>
      </c>
      <c r="K261" s="33">
        <v>150</v>
      </c>
      <c r="L261" s="33">
        <v>63</v>
      </c>
      <c r="M261" s="132">
        <v>4.2E-7</v>
      </c>
      <c r="N261" s="33">
        <v>37.889999000000003</v>
      </c>
      <c r="O261" s="33">
        <v>57.864665000000002</v>
      </c>
      <c r="P261" s="127">
        <f t="shared" si="42"/>
        <v>0.91848674603174607</v>
      </c>
      <c r="Q261" s="31" t="str">
        <f t="shared" si="38"/>
        <v>MUY ALTO</v>
      </c>
      <c r="R261" s="102"/>
      <c r="S261" s="32">
        <f t="shared" si="37"/>
        <v>0.64294072222222221</v>
      </c>
      <c r="T261" s="31" t="str">
        <f t="shared" si="39"/>
        <v>ALTO</v>
      </c>
    </row>
    <row r="262" spans="1:20" ht="25.5" x14ac:dyDescent="0.25">
      <c r="A262" s="141"/>
      <c r="B262" s="10" t="s">
        <v>151</v>
      </c>
      <c r="C262" s="3" t="s">
        <v>1</v>
      </c>
      <c r="D262" s="1" t="s">
        <v>156</v>
      </c>
      <c r="E262" s="64">
        <v>0.6</v>
      </c>
      <c r="F262" s="48">
        <v>1</v>
      </c>
      <c r="G262" s="49" t="s">
        <v>290</v>
      </c>
      <c r="H262" s="136">
        <v>0.6</v>
      </c>
      <c r="I262" s="50">
        <f t="shared" si="36"/>
        <v>0.6</v>
      </c>
      <c r="J262" s="31" t="str">
        <f t="shared" si="41"/>
        <v>MEDIO</v>
      </c>
      <c r="K262" s="33">
        <v>100</v>
      </c>
      <c r="L262" s="33">
        <v>0</v>
      </c>
      <c r="M262" s="132">
        <v>0</v>
      </c>
      <c r="N262" s="33">
        <v>0</v>
      </c>
      <c r="O262" s="33">
        <v>0</v>
      </c>
      <c r="P262" s="127" t="e">
        <f t="shared" si="42"/>
        <v>#DIV/0!</v>
      </c>
      <c r="Q262" s="31" t="e">
        <f t="shared" si="38"/>
        <v>#DIV/0!</v>
      </c>
      <c r="R262" s="102"/>
      <c r="S262" s="32" t="e">
        <f t="shared" si="37"/>
        <v>#DIV/0!</v>
      </c>
      <c r="T262" s="31" t="e">
        <f t="shared" si="39"/>
        <v>#DIV/0!</v>
      </c>
    </row>
    <row r="263" spans="1:20" ht="38.25" x14ac:dyDescent="0.25">
      <c r="A263" s="141"/>
      <c r="B263" s="10" t="s">
        <v>151</v>
      </c>
      <c r="C263" s="3" t="s">
        <v>1</v>
      </c>
      <c r="D263" s="1" t="s">
        <v>157</v>
      </c>
      <c r="E263" s="64">
        <v>0.33</v>
      </c>
      <c r="F263" s="48">
        <v>0.17</v>
      </c>
      <c r="G263" s="49" t="s">
        <v>291</v>
      </c>
      <c r="H263" s="136">
        <v>0.3</v>
      </c>
      <c r="I263" s="50">
        <f t="shared" si="36"/>
        <v>1.7647058823529409</v>
      </c>
      <c r="J263" s="31" t="str">
        <f t="shared" si="41"/>
        <v>MUY ALTO</v>
      </c>
      <c r="K263" s="33">
        <v>30</v>
      </c>
      <c r="L263" s="33">
        <v>50</v>
      </c>
      <c r="M263" s="132">
        <v>1.6666666666666667E-6</v>
      </c>
      <c r="N263" s="33">
        <v>13.493039</v>
      </c>
      <c r="O263" s="33">
        <v>41.905442000000001</v>
      </c>
      <c r="P263" s="127">
        <f t="shared" si="42"/>
        <v>0.83810883999999997</v>
      </c>
      <c r="Q263" s="31" t="str">
        <f t="shared" si="38"/>
        <v>MUY ALTO</v>
      </c>
      <c r="R263" s="102"/>
      <c r="S263" s="32">
        <f t="shared" si="37"/>
        <v>1.4790155999999997</v>
      </c>
      <c r="T263" s="31" t="str">
        <f t="shared" si="39"/>
        <v>MUY ALTO</v>
      </c>
    </row>
    <row r="264" spans="1:20" ht="25.5" x14ac:dyDescent="0.25">
      <c r="A264" s="141"/>
      <c r="B264" s="10" t="s">
        <v>151</v>
      </c>
      <c r="C264" s="3" t="s">
        <v>1</v>
      </c>
      <c r="D264" s="1" t="s">
        <v>158</v>
      </c>
      <c r="E264" s="65">
        <v>2</v>
      </c>
      <c r="F264" s="54">
        <v>2</v>
      </c>
      <c r="G264" s="49" t="s">
        <v>291</v>
      </c>
      <c r="H264" s="136">
        <v>2</v>
      </c>
      <c r="I264" s="55">
        <f t="shared" ref="I264:I326" si="43">+H264/F264</f>
        <v>1</v>
      </c>
      <c r="J264" s="31" t="str">
        <f t="shared" si="41"/>
        <v>MUY ALTO</v>
      </c>
      <c r="K264" s="33">
        <v>380</v>
      </c>
      <c r="L264" s="33">
        <v>362.04666900000001</v>
      </c>
      <c r="M264" s="132">
        <v>9.5275439210526317E-7</v>
      </c>
      <c r="N264" s="33">
        <v>74.544165000000007</v>
      </c>
      <c r="O264" s="33">
        <v>253.76008200000001</v>
      </c>
      <c r="P264" s="127">
        <f t="shared" si="42"/>
        <v>0.70090434114724587</v>
      </c>
      <c r="Q264" s="31" t="str">
        <f t="shared" si="38"/>
        <v>ALTO</v>
      </c>
      <c r="R264" s="102"/>
      <c r="S264" s="32">
        <f t="shared" si="37"/>
        <v>0.70090434114724587</v>
      </c>
      <c r="T264" s="31" t="str">
        <f t="shared" si="39"/>
        <v>ALTO</v>
      </c>
    </row>
    <row r="265" spans="1:20" ht="38.25" x14ac:dyDescent="0.25">
      <c r="A265" s="141"/>
      <c r="B265" s="10" t="s">
        <v>151</v>
      </c>
      <c r="C265" s="3" t="s">
        <v>1</v>
      </c>
      <c r="D265" s="1" t="s">
        <v>159</v>
      </c>
      <c r="E265" s="64">
        <v>0.5</v>
      </c>
      <c r="F265" s="48">
        <v>1</v>
      </c>
      <c r="G265" s="49" t="s">
        <v>290</v>
      </c>
      <c r="H265" s="136">
        <v>0.70000000000000007</v>
      </c>
      <c r="I265" s="50">
        <f>+H265/F265</f>
        <v>0.70000000000000007</v>
      </c>
      <c r="J265" s="31" t="str">
        <f t="shared" si="41"/>
        <v>ALTO</v>
      </c>
      <c r="K265" s="33">
        <v>40</v>
      </c>
      <c r="L265" s="33">
        <v>290</v>
      </c>
      <c r="M265" s="132">
        <v>7.25E-6</v>
      </c>
      <c r="N265" s="33">
        <v>54.230696000000002</v>
      </c>
      <c r="O265" s="33">
        <v>69.524621999999994</v>
      </c>
      <c r="P265" s="127">
        <f t="shared" si="42"/>
        <v>0.23974007586206894</v>
      </c>
      <c r="Q265" s="31" t="str">
        <f t="shared" si="38"/>
        <v>BAJO</v>
      </c>
      <c r="R265" s="102"/>
      <c r="S265" s="32">
        <f t="shared" si="37"/>
        <v>0.16781805310344827</v>
      </c>
      <c r="T265" s="31" t="str">
        <f t="shared" si="39"/>
        <v>MUY BAJO</v>
      </c>
    </row>
    <row r="266" spans="1:20" ht="38.25" x14ac:dyDescent="0.25">
      <c r="A266" s="141"/>
      <c r="B266" s="11" t="s">
        <v>320</v>
      </c>
      <c r="C266" s="20"/>
      <c r="D266" s="7"/>
      <c r="E266" s="84"/>
      <c r="F266" s="51"/>
      <c r="G266" s="52"/>
      <c r="H266" s="52"/>
      <c r="I266" s="53">
        <f>+AVERAGE(I253:I265)</f>
        <v>0.7414727187874115</v>
      </c>
      <c r="J266" s="35" t="str">
        <f t="shared" si="41"/>
        <v>ALTO</v>
      </c>
      <c r="K266" s="36">
        <v>6418</v>
      </c>
      <c r="L266" s="36">
        <v>5338.1979549999996</v>
      </c>
      <c r="M266" s="75">
        <v>8.3175412200062325E-7</v>
      </c>
      <c r="N266" s="36">
        <v>918.07403799999997</v>
      </c>
      <c r="O266" s="36">
        <v>3735.483557</v>
      </c>
      <c r="P266" s="109">
        <f>+O266/L266</f>
        <v>0.69976489978255219</v>
      </c>
      <c r="Q266" s="31" t="str">
        <f t="shared" si="38"/>
        <v>ALTO</v>
      </c>
      <c r="R266" s="99"/>
      <c r="S266" s="74">
        <f t="shared" si="37"/>
        <v>0.51885658275376956</v>
      </c>
      <c r="T266" s="35" t="str">
        <f t="shared" si="39"/>
        <v>MEDIO</v>
      </c>
    </row>
    <row r="267" spans="1:20" ht="38.25" x14ac:dyDescent="0.25">
      <c r="A267" s="142"/>
      <c r="B267" s="12" t="s">
        <v>319</v>
      </c>
      <c r="C267" s="21"/>
      <c r="D267" s="9"/>
      <c r="E267" s="57"/>
      <c r="F267" s="61"/>
      <c r="G267" s="58"/>
      <c r="H267" s="58"/>
      <c r="I267" s="85">
        <f>+AVERAGE(I166,I187,I192,I252,I266)</f>
        <v>0.3857612142497866</v>
      </c>
      <c r="J267" s="39" t="str">
        <f t="shared" si="41"/>
        <v>BAJO</v>
      </c>
      <c r="K267" s="38">
        <v>41480.016364000003</v>
      </c>
      <c r="L267" s="38">
        <v>25054.761133</v>
      </c>
      <c r="M267" s="117">
        <v>2.8837082633646278E-6</v>
      </c>
      <c r="N267" s="38">
        <v>2615.832422</v>
      </c>
      <c r="O267" s="38">
        <v>16597.803447999999</v>
      </c>
      <c r="P267" s="110">
        <f>+O267/L267</f>
        <v>0.66246105320632187</v>
      </c>
      <c r="Q267" s="39" t="str">
        <f>IF(P267&lt;=20%,"MUY BAJO",IF(AND(P267&gt;20%,P267&lt;=40%),"BAJO",IF(AND(P267&gt;40%,P267&lt;=60%),"MEDIO",IF(AND(P267&gt;60%,P267&lt;=80%),"ALTO","MUY ALTO"))))</f>
        <v>ALTO</v>
      </c>
      <c r="R267" s="99"/>
      <c r="S267" s="44">
        <f t="shared" si="37"/>
        <v>0.25555178027806319</v>
      </c>
      <c r="T267" s="39" t="str">
        <f t="shared" si="39"/>
        <v>BAJO</v>
      </c>
    </row>
    <row r="268" spans="1:20" ht="38.25" customHeight="1" x14ac:dyDescent="0.25">
      <c r="A268" s="140" t="s">
        <v>311</v>
      </c>
      <c r="B268" s="10" t="s">
        <v>160</v>
      </c>
      <c r="C268" s="3" t="s">
        <v>27</v>
      </c>
      <c r="D268" s="1" t="s">
        <v>161</v>
      </c>
      <c r="E268" s="49">
        <v>178</v>
      </c>
      <c r="F268" s="54">
        <v>7</v>
      </c>
      <c r="G268" s="49" t="s">
        <v>289</v>
      </c>
      <c r="H268" s="136">
        <v>0</v>
      </c>
      <c r="I268" s="55">
        <f t="shared" si="43"/>
        <v>0</v>
      </c>
      <c r="J268" s="31" t="str">
        <f t="shared" si="41"/>
        <v>MUY BAJO</v>
      </c>
      <c r="K268" s="33">
        <v>323</v>
      </c>
      <c r="L268" s="33">
        <v>335.61462799999998</v>
      </c>
      <c r="M268" s="132">
        <v>1.0390545758513933E-6</v>
      </c>
      <c r="N268" s="33">
        <v>60.352393999999997</v>
      </c>
      <c r="O268" s="33">
        <v>217.46321699999999</v>
      </c>
      <c r="P268" s="127">
        <f t="shared" ref="P268:P319" si="44">+O268/L268</f>
        <v>0.64795512131253108</v>
      </c>
      <c r="Q268" s="31" t="str">
        <f t="shared" si="38"/>
        <v>ALTO</v>
      </c>
      <c r="R268" s="102"/>
      <c r="S268" s="32">
        <f t="shared" si="37"/>
        <v>0</v>
      </c>
      <c r="T268" s="31" t="str">
        <f t="shared" si="39"/>
        <v>MUY BAJO</v>
      </c>
    </row>
    <row r="269" spans="1:20" ht="38.25" x14ac:dyDescent="0.25">
      <c r="A269" s="141"/>
      <c r="B269" s="10" t="s">
        <v>160</v>
      </c>
      <c r="C269" s="3" t="s">
        <v>29</v>
      </c>
      <c r="D269" s="1" t="s">
        <v>161</v>
      </c>
      <c r="E269" s="49">
        <v>1</v>
      </c>
      <c r="F269" s="54">
        <v>1</v>
      </c>
      <c r="G269" s="49" t="s">
        <v>289</v>
      </c>
      <c r="H269" s="136">
        <v>0</v>
      </c>
      <c r="I269" s="55">
        <f t="shared" si="43"/>
        <v>0</v>
      </c>
      <c r="J269" s="31" t="str">
        <f t="shared" si="41"/>
        <v>MUY BAJO</v>
      </c>
      <c r="K269" s="33">
        <v>39</v>
      </c>
      <c r="L269" s="33">
        <v>39</v>
      </c>
      <c r="M269" s="132">
        <v>9.9999999999999995E-7</v>
      </c>
      <c r="N269" s="33">
        <v>2.34</v>
      </c>
      <c r="O269" s="33">
        <v>20.835028999999999</v>
      </c>
      <c r="P269" s="127">
        <f t="shared" si="44"/>
        <v>0.53423151282051273</v>
      </c>
      <c r="Q269" s="31" t="str">
        <f t="shared" si="38"/>
        <v>MEDIO</v>
      </c>
      <c r="R269" s="102"/>
      <c r="S269" s="32">
        <f t="shared" ref="S269:S326" si="45">+I269*P269</f>
        <v>0</v>
      </c>
      <c r="T269" s="31" t="str">
        <f t="shared" si="39"/>
        <v>MUY BAJO</v>
      </c>
    </row>
    <row r="270" spans="1:20" ht="38.25" x14ac:dyDescent="0.25">
      <c r="A270" s="141"/>
      <c r="B270" s="10" t="s">
        <v>160</v>
      </c>
      <c r="C270" s="3" t="s">
        <v>30</v>
      </c>
      <c r="D270" s="1" t="s">
        <v>161</v>
      </c>
      <c r="E270" s="49">
        <v>1</v>
      </c>
      <c r="F270" s="54">
        <v>1</v>
      </c>
      <c r="G270" s="49" t="s">
        <v>289</v>
      </c>
      <c r="H270" s="136">
        <v>0</v>
      </c>
      <c r="I270" s="55">
        <f t="shared" si="43"/>
        <v>0</v>
      </c>
      <c r="J270" s="31" t="str">
        <f t="shared" si="41"/>
        <v>MUY BAJO</v>
      </c>
      <c r="K270" s="33">
        <v>39</v>
      </c>
      <c r="L270" s="33">
        <v>39</v>
      </c>
      <c r="M270" s="132">
        <v>9.9999999999999995E-7</v>
      </c>
      <c r="N270" s="33">
        <v>0</v>
      </c>
      <c r="O270" s="33">
        <v>0</v>
      </c>
      <c r="P270" s="127">
        <f t="shared" si="44"/>
        <v>0</v>
      </c>
      <c r="Q270" s="31" t="str">
        <f t="shared" si="38"/>
        <v>MUY BAJO</v>
      </c>
      <c r="R270" s="102"/>
      <c r="S270" s="32">
        <f t="shared" si="45"/>
        <v>0</v>
      </c>
      <c r="T270" s="31" t="str">
        <f t="shared" si="39"/>
        <v>MUY BAJO</v>
      </c>
    </row>
    <row r="271" spans="1:20" ht="38.25" x14ac:dyDescent="0.25">
      <c r="A271" s="141"/>
      <c r="B271" s="10" t="s">
        <v>160</v>
      </c>
      <c r="C271" s="3" t="s">
        <v>31</v>
      </c>
      <c r="D271" s="1" t="s">
        <v>161</v>
      </c>
      <c r="E271" s="49">
        <v>1</v>
      </c>
      <c r="F271" s="54">
        <v>2</v>
      </c>
      <c r="G271" s="49" t="s">
        <v>289</v>
      </c>
      <c r="H271" s="136">
        <v>0</v>
      </c>
      <c r="I271" s="55">
        <f t="shared" si="43"/>
        <v>0</v>
      </c>
      <c r="J271" s="31" t="str">
        <f t="shared" si="41"/>
        <v>MUY BAJO</v>
      </c>
      <c r="K271" s="33">
        <v>78</v>
      </c>
      <c r="L271" s="33">
        <v>39</v>
      </c>
      <c r="M271" s="132">
        <v>4.9999999999999998E-7</v>
      </c>
      <c r="N271" s="33">
        <v>0</v>
      </c>
      <c r="O271" s="33">
        <v>0</v>
      </c>
      <c r="P271" s="127">
        <f t="shared" si="44"/>
        <v>0</v>
      </c>
      <c r="Q271" s="31" t="str">
        <f t="shared" si="38"/>
        <v>MUY BAJO</v>
      </c>
      <c r="R271" s="102"/>
      <c r="S271" s="32">
        <f t="shared" si="45"/>
        <v>0</v>
      </c>
      <c r="T271" s="31" t="str">
        <f t="shared" si="39"/>
        <v>MUY BAJO</v>
      </c>
    </row>
    <row r="272" spans="1:20" ht="38.25" x14ac:dyDescent="0.25">
      <c r="A272" s="141"/>
      <c r="B272" s="10" t="s">
        <v>160</v>
      </c>
      <c r="C272" s="3" t="s">
        <v>27</v>
      </c>
      <c r="D272" s="1" t="s">
        <v>162</v>
      </c>
      <c r="E272" s="49">
        <v>25</v>
      </c>
      <c r="F272" s="54">
        <v>7</v>
      </c>
      <c r="G272" s="49" t="s">
        <v>289</v>
      </c>
      <c r="H272" s="136">
        <v>1</v>
      </c>
      <c r="I272" s="55">
        <f t="shared" si="43"/>
        <v>0.14285714285714285</v>
      </c>
      <c r="J272" s="31" t="str">
        <f t="shared" si="41"/>
        <v>MUY BAJO</v>
      </c>
      <c r="K272" s="33">
        <v>600</v>
      </c>
      <c r="L272" s="33">
        <v>612.67187300000001</v>
      </c>
      <c r="M272" s="132">
        <v>1.0211197883333334E-6</v>
      </c>
      <c r="N272" s="33">
        <v>99.252375999999998</v>
      </c>
      <c r="O272" s="33">
        <v>375.24892499999999</v>
      </c>
      <c r="P272" s="127">
        <f t="shared" si="44"/>
        <v>0.61247943889208045</v>
      </c>
      <c r="Q272" s="31" t="str">
        <f t="shared" si="38"/>
        <v>ALTO</v>
      </c>
      <c r="R272" s="102"/>
      <c r="S272" s="32">
        <f t="shared" si="45"/>
        <v>8.749706269886863E-2</v>
      </c>
      <c r="T272" s="31" t="str">
        <f t="shared" si="39"/>
        <v>MUY BAJO</v>
      </c>
    </row>
    <row r="273" spans="1:20" ht="38.25" x14ac:dyDescent="0.25">
      <c r="A273" s="141"/>
      <c r="B273" s="10" t="s">
        <v>160</v>
      </c>
      <c r="C273" s="3" t="s">
        <v>29</v>
      </c>
      <c r="D273" s="1" t="s">
        <v>162</v>
      </c>
      <c r="E273" s="49">
        <v>0</v>
      </c>
      <c r="F273" s="54"/>
      <c r="G273" s="49" t="s">
        <v>289</v>
      </c>
      <c r="H273" s="136">
        <v>0</v>
      </c>
      <c r="I273" s="55"/>
      <c r="J273" s="31" t="s">
        <v>293</v>
      </c>
      <c r="K273" s="33">
        <v>0</v>
      </c>
      <c r="L273" s="33">
        <v>0</v>
      </c>
      <c r="M273" s="132">
        <v>0</v>
      </c>
      <c r="N273" s="33">
        <v>0</v>
      </c>
      <c r="O273" s="33">
        <v>0</v>
      </c>
      <c r="P273" s="127"/>
      <c r="Q273" s="31" t="s">
        <v>293</v>
      </c>
      <c r="R273" s="102"/>
      <c r="S273" s="32"/>
      <c r="T273" s="31" t="s">
        <v>293</v>
      </c>
    </row>
    <row r="274" spans="1:20" ht="38.25" x14ac:dyDescent="0.25">
      <c r="A274" s="141"/>
      <c r="B274" s="10" t="s">
        <v>160</v>
      </c>
      <c r="C274" s="3" t="s">
        <v>30</v>
      </c>
      <c r="D274" s="1" t="s">
        <v>162</v>
      </c>
      <c r="E274" s="49">
        <v>0</v>
      </c>
      <c r="F274" s="54"/>
      <c r="G274" s="49" t="s">
        <v>289</v>
      </c>
      <c r="H274" s="136">
        <v>0</v>
      </c>
      <c r="I274" s="55"/>
      <c r="J274" s="31" t="s">
        <v>293</v>
      </c>
      <c r="K274" s="33">
        <v>0</v>
      </c>
      <c r="L274" s="33">
        <v>0</v>
      </c>
      <c r="M274" s="132">
        <v>0</v>
      </c>
      <c r="N274" s="33">
        <v>0</v>
      </c>
      <c r="O274" s="33">
        <v>0</v>
      </c>
      <c r="P274" s="127"/>
      <c r="Q274" s="31" t="s">
        <v>293</v>
      </c>
      <c r="R274" s="102"/>
      <c r="S274" s="32"/>
      <c r="T274" s="31" t="s">
        <v>293</v>
      </c>
    </row>
    <row r="275" spans="1:20" ht="38.25" x14ac:dyDescent="0.25">
      <c r="A275" s="141"/>
      <c r="B275" s="10" t="s">
        <v>160</v>
      </c>
      <c r="C275" s="3" t="s">
        <v>31</v>
      </c>
      <c r="D275" s="1" t="s">
        <v>162</v>
      </c>
      <c r="E275" s="49">
        <v>0</v>
      </c>
      <c r="F275" s="54"/>
      <c r="G275" s="49" t="s">
        <v>289</v>
      </c>
      <c r="H275" s="136">
        <v>0</v>
      </c>
      <c r="I275" s="55"/>
      <c r="J275" s="31" t="s">
        <v>293</v>
      </c>
      <c r="K275" s="33">
        <v>0</v>
      </c>
      <c r="L275" s="33">
        <v>0</v>
      </c>
      <c r="M275" s="132">
        <v>0</v>
      </c>
      <c r="N275" s="33">
        <v>0</v>
      </c>
      <c r="O275" s="33">
        <v>0</v>
      </c>
      <c r="P275" s="127"/>
      <c r="Q275" s="31" t="s">
        <v>293</v>
      </c>
      <c r="R275" s="102"/>
      <c r="S275" s="32"/>
      <c r="T275" s="31" t="s">
        <v>293</v>
      </c>
    </row>
    <row r="276" spans="1:20" ht="38.25" x14ac:dyDescent="0.25">
      <c r="A276" s="141"/>
      <c r="B276" s="10" t="s">
        <v>160</v>
      </c>
      <c r="C276" s="3" t="s">
        <v>27</v>
      </c>
      <c r="D276" s="1" t="s">
        <v>163</v>
      </c>
      <c r="E276" s="49">
        <v>5</v>
      </c>
      <c r="F276" s="54">
        <v>9</v>
      </c>
      <c r="G276" s="49" t="s">
        <v>289</v>
      </c>
      <c r="H276" s="136">
        <v>0</v>
      </c>
      <c r="I276" s="55">
        <f t="shared" si="43"/>
        <v>0</v>
      </c>
      <c r="J276" s="31" t="str">
        <f t="shared" si="41"/>
        <v>MUY BAJO</v>
      </c>
      <c r="K276" s="33">
        <v>700</v>
      </c>
      <c r="L276" s="33">
        <v>700</v>
      </c>
      <c r="M276" s="132">
        <v>9.9999999999999995E-7</v>
      </c>
      <c r="N276" s="33">
        <v>209.42756499999999</v>
      </c>
      <c r="O276" s="33">
        <v>449.961521</v>
      </c>
      <c r="P276" s="127">
        <f t="shared" si="44"/>
        <v>0.64280217285714292</v>
      </c>
      <c r="Q276" s="31" t="str">
        <f t="shared" si="38"/>
        <v>ALTO</v>
      </c>
      <c r="R276" s="102"/>
      <c r="S276" s="32">
        <f t="shared" si="45"/>
        <v>0</v>
      </c>
      <c r="T276" s="31" t="str">
        <f t="shared" si="39"/>
        <v>MUY BAJO</v>
      </c>
    </row>
    <row r="277" spans="1:20" ht="38.25" x14ac:dyDescent="0.25">
      <c r="A277" s="141"/>
      <c r="B277" s="10" t="s">
        <v>160</v>
      </c>
      <c r="C277" s="3" t="s">
        <v>27</v>
      </c>
      <c r="D277" s="1" t="s">
        <v>164</v>
      </c>
      <c r="E277" s="49">
        <v>3</v>
      </c>
      <c r="F277" s="54"/>
      <c r="G277" s="49" t="s">
        <v>289</v>
      </c>
      <c r="H277" s="136">
        <v>0</v>
      </c>
      <c r="I277" s="55"/>
      <c r="J277" s="31" t="s">
        <v>293</v>
      </c>
      <c r="K277" s="33">
        <v>0</v>
      </c>
      <c r="L277" s="33">
        <v>13.939959999999999</v>
      </c>
      <c r="M277" s="132" t="e">
        <v>#DIV/0!</v>
      </c>
      <c r="N277" s="33">
        <v>0</v>
      </c>
      <c r="O277" s="33">
        <v>13.939959999999999</v>
      </c>
      <c r="P277" s="127">
        <f t="shared" si="44"/>
        <v>1</v>
      </c>
      <c r="Q277" s="31" t="str">
        <f t="shared" si="38"/>
        <v>MUY ALTO</v>
      </c>
      <c r="R277" s="102"/>
      <c r="S277" s="32">
        <f t="shared" si="45"/>
        <v>0</v>
      </c>
      <c r="T277" s="31" t="str">
        <f t="shared" si="39"/>
        <v>MUY BAJO</v>
      </c>
    </row>
    <row r="278" spans="1:20" ht="51" x14ac:dyDescent="0.25">
      <c r="A278" s="141"/>
      <c r="B278" s="10" t="s">
        <v>165</v>
      </c>
      <c r="C278" s="3" t="s">
        <v>1</v>
      </c>
      <c r="D278" s="1" t="s">
        <v>166</v>
      </c>
      <c r="E278" s="49">
        <v>19</v>
      </c>
      <c r="F278" s="54">
        <v>3</v>
      </c>
      <c r="G278" s="49" t="s">
        <v>289</v>
      </c>
      <c r="H278" s="136">
        <v>11</v>
      </c>
      <c r="I278" s="55">
        <f t="shared" si="43"/>
        <v>3.6666666666666665</v>
      </c>
      <c r="J278" s="31" t="str">
        <f t="shared" si="41"/>
        <v>MUY ALTO</v>
      </c>
      <c r="K278" s="33">
        <v>45.7</v>
      </c>
      <c r="L278" s="33">
        <v>45.7</v>
      </c>
      <c r="M278" s="132">
        <v>9.9999999999999995E-7</v>
      </c>
      <c r="N278" s="33">
        <v>9.2185319999999997</v>
      </c>
      <c r="O278" s="33">
        <v>26.433865000000001</v>
      </c>
      <c r="P278" s="127">
        <f t="shared" si="44"/>
        <v>0.57842155361050329</v>
      </c>
      <c r="Q278" s="31" t="str">
        <f t="shared" si="38"/>
        <v>MEDIO</v>
      </c>
      <c r="R278" s="102"/>
      <c r="S278" s="32">
        <f t="shared" si="45"/>
        <v>2.1208790299051787</v>
      </c>
      <c r="T278" s="31" t="str">
        <f t="shared" si="39"/>
        <v>MUY ALTO</v>
      </c>
    </row>
    <row r="279" spans="1:20" ht="63.75" x14ac:dyDescent="0.25">
      <c r="A279" s="141"/>
      <c r="B279" s="10" t="s">
        <v>165</v>
      </c>
      <c r="C279" s="3" t="s">
        <v>1</v>
      </c>
      <c r="D279" s="1" t="s">
        <v>167</v>
      </c>
      <c r="E279" s="49">
        <v>0</v>
      </c>
      <c r="F279" s="54">
        <v>1</v>
      </c>
      <c r="G279" s="49" t="s">
        <v>289</v>
      </c>
      <c r="H279" s="136">
        <v>0</v>
      </c>
      <c r="I279" s="55">
        <f t="shared" si="43"/>
        <v>0</v>
      </c>
      <c r="J279" s="31" t="str">
        <f t="shared" si="41"/>
        <v>MUY BAJO</v>
      </c>
      <c r="K279" s="33">
        <v>66.7</v>
      </c>
      <c r="L279" s="33">
        <v>60</v>
      </c>
      <c r="M279" s="132">
        <v>8.9955022488755616E-7</v>
      </c>
      <c r="N279" s="33">
        <v>0.86050000000000004</v>
      </c>
      <c r="O279" s="33">
        <v>2.5810499999999998</v>
      </c>
      <c r="P279" s="127">
        <f t="shared" si="44"/>
        <v>4.30175E-2</v>
      </c>
      <c r="Q279" s="31" t="str">
        <f t="shared" si="38"/>
        <v>MUY BAJO</v>
      </c>
      <c r="R279" s="102"/>
      <c r="S279" s="32">
        <f t="shared" si="45"/>
        <v>0</v>
      </c>
      <c r="T279" s="31" t="str">
        <f t="shared" si="39"/>
        <v>MUY BAJO</v>
      </c>
    </row>
    <row r="280" spans="1:20" ht="25.5" x14ac:dyDescent="0.25">
      <c r="A280" s="141"/>
      <c r="B280" s="10" t="s">
        <v>165</v>
      </c>
      <c r="C280" s="3" t="s">
        <v>1</v>
      </c>
      <c r="D280" s="1" t="s">
        <v>168</v>
      </c>
      <c r="E280" s="49">
        <v>7</v>
      </c>
      <c r="F280" s="54">
        <v>2</v>
      </c>
      <c r="G280" s="49" t="s">
        <v>289</v>
      </c>
      <c r="H280" s="136">
        <v>1</v>
      </c>
      <c r="I280" s="55">
        <f t="shared" si="43"/>
        <v>0.5</v>
      </c>
      <c r="J280" s="31" t="str">
        <f t="shared" si="41"/>
        <v>MEDIO</v>
      </c>
      <c r="K280" s="33">
        <v>60</v>
      </c>
      <c r="L280" s="33">
        <v>20</v>
      </c>
      <c r="M280" s="132">
        <v>3.333333333333333E-7</v>
      </c>
      <c r="N280" s="33">
        <v>0</v>
      </c>
      <c r="O280" s="33">
        <v>10</v>
      </c>
      <c r="P280" s="127">
        <f t="shared" si="44"/>
        <v>0.5</v>
      </c>
      <c r="Q280" s="31" t="str">
        <f t="shared" si="38"/>
        <v>MEDIO</v>
      </c>
      <c r="R280" s="102"/>
      <c r="S280" s="32">
        <f t="shared" si="45"/>
        <v>0.25</v>
      </c>
      <c r="T280" s="31" t="str">
        <f t="shared" si="39"/>
        <v>BAJO</v>
      </c>
    </row>
    <row r="281" spans="1:20" ht="38.25" x14ac:dyDescent="0.25">
      <c r="A281" s="141"/>
      <c r="B281" s="10" t="s">
        <v>165</v>
      </c>
      <c r="C281" s="3" t="s">
        <v>1</v>
      </c>
      <c r="D281" s="1" t="s">
        <v>169</v>
      </c>
      <c r="E281" s="49">
        <v>9</v>
      </c>
      <c r="F281" s="54">
        <v>10</v>
      </c>
      <c r="G281" s="49" t="s">
        <v>291</v>
      </c>
      <c r="H281" s="136">
        <v>19</v>
      </c>
      <c r="I281" s="55">
        <f t="shared" si="43"/>
        <v>1.9</v>
      </c>
      <c r="J281" s="31" t="str">
        <f t="shared" si="41"/>
        <v>MUY ALTO</v>
      </c>
      <c r="K281" s="33">
        <v>66.400000000000006</v>
      </c>
      <c r="L281" s="33">
        <v>75.56</v>
      </c>
      <c r="M281" s="132">
        <v>1.1379518072289157E-6</v>
      </c>
      <c r="N281" s="33">
        <v>19.423306</v>
      </c>
      <c r="O281" s="33">
        <v>53.458893000000003</v>
      </c>
      <c r="P281" s="127">
        <f t="shared" si="44"/>
        <v>0.70750255426151409</v>
      </c>
      <c r="Q281" s="31" t="str">
        <f t="shared" ref="Q281:Q347" si="46">IF(P281&lt;=20%,"MUY BAJO",IF(AND(P281&gt;20%,P281&lt;=40%),"BAJO",IF(AND(P281&gt;40%,P281&lt;=60%),"MEDIO",IF(AND(P281&gt;60%,P281&lt;=80%),"ALTO","MUY ALTO"))))</f>
        <v>ALTO</v>
      </c>
      <c r="R281" s="102"/>
      <c r="S281" s="32">
        <f t="shared" si="45"/>
        <v>1.3442548530968768</v>
      </c>
      <c r="T281" s="31" t="str">
        <f t="shared" ref="T281:T347" si="47">IF(S281&lt;=20%,"MUY BAJO",IF(AND(S281&gt;20%,S281&lt;=40%),"BAJO",IF(AND(S281&gt;40%,S281&lt;=60%),"MEDIO",IF(AND(S281&gt;60%,S281&lt;=80%),"ALTO","MUY ALTO"))))</f>
        <v>MUY ALTO</v>
      </c>
    </row>
    <row r="282" spans="1:20" ht="63.75" x14ac:dyDescent="0.25">
      <c r="A282" s="141"/>
      <c r="B282" s="10" t="s">
        <v>170</v>
      </c>
      <c r="C282" s="3" t="s">
        <v>1</v>
      </c>
      <c r="D282" s="1" t="s">
        <v>171</v>
      </c>
      <c r="E282" s="49">
        <v>29</v>
      </c>
      <c r="F282" s="54">
        <v>27</v>
      </c>
      <c r="G282" s="49" t="s">
        <v>292</v>
      </c>
      <c r="H282" s="136">
        <v>58</v>
      </c>
      <c r="I282" s="55">
        <f t="shared" si="43"/>
        <v>2.1481481481481484</v>
      </c>
      <c r="J282" s="31" t="str">
        <f t="shared" si="41"/>
        <v>MUY ALTO</v>
      </c>
      <c r="K282" s="33">
        <v>54</v>
      </c>
      <c r="L282" s="33">
        <v>40</v>
      </c>
      <c r="M282" s="132">
        <v>7.4074074074074073E-7</v>
      </c>
      <c r="N282" s="33">
        <v>0</v>
      </c>
      <c r="O282" s="33">
        <v>0</v>
      </c>
      <c r="P282" s="127">
        <f t="shared" si="44"/>
        <v>0</v>
      </c>
      <c r="Q282" s="31" t="str">
        <f t="shared" si="46"/>
        <v>MUY BAJO</v>
      </c>
      <c r="R282" s="102"/>
      <c r="S282" s="32">
        <f t="shared" si="45"/>
        <v>0</v>
      </c>
      <c r="T282" s="31" t="str">
        <f t="shared" si="47"/>
        <v>MUY BAJO</v>
      </c>
    </row>
    <row r="283" spans="1:20" ht="63.75" x14ac:dyDescent="0.25">
      <c r="A283" s="141"/>
      <c r="B283" s="10" t="s">
        <v>170</v>
      </c>
      <c r="C283" s="3" t="s">
        <v>1</v>
      </c>
      <c r="D283" s="1" t="s">
        <v>172</v>
      </c>
      <c r="E283" s="49">
        <v>51</v>
      </c>
      <c r="F283" s="54">
        <v>53</v>
      </c>
      <c r="G283" s="49" t="s">
        <v>291</v>
      </c>
      <c r="H283" s="136">
        <v>51</v>
      </c>
      <c r="I283" s="55">
        <f t="shared" si="43"/>
        <v>0.96226415094339623</v>
      </c>
      <c r="J283" s="31" t="str">
        <f t="shared" si="41"/>
        <v>MUY ALTO</v>
      </c>
      <c r="K283" s="33">
        <v>419</v>
      </c>
      <c r="L283" s="33">
        <v>202.28016600000001</v>
      </c>
      <c r="M283" s="132">
        <v>4.8276889260143202E-7</v>
      </c>
      <c r="N283" s="33">
        <v>49.912998999999999</v>
      </c>
      <c r="O283" s="33">
        <v>150.67844299999999</v>
      </c>
      <c r="P283" s="127">
        <f t="shared" si="44"/>
        <v>0.74489973970062884</v>
      </c>
      <c r="Q283" s="31" t="str">
        <f t="shared" si="46"/>
        <v>ALTO</v>
      </c>
      <c r="R283" s="102"/>
      <c r="S283" s="32">
        <f t="shared" si="45"/>
        <v>0.71679031556098249</v>
      </c>
      <c r="T283" s="31" t="str">
        <f t="shared" si="47"/>
        <v>ALTO</v>
      </c>
    </row>
    <row r="284" spans="1:20" ht="63.75" x14ac:dyDescent="0.25">
      <c r="A284" s="141"/>
      <c r="B284" s="10" t="s">
        <v>170</v>
      </c>
      <c r="C284" s="3" t="s">
        <v>27</v>
      </c>
      <c r="D284" s="1" t="s">
        <v>173</v>
      </c>
      <c r="E284" s="49">
        <v>129</v>
      </c>
      <c r="F284" s="54">
        <v>149</v>
      </c>
      <c r="G284" s="49" t="s">
        <v>291</v>
      </c>
      <c r="H284" s="136">
        <v>129</v>
      </c>
      <c r="I284" s="55">
        <f t="shared" si="43"/>
        <v>0.86577181208053688</v>
      </c>
      <c r="J284" s="31" t="str">
        <f t="shared" si="41"/>
        <v>MUY ALTO</v>
      </c>
      <c r="K284" s="33">
        <v>298</v>
      </c>
      <c r="L284" s="33">
        <v>100</v>
      </c>
      <c r="M284" s="132">
        <v>3.3557046979865772E-7</v>
      </c>
      <c r="N284" s="33">
        <v>19.045074</v>
      </c>
      <c r="O284" s="33">
        <v>43.544263999999998</v>
      </c>
      <c r="P284" s="127">
        <f t="shared" si="44"/>
        <v>0.43544263999999999</v>
      </c>
      <c r="Q284" s="31" t="str">
        <f t="shared" si="46"/>
        <v>MEDIO</v>
      </c>
      <c r="R284" s="102"/>
      <c r="S284" s="32">
        <f t="shared" si="45"/>
        <v>0.37699396348993286</v>
      </c>
      <c r="T284" s="31" t="str">
        <f t="shared" si="47"/>
        <v>BAJO</v>
      </c>
    </row>
    <row r="285" spans="1:20" ht="63.75" x14ac:dyDescent="0.25">
      <c r="A285" s="141"/>
      <c r="B285" s="10" t="s">
        <v>170</v>
      </c>
      <c r="C285" s="3" t="s">
        <v>29</v>
      </c>
      <c r="D285" s="1" t="s">
        <v>173</v>
      </c>
      <c r="E285" s="49">
        <v>0</v>
      </c>
      <c r="F285" s="54"/>
      <c r="G285" s="49" t="s">
        <v>291</v>
      </c>
      <c r="H285" s="136">
        <v>0</v>
      </c>
      <c r="I285" s="55"/>
      <c r="J285" s="31" t="s">
        <v>293</v>
      </c>
      <c r="K285" s="33">
        <v>0</v>
      </c>
      <c r="L285" s="33">
        <v>0</v>
      </c>
      <c r="M285" s="132">
        <v>0</v>
      </c>
      <c r="N285" s="33">
        <v>0</v>
      </c>
      <c r="O285" s="33">
        <v>0</v>
      </c>
      <c r="P285" s="127"/>
      <c r="Q285" s="31" t="s">
        <v>293</v>
      </c>
      <c r="R285" s="102"/>
      <c r="S285" s="32"/>
      <c r="T285" s="31" t="s">
        <v>293</v>
      </c>
    </row>
    <row r="286" spans="1:20" ht="63.75" x14ac:dyDescent="0.25">
      <c r="A286" s="141"/>
      <c r="B286" s="10" t="s">
        <v>170</v>
      </c>
      <c r="C286" s="3" t="s">
        <v>30</v>
      </c>
      <c r="D286" s="1" t="s">
        <v>173</v>
      </c>
      <c r="E286" s="49">
        <v>0</v>
      </c>
      <c r="F286" s="54"/>
      <c r="G286" s="49" t="s">
        <v>291</v>
      </c>
      <c r="H286" s="136">
        <v>0</v>
      </c>
      <c r="I286" s="55"/>
      <c r="J286" s="31" t="s">
        <v>293</v>
      </c>
      <c r="K286" s="33">
        <v>0</v>
      </c>
      <c r="L286" s="33">
        <v>0</v>
      </c>
      <c r="M286" s="132">
        <v>0</v>
      </c>
      <c r="N286" s="33">
        <v>0</v>
      </c>
      <c r="O286" s="33">
        <v>0</v>
      </c>
      <c r="P286" s="127"/>
      <c r="Q286" s="31" t="s">
        <v>293</v>
      </c>
      <c r="R286" s="102"/>
      <c r="S286" s="32"/>
      <c r="T286" s="31" t="s">
        <v>293</v>
      </c>
    </row>
    <row r="287" spans="1:20" ht="63.75" x14ac:dyDescent="0.25">
      <c r="A287" s="141"/>
      <c r="B287" s="10" t="s">
        <v>170</v>
      </c>
      <c r="C287" s="3" t="s">
        <v>31</v>
      </c>
      <c r="D287" s="1" t="s">
        <v>173</v>
      </c>
      <c r="E287" s="49">
        <v>1</v>
      </c>
      <c r="F287" s="54">
        <v>1</v>
      </c>
      <c r="G287" s="49" t="s">
        <v>291</v>
      </c>
      <c r="H287" s="136">
        <v>2</v>
      </c>
      <c r="I287" s="55">
        <f t="shared" si="43"/>
        <v>2</v>
      </c>
      <c r="J287" s="31" t="str">
        <f t="shared" si="41"/>
        <v>MUY ALTO</v>
      </c>
      <c r="K287" s="33">
        <v>2</v>
      </c>
      <c r="L287" s="33">
        <v>2</v>
      </c>
      <c r="M287" s="132">
        <v>9.9999999999999995E-7</v>
      </c>
      <c r="N287" s="33">
        <v>0</v>
      </c>
      <c r="O287" s="33">
        <v>0</v>
      </c>
      <c r="P287" s="127">
        <f t="shared" si="44"/>
        <v>0</v>
      </c>
      <c r="Q287" s="31" t="str">
        <f t="shared" si="46"/>
        <v>MUY BAJO</v>
      </c>
      <c r="R287" s="102"/>
      <c r="S287" s="32">
        <f t="shared" si="45"/>
        <v>0</v>
      </c>
      <c r="T287" s="31" t="str">
        <f t="shared" si="47"/>
        <v>MUY BAJO</v>
      </c>
    </row>
    <row r="288" spans="1:20" ht="63.75" x14ac:dyDescent="0.25">
      <c r="A288" s="141"/>
      <c r="B288" s="10" t="s">
        <v>170</v>
      </c>
      <c r="C288" s="3" t="s">
        <v>1</v>
      </c>
      <c r="D288" s="1" t="s">
        <v>174</v>
      </c>
      <c r="E288" s="49">
        <v>6</v>
      </c>
      <c r="F288" s="54">
        <v>6</v>
      </c>
      <c r="G288" s="49" t="s">
        <v>289</v>
      </c>
      <c r="H288" s="136">
        <v>10</v>
      </c>
      <c r="I288" s="55">
        <f t="shared" si="43"/>
        <v>1.6666666666666667</v>
      </c>
      <c r="J288" s="31" t="str">
        <f t="shared" si="41"/>
        <v>MUY ALTO</v>
      </c>
      <c r="K288" s="33">
        <v>300</v>
      </c>
      <c r="L288" s="33">
        <v>167.6</v>
      </c>
      <c r="M288" s="132">
        <v>5.5866666666666664E-7</v>
      </c>
      <c r="N288" s="33">
        <v>48.833368999999998</v>
      </c>
      <c r="O288" s="33">
        <v>136.57444699999999</v>
      </c>
      <c r="P288" s="127">
        <f t="shared" si="44"/>
        <v>0.8148833353221957</v>
      </c>
      <c r="Q288" s="31" t="str">
        <f t="shared" si="46"/>
        <v>MUY ALTO</v>
      </c>
      <c r="R288" s="102"/>
      <c r="S288" s="32">
        <f t="shared" si="45"/>
        <v>1.3581388922036595</v>
      </c>
      <c r="T288" s="31" t="str">
        <f t="shared" si="47"/>
        <v>MUY ALTO</v>
      </c>
    </row>
    <row r="289" spans="1:20" ht="63.75" x14ac:dyDescent="0.25">
      <c r="A289" s="141"/>
      <c r="B289" s="10" t="s">
        <v>170</v>
      </c>
      <c r="C289" s="3" t="s">
        <v>1</v>
      </c>
      <c r="D289" s="1" t="s">
        <v>175</v>
      </c>
      <c r="E289" s="49">
        <v>1</v>
      </c>
      <c r="F289" s="54">
        <v>1</v>
      </c>
      <c r="G289" s="49" t="s">
        <v>291</v>
      </c>
      <c r="H289" s="136">
        <v>1</v>
      </c>
      <c r="I289" s="55">
        <f t="shared" si="43"/>
        <v>1</v>
      </c>
      <c r="J289" s="31" t="str">
        <f t="shared" si="41"/>
        <v>MUY ALTO</v>
      </c>
      <c r="K289" s="33">
        <v>0</v>
      </c>
      <c r="L289" s="33">
        <v>4</v>
      </c>
      <c r="M289" s="132" t="e">
        <v>#DIV/0!</v>
      </c>
      <c r="N289" s="33">
        <v>0</v>
      </c>
      <c r="O289" s="33">
        <v>0</v>
      </c>
      <c r="P289" s="127">
        <f t="shared" si="44"/>
        <v>0</v>
      </c>
      <c r="Q289" s="31" t="str">
        <f t="shared" si="46"/>
        <v>MUY BAJO</v>
      </c>
      <c r="R289" s="102"/>
      <c r="S289" s="32">
        <f>+I289*P289</f>
        <v>0</v>
      </c>
      <c r="T289" s="31" t="str">
        <f t="shared" si="47"/>
        <v>MUY BAJO</v>
      </c>
    </row>
    <row r="290" spans="1:20" ht="38.25" x14ac:dyDescent="0.25">
      <c r="A290" s="141"/>
      <c r="B290" s="10" t="s">
        <v>176</v>
      </c>
      <c r="C290" s="3" t="s">
        <v>1</v>
      </c>
      <c r="D290" s="1" t="s">
        <v>177</v>
      </c>
      <c r="E290" s="49">
        <v>2</v>
      </c>
      <c r="F290" s="54">
        <v>2</v>
      </c>
      <c r="G290" s="49" t="s">
        <v>291</v>
      </c>
      <c r="H290" s="136">
        <v>0.8</v>
      </c>
      <c r="I290" s="55">
        <f t="shared" si="43"/>
        <v>0.4</v>
      </c>
      <c r="J290" s="31" t="str">
        <f t="shared" si="41"/>
        <v>BAJO</v>
      </c>
      <c r="K290" s="33">
        <v>70</v>
      </c>
      <c r="L290" s="33">
        <v>43.119363999999997</v>
      </c>
      <c r="M290" s="132">
        <v>6.1599091428571425E-7</v>
      </c>
      <c r="N290" s="33">
        <v>8.4133340000000008</v>
      </c>
      <c r="O290" s="33">
        <v>27.15</v>
      </c>
      <c r="P290" s="127">
        <f t="shared" si="44"/>
        <v>0.62964750593260144</v>
      </c>
      <c r="Q290" s="31" t="str">
        <f t="shared" si="46"/>
        <v>ALTO</v>
      </c>
      <c r="R290" s="102"/>
      <c r="S290" s="32">
        <f t="shared" si="45"/>
        <v>0.2518590023730406</v>
      </c>
      <c r="T290" s="31" t="str">
        <f t="shared" si="47"/>
        <v>BAJO</v>
      </c>
    </row>
    <row r="291" spans="1:20" ht="51" x14ac:dyDescent="0.25">
      <c r="A291" s="141"/>
      <c r="B291" s="11" t="s">
        <v>317</v>
      </c>
      <c r="C291" s="20"/>
      <c r="D291" s="7"/>
      <c r="E291" s="52"/>
      <c r="F291" s="77"/>
      <c r="G291" s="52"/>
      <c r="H291" s="77"/>
      <c r="I291" s="78">
        <f>+AVERAGE(I268:I290)</f>
        <v>0.89719850513897392</v>
      </c>
      <c r="J291" s="35" t="str">
        <f t="shared" si="41"/>
        <v>MUY ALTO</v>
      </c>
      <c r="K291" s="36">
        <v>3160.8</v>
      </c>
      <c r="L291" s="36">
        <v>2539.485991</v>
      </c>
      <c r="M291" s="75">
        <v>8.0343140692229818E-7</v>
      </c>
      <c r="N291" s="36">
        <v>527.07944899999995</v>
      </c>
      <c r="O291" s="36">
        <v>1527.869614</v>
      </c>
      <c r="P291" s="109">
        <f>+O291/L291</f>
        <v>0.60164522246423369</v>
      </c>
      <c r="Q291" s="31" t="str">
        <f t="shared" si="46"/>
        <v>ALTO</v>
      </c>
      <c r="R291" s="102"/>
      <c r="S291" s="74">
        <f t="shared" si="45"/>
        <v>0.53979519421891586</v>
      </c>
      <c r="T291" s="31" t="str">
        <f t="shared" si="47"/>
        <v>MEDIO</v>
      </c>
    </row>
    <row r="292" spans="1:20" ht="25.5" x14ac:dyDescent="0.25">
      <c r="A292" s="141"/>
      <c r="B292" s="10" t="s">
        <v>178</v>
      </c>
      <c r="C292" s="3" t="s">
        <v>1</v>
      </c>
      <c r="D292" s="1" t="s">
        <v>179</v>
      </c>
      <c r="E292" s="54">
        <v>3</v>
      </c>
      <c r="F292" s="54">
        <v>1</v>
      </c>
      <c r="G292" s="49" t="s">
        <v>289</v>
      </c>
      <c r="H292" s="136">
        <v>0</v>
      </c>
      <c r="I292" s="55">
        <f t="shared" si="43"/>
        <v>0</v>
      </c>
      <c r="J292" s="31" t="str">
        <f t="shared" si="41"/>
        <v>MUY BAJO</v>
      </c>
      <c r="K292" s="33">
        <v>3000</v>
      </c>
      <c r="L292" s="33">
        <v>20</v>
      </c>
      <c r="M292" s="132">
        <v>6.6666666666666668E-9</v>
      </c>
      <c r="N292" s="33">
        <v>0.4</v>
      </c>
      <c r="O292" s="33">
        <v>5.1289999999999996</v>
      </c>
      <c r="P292" s="127">
        <f t="shared" si="44"/>
        <v>0.25644999999999996</v>
      </c>
      <c r="Q292" s="31" t="str">
        <f t="shared" si="46"/>
        <v>BAJO</v>
      </c>
      <c r="R292" s="102"/>
      <c r="S292" s="32">
        <f t="shared" si="45"/>
        <v>0</v>
      </c>
      <c r="T292" s="31" t="str">
        <f t="shared" si="47"/>
        <v>MUY BAJO</v>
      </c>
    </row>
    <row r="293" spans="1:20" ht="51" x14ac:dyDescent="0.25">
      <c r="A293" s="141"/>
      <c r="B293" s="10" t="s">
        <v>178</v>
      </c>
      <c r="C293" s="3" t="s">
        <v>1</v>
      </c>
      <c r="D293" s="1" t="s">
        <v>180</v>
      </c>
      <c r="E293" s="54">
        <v>29</v>
      </c>
      <c r="F293" s="54">
        <v>4</v>
      </c>
      <c r="G293" s="49" t="s">
        <v>289</v>
      </c>
      <c r="H293" s="136">
        <v>4</v>
      </c>
      <c r="I293" s="55">
        <f t="shared" si="43"/>
        <v>1</v>
      </c>
      <c r="J293" s="31" t="str">
        <f t="shared" si="41"/>
        <v>MUY ALTO</v>
      </c>
      <c r="K293" s="33">
        <v>640</v>
      </c>
      <c r="L293" s="33">
        <v>5577.9718499999999</v>
      </c>
      <c r="M293" s="132">
        <v>8.7155810156249997E-6</v>
      </c>
      <c r="N293" s="33">
        <v>366.72730300000001</v>
      </c>
      <c r="O293" s="33">
        <v>4752.732352</v>
      </c>
      <c r="P293" s="127">
        <f t="shared" si="44"/>
        <v>0.8520538431903345</v>
      </c>
      <c r="Q293" s="31" t="str">
        <f t="shared" si="46"/>
        <v>MUY ALTO</v>
      </c>
      <c r="R293" s="102"/>
      <c r="S293" s="32">
        <f t="shared" si="45"/>
        <v>0.8520538431903345</v>
      </c>
      <c r="T293" s="31" t="str">
        <f t="shared" si="47"/>
        <v>MUY ALTO</v>
      </c>
    </row>
    <row r="294" spans="1:20" ht="38.25" x14ac:dyDescent="0.25">
      <c r="A294" s="141"/>
      <c r="B294" s="10" t="s">
        <v>178</v>
      </c>
      <c r="C294" s="3" t="s">
        <v>1</v>
      </c>
      <c r="D294" s="1" t="s">
        <v>181</v>
      </c>
      <c r="E294" s="49">
        <v>0</v>
      </c>
      <c r="F294" s="54">
        <v>1</v>
      </c>
      <c r="G294" s="49" t="s">
        <v>290</v>
      </c>
      <c r="H294" s="136">
        <v>0</v>
      </c>
      <c r="I294" s="55">
        <f t="shared" si="43"/>
        <v>0</v>
      </c>
      <c r="J294" s="31" t="str">
        <f t="shared" si="41"/>
        <v>MUY BAJO</v>
      </c>
      <c r="K294" s="33">
        <v>200</v>
      </c>
      <c r="L294" s="33">
        <v>20</v>
      </c>
      <c r="M294" s="132">
        <v>1.0000000000000001E-7</v>
      </c>
      <c r="N294" s="33">
        <v>0</v>
      </c>
      <c r="O294" s="33">
        <v>17.570927000000001</v>
      </c>
      <c r="P294" s="127">
        <f t="shared" si="44"/>
        <v>0.87854635000000003</v>
      </c>
      <c r="Q294" s="31" t="str">
        <f t="shared" si="46"/>
        <v>MUY ALTO</v>
      </c>
      <c r="R294" s="102"/>
      <c r="S294" s="32">
        <f t="shared" si="45"/>
        <v>0</v>
      </c>
      <c r="T294" s="31" t="str">
        <f t="shared" si="47"/>
        <v>MUY BAJO</v>
      </c>
    </row>
    <row r="295" spans="1:20" ht="63.75" x14ac:dyDescent="0.25">
      <c r="A295" s="141"/>
      <c r="B295" s="10" t="s">
        <v>178</v>
      </c>
      <c r="C295" s="3" t="s">
        <v>1</v>
      </c>
      <c r="D295" s="1" t="s">
        <v>182</v>
      </c>
      <c r="E295" s="49">
        <v>4</v>
      </c>
      <c r="F295" s="54">
        <v>3</v>
      </c>
      <c r="G295" s="49" t="s">
        <v>289</v>
      </c>
      <c r="H295" s="136">
        <v>25</v>
      </c>
      <c r="I295" s="55">
        <f t="shared" si="43"/>
        <v>8.3333333333333339</v>
      </c>
      <c r="J295" s="31" t="str">
        <f t="shared" si="41"/>
        <v>MUY ALTO</v>
      </c>
      <c r="K295" s="33">
        <v>45</v>
      </c>
      <c r="L295" s="33">
        <v>119.4</v>
      </c>
      <c r="M295" s="132">
        <v>2.6533333333333335E-6</v>
      </c>
      <c r="N295" s="33">
        <v>23.186799000000001</v>
      </c>
      <c r="O295" s="33">
        <v>70.042541999999997</v>
      </c>
      <c r="P295" s="127">
        <f t="shared" si="44"/>
        <v>0.58662095477386933</v>
      </c>
      <c r="Q295" s="31" t="str">
        <f t="shared" si="46"/>
        <v>MEDIO</v>
      </c>
      <c r="R295" s="102"/>
      <c r="S295" s="32">
        <f t="shared" si="45"/>
        <v>4.8885079564489118</v>
      </c>
      <c r="T295" s="31" t="str">
        <f t="shared" si="47"/>
        <v>MUY ALTO</v>
      </c>
    </row>
    <row r="296" spans="1:20" ht="25.5" x14ac:dyDescent="0.25">
      <c r="A296" s="141"/>
      <c r="B296" s="10" t="s">
        <v>178</v>
      </c>
      <c r="C296" s="3" t="s">
        <v>1</v>
      </c>
      <c r="D296" s="1" t="s">
        <v>183</v>
      </c>
      <c r="E296" s="49">
        <v>274</v>
      </c>
      <c r="F296" s="54">
        <v>10</v>
      </c>
      <c r="G296" s="49" t="s">
        <v>289</v>
      </c>
      <c r="H296" s="136">
        <v>7</v>
      </c>
      <c r="I296" s="55">
        <f t="shared" si="43"/>
        <v>0.7</v>
      </c>
      <c r="J296" s="31" t="str">
        <f t="shared" si="41"/>
        <v>ALTO</v>
      </c>
      <c r="K296" s="33">
        <v>16</v>
      </c>
      <c r="L296" s="33">
        <v>22</v>
      </c>
      <c r="M296" s="132">
        <v>1.375E-6</v>
      </c>
      <c r="N296" s="33">
        <v>0</v>
      </c>
      <c r="O296" s="33">
        <v>9.1905920000000005</v>
      </c>
      <c r="P296" s="127">
        <f t="shared" si="44"/>
        <v>0.41775418181818186</v>
      </c>
      <c r="Q296" s="31" t="str">
        <f t="shared" si="46"/>
        <v>MEDIO</v>
      </c>
      <c r="R296" s="102"/>
      <c r="S296" s="32">
        <f t="shared" si="45"/>
        <v>0.29242792727272726</v>
      </c>
      <c r="T296" s="31" t="str">
        <f t="shared" si="47"/>
        <v>BAJO</v>
      </c>
    </row>
    <row r="297" spans="1:20" ht="51" x14ac:dyDescent="0.25">
      <c r="A297" s="141"/>
      <c r="B297" s="10" t="s">
        <v>178</v>
      </c>
      <c r="C297" s="3" t="s">
        <v>1</v>
      </c>
      <c r="D297" s="1" t="s">
        <v>184</v>
      </c>
      <c r="E297" s="49">
        <v>2</v>
      </c>
      <c r="F297" s="54">
        <v>1</v>
      </c>
      <c r="G297" s="49" t="s">
        <v>289</v>
      </c>
      <c r="H297" s="136">
        <v>0</v>
      </c>
      <c r="I297" s="55">
        <f t="shared" si="43"/>
        <v>0</v>
      </c>
      <c r="J297" s="31" t="str">
        <f t="shared" si="41"/>
        <v>MUY BAJO</v>
      </c>
      <c r="K297" s="33">
        <v>200</v>
      </c>
      <c r="L297" s="33">
        <v>20</v>
      </c>
      <c r="M297" s="132">
        <v>1.0000000000000001E-7</v>
      </c>
      <c r="N297" s="33">
        <v>0</v>
      </c>
      <c r="O297" s="33">
        <v>0</v>
      </c>
      <c r="P297" s="127">
        <f t="shared" si="44"/>
        <v>0</v>
      </c>
      <c r="Q297" s="31" t="str">
        <f t="shared" si="46"/>
        <v>MUY BAJO</v>
      </c>
      <c r="R297" s="102"/>
      <c r="S297" s="32">
        <f t="shared" si="45"/>
        <v>0</v>
      </c>
      <c r="T297" s="31" t="str">
        <f t="shared" si="47"/>
        <v>MUY BAJO</v>
      </c>
    </row>
    <row r="298" spans="1:20" ht="38.25" x14ac:dyDescent="0.25">
      <c r="A298" s="141"/>
      <c r="B298" s="11" t="s">
        <v>316</v>
      </c>
      <c r="C298" s="20"/>
      <c r="D298" s="7"/>
      <c r="E298" s="52"/>
      <c r="F298" s="77"/>
      <c r="G298" s="52"/>
      <c r="H298" s="77"/>
      <c r="I298" s="78">
        <f>+AVERAGE(I292:I297)</f>
        <v>1.6722222222222223</v>
      </c>
      <c r="J298" s="35" t="str">
        <f t="shared" si="41"/>
        <v>MUY ALTO</v>
      </c>
      <c r="K298" s="36">
        <v>4101</v>
      </c>
      <c r="L298" s="36">
        <v>5779.3718500000004</v>
      </c>
      <c r="M298" s="75">
        <v>1.409259168495489E-6</v>
      </c>
      <c r="N298" s="36">
        <v>390.31410199999999</v>
      </c>
      <c r="O298" s="36">
        <v>4854.6654129999997</v>
      </c>
      <c r="P298" s="109">
        <f>+O298/L298</f>
        <v>0.83999879900442798</v>
      </c>
      <c r="Q298" s="31" t="str">
        <f t="shared" si="46"/>
        <v>MUY ALTO</v>
      </c>
      <c r="R298" s="99"/>
      <c r="S298" s="74">
        <f t="shared" si="45"/>
        <v>1.4046646583351823</v>
      </c>
      <c r="T298" s="35" t="str">
        <f t="shared" si="47"/>
        <v>MUY ALTO</v>
      </c>
    </row>
    <row r="299" spans="1:20" ht="51" x14ac:dyDescent="0.25">
      <c r="A299" s="141"/>
      <c r="B299" s="10" t="s">
        <v>185</v>
      </c>
      <c r="C299" s="3" t="s">
        <v>1</v>
      </c>
      <c r="D299" s="1" t="s">
        <v>186</v>
      </c>
      <c r="E299" s="49">
        <v>3772</v>
      </c>
      <c r="F299" s="54">
        <v>1000</v>
      </c>
      <c r="G299" s="49" t="s">
        <v>289</v>
      </c>
      <c r="H299" s="136">
        <v>1008</v>
      </c>
      <c r="I299" s="55">
        <f t="shared" si="43"/>
        <v>1.008</v>
      </c>
      <c r="J299" s="31" t="str">
        <f t="shared" si="41"/>
        <v>MUY ALTO</v>
      </c>
      <c r="K299" s="33">
        <v>80</v>
      </c>
      <c r="L299" s="33">
        <v>44.105196999999997</v>
      </c>
      <c r="M299" s="132">
        <v>5.5131496250000003E-7</v>
      </c>
      <c r="N299" s="33">
        <v>12.067541</v>
      </c>
      <c r="O299" s="33">
        <v>36.961522000000002</v>
      </c>
      <c r="P299" s="127">
        <f t="shared" si="44"/>
        <v>0.83803099213002052</v>
      </c>
      <c r="Q299" s="31" t="str">
        <f t="shared" si="46"/>
        <v>MUY ALTO</v>
      </c>
      <c r="R299" s="102"/>
      <c r="S299" s="32">
        <f t="shared" si="45"/>
        <v>0.84473524006706069</v>
      </c>
      <c r="T299" s="31" t="str">
        <f t="shared" si="47"/>
        <v>MUY ALTO</v>
      </c>
    </row>
    <row r="300" spans="1:20" ht="51" x14ac:dyDescent="0.25">
      <c r="A300" s="141"/>
      <c r="B300" s="10" t="s">
        <v>185</v>
      </c>
      <c r="C300" s="3" t="s">
        <v>27</v>
      </c>
      <c r="D300" s="1" t="s">
        <v>187</v>
      </c>
      <c r="E300" s="49">
        <v>281</v>
      </c>
      <c r="F300" s="54">
        <v>15</v>
      </c>
      <c r="G300" s="49" t="s">
        <v>289</v>
      </c>
      <c r="H300" s="136">
        <v>3</v>
      </c>
      <c r="I300" s="55">
        <f t="shared" si="43"/>
        <v>0.2</v>
      </c>
      <c r="J300" s="31" t="str">
        <f t="shared" si="41"/>
        <v>MUY BAJO</v>
      </c>
      <c r="K300" s="33">
        <v>89</v>
      </c>
      <c r="L300" s="33">
        <v>124</v>
      </c>
      <c r="M300" s="132">
        <v>1.3932584269662923E-6</v>
      </c>
      <c r="N300" s="33">
        <v>11.696667</v>
      </c>
      <c r="O300" s="33">
        <v>33.663666999999997</v>
      </c>
      <c r="P300" s="127">
        <f t="shared" si="44"/>
        <v>0.27148118548387096</v>
      </c>
      <c r="Q300" s="31" t="str">
        <f t="shared" si="46"/>
        <v>BAJO</v>
      </c>
      <c r="R300" s="102"/>
      <c r="S300" s="32">
        <f t="shared" si="45"/>
        <v>5.4296237096774197E-2</v>
      </c>
      <c r="T300" s="31" t="str">
        <f t="shared" si="47"/>
        <v>MUY BAJO</v>
      </c>
    </row>
    <row r="301" spans="1:20" ht="51" x14ac:dyDescent="0.25">
      <c r="A301" s="141"/>
      <c r="B301" s="10" t="s">
        <v>185</v>
      </c>
      <c r="C301" s="3" t="s">
        <v>29</v>
      </c>
      <c r="D301" s="1" t="s">
        <v>187</v>
      </c>
      <c r="E301" s="49">
        <v>3</v>
      </c>
      <c r="F301" s="54">
        <v>2</v>
      </c>
      <c r="G301" s="49" t="s">
        <v>289</v>
      </c>
      <c r="H301" s="136">
        <v>0</v>
      </c>
      <c r="I301" s="55">
        <f t="shared" si="43"/>
        <v>0</v>
      </c>
      <c r="J301" s="31" t="str">
        <f t="shared" si="41"/>
        <v>MUY BAJO</v>
      </c>
      <c r="K301" s="33">
        <v>13</v>
      </c>
      <c r="L301" s="33">
        <v>13</v>
      </c>
      <c r="M301" s="132">
        <v>9.9999999999999995E-7</v>
      </c>
      <c r="N301" s="33">
        <v>0</v>
      </c>
      <c r="O301" s="33">
        <v>0</v>
      </c>
      <c r="P301" s="127">
        <f t="shared" si="44"/>
        <v>0</v>
      </c>
      <c r="Q301" s="31" t="str">
        <f t="shared" si="46"/>
        <v>MUY BAJO</v>
      </c>
      <c r="R301" s="102"/>
      <c r="S301" s="32">
        <f t="shared" si="45"/>
        <v>0</v>
      </c>
      <c r="T301" s="31" t="str">
        <f t="shared" si="47"/>
        <v>MUY BAJO</v>
      </c>
    </row>
    <row r="302" spans="1:20" ht="51" x14ac:dyDescent="0.25">
      <c r="A302" s="141"/>
      <c r="B302" s="10" t="s">
        <v>185</v>
      </c>
      <c r="C302" s="3" t="s">
        <v>30</v>
      </c>
      <c r="D302" s="1" t="s">
        <v>187</v>
      </c>
      <c r="E302" s="49">
        <v>2</v>
      </c>
      <c r="F302" s="54">
        <v>2</v>
      </c>
      <c r="G302" s="49" t="s">
        <v>289</v>
      </c>
      <c r="H302" s="136">
        <v>0</v>
      </c>
      <c r="I302" s="55">
        <f t="shared" si="43"/>
        <v>0</v>
      </c>
      <c r="J302" s="31" t="str">
        <f t="shared" si="41"/>
        <v>MUY BAJO</v>
      </c>
      <c r="K302" s="33">
        <v>13</v>
      </c>
      <c r="L302" s="33">
        <v>13</v>
      </c>
      <c r="M302" s="132">
        <v>9.9999999999999995E-7</v>
      </c>
      <c r="N302" s="33">
        <v>0</v>
      </c>
      <c r="O302" s="33">
        <v>0</v>
      </c>
      <c r="P302" s="127">
        <f t="shared" si="44"/>
        <v>0</v>
      </c>
      <c r="Q302" s="31" t="str">
        <f t="shared" si="46"/>
        <v>MUY BAJO</v>
      </c>
      <c r="R302" s="102"/>
      <c r="S302" s="32">
        <f t="shared" si="45"/>
        <v>0</v>
      </c>
      <c r="T302" s="31" t="str">
        <f t="shared" si="47"/>
        <v>MUY BAJO</v>
      </c>
    </row>
    <row r="303" spans="1:20" ht="51" x14ac:dyDescent="0.25">
      <c r="A303" s="141"/>
      <c r="B303" s="10" t="s">
        <v>185</v>
      </c>
      <c r="C303" s="3" t="s">
        <v>31</v>
      </c>
      <c r="D303" s="1" t="s">
        <v>187</v>
      </c>
      <c r="E303" s="49">
        <v>2</v>
      </c>
      <c r="F303" s="54">
        <v>3</v>
      </c>
      <c r="G303" s="49" t="s">
        <v>289</v>
      </c>
      <c r="H303" s="136">
        <v>0</v>
      </c>
      <c r="I303" s="55">
        <f t="shared" si="43"/>
        <v>0</v>
      </c>
      <c r="J303" s="31" t="str">
        <f t="shared" si="41"/>
        <v>MUY BAJO</v>
      </c>
      <c r="K303" s="33">
        <v>19.5</v>
      </c>
      <c r="L303" s="33">
        <v>12</v>
      </c>
      <c r="M303" s="132">
        <v>6.1538461538461538E-7</v>
      </c>
      <c r="N303" s="33">
        <v>0</v>
      </c>
      <c r="O303" s="33">
        <v>0</v>
      </c>
      <c r="P303" s="127">
        <f t="shared" si="44"/>
        <v>0</v>
      </c>
      <c r="Q303" s="31" t="str">
        <f t="shared" si="46"/>
        <v>MUY BAJO</v>
      </c>
      <c r="R303" s="102"/>
      <c r="S303" s="32">
        <f t="shared" si="45"/>
        <v>0</v>
      </c>
      <c r="T303" s="31" t="str">
        <f t="shared" si="47"/>
        <v>MUY BAJO</v>
      </c>
    </row>
    <row r="304" spans="1:20" ht="51" x14ac:dyDescent="0.25">
      <c r="A304" s="141"/>
      <c r="B304" s="10" t="s">
        <v>185</v>
      </c>
      <c r="C304" s="3" t="s">
        <v>27</v>
      </c>
      <c r="D304" s="1" t="s">
        <v>188</v>
      </c>
      <c r="E304" s="49">
        <v>161</v>
      </c>
      <c r="F304" s="54">
        <v>4</v>
      </c>
      <c r="G304" s="49" t="s">
        <v>289</v>
      </c>
      <c r="H304" s="136">
        <v>0</v>
      </c>
      <c r="I304" s="55">
        <f t="shared" si="43"/>
        <v>0</v>
      </c>
      <c r="J304" s="31" t="str">
        <f t="shared" si="41"/>
        <v>MUY BAJO</v>
      </c>
      <c r="K304" s="33">
        <v>46</v>
      </c>
      <c r="L304" s="33">
        <v>60.6</v>
      </c>
      <c r="M304" s="132">
        <v>1.3173913043478261E-6</v>
      </c>
      <c r="N304" s="33">
        <v>28.576362</v>
      </c>
      <c r="O304" s="33">
        <v>32.038598</v>
      </c>
      <c r="P304" s="127">
        <f t="shared" si="44"/>
        <v>0.52868973597359736</v>
      </c>
      <c r="Q304" s="31" t="str">
        <f t="shared" si="46"/>
        <v>MEDIO</v>
      </c>
      <c r="R304" s="102"/>
      <c r="S304" s="32">
        <f t="shared" si="45"/>
        <v>0</v>
      </c>
      <c r="T304" s="31" t="str">
        <f t="shared" si="47"/>
        <v>MUY BAJO</v>
      </c>
    </row>
    <row r="305" spans="1:20" ht="51" x14ac:dyDescent="0.25">
      <c r="A305" s="141"/>
      <c r="B305" s="10" t="s">
        <v>185</v>
      </c>
      <c r="C305" s="3" t="s">
        <v>29</v>
      </c>
      <c r="D305" s="1" t="s">
        <v>188</v>
      </c>
      <c r="E305" s="49">
        <v>0</v>
      </c>
      <c r="F305" s="54">
        <v>2</v>
      </c>
      <c r="G305" s="49" t="s">
        <v>289</v>
      </c>
      <c r="H305" s="136">
        <v>0</v>
      </c>
      <c r="I305" s="55">
        <f t="shared" si="43"/>
        <v>0</v>
      </c>
      <c r="J305" s="31" t="str">
        <f t="shared" si="41"/>
        <v>MUY BAJO</v>
      </c>
      <c r="K305" s="33">
        <v>13</v>
      </c>
      <c r="L305" s="33">
        <v>13</v>
      </c>
      <c r="M305" s="132">
        <v>9.9999999999999995E-7</v>
      </c>
      <c r="N305" s="33">
        <v>0</v>
      </c>
      <c r="O305" s="33">
        <v>0</v>
      </c>
      <c r="P305" s="127">
        <f t="shared" si="44"/>
        <v>0</v>
      </c>
      <c r="Q305" s="31" t="str">
        <f t="shared" si="46"/>
        <v>MUY BAJO</v>
      </c>
      <c r="R305" s="102"/>
      <c r="S305" s="32">
        <f t="shared" si="45"/>
        <v>0</v>
      </c>
      <c r="T305" s="31" t="str">
        <f t="shared" si="47"/>
        <v>MUY BAJO</v>
      </c>
    </row>
    <row r="306" spans="1:20" ht="51" x14ac:dyDescent="0.25">
      <c r="A306" s="141"/>
      <c r="B306" s="10" t="s">
        <v>185</v>
      </c>
      <c r="C306" s="3" t="s">
        <v>30</v>
      </c>
      <c r="D306" s="1" t="s">
        <v>188</v>
      </c>
      <c r="E306" s="49">
        <v>0</v>
      </c>
      <c r="F306" s="54">
        <v>2</v>
      </c>
      <c r="G306" s="49" t="s">
        <v>289</v>
      </c>
      <c r="H306" s="136">
        <v>0</v>
      </c>
      <c r="I306" s="55">
        <f t="shared" si="43"/>
        <v>0</v>
      </c>
      <c r="J306" s="31" t="str">
        <f t="shared" si="41"/>
        <v>MUY BAJO</v>
      </c>
      <c r="K306" s="33">
        <v>13</v>
      </c>
      <c r="L306" s="33">
        <v>13</v>
      </c>
      <c r="M306" s="132">
        <v>9.9999999999999995E-7</v>
      </c>
      <c r="N306" s="33">
        <v>0</v>
      </c>
      <c r="O306" s="33">
        <v>0</v>
      </c>
      <c r="P306" s="127">
        <f t="shared" si="44"/>
        <v>0</v>
      </c>
      <c r="Q306" s="31" t="str">
        <f t="shared" si="46"/>
        <v>MUY BAJO</v>
      </c>
      <c r="R306" s="102"/>
      <c r="S306" s="32">
        <f t="shared" si="45"/>
        <v>0</v>
      </c>
      <c r="T306" s="31" t="str">
        <f t="shared" si="47"/>
        <v>MUY BAJO</v>
      </c>
    </row>
    <row r="307" spans="1:20" ht="51" x14ac:dyDescent="0.25">
      <c r="A307" s="141"/>
      <c r="B307" s="10" t="s">
        <v>185</v>
      </c>
      <c r="C307" s="3" t="s">
        <v>31</v>
      </c>
      <c r="D307" s="1" t="s">
        <v>188</v>
      </c>
      <c r="E307" s="49">
        <v>0</v>
      </c>
      <c r="F307" s="54">
        <v>2</v>
      </c>
      <c r="G307" s="49" t="s">
        <v>289</v>
      </c>
      <c r="H307" s="136">
        <v>0</v>
      </c>
      <c r="I307" s="55">
        <f t="shared" si="43"/>
        <v>0</v>
      </c>
      <c r="J307" s="31" t="str">
        <f t="shared" si="41"/>
        <v>MUY BAJO</v>
      </c>
      <c r="K307" s="33">
        <v>13</v>
      </c>
      <c r="L307" s="33">
        <v>13</v>
      </c>
      <c r="M307" s="132">
        <v>9.9999999999999995E-7</v>
      </c>
      <c r="N307" s="33">
        <v>0</v>
      </c>
      <c r="O307" s="33">
        <v>0</v>
      </c>
      <c r="P307" s="127">
        <f t="shared" si="44"/>
        <v>0</v>
      </c>
      <c r="Q307" s="31" t="str">
        <f t="shared" si="46"/>
        <v>MUY BAJO</v>
      </c>
      <c r="R307" s="102"/>
      <c r="S307" s="32">
        <f t="shared" si="45"/>
        <v>0</v>
      </c>
      <c r="T307" s="31" t="str">
        <f t="shared" si="47"/>
        <v>MUY BAJO</v>
      </c>
    </row>
    <row r="308" spans="1:20" ht="51" x14ac:dyDescent="0.25">
      <c r="A308" s="141"/>
      <c r="B308" s="10" t="s">
        <v>185</v>
      </c>
      <c r="C308" s="3" t="s">
        <v>27</v>
      </c>
      <c r="D308" s="1" t="s">
        <v>189</v>
      </c>
      <c r="E308" s="49">
        <v>0</v>
      </c>
      <c r="F308" s="54">
        <v>5</v>
      </c>
      <c r="G308" s="49" t="s">
        <v>289</v>
      </c>
      <c r="H308" s="136">
        <v>0</v>
      </c>
      <c r="I308" s="55">
        <f t="shared" si="43"/>
        <v>0</v>
      </c>
      <c r="J308" s="31" t="str">
        <f t="shared" si="41"/>
        <v>MUY BAJO</v>
      </c>
      <c r="K308" s="33">
        <v>65</v>
      </c>
      <c r="L308" s="33">
        <v>65</v>
      </c>
      <c r="M308" s="132">
        <v>9.9999999999999995E-7</v>
      </c>
      <c r="N308" s="33">
        <v>0</v>
      </c>
      <c r="O308" s="33">
        <v>10.75</v>
      </c>
      <c r="P308" s="127">
        <f t="shared" si="44"/>
        <v>0.16538461538461538</v>
      </c>
      <c r="Q308" s="31" t="str">
        <f t="shared" si="46"/>
        <v>MUY BAJO</v>
      </c>
      <c r="R308" s="102"/>
      <c r="S308" s="32">
        <f t="shared" si="45"/>
        <v>0</v>
      </c>
      <c r="T308" s="31" t="str">
        <f t="shared" si="47"/>
        <v>MUY BAJO</v>
      </c>
    </row>
    <row r="309" spans="1:20" ht="51" x14ac:dyDescent="0.25">
      <c r="A309" s="141"/>
      <c r="B309" s="10" t="s">
        <v>185</v>
      </c>
      <c r="C309" s="3" t="s">
        <v>27</v>
      </c>
      <c r="D309" s="1" t="s">
        <v>190</v>
      </c>
      <c r="E309" s="49">
        <v>3</v>
      </c>
      <c r="F309" s="54"/>
      <c r="G309" s="49" t="s">
        <v>289</v>
      </c>
      <c r="H309" s="136">
        <v>0</v>
      </c>
      <c r="I309" s="55"/>
      <c r="J309" s="31" t="s">
        <v>293</v>
      </c>
      <c r="K309" s="33">
        <v>0</v>
      </c>
      <c r="L309" s="33">
        <v>0</v>
      </c>
      <c r="M309" s="132">
        <v>0</v>
      </c>
      <c r="N309" s="33">
        <v>0</v>
      </c>
      <c r="O309" s="33">
        <v>0</v>
      </c>
      <c r="P309" s="127"/>
      <c r="Q309" s="31" t="s">
        <v>293</v>
      </c>
      <c r="R309" s="102"/>
      <c r="S309" s="32"/>
      <c r="T309" s="31" t="s">
        <v>293</v>
      </c>
    </row>
    <row r="310" spans="1:20" ht="51" x14ac:dyDescent="0.25">
      <c r="A310" s="141"/>
      <c r="B310" s="10" t="s">
        <v>185</v>
      </c>
      <c r="C310" s="3" t="s">
        <v>27</v>
      </c>
      <c r="D310" s="1" t="s">
        <v>191</v>
      </c>
      <c r="E310" s="86">
        <v>165</v>
      </c>
      <c r="F310" s="54">
        <v>16</v>
      </c>
      <c r="G310" s="86" t="s">
        <v>289</v>
      </c>
      <c r="H310" s="136">
        <v>5</v>
      </c>
      <c r="I310" s="55">
        <f t="shared" si="43"/>
        <v>0.3125</v>
      </c>
      <c r="J310" s="31" t="str">
        <f t="shared" si="41"/>
        <v>BAJO</v>
      </c>
      <c r="K310" s="33">
        <v>1137</v>
      </c>
      <c r="L310" s="33">
        <v>754.36670700000002</v>
      </c>
      <c r="M310" s="132">
        <v>6.6347115831134566E-7</v>
      </c>
      <c r="N310" s="33">
        <v>95.021826000000004</v>
      </c>
      <c r="O310" s="33">
        <v>564.59041400000001</v>
      </c>
      <c r="P310" s="127">
        <f t="shared" si="44"/>
        <v>0.74842965465070554</v>
      </c>
      <c r="Q310" s="31" t="str">
        <f t="shared" si="46"/>
        <v>ALTO</v>
      </c>
      <c r="R310" s="102"/>
      <c r="S310" s="32">
        <f t="shared" si="45"/>
        <v>0.23388426707834548</v>
      </c>
      <c r="T310" s="31" t="str">
        <f t="shared" si="47"/>
        <v>BAJO</v>
      </c>
    </row>
    <row r="311" spans="1:20" ht="51" x14ac:dyDescent="0.25">
      <c r="A311" s="141"/>
      <c r="B311" s="10" t="s">
        <v>185</v>
      </c>
      <c r="C311" s="3" t="s">
        <v>29</v>
      </c>
      <c r="D311" s="1" t="s">
        <v>191</v>
      </c>
      <c r="E311" s="49">
        <v>3</v>
      </c>
      <c r="F311" s="54">
        <v>1</v>
      </c>
      <c r="G311" s="49" t="s">
        <v>289</v>
      </c>
      <c r="H311" s="136">
        <v>0</v>
      </c>
      <c r="I311" s="55">
        <f t="shared" si="43"/>
        <v>0</v>
      </c>
      <c r="J311" s="31" t="str">
        <f t="shared" si="41"/>
        <v>MUY BAJO</v>
      </c>
      <c r="K311" s="33">
        <v>54</v>
      </c>
      <c r="L311" s="33">
        <v>36.133333999999998</v>
      </c>
      <c r="M311" s="132">
        <v>6.6913581481481476E-7</v>
      </c>
      <c r="N311" s="33">
        <v>3.7366670000000002</v>
      </c>
      <c r="O311" s="33">
        <v>32.803333000000002</v>
      </c>
      <c r="P311" s="127">
        <f t="shared" si="44"/>
        <v>0.90784130243835248</v>
      </c>
      <c r="Q311" s="31" t="str">
        <f t="shared" si="46"/>
        <v>MUY ALTO</v>
      </c>
      <c r="R311" s="102"/>
      <c r="S311" s="32">
        <f t="shared" si="45"/>
        <v>0</v>
      </c>
      <c r="T311" s="31" t="str">
        <f t="shared" si="47"/>
        <v>MUY BAJO</v>
      </c>
    </row>
    <row r="312" spans="1:20" ht="51" x14ac:dyDescent="0.25">
      <c r="A312" s="141"/>
      <c r="B312" s="10" t="s">
        <v>185</v>
      </c>
      <c r="C312" s="3" t="s">
        <v>30</v>
      </c>
      <c r="D312" s="1" t="s">
        <v>191</v>
      </c>
      <c r="E312" s="49">
        <v>1</v>
      </c>
      <c r="F312" s="54">
        <v>2</v>
      </c>
      <c r="G312" s="49" t="s">
        <v>289</v>
      </c>
      <c r="H312" s="136">
        <v>0</v>
      </c>
      <c r="I312" s="55">
        <f t="shared" si="43"/>
        <v>0</v>
      </c>
      <c r="J312" s="31" t="str">
        <f t="shared" si="41"/>
        <v>MUY BAJO</v>
      </c>
      <c r="K312" s="33">
        <v>108</v>
      </c>
      <c r="L312" s="33">
        <v>12</v>
      </c>
      <c r="M312" s="132">
        <v>1.1111111111111111E-7</v>
      </c>
      <c r="N312" s="33">
        <v>0</v>
      </c>
      <c r="O312" s="33">
        <v>12</v>
      </c>
      <c r="P312" s="127">
        <f t="shared" si="44"/>
        <v>1</v>
      </c>
      <c r="Q312" s="31" t="str">
        <f t="shared" si="46"/>
        <v>MUY ALTO</v>
      </c>
      <c r="R312" s="102"/>
      <c r="S312" s="32">
        <f t="shared" si="45"/>
        <v>0</v>
      </c>
      <c r="T312" s="31" t="str">
        <f t="shared" si="47"/>
        <v>MUY BAJO</v>
      </c>
    </row>
    <row r="313" spans="1:20" ht="51" x14ac:dyDescent="0.25">
      <c r="A313" s="141"/>
      <c r="B313" s="10" t="s">
        <v>185</v>
      </c>
      <c r="C313" s="3" t="s">
        <v>31</v>
      </c>
      <c r="D313" s="1" t="s">
        <v>191</v>
      </c>
      <c r="E313" s="49">
        <v>4</v>
      </c>
      <c r="F313" s="54">
        <v>3</v>
      </c>
      <c r="G313" s="49" t="s">
        <v>289</v>
      </c>
      <c r="H313" s="136">
        <v>0</v>
      </c>
      <c r="I313" s="55">
        <f t="shared" si="43"/>
        <v>0</v>
      </c>
      <c r="J313" s="31" t="str">
        <f t="shared" si="41"/>
        <v>MUY BAJO</v>
      </c>
      <c r="K313" s="33">
        <v>162</v>
      </c>
      <c r="L313" s="33">
        <v>65.000000000000028</v>
      </c>
      <c r="M313" s="132">
        <v>4.0123456790123474E-7</v>
      </c>
      <c r="N313" s="33">
        <v>4.9800000000000004</v>
      </c>
      <c r="O313" s="33">
        <v>63.113332</v>
      </c>
      <c r="P313" s="127">
        <f t="shared" si="44"/>
        <v>0.97097433846153802</v>
      </c>
      <c r="Q313" s="31" t="str">
        <f t="shared" si="46"/>
        <v>MUY ALTO</v>
      </c>
      <c r="R313" s="102"/>
      <c r="S313" s="32">
        <f t="shared" si="45"/>
        <v>0</v>
      </c>
      <c r="T313" s="31" t="str">
        <f t="shared" si="47"/>
        <v>MUY BAJO</v>
      </c>
    </row>
    <row r="314" spans="1:20" ht="51" x14ac:dyDescent="0.25">
      <c r="A314" s="141"/>
      <c r="B314" s="10" t="s">
        <v>185</v>
      </c>
      <c r="C314" s="3" t="s">
        <v>1</v>
      </c>
      <c r="D314" s="1" t="s">
        <v>192</v>
      </c>
      <c r="E314" s="49">
        <v>4</v>
      </c>
      <c r="F314" s="54">
        <v>4</v>
      </c>
      <c r="G314" s="49" t="s">
        <v>291</v>
      </c>
      <c r="H314" s="136">
        <v>4</v>
      </c>
      <c r="I314" s="55">
        <f t="shared" si="43"/>
        <v>1</v>
      </c>
      <c r="J314" s="31" t="str">
        <f t="shared" si="41"/>
        <v>MUY ALTO</v>
      </c>
      <c r="K314" s="33">
        <v>360</v>
      </c>
      <c r="L314" s="33">
        <v>2456.4533609999999</v>
      </c>
      <c r="M314" s="132">
        <v>6.8234815583333331E-6</v>
      </c>
      <c r="N314" s="33">
        <v>243.51388900000001</v>
      </c>
      <c r="O314" s="33">
        <v>513.25287400000002</v>
      </c>
      <c r="P314" s="127">
        <f t="shared" si="44"/>
        <v>0.20894061419959523</v>
      </c>
      <c r="Q314" s="31" t="str">
        <f t="shared" si="46"/>
        <v>BAJO</v>
      </c>
      <c r="R314" s="102"/>
      <c r="S314" s="32">
        <f t="shared" si="45"/>
        <v>0.20894061419959523</v>
      </c>
      <c r="T314" s="31" t="str">
        <f t="shared" si="47"/>
        <v>BAJO</v>
      </c>
    </row>
    <row r="315" spans="1:20" ht="63.75" x14ac:dyDescent="0.25">
      <c r="A315" s="141"/>
      <c r="B315" s="10" t="s">
        <v>193</v>
      </c>
      <c r="C315" s="3" t="s">
        <v>1</v>
      </c>
      <c r="D315" s="1" t="s">
        <v>194</v>
      </c>
      <c r="E315" s="49">
        <v>65</v>
      </c>
      <c r="F315" s="54">
        <v>2</v>
      </c>
      <c r="G315" s="49" t="s">
        <v>289</v>
      </c>
      <c r="H315" s="136">
        <v>1</v>
      </c>
      <c r="I315" s="55">
        <f t="shared" si="43"/>
        <v>0.5</v>
      </c>
      <c r="J315" s="31" t="str">
        <f t="shared" si="41"/>
        <v>MEDIO</v>
      </c>
      <c r="K315" s="33">
        <v>123</v>
      </c>
      <c r="L315" s="33">
        <v>8201.8867549999995</v>
      </c>
      <c r="M315" s="132">
        <v>6.6682006138211382E-5</v>
      </c>
      <c r="N315" s="33">
        <v>2134.3351710000002</v>
      </c>
      <c r="O315" s="33">
        <v>4076.9292829999999</v>
      </c>
      <c r="P315" s="127">
        <f t="shared" si="44"/>
        <v>0.49707212557094127</v>
      </c>
      <c r="Q315" s="31" t="str">
        <f t="shared" si="46"/>
        <v>MEDIO</v>
      </c>
      <c r="R315" s="102"/>
      <c r="S315" s="32">
        <f t="shared" si="45"/>
        <v>0.24853606278547064</v>
      </c>
      <c r="T315" s="31" t="str">
        <f t="shared" si="47"/>
        <v>BAJO</v>
      </c>
    </row>
    <row r="316" spans="1:20" ht="63.75" x14ac:dyDescent="0.25">
      <c r="A316" s="141"/>
      <c r="B316" s="10" t="s">
        <v>195</v>
      </c>
      <c r="C316" s="3" t="s">
        <v>1</v>
      </c>
      <c r="D316" s="1" t="s">
        <v>196</v>
      </c>
      <c r="E316" s="54">
        <v>10</v>
      </c>
      <c r="F316" s="54">
        <v>12</v>
      </c>
      <c r="G316" s="49" t="s">
        <v>289</v>
      </c>
      <c r="H316" s="136">
        <v>0</v>
      </c>
      <c r="I316" s="55">
        <f t="shared" si="43"/>
        <v>0</v>
      </c>
      <c r="J316" s="31" t="str">
        <f t="shared" ref="J316:J381" si="48">IF(I316&lt;=20%,"MUY BAJO",IF(AND(I316&gt;20%,I316&lt;=40%),"BAJO",IF(AND(I316&gt;40%,I316&lt;=60%),"MEDIO",IF(AND(I316&gt;60%,I316&lt;=80%),"ALTO","MUY ALTO"))))</f>
        <v>MUY BAJO</v>
      </c>
      <c r="K316" s="33">
        <v>24</v>
      </c>
      <c r="L316" s="33">
        <v>24</v>
      </c>
      <c r="M316" s="132">
        <v>9.9999999999999995E-7</v>
      </c>
      <c r="N316" s="33">
        <v>0</v>
      </c>
      <c r="O316" s="33">
        <v>0</v>
      </c>
      <c r="P316" s="127">
        <f t="shared" si="44"/>
        <v>0</v>
      </c>
      <c r="Q316" s="31" t="str">
        <f t="shared" si="46"/>
        <v>MUY BAJO</v>
      </c>
      <c r="R316" s="102"/>
      <c r="S316" s="32">
        <f t="shared" si="45"/>
        <v>0</v>
      </c>
      <c r="T316" s="31" t="str">
        <f t="shared" si="47"/>
        <v>MUY BAJO</v>
      </c>
    </row>
    <row r="317" spans="1:20" ht="51" x14ac:dyDescent="0.25">
      <c r="A317" s="141"/>
      <c r="B317" s="10" t="s">
        <v>195</v>
      </c>
      <c r="C317" s="3" t="s">
        <v>27</v>
      </c>
      <c r="D317" s="1" t="s">
        <v>197</v>
      </c>
      <c r="E317" s="54">
        <v>198</v>
      </c>
      <c r="F317" s="54">
        <v>51</v>
      </c>
      <c r="G317" s="49" t="s">
        <v>289</v>
      </c>
      <c r="H317" s="136">
        <v>31</v>
      </c>
      <c r="I317" s="55">
        <f t="shared" si="43"/>
        <v>0.60784313725490191</v>
      </c>
      <c r="J317" s="31" t="str">
        <f t="shared" si="48"/>
        <v>ALTO</v>
      </c>
      <c r="K317" s="33">
        <v>200.5</v>
      </c>
      <c r="L317" s="33">
        <v>86.8</v>
      </c>
      <c r="M317" s="132">
        <v>4.3291770573566085E-7</v>
      </c>
      <c r="N317" s="33">
        <v>10.084968</v>
      </c>
      <c r="O317" s="33">
        <v>55.730758000000002</v>
      </c>
      <c r="P317" s="127">
        <f t="shared" si="44"/>
        <v>0.64205942396313365</v>
      </c>
      <c r="Q317" s="31" t="str">
        <f t="shared" si="46"/>
        <v>ALTO</v>
      </c>
      <c r="R317" s="102"/>
      <c r="S317" s="32">
        <f t="shared" si="45"/>
        <v>0.39027141456582631</v>
      </c>
      <c r="T317" s="31" t="str">
        <f t="shared" si="47"/>
        <v>BAJO</v>
      </c>
    </row>
    <row r="318" spans="1:20" ht="51" x14ac:dyDescent="0.25">
      <c r="A318" s="141"/>
      <c r="B318" s="10" t="s">
        <v>195</v>
      </c>
      <c r="C318" s="3" t="s">
        <v>29</v>
      </c>
      <c r="D318" s="1" t="s">
        <v>197</v>
      </c>
      <c r="E318" s="54">
        <v>13</v>
      </c>
      <c r="F318" s="54">
        <v>5</v>
      </c>
      <c r="G318" s="49" t="s">
        <v>289</v>
      </c>
      <c r="H318" s="136">
        <v>4</v>
      </c>
      <c r="I318" s="55">
        <f t="shared" si="43"/>
        <v>0.8</v>
      </c>
      <c r="J318" s="31" t="str">
        <f t="shared" si="48"/>
        <v>ALTO</v>
      </c>
      <c r="K318" s="33">
        <v>33</v>
      </c>
      <c r="L318" s="33">
        <v>3.1646000000000001</v>
      </c>
      <c r="M318" s="132">
        <v>9.58969696969697E-8</v>
      </c>
      <c r="N318" s="33">
        <v>2.9395319999999998</v>
      </c>
      <c r="O318" s="33">
        <v>3.1646000000000001</v>
      </c>
      <c r="P318" s="127">
        <f t="shared" si="44"/>
        <v>1</v>
      </c>
      <c r="Q318" s="31" t="str">
        <f t="shared" si="46"/>
        <v>MUY ALTO</v>
      </c>
      <c r="R318" s="102"/>
      <c r="S318" s="32">
        <f t="shared" si="45"/>
        <v>0.8</v>
      </c>
      <c r="T318" s="31" t="str">
        <f t="shared" si="47"/>
        <v>ALTO</v>
      </c>
    </row>
    <row r="319" spans="1:20" ht="51" x14ac:dyDescent="0.25">
      <c r="A319" s="141"/>
      <c r="B319" s="10" t="s">
        <v>195</v>
      </c>
      <c r="C319" s="3" t="s">
        <v>30</v>
      </c>
      <c r="D319" s="1" t="s">
        <v>197</v>
      </c>
      <c r="E319" s="54">
        <v>14</v>
      </c>
      <c r="F319" s="54">
        <v>5</v>
      </c>
      <c r="G319" s="49" t="s">
        <v>289</v>
      </c>
      <c r="H319" s="136">
        <v>5</v>
      </c>
      <c r="I319" s="55">
        <f t="shared" si="43"/>
        <v>1</v>
      </c>
      <c r="J319" s="31" t="str">
        <f t="shared" si="48"/>
        <v>MUY ALTO</v>
      </c>
      <c r="K319" s="33">
        <v>33</v>
      </c>
      <c r="L319" s="33">
        <v>3.1646000000000001</v>
      </c>
      <c r="M319" s="132">
        <v>9.58969696969697E-8</v>
      </c>
      <c r="N319" s="33">
        <v>2.927028</v>
      </c>
      <c r="O319" s="33">
        <v>3.164596</v>
      </c>
      <c r="P319" s="127">
        <f t="shared" si="44"/>
        <v>0.99999873601719014</v>
      </c>
      <c r="Q319" s="31" t="str">
        <f t="shared" si="46"/>
        <v>MUY ALTO</v>
      </c>
      <c r="R319" s="102"/>
      <c r="S319" s="32">
        <f t="shared" si="45"/>
        <v>0.99999873601719014</v>
      </c>
      <c r="T319" s="31" t="str">
        <f t="shared" si="47"/>
        <v>MUY ALTO</v>
      </c>
    </row>
    <row r="320" spans="1:20" ht="51" x14ac:dyDescent="0.25">
      <c r="A320" s="141"/>
      <c r="B320" s="10" t="s">
        <v>195</v>
      </c>
      <c r="C320" s="3" t="s">
        <v>31</v>
      </c>
      <c r="D320" s="1" t="s">
        <v>197</v>
      </c>
      <c r="E320" s="54">
        <v>15</v>
      </c>
      <c r="F320" s="54">
        <v>7</v>
      </c>
      <c r="G320" s="49" t="s">
        <v>289</v>
      </c>
      <c r="H320" s="136">
        <v>5</v>
      </c>
      <c r="I320" s="55">
        <f t="shared" si="43"/>
        <v>0.7142857142857143</v>
      </c>
      <c r="J320" s="31" t="str">
        <f t="shared" si="48"/>
        <v>ALTO</v>
      </c>
      <c r="K320" s="33">
        <v>40</v>
      </c>
      <c r="L320" s="33">
        <v>4.1646000000000001</v>
      </c>
      <c r="M320" s="132">
        <v>1.04115E-7</v>
      </c>
      <c r="N320" s="33">
        <v>0.431616</v>
      </c>
      <c r="O320" s="33">
        <v>0.94623199999999996</v>
      </c>
      <c r="P320" s="127">
        <f>+O320/L320</f>
        <v>0.22720837535417565</v>
      </c>
      <c r="Q320" s="31" t="str">
        <f t="shared" si="46"/>
        <v>BAJO</v>
      </c>
      <c r="R320" s="102"/>
      <c r="S320" s="32">
        <f t="shared" si="45"/>
        <v>0.16229169668155405</v>
      </c>
      <c r="T320" s="31" t="str">
        <f t="shared" si="47"/>
        <v>MUY BAJO</v>
      </c>
    </row>
    <row r="321" spans="1:20" ht="38.25" x14ac:dyDescent="0.25">
      <c r="A321" s="141"/>
      <c r="B321" s="11" t="s">
        <v>315</v>
      </c>
      <c r="C321" s="20"/>
      <c r="D321" s="7"/>
      <c r="E321" s="77"/>
      <c r="F321" s="77"/>
      <c r="G321" s="52"/>
      <c r="H321" s="77"/>
      <c r="I321" s="78">
        <f>+AVERAGE(I299:I320)</f>
        <v>0.29250613578764845</v>
      </c>
      <c r="J321" s="35" t="str">
        <f t="shared" si="48"/>
        <v>BAJO</v>
      </c>
      <c r="K321" s="36">
        <v>2639</v>
      </c>
      <c r="L321" s="36">
        <v>12017.839153999999</v>
      </c>
      <c r="M321" s="75">
        <v>4.5539367768093977E-6</v>
      </c>
      <c r="N321" s="36">
        <v>2550.311267</v>
      </c>
      <c r="O321" s="36">
        <v>5439.1092090000002</v>
      </c>
      <c r="P321" s="109">
        <f>+O321/L321</f>
        <v>0.45258628770960507</v>
      </c>
      <c r="Q321" s="31" t="str">
        <f t="shared" si="46"/>
        <v>MEDIO</v>
      </c>
      <c r="R321" s="102"/>
      <c r="S321" s="74">
        <f t="shared" si="45"/>
        <v>0.13238426612841347</v>
      </c>
      <c r="T321" s="31" t="str">
        <f t="shared" si="47"/>
        <v>MUY BAJO</v>
      </c>
    </row>
    <row r="322" spans="1:20" ht="38.25" x14ac:dyDescent="0.25">
      <c r="A322" s="141"/>
      <c r="B322" s="10" t="s">
        <v>198</v>
      </c>
      <c r="C322" s="3" t="s">
        <v>27</v>
      </c>
      <c r="D322" s="1" t="s">
        <v>199</v>
      </c>
      <c r="E322" s="54">
        <v>119</v>
      </c>
      <c r="F322" s="54">
        <v>10</v>
      </c>
      <c r="G322" s="54" t="s">
        <v>289</v>
      </c>
      <c r="H322" s="136">
        <v>35</v>
      </c>
      <c r="I322" s="55">
        <f t="shared" si="43"/>
        <v>3.5</v>
      </c>
      <c r="J322" s="31" t="str">
        <f t="shared" si="48"/>
        <v>MUY ALTO</v>
      </c>
      <c r="K322" s="33">
        <v>150</v>
      </c>
      <c r="L322" s="33">
        <v>257.86688700000002</v>
      </c>
      <c r="M322" s="132">
        <v>1.7191125800000001E-6</v>
      </c>
      <c r="N322" s="33">
        <v>47.420752999999998</v>
      </c>
      <c r="O322" s="33">
        <v>184.21674999999999</v>
      </c>
      <c r="P322" s="127">
        <f>+O322/L322</f>
        <v>0.71438699300697717</v>
      </c>
      <c r="Q322" s="31" t="str">
        <f t="shared" si="46"/>
        <v>ALTO</v>
      </c>
      <c r="R322" s="102"/>
      <c r="S322" s="32">
        <f t="shared" si="45"/>
        <v>2.50035447552442</v>
      </c>
      <c r="T322" s="31" t="str">
        <f t="shared" si="47"/>
        <v>MUY ALTO</v>
      </c>
    </row>
    <row r="323" spans="1:20" ht="38.25" x14ac:dyDescent="0.25">
      <c r="A323" s="141"/>
      <c r="B323" s="10" t="s">
        <v>198</v>
      </c>
      <c r="C323" s="3" t="s">
        <v>29</v>
      </c>
      <c r="D323" s="1" t="s">
        <v>199</v>
      </c>
      <c r="E323" s="54">
        <v>29</v>
      </c>
      <c r="F323" s="54">
        <v>1</v>
      </c>
      <c r="G323" s="54" t="s">
        <v>289</v>
      </c>
      <c r="H323" s="136">
        <v>0</v>
      </c>
      <c r="I323" s="55">
        <f t="shared" si="43"/>
        <v>0</v>
      </c>
      <c r="J323" s="31" t="str">
        <f t="shared" si="48"/>
        <v>MUY BAJO</v>
      </c>
      <c r="K323" s="33">
        <v>20</v>
      </c>
      <c r="L323" s="33">
        <v>20</v>
      </c>
      <c r="M323" s="132">
        <v>9.9999999999999995E-7</v>
      </c>
      <c r="N323" s="33">
        <v>0</v>
      </c>
      <c r="O323" s="33">
        <v>1.701708</v>
      </c>
      <c r="P323" s="127">
        <f t="shared" ref="P323:P386" si="49">+O323/L323</f>
        <v>8.5085400000000005E-2</v>
      </c>
      <c r="Q323" s="31" t="str">
        <f t="shared" si="46"/>
        <v>MUY BAJO</v>
      </c>
      <c r="R323" s="102"/>
      <c r="S323" s="32">
        <f t="shared" si="45"/>
        <v>0</v>
      </c>
      <c r="T323" s="31" t="str">
        <f t="shared" si="47"/>
        <v>MUY BAJO</v>
      </c>
    </row>
    <row r="324" spans="1:20" ht="38.25" x14ac:dyDescent="0.25">
      <c r="A324" s="141"/>
      <c r="B324" s="10" t="s">
        <v>198</v>
      </c>
      <c r="C324" s="3" t="s">
        <v>30</v>
      </c>
      <c r="D324" s="1" t="s">
        <v>199</v>
      </c>
      <c r="E324" s="54">
        <v>5</v>
      </c>
      <c r="F324" s="54">
        <v>1</v>
      </c>
      <c r="G324" s="54" t="s">
        <v>289</v>
      </c>
      <c r="H324" s="136">
        <v>0</v>
      </c>
      <c r="I324" s="55">
        <f t="shared" si="43"/>
        <v>0</v>
      </c>
      <c r="J324" s="31" t="str">
        <f t="shared" si="48"/>
        <v>MUY BAJO</v>
      </c>
      <c r="K324" s="33">
        <v>25</v>
      </c>
      <c r="L324" s="33">
        <v>20</v>
      </c>
      <c r="M324" s="132">
        <v>8.0000000000000007E-7</v>
      </c>
      <c r="N324" s="33">
        <v>0</v>
      </c>
      <c r="O324" s="33">
        <v>0.712704</v>
      </c>
      <c r="P324" s="127">
        <f t="shared" si="49"/>
        <v>3.5635199999999999E-2</v>
      </c>
      <c r="Q324" s="31" t="str">
        <f t="shared" si="46"/>
        <v>MUY BAJO</v>
      </c>
      <c r="R324" s="102"/>
      <c r="S324" s="32">
        <f t="shared" si="45"/>
        <v>0</v>
      </c>
      <c r="T324" s="31" t="str">
        <f t="shared" si="47"/>
        <v>MUY BAJO</v>
      </c>
    </row>
    <row r="325" spans="1:20" ht="38.25" x14ac:dyDescent="0.25">
      <c r="A325" s="141"/>
      <c r="B325" s="10" t="s">
        <v>198</v>
      </c>
      <c r="C325" s="3" t="s">
        <v>31</v>
      </c>
      <c r="D325" s="1" t="s">
        <v>199</v>
      </c>
      <c r="E325" s="54">
        <v>12</v>
      </c>
      <c r="F325" s="54">
        <v>2</v>
      </c>
      <c r="G325" s="54" t="s">
        <v>289</v>
      </c>
      <c r="H325" s="136">
        <v>7</v>
      </c>
      <c r="I325" s="55">
        <f t="shared" si="43"/>
        <v>3.5</v>
      </c>
      <c r="J325" s="31" t="str">
        <f t="shared" si="48"/>
        <v>MUY ALTO</v>
      </c>
      <c r="K325" s="33">
        <v>50</v>
      </c>
      <c r="L325" s="33">
        <v>22</v>
      </c>
      <c r="M325" s="132">
        <v>4.4000000000000002E-7</v>
      </c>
      <c r="N325" s="33">
        <v>0</v>
      </c>
      <c r="O325" s="33">
        <v>3.608644</v>
      </c>
      <c r="P325" s="127">
        <f t="shared" si="49"/>
        <v>0.16402927272727272</v>
      </c>
      <c r="Q325" s="31" t="str">
        <f t="shared" si="46"/>
        <v>MUY BAJO</v>
      </c>
      <c r="R325" s="102"/>
      <c r="S325" s="32">
        <f t="shared" si="45"/>
        <v>0.5741024545454545</v>
      </c>
      <c r="T325" s="31" t="str">
        <f t="shared" si="47"/>
        <v>MEDIO</v>
      </c>
    </row>
    <row r="326" spans="1:20" ht="38.25" x14ac:dyDescent="0.25">
      <c r="A326" s="141"/>
      <c r="B326" s="10" t="s">
        <v>198</v>
      </c>
      <c r="C326" s="3" t="s">
        <v>27</v>
      </c>
      <c r="D326" s="1" t="s">
        <v>200</v>
      </c>
      <c r="E326" s="54">
        <v>0</v>
      </c>
      <c r="F326" s="54">
        <v>2</v>
      </c>
      <c r="G326" s="54" t="s">
        <v>289</v>
      </c>
      <c r="H326" s="136">
        <v>2</v>
      </c>
      <c r="I326" s="55">
        <f t="shared" si="43"/>
        <v>1</v>
      </c>
      <c r="J326" s="31" t="str">
        <f t="shared" si="48"/>
        <v>MUY ALTO</v>
      </c>
      <c r="K326" s="33">
        <v>30</v>
      </c>
      <c r="L326" s="33">
        <v>30</v>
      </c>
      <c r="M326" s="132">
        <v>9.9999999999999995E-7</v>
      </c>
      <c r="N326" s="33">
        <v>9.9499999999999993</v>
      </c>
      <c r="O326" s="33">
        <v>19.78</v>
      </c>
      <c r="P326" s="127">
        <f t="shared" si="49"/>
        <v>0.65933333333333333</v>
      </c>
      <c r="Q326" s="31" t="str">
        <f t="shared" si="46"/>
        <v>ALTO</v>
      </c>
      <c r="R326" s="102"/>
      <c r="S326" s="32">
        <f t="shared" si="45"/>
        <v>0.65933333333333333</v>
      </c>
      <c r="T326" s="31" t="str">
        <f t="shared" si="47"/>
        <v>ALTO</v>
      </c>
    </row>
    <row r="327" spans="1:20" ht="38.25" x14ac:dyDescent="0.25">
      <c r="A327" s="141"/>
      <c r="B327" s="10" t="s">
        <v>198</v>
      </c>
      <c r="C327" s="3" t="s">
        <v>29</v>
      </c>
      <c r="D327" s="1" t="s">
        <v>200</v>
      </c>
      <c r="E327" s="54">
        <v>0</v>
      </c>
      <c r="F327" s="54"/>
      <c r="G327" s="54" t="s">
        <v>289</v>
      </c>
      <c r="H327" s="136">
        <v>0</v>
      </c>
      <c r="I327" s="55"/>
      <c r="J327" s="31" t="s">
        <v>293</v>
      </c>
      <c r="K327" s="33">
        <v>0</v>
      </c>
      <c r="L327" s="33">
        <v>0</v>
      </c>
      <c r="M327" s="132">
        <v>0</v>
      </c>
      <c r="N327" s="33">
        <v>0</v>
      </c>
      <c r="O327" s="33">
        <v>0</v>
      </c>
      <c r="P327" s="127"/>
      <c r="Q327" s="31" t="s">
        <v>293</v>
      </c>
      <c r="R327" s="102"/>
      <c r="S327" s="32"/>
      <c r="T327" s="31" t="s">
        <v>293</v>
      </c>
    </row>
    <row r="328" spans="1:20" ht="38.25" x14ac:dyDescent="0.25">
      <c r="A328" s="141"/>
      <c r="B328" s="10" t="s">
        <v>198</v>
      </c>
      <c r="C328" s="3" t="s">
        <v>30</v>
      </c>
      <c r="D328" s="1" t="s">
        <v>200</v>
      </c>
      <c r="E328" s="54">
        <v>0</v>
      </c>
      <c r="F328" s="54"/>
      <c r="G328" s="54" t="s">
        <v>289</v>
      </c>
      <c r="H328" s="136">
        <v>0</v>
      </c>
      <c r="I328" s="55"/>
      <c r="J328" s="31" t="s">
        <v>293</v>
      </c>
      <c r="K328" s="33">
        <v>0</v>
      </c>
      <c r="L328" s="33">
        <v>0</v>
      </c>
      <c r="M328" s="132">
        <v>0</v>
      </c>
      <c r="N328" s="33">
        <v>0</v>
      </c>
      <c r="O328" s="33">
        <v>0</v>
      </c>
      <c r="P328" s="127"/>
      <c r="Q328" s="31" t="s">
        <v>293</v>
      </c>
      <c r="R328" s="102"/>
      <c r="S328" s="32"/>
      <c r="T328" s="31" t="s">
        <v>293</v>
      </c>
    </row>
    <row r="329" spans="1:20" ht="38.25" x14ac:dyDescent="0.25">
      <c r="A329" s="141"/>
      <c r="B329" s="10" t="s">
        <v>198</v>
      </c>
      <c r="C329" s="3" t="s">
        <v>31</v>
      </c>
      <c r="D329" s="1" t="s">
        <v>200</v>
      </c>
      <c r="E329" s="54">
        <v>0</v>
      </c>
      <c r="F329" s="54">
        <v>1</v>
      </c>
      <c r="G329" s="54" t="s">
        <v>289</v>
      </c>
      <c r="H329" s="136">
        <v>1</v>
      </c>
      <c r="I329" s="55">
        <f t="shared" ref="I329:I392" si="50">+H329/F329</f>
        <v>1</v>
      </c>
      <c r="J329" s="31" t="str">
        <f t="shared" si="48"/>
        <v>MUY ALTO</v>
      </c>
      <c r="K329" s="33">
        <v>16</v>
      </c>
      <c r="L329" s="33">
        <v>10</v>
      </c>
      <c r="M329" s="132">
        <v>6.2500000000000005E-7</v>
      </c>
      <c r="N329" s="33">
        <v>0</v>
      </c>
      <c r="O329" s="33">
        <v>3</v>
      </c>
      <c r="P329" s="127">
        <f t="shared" si="49"/>
        <v>0.3</v>
      </c>
      <c r="Q329" s="31" t="str">
        <f t="shared" si="46"/>
        <v>BAJO</v>
      </c>
      <c r="R329" s="102"/>
      <c r="S329" s="32">
        <f t="shared" ref="S329:S392" si="51">+I329*P329</f>
        <v>0.3</v>
      </c>
      <c r="T329" s="31" t="str">
        <f t="shared" si="47"/>
        <v>BAJO</v>
      </c>
    </row>
    <row r="330" spans="1:20" ht="38.25" x14ac:dyDescent="0.25">
      <c r="A330" s="141"/>
      <c r="B330" s="10" t="s">
        <v>198</v>
      </c>
      <c r="C330" s="3" t="s">
        <v>27</v>
      </c>
      <c r="D330" s="1" t="s">
        <v>201</v>
      </c>
      <c r="E330" s="54">
        <v>0</v>
      </c>
      <c r="F330" s="54">
        <v>50</v>
      </c>
      <c r="G330" s="54" t="s">
        <v>289</v>
      </c>
      <c r="H330" s="136">
        <v>31</v>
      </c>
      <c r="I330" s="55">
        <f t="shared" si="50"/>
        <v>0.62</v>
      </c>
      <c r="J330" s="31" t="str">
        <f t="shared" si="48"/>
        <v>ALTO</v>
      </c>
      <c r="K330" s="33">
        <v>250</v>
      </c>
      <c r="L330" s="33">
        <v>144.5</v>
      </c>
      <c r="M330" s="132">
        <v>5.7799999999999991E-7</v>
      </c>
      <c r="N330" s="33">
        <v>25.5868</v>
      </c>
      <c r="O330" s="33">
        <v>100.537175</v>
      </c>
      <c r="P330" s="127">
        <f t="shared" si="49"/>
        <v>0.69575899653979245</v>
      </c>
      <c r="Q330" s="31" t="str">
        <f t="shared" si="46"/>
        <v>ALTO</v>
      </c>
      <c r="R330" s="102"/>
      <c r="S330" s="32">
        <f t="shared" si="51"/>
        <v>0.43137057785467131</v>
      </c>
      <c r="T330" s="31" t="str">
        <f t="shared" si="47"/>
        <v>MEDIO</v>
      </c>
    </row>
    <row r="331" spans="1:20" ht="38.25" x14ac:dyDescent="0.25">
      <c r="A331" s="141"/>
      <c r="B331" s="10" t="s">
        <v>198</v>
      </c>
      <c r="C331" s="3" t="s">
        <v>29</v>
      </c>
      <c r="D331" s="1" t="s">
        <v>201</v>
      </c>
      <c r="E331" s="54">
        <v>0</v>
      </c>
      <c r="F331" s="54">
        <v>1</v>
      </c>
      <c r="G331" s="54" t="s">
        <v>289</v>
      </c>
      <c r="H331" s="136">
        <v>0</v>
      </c>
      <c r="I331" s="55">
        <f t="shared" si="50"/>
        <v>0</v>
      </c>
      <c r="J331" s="31" t="str">
        <f t="shared" si="48"/>
        <v>MUY BAJO</v>
      </c>
      <c r="K331" s="33">
        <v>5</v>
      </c>
      <c r="L331" s="33">
        <v>5</v>
      </c>
      <c r="M331" s="132">
        <v>9.9999999999999995E-7</v>
      </c>
      <c r="N331" s="33">
        <v>0</v>
      </c>
      <c r="O331" s="33">
        <v>0</v>
      </c>
      <c r="P331" s="127">
        <f t="shared" si="49"/>
        <v>0</v>
      </c>
      <c r="Q331" s="31" t="str">
        <f t="shared" si="46"/>
        <v>MUY BAJO</v>
      </c>
      <c r="R331" s="102"/>
      <c r="S331" s="32">
        <f t="shared" si="51"/>
        <v>0</v>
      </c>
      <c r="T331" s="31" t="str">
        <f t="shared" si="47"/>
        <v>MUY BAJO</v>
      </c>
    </row>
    <row r="332" spans="1:20" ht="38.25" x14ac:dyDescent="0.25">
      <c r="A332" s="141"/>
      <c r="B332" s="10" t="s">
        <v>198</v>
      </c>
      <c r="C332" s="3" t="s">
        <v>30</v>
      </c>
      <c r="D332" s="1" t="s">
        <v>201</v>
      </c>
      <c r="E332" s="54">
        <v>0</v>
      </c>
      <c r="F332" s="54">
        <v>1</v>
      </c>
      <c r="G332" s="54" t="s">
        <v>289</v>
      </c>
      <c r="H332" s="136">
        <v>0</v>
      </c>
      <c r="I332" s="55">
        <f t="shared" si="50"/>
        <v>0</v>
      </c>
      <c r="J332" s="31" t="str">
        <f t="shared" si="48"/>
        <v>MUY BAJO</v>
      </c>
      <c r="K332" s="33">
        <v>5</v>
      </c>
      <c r="L332" s="33">
        <v>5</v>
      </c>
      <c r="M332" s="132">
        <v>9.9999999999999995E-7</v>
      </c>
      <c r="N332" s="33">
        <v>0</v>
      </c>
      <c r="O332" s="33">
        <v>0</v>
      </c>
      <c r="P332" s="127">
        <f t="shared" si="49"/>
        <v>0</v>
      </c>
      <c r="Q332" s="31" t="str">
        <f t="shared" si="46"/>
        <v>MUY BAJO</v>
      </c>
      <c r="R332" s="102"/>
      <c r="S332" s="32">
        <f t="shared" si="51"/>
        <v>0</v>
      </c>
      <c r="T332" s="31" t="str">
        <f t="shared" si="47"/>
        <v>MUY BAJO</v>
      </c>
    </row>
    <row r="333" spans="1:20" ht="38.25" x14ac:dyDescent="0.25">
      <c r="A333" s="141"/>
      <c r="B333" s="10" t="s">
        <v>198</v>
      </c>
      <c r="C333" s="3" t="s">
        <v>31</v>
      </c>
      <c r="D333" s="1" t="s">
        <v>201</v>
      </c>
      <c r="E333" s="54">
        <v>0</v>
      </c>
      <c r="F333" s="54">
        <v>10</v>
      </c>
      <c r="G333" s="54" t="s">
        <v>289</v>
      </c>
      <c r="H333" s="136">
        <v>3</v>
      </c>
      <c r="I333" s="55">
        <f t="shared" si="50"/>
        <v>0.3</v>
      </c>
      <c r="J333" s="31" t="str">
        <f t="shared" si="48"/>
        <v>BAJO</v>
      </c>
      <c r="K333" s="33">
        <v>50</v>
      </c>
      <c r="L333" s="33">
        <v>10</v>
      </c>
      <c r="M333" s="132">
        <v>2.0000000000000002E-7</v>
      </c>
      <c r="N333" s="33">
        <v>1.5</v>
      </c>
      <c r="O333" s="33">
        <v>1.5</v>
      </c>
      <c r="P333" s="127">
        <f t="shared" si="49"/>
        <v>0.15</v>
      </c>
      <c r="Q333" s="31" t="str">
        <f t="shared" si="46"/>
        <v>MUY BAJO</v>
      </c>
      <c r="R333" s="102"/>
      <c r="S333" s="32">
        <f t="shared" si="51"/>
        <v>4.4999999999999998E-2</v>
      </c>
      <c r="T333" s="31" t="str">
        <f t="shared" si="47"/>
        <v>MUY BAJO</v>
      </c>
    </row>
    <row r="334" spans="1:20" ht="38.25" x14ac:dyDescent="0.25">
      <c r="A334" s="141"/>
      <c r="B334" s="10" t="s">
        <v>198</v>
      </c>
      <c r="C334" s="3" t="s">
        <v>27</v>
      </c>
      <c r="D334" s="1" t="s">
        <v>202</v>
      </c>
      <c r="E334" s="54">
        <v>304</v>
      </c>
      <c r="F334" s="54">
        <v>40</v>
      </c>
      <c r="G334" s="54" t="s">
        <v>289</v>
      </c>
      <c r="H334" s="136">
        <v>51</v>
      </c>
      <c r="I334" s="55">
        <f t="shared" si="50"/>
        <v>1.2749999999999999</v>
      </c>
      <c r="J334" s="31" t="str">
        <f t="shared" si="48"/>
        <v>MUY ALTO</v>
      </c>
      <c r="K334" s="33">
        <v>120</v>
      </c>
      <c r="L334" s="33">
        <v>139.5</v>
      </c>
      <c r="M334" s="132">
        <v>1.1625000000000001E-6</v>
      </c>
      <c r="N334" s="33">
        <v>28.916526999999999</v>
      </c>
      <c r="O334" s="33">
        <v>61.375746999999997</v>
      </c>
      <c r="P334" s="127">
        <f t="shared" si="49"/>
        <v>0.43996951254480282</v>
      </c>
      <c r="Q334" s="31" t="str">
        <f t="shared" si="46"/>
        <v>MEDIO</v>
      </c>
      <c r="R334" s="102"/>
      <c r="S334" s="32">
        <f t="shared" si="51"/>
        <v>0.56096112849462354</v>
      </c>
      <c r="T334" s="31" t="str">
        <f t="shared" si="47"/>
        <v>MEDIO</v>
      </c>
    </row>
    <row r="335" spans="1:20" ht="38.25" x14ac:dyDescent="0.25">
      <c r="A335" s="141"/>
      <c r="B335" s="10" t="s">
        <v>198</v>
      </c>
      <c r="C335" s="3" t="s">
        <v>29</v>
      </c>
      <c r="D335" s="1" t="s">
        <v>202</v>
      </c>
      <c r="E335" s="54">
        <v>11</v>
      </c>
      <c r="F335" s="54">
        <v>5</v>
      </c>
      <c r="G335" s="54" t="s">
        <v>289</v>
      </c>
      <c r="H335" s="136">
        <v>0</v>
      </c>
      <c r="I335" s="55">
        <f t="shared" si="50"/>
        <v>0</v>
      </c>
      <c r="J335" s="31" t="str">
        <f t="shared" si="48"/>
        <v>MUY BAJO</v>
      </c>
      <c r="K335" s="33">
        <v>15</v>
      </c>
      <c r="L335" s="33">
        <v>16.5</v>
      </c>
      <c r="M335" s="132">
        <v>1.1000000000000001E-6</v>
      </c>
      <c r="N335" s="33">
        <v>0</v>
      </c>
      <c r="O335" s="33">
        <v>0.33</v>
      </c>
      <c r="P335" s="127">
        <f t="shared" si="49"/>
        <v>0.02</v>
      </c>
      <c r="Q335" s="31" t="str">
        <f t="shared" si="46"/>
        <v>MUY BAJO</v>
      </c>
      <c r="R335" s="102"/>
      <c r="S335" s="32">
        <f t="shared" si="51"/>
        <v>0</v>
      </c>
      <c r="T335" s="31" t="str">
        <f t="shared" si="47"/>
        <v>MUY BAJO</v>
      </c>
    </row>
    <row r="336" spans="1:20" ht="38.25" x14ac:dyDescent="0.25">
      <c r="A336" s="141"/>
      <c r="B336" s="10" t="s">
        <v>198</v>
      </c>
      <c r="C336" s="3" t="s">
        <v>30</v>
      </c>
      <c r="D336" s="1" t="s">
        <v>202</v>
      </c>
      <c r="E336" s="54">
        <v>5</v>
      </c>
      <c r="F336" s="54">
        <v>5</v>
      </c>
      <c r="G336" s="54" t="s">
        <v>289</v>
      </c>
      <c r="H336" s="136">
        <v>1</v>
      </c>
      <c r="I336" s="55">
        <f t="shared" si="50"/>
        <v>0.2</v>
      </c>
      <c r="J336" s="31" t="str">
        <f t="shared" si="48"/>
        <v>MUY BAJO</v>
      </c>
      <c r="K336" s="33">
        <v>15</v>
      </c>
      <c r="L336" s="33">
        <v>16.5</v>
      </c>
      <c r="M336" s="132">
        <v>1.1000000000000001E-6</v>
      </c>
      <c r="N336" s="33">
        <v>0.9</v>
      </c>
      <c r="O336" s="33">
        <v>3.86198</v>
      </c>
      <c r="P336" s="127">
        <f t="shared" si="49"/>
        <v>0.23405939393939393</v>
      </c>
      <c r="Q336" s="31" t="str">
        <f t="shared" si="46"/>
        <v>BAJO</v>
      </c>
      <c r="R336" s="102"/>
      <c r="S336" s="32">
        <f t="shared" si="51"/>
        <v>4.6811878787878791E-2</v>
      </c>
      <c r="T336" s="31" t="str">
        <f t="shared" si="47"/>
        <v>MUY BAJO</v>
      </c>
    </row>
    <row r="337" spans="1:20" ht="38.25" x14ac:dyDescent="0.25">
      <c r="A337" s="141"/>
      <c r="B337" s="10" t="s">
        <v>198</v>
      </c>
      <c r="C337" s="3" t="s">
        <v>31</v>
      </c>
      <c r="D337" s="1" t="s">
        <v>202</v>
      </c>
      <c r="E337" s="54">
        <v>17</v>
      </c>
      <c r="F337" s="54">
        <v>10</v>
      </c>
      <c r="G337" s="54" t="s">
        <v>289</v>
      </c>
      <c r="H337" s="136">
        <v>10</v>
      </c>
      <c r="I337" s="55">
        <f t="shared" si="50"/>
        <v>1</v>
      </c>
      <c r="J337" s="31" t="str">
        <f t="shared" si="48"/>
        <v>MUY ALTO</v>
      </c>
      <c r="K337" s="33">
        <v>30</v>
      </c>
      <c r="L337" s="33">
        <v>11.5</v>
      </c>
      <c r="M337" s="132">
        <v>3.8333333333333335E-7</v>
      </c>
      <c r="N337" s="33">
        <v>0</v>
      </c>
      <c r="O337" s="33">
        <v>6.9050000000000002</v>
      </c>
      <c r="P337" s="127">
        <f t="shared" si="49"/>
        <v>0.60043478260869565</v>
      </c>
      <c r="Q337" s="31" t="str">
        <f t="shared" si="46"/>
        <v>ALTO</v>
      </c>
      <c r="R337" s="102"/>
      <c r="S337" s="32">
        <f t="shared" si="51"/>
        <v>0.60043478260869565</v>
      </c>
      <c r="T337" s="31" t="str">
        <f t="shared" si="47"/>
        <v>ALTO</v>
      </c>
    </row>
    <row r="338" spans="1:20" ht="38.25" x14ac:dyDescent="0.25">
      <c r="A338" s="141"/>
      <c r="B338" s="10" t="s">
        <v>198</v>
      </c>
      <c r="C338" s="3" t="s">
        <v>1</v>
      </c>
      <c r="D338" s="1" t="s">
        <v>203</v>
      </c>
      <c r="E338" s="54">
        <v>10</v>
      </c>
      <c r="F338" s="54">
        <v>6</v>
      </c>
      <c r="G338" s="54" t="s">
        <v>289</v>
      </c>
      <c r="H338" s="136">
        <v>6</v>
      </c>
      <c r="I338" s="55">
        <f t="shared" si="50"/>
        <v>1</v>
      </c>
      <c r="J338" s="31" t="str">
        <f t="shared" si="48"/>
        <v>MUY ALTO</v>
      </c>
      <c r="K338" s="33">
        <v>140</v>
      </c>
      <c r="L338" s="33">
        <v>149.88867099999999</v>
      </c>
      <c r="M338" s="132">
        <v>1.0706333642857142E-6</v>
      </c>
      <c r="N338" s="33">
        <v>39.336567000000002</v>
      </c>
      <c r="O338" s="33">
        <v>129.144227</v>
      </c>
      <c r="P338" s="127">
        <f t="shared" si="49"/>
        <v>0.8616009878425035</v>
      </c>
      <c r="Q338" s="31" t="str">
        <f t="shared" si="46"/>
        <v>MUY ALTO</v>
      </c>
      <c r="R338" s="102"/>
      <c r="S338" s="32">
        <f t="shared" si="51"/>
        <v>0.8616009878425035</v>
      </c>
      <c r="T338" s="31" t="str">
        <f t="shared" si="47"/>
        <v>MUY ALTO</v>
      </c>
    </row>
    <row r="339" spans="1:20" ht="51" x14ac:dyDescent="0.25">
      <c r="A339" s="141"/>
      <c r="B339" s="10" t="s">
        <v>198</v>
      </c>
      <c r="C339" s="3" t="s">
        <v>1</v>
      </c>
      <c r="D339" s="1" t="s">
        <v>204</v>
      </c>
      <c r="E339" s="54">
        <v>26</v>
      </c>
      <c r="F339" s="54">
        <v>15</v>
      </c>
      <c r="G339" s="54" t="s">
        <v>291</v>
      </c>
      <c r="H339" s="136">
        <v>15</v>
      </c>
      <c r="I339" s="55">
        <f t="shared" si="50"/>
        <v>1</v>
      </c>
      <c r="J339" s="31" t="str">
        <f t="shared" si="48"/>
        <v>MUY ALTO</v>
      </c>
      <c r="K339" s="33">
        <v>90</v>
      </c>
      <c r="L339" s="33">
        <v>54</v>
      </c>
      <c r="M339" s="132">
        <v>5.9999999999999997E-7</v>
      </c>
      <c r="N339" s="33">
        <v>0</v>
      </c>
      <c r="O339" s="33">
        <v>16.45457</v>
      </c>
      <c r="P339" s="127">
        <f t="shared" si="49"/>
        <v>0.30471425925925927</v>
      </c>
      <c r="Q339" s="31" t="str">
        <f t="shared" si="46"/>
        <v>BAJO</v>
      </c>
      <c r="R339" s="102"/>
      <c r="S339" s="32">
        <f t="shared" si="51"/>
        <v>0.30471425925925927</v>
      </c>
      <c r="T339" s="31" t="str">
        <f t="shared" si="47"/>
        <v>BAJO</v>
      </c>
    </row>
    <row r="340" spans="1:20" ht="38.25" x14ac:dyDescent="0.25">
      <c r="A340" s="141"/>
      <c r="B340" s="10" t="s">
        <v>198</v>
      </c>
      <c r="C340" s="3" t="s">
        <v>27</v>
      </c>
      <c r="D340" s="1" t="s">
        <v>205</v>
      </c>
      <c r="E340" s="54">
        <v>3</v>
      </c>
      <c r="F340" s="54">
        <v>1</v>
      </c>
      <c r="G340" s="54" t="s">
        <v>289</v>
      </c>
      <c r="H340" s="136">
        <v>0</v>
      </c>
      <c r="I340" s="55">
        <f t="shared" si="50"/>
        <v>0</v>
      </c>
      <c r="J340" s="31" t="str">
        <f t="shared" si="48"/>
        <v>MUY BAJO</v>
      </c>
      <c r="K340" s="33">
        <v>25</v>
      </c>
      <c r="L340" s="33">
        <v>20</v>
      </c>
      <c r="M340" s="132">
        <v>8.0000000000000007E-7</v>
      </c>
      <c r="N340" s="33">
        <v>0</v>
      </c>
      <c r="O340" s="33">
        <v>0</v>
      </c>
      <c r="P340" s="127">
        <f t="shared" si="49"/>
        <v>0</v>
      </c>
      <c r="Q340" s="31" t="str">
        <f t="shared" si="46"/>
        <v>MUY BAJO</v>
      </c>
      <c r="R340" s="102"/>
      <c r="S340" s="32">
        <f t="shared" si="51"/>
        <v>0</v>
      </c>
      <c r="T340" s="31" t="str">
        <f t="shared" si="47"/>
        <v>MUY BAJO</v>
      </c>
    </row>
    <row r="341" spans="1:20" ht="38.25" x14ac:dyDescent="0.25">
      <c r="A341" s="141"/>
      <c r="B341" s="10" t="s">
        <v>198</v>
      </c>
      <c r="C341" s="3" t="s">
        <v>29</v>
      </c>
      <c r="D341" s="1" t="s">
        <v>205</v>
      </c>
      <c r="E341" s="54">
        <v>0</v>
      </c>
      <c r="F341" s="54"/>
      <c r="G341" s="54" t="s">
        <v>289</v>
      </c>
      <c r="H341" s="136">
        <v>0</v>
      </c>
      <c r="I341" s="55"/>
      <c r="J341" s="31" t="s">
        <v>293</v>
      </c>
      <c r="K341" s="33">
        <v>0</v>
      </c>
      <c r="L341" s="33">
        <v>0</v>
      </c>
      <c r="M341" s="132">
        <v>0</v>
      </c>
      <c r="N341" s="33">
        <v>0</v>
      </c>
      <c r="O341" s="33">
        <v>0</v>
      </c>
      <c r="P341" s="127"/>
      <c r="Q341" s="31" t="s">
        <v>293</v>
      </c>
      <c r="R341" s="102"/>
      <c r="S341" s="32"/>
      <c r="T341" s="31" t="s">
        <v>293</v>
      </c>
    </row>
    <row r="342" spans="1:20" ht="38.25" x14ac:dyDescent="0.25">
      <c r="A342" s="141"/>
      <c r="B342" s="10" t="s">
        <v>198</v>
      </c>
      <c r="C342" s="3" t="s">
        <v>30</v>
      </c>
      <c r="D342" s="1" t="s">
        <v>205</v>
      </c>
      <c r="E342" s="54">
        <v>1</v>
      </c>
      <c r="F342" s="54"/>
      <c r="G342" s="54" t="s">
        <v>289</v>
      </c>
      <c r="H342" s="136">
        <v>0</v>
      </c>
      <c r="I342" s="55"/>
      <c r="J342" s="31" t="s">
        <v>293</v>
      </c>
      <c r="K342" s="33">
        <v>0</v>
      </c>
      <c r="L342" s="33">
        <v>0</v>
      </c>
      <c r="M342" s="132">
        <v>0</v>
      </c>
      <c r="N342" s="33">
        <v>0</v>
      </c>
      <c r="O342" s="33">
        <v>0</v>
      </c>
      <c r="P342" s="127"/>
      <c r="Q342" s="31" t="s">
        <v>293</v>
      </c>
      <c r="R342" s="102"/>
      <c r="S342" s="32"/>
      <c r="T342" s="31" t="s">
        <v>293</v>
      </c>
    </row>
    <row r="343" spans="1:20" ht="38.25" x14ac:dyDescent="0.25">
      <c r="A343" s="141"/>
      <c r="B343" s="10" t="s">
        <v>198</v>
      </c>
      <c r="C343" s="3" t="s">
        <v>31</v>
      </c>
      <c r="D343" s="1" t="s">
        <v>205</v>
      </c>
      <c r="E343" s="54">
        <v>0</v>
      </c>
      <c r="F343" s="54"/>
      <c r="G343" s="54" t="s">
        <v>289</v>
      </c>
      <c r="H343" s="136">
        <v>0</v>
      </c>
      <c r="I343" s="55"/>
      <c r="J343" s="31" t="s">
        <v>293</v>
      </c>
      <c r="K343" s="33">
        <v>0</v>
      </c>
      <c r="L343" s="33">
        <v>0</v>
      </c>
      <c r="M343" s="132">
        <v>0</v>
      </c>
      <c r="N343" s="33">
        <v>0</v>
      </c>
      <c r="O343" s="33">
        <v>0</v>
      </c>
      <c r="P343" s="127"/>
      <c r="Q343" s="31" t="s">
        <v>293</v>
      </c>
      <c r="R343" s="102"/>
      <c r="S343" s="32"/>
      <c r="T343" s="31" t="s">
        <v>293</v>
      </c>
    </row>
    <row r="344" spans="1:20" ht="38.25" x14ac:dyDescent="0.25">
      <c r="A344" s="141"/>
      <c r="B344" s="10" t="s">
        <v>198</v>
      </c>
      <c r="C344" s="3" t="s">
        <v>27</v>
      </c>
      <c r="D344" s="1" t="s">
        <v>206</v>
      </c>
      <c r="E344" s="54">
        <v>150</v>
      </c>
      <c r="F344" s="54">
        <v>14</v>
      </c>
      <c r="G344" s="54" t="s">
        <v>289</v>
      </c>
      <c r="H344" s="136">
        <v>13</v>
      </c>
      <c r="I344" s="55">
        <f t="shared" si="50"/>
        <v>0.9285714285714286</v>
      </c>
      <c r="J344" s="31" t="str">
        <f t="shared" si="48"/>
        <v>MUY ALTO</v>
      </c>
      <c r="K344" s="33">
        <v>51.8</v>
      </c>
      <c r="L344" s="33">
        <v>57.774999999999999</v>
      </c>
      <c r="M344" s="132">
        <v>1.1153474903474902E-6</v>
      </c>
      <c r="N344" s="33">
        <v>3.04</v>
      </c>
      <c r="O344" s="33">
        <v>37.708688000000002</v>
      </c>
      <c r="P344" s="127">
        <f t="shared" si="49"/>
        <v>0.65268174816096935</v>
      </c>
      <c r="Q344" s="31" t="str">
        <f t="shared" si="46"/>
        <v>ALTO</v>
      </c>
      <c r="R344" s="102"/>
      <c r="S344" s="32">
        <f t="shared" si="51"/>
        <v>0.60606162329232871</v>
      </c>
      <c r="T344" s="31" t="str">
        <f t="shared" si="47"/>
        <v>ALTO</v>
      </c>
    </row>
    <row r="345" spans="1:20" ht="38.25" x14ac:dyDescent="0.25">
      <c r="A345" s="141"/>
      <c r="B345" s="10" t="s">
        <v>198</v>
      </c>
      <c r="C345" s="3" t="s">
        <v>29</v>
      </c>
      <c r="D345" s="1" t="s">
        <v>206</v>
      </c>
      <c r="E345" s="54">
        <v>0</v>
      </c>
      <c r="F345" s="54">
        <v>1</v>
      </c>
      <c r="G345" s="54" t="s">
        <v>289</v>
      </c>
      <c r="H345" s="136">
        <v>1</v>
      </c>
      <c r="I345" s="55">
        <f t="shared" si="50"/>
        <v>1</v>
      </c>
      <c r="J345" s="31" t="str">
        <f t="shared" si="48"/>
        <v>MUY ALTO</v>
      </c>
      <c r="K345" s="33">
        <v>3.7</v>
      </c>
      <c r="L345" s="33">
        <v>3.7</v>
      </c>
      <c r="M345" s="132">
        <v>9.9999999999999995E-7</v>
      </c>
      <c r="N345" s="33">
        <v>0</v>
      </c>
      <c r="O345" s="33">
        <v>3.7</v>
      </c>
      <c r="P345" s="127">
        <f t="shared" si="49"/>
        <v>1</v>
      </c>
      <c r="Q345" s="31" t="str">
        <f t="shared" si="46"/>
        <v>MUY ALTO</v>
      </c>
      <c r="R345" s="102"/>
      <c r="S345" s="32">
        <f t="shared" si="51"/>
        <v>1</v>
      </c>
      <c r="T345" s="31" t="str">
        <f t="shared" si="47"/>
        <v>MUY ALTO</v>
      </c>
    </row>
    <row r="346" spans="1:20" ht="38.25" x14ac:dyDescent="0.25">
      <c r="A346" s="141"/>
      <c r="B346" s="10" t="s">
        <v>198</v>
      </c>
      <c r="C346" s="3" t="s">
        <v>30</v>
      </c>
      <c r="D346" s="1" t="s">
        <v>206</v>
      </c>
      <c r="E346" s="54">
        <v>0</v>
      </c>
      <c r="F346" s="54">
        <v>1</v>
      </c>
      <c r="G346" s="54" t="s">
        <v>289</v>
      </c>
      <c r="H346" s="136">
        <v>0</v>
      </c>
      <c r="I346" s="55">
        <f t="shared" si="50"/>
        <v>0</v>
      </c>
      <c r="J346" s="31" t="str">
        <f t="shared" si="48"/>
        <v>MUY BAJO</v>
      </c>
      <c r="K346" s="33">
        <v>3.7</v>
      </c>
      <c r="L346" s="33">
        <v>3.7</v>
      </c>
      <c r="M346" s="132">
        <v>9.9999999999999995E-7</v>
      </c>
      <c r="N346" s="33">
        <v>0</v>
      </c>
      <c r="O346" s="33">
        <v>0</v>
      </c>
      <c r="P346" s="127">
        <f t="shared" si="49"/>
        <v>0</v>
      </c>
      <c r="Q346" s="31" t="str">
        <f t="shared" si="46"/>
        <v>MUY BAJO</v>
      </c>
      <c r="R346" s="102"/>
      <c r="S346" s="32">
        <f t="shared" si="51"/>
        <v>0</v>
      </c>
      <c r="T346" s="31" t="str">
        <f t="shared" si="47"/>
        <v>MUY BAJO</v>
      </c>
    </row>
    <row r="347" spans="1:20" ht="38.25" x14ac:dyDescent="0.25">
      <c r="A347" s="141"/>
      <c r="B347" s="10" t="s">
        <v>198</v>
      </c>
      <c r="C347" s="3" t="s">
        <v>31</v>
      </c>
      <c r="D347" s="1" t="s">
        <v>206</v>
      </c>
      <c r="E347" s="54">
        <v>0</v>
      </c>
      <c r="F347" s="54">
        <v>2</v>
      </c>
      <c r="G347" s="54" t="s">
        <v>289</v>
      </c>
      <c r="H347" s="136">
        <v>1</v>
      </c>
      <c r="I347" s="55">
        <f t="shared" si="50"/>
        <v>0.5</v>
      </c>
      <c r="J347" s="31" t="str">
        <f t="shared" si="48"/>
        <v>MEDIO</v>
      </c>
      <c r="K347" s="33">
        <v>7.4</v>
      </c>
      <c r="L347" s="33">
        <v>7.4</v>
      </c>
      <c r="M347" s="132">
        <v>9.9999999999999995E-7</v>
      </c>
      <c r="N347" s="33">
        <v>0</v>
      </c>
      <c r="O347" s="33">
        <v>3.7</v>
      </c>
      <c r="P347" s="127">
        <f t="shared" si="49"/>
        <v>0.5</v>
      </c>
      <c r="Q347" s="31" t="str">
        <f t="shared" si="46"/>
        <v>MEDIO</v>
      </c>
      <c r="R347" s="102"/>
      <c r="S347" s="32">
        <f t="shared" si="51"/>
        <v>0.25</v>
      </c>
      <c r="T347" s="31" t="str">
        <f t="shared" si="47"/>
        <v>BAJO</v>
      </c>
    </row>
    <row r="348" spans="1:20" ht="38.25" x14ac:dyDescent="0.25">
      <c r="A348" s="141"/>
      <c r="B348" s="10" t="s">
        <v>198</v>
      </c>
      <c r="C348" s="3" t="s">
        <v>27</v>
      </c>
      <c r="D348" s="1" t="s">
        <v>207</v>
      </c>
      <c r="E348" s="54">
        <v>12</v>
      </c>
      <c r="F348" s="54">
        <v>10</v>
      </c>
      <c r="G348" s="54" t="s">
        <v>289</v>
      </c>
      <c r="H348" s="136">
        <v>8</v>
      </c>
      <c r="I348" s="55">
        <f t="shared" si="50"/>
        <v>0.8</v>
      </c>
      <c r="J348" s="31" t="str">
        <f t="shared" si="48"/>
        <v>ALTO</v>
      </c>
      <c r="K348" s="33">
        <v>45</v>
      </c>
      <c r="L348" s="33">
        <v>45</v>
      </c>
      <c r="M348" s="132">
        <v>9.9999999999999995E-7</v>
      </c>
      <c r="N348" s="33">
        <v>0</v>
      </c>
      <c r="O348" s="33">
        <v>29.549182999999999</v>
      </c>
      <c r="P348" s="127">
        <f t="shared" si="49"/>
        <v>0.65664851111111111</v>
      </c>
      <c r="Q348" s="31" t="str">
        <f t="shared" ref="Q348:Q412" si="52">IF(P348&lt;=20%,"MUY BAJO",IF(AND(P348&gt;20%,P348&lt;=40%),"BAJO",IF(AND(P348&gt;40%,P348&lt;=60%),"MEDIO",IF(AND(P348&gt;60%,P348&lt;=80%),"ALTO","MUY ALTO"))))</f>
        <v>ALTO</v>
      </c>
      <c r="R348" s="102"/>
      <c r="S348" s="32">
        <f t="shared" si="51"/>
        <v>0.52531880888888893</v>
      </c>
      <c r="T348" s="31" t="str">
        <f t="shared" ref="T348:T412" si="53">IF(S348&lt;=20%,"MUY BAJO",IF(AND(S348&gt;20%,S348&lt;=40%),"BAJO",IF(AND(S348&gt;40%,S348&lt;=60%),"MEDIO",IF(AND(S348&gt;60%,S348&lt;=80%),"ALTO","MUY ALTO"))))</f>
        <v>MEDIO</v>
      </c>
    </row>
    <row r="349" spans="1:20" ht="38.25" x14ac:dyDescent="0.25">
      <c r="A349" s="141"/>
      <c r="B349" s="10" t="s">
        <v>198</v>
      </c>
      <c r="C349" s="3" t="s">
        <v>29</v>
      </c>
      <c r="D349" s="1" t="s">
        <v>207</v>
      </c>
      <c r="E349" s="54">
        <v>0</v>
      </c>
      <c r="F349" s="54">
        <v>2</v>
      </c>
      <c r="G349" s="54" t="s">
        <v>289</v>
      </c>
      <c r="H349" s="136">
        <v>1</v>
      </c>
      <c r="I349" s="55">
        <f t="shared" si="50"/>
        <v>0.5</v>
      </c>
      <c r="J349" s="31" t="str">
        <f t="shared" si="48"/>
        <v>MEDIO</v>
      </c>
      <c r="K349" s="33">
        <v>9</v>
      </c>
      <c r="L349" s="33">
        <v>9</v>
      </c>
      <c r="M349" s="132">
        <v>9.9999999999999995E-7</v>
      </c>
      <c r="N349" s="33">
        <v>0</v>
      </c>
      <c r="O349" s="33">
        <v>0</v>
      </c>
      <c r="P349" s="127">
        <f t="shared" si="49"/>
        <v>0</v>
      </c>
      <c r="Q349" s="31" t="str">
        <f t="shared" si="52"/>
        <v>MUY BAJO</v>
      </c>
      <c r="R349" s="102"/>
      <c r="S349" s="32">
        <f t="shared" si="51"/>
        <v>0</v>
      </c>
      <c r="T349" s="31" t="str">
        <f t="shared" si="53"/>
        <v>MUY BAJO</v>
      </c>
    </row>
    <row r="350" spans="1:20" ht="38.25" x14ac:dyDescent="0.25">
      <c r="A350" s="141"/>
      <c r="B350" s="10" t="s">
        <v>198</v>
      </c>
      <c r="C350" s="3" t="s">
        <v>30</v>
      </c>
      <c r="D350" s="1" t="s">
        <v>207</v>
      </c>
      <c r="E350" s="54">
        <v>0</v>
      </c>
      <c r="F350" s="54">
        <v>2</v>
      </c>
      <c r="G350" s="54" t="s">
        <v>289</v>
      </c>
      <c r="H350" s="136">
        <v>0</v>
      </c>
      <c r="I350" s="55">
        <f t="shared" si="50"/>
        <v>0</v>
      </c>
      <c r="J350" s="31" t="str">
        <f t="shared" si="48"/>
        <v>MUY BAJO</v>
      </c>
      <c r="K350" s="33">
        <v>9</v>
      </c>
      <c r="L350" s="33">
        <v>9</v>
      </c>
      <c r="M350" s="132">
        <v>9.9999999999999995E-7</v>
      </c>
      <c r="N350" s="33">
        <v>0</v>
      </c>
      <c r="O350" s="33">
        <v>0</v>
      </c>
      <c r="P350" s="127">
        <f t="shared" si="49"/>
        <v>0</v>
      </c>
      <c r="Q350" s="31" t="str">
        <f t="shared" si="52"/>
        <v>MUY BAJO</v>
      </c>
      <c r="R350" s="102"/>
      <c r="S350" s="32">
        <f t="shared" si="51"/>
        <v>0</v>
      </c>
      <c r="T350" s="31" t="str">
        <f t="shared" si="53"/>
        <v>MUY BAJO</v>
      </c>
    </row>
    <row r="351" spans="1:20" ht="38.25" x14ac:dyDescent="0.25">
      <c r="A351" s="141"/>
      <c r="B351" s="10" t="s">
        <v>198</v>
      </c>
      <c r="C351" s="3" t="s">
        <v>31</v>
      </c>
      <c r="D351" s="1" t="s">
        <v>207</v>
      </c>
      <c r="E351" s="54">
        <v>0</v>
      </c>
      <c r="F351" s="54">
        <v>4</v>
      </c>
      <c r="G351" s="54" t="s">
        <v>289</v>
      </c>
      <c r="H351" s="136">
        <v>2</v>
      </c>
      <c r="I351" s="55">
        <f t="shared" si="50"/>
        <v>0.5</v>
      </c>
      <c r="J351" s="31" t="str">
        <f t="shared" si="48"/>
        <v>MEDIO</v>
      </c>
      <c r="K351" s="33">
        <v>18</v>
      </c>
      <c r="L351" s="33">
        <v>18</v>
      </c>
      <c r="M351" s="132">
        <v>9.9999999999999995E-7</v>
      </c>
      <c r="N351" s="33">
        <v>0</v>
      </c>
      <c r="O351" s="33">
        <v>4.1999919999999999</v>
      </c>
      <c r="P351" s="127">
        <f t="shared" si="49"/>
        <v>0.2333328888888889</v>
      </c>
      <c r="Q351" s="31" t="str">
        <f t="shared" si="52"/>
        <v>BAJO</v>
      </c>
      <c r="R351" s="102"/>
      <c r="S351" s="32">
        <f t="shared" si="51"/>
        <v>0.11666644444444445</v>
      </c>
      <c r="T351" s="31" t="str">
        <f t="shared" si="53"/>
        <v>MUY BAJO</v>
      </c>
    </row>
    <row r="352" spans="1:20" ht="51" x14ac:dyDescent="0.25">
      <c r="A352" s="141"/>
      <c r="B352" s="10" t="s">
        <v>208</v>
      </c>
      <c r="C352" s="3" t="s">
        <v>1</v>
      </c>
      <c r="D352" s="1" t="s">
        <v>209</v>
      </c>
      <c r="E352" s="54">
        <v>0</v>
      </c>
      <c r="F352" s="54"/>
      <c r="G352" s="54" t="s">
        <v>291</v>
      </c>
      <c r="H352" s="136">
        <v>0</v>
      </c>
      <c r="I352" s="55"/>
      <c r="J352" s="31" t="s">
        <v>293</v>
      </c>
      <c r="K352" s="33">
        <v>10</v>
      </c>
      <c r="L352" s="33">
        <v>10</v>
      </c>
      <c r="M352" s="132">
        <v>9.9999999999999995E-7</v>
      </c>
      <c r="N352" s="33">
        <v>0</v>
      </c>
      <c r="O352" s="33">
        <v>0</v>
      </c>
      <c r="P352" s="127">
        <f t="shared" si="49"/>
        <v>0</v>
      </c>
      <c r="Q352" s="31" t="str">
        <f t="shared" si="52"/>
        <v>MUY BAJO</v>
      </c>
      <c r="R352" s="102"/>
      <c r="S352" s="32">
        <f t="shared" si="51"/>
        <v>0</v>
      </c>
      <c r="T352" s="31" t="str">
        <f t="shared" si="53"/>
        <v>MUY BAJO</v>
      </c>
    </row>
    <row r="353" spans="1:20" ht="38.25" x14ac:dyDescent="0.25">
      <c r="A353" s="141"/>
      <c r="B353" s="10" t="s">
        <v>210</v>
      </c>
      <c r="C353" s="3" t="s">
        <v>1</v>
      </c>
      <c r="D353" s="1" t="s">
        <v>211</v>
      </c>
      <c r="E353" s="54">
        <v>14</v>
      </c>
      <c r="F353" s="54">
        <v>14</v>
      </c>
      <c r="G353" s="54" t="s">
        <v>291</v>
      </c>
      <c r="H353" s="136">
        <v>16</v>
      </c>
      <c r="I353" s="55">
        <f t="shared" si="50"/>
        <v>1.1428571428571428</v>
      </c>
      <c r="J353" s="31" t="str">
        <f t="shared" si="48"/>
        <v>MUY ALTO</v>
      </c>
      <c r="K353" s="33">
        <v>40</v>
      </c>
      <c r="L353" s="33">
        <v>88.376666999999998</v>
      </c>
      <c r="M353" s="132">
        <v>2.209416675E-6</v>
      </c>
      <c r="N353" s="33">
        <v>0</v>
      </c>
      <c r="O353" s="33">
        <v>78.369791000000006</v>
      </c>
      <c r="P353" s="127">
        <f t="shared" si="49"/>
        <v>0.88677015846275364</v>
      </c>
      <c r="Q353" s="31" t="str">
        <f t="shared" si="52"/>
        <v>MUY ALTO</v>
      </c>
      <c r="R353" s="102"/>
      <c r="S353" s="32">
        <f t="shared" si="51"/>
        <v>1.0134516096717183</v>
      </c>
      <c r="T353" s="31" t="str">
        <f t="shared" si="53"/>
        <v>MUY ALTO</v>
      </c>
    </row>
    <row r="354" spans="1:20" ht="38.25" x14ac:dyDescent="0.25">
      <c r="A354" s="141"/>
      <c r="B354" s="10" t="s">
        <v>210</v>
      </c>
      <c r="C354" s="3" t="s">
        <v>1</v>
      </c>
      <c r="D354" s="1" t="s">
        <v>212</v>
      </c>
      <c r="E354" s="54">
        <v>33</v>
      </c>
      <c r="F354" s="54">
        <v>38</v>
      </c>
      <c r="G354" s="54" t="s">
        <v>291</v>
      </c>
      <c r="H354" s="136">
        <v>43</v>
      </c>
      <c r="I354" s="55">
        <f t="shared" si="50"/>
        <v>1.131578947368421</v>
      </c>
      <c r="J354" s="31" t="str">
        <f t="shared" si="48"/>
        <v>MUY ALTO</v>
      </c>
      <c r="K354" s="33">
        <v>250</v>
      </c>
      <c r="L354" s="33">
        <v>121.39</v>
      </c>
      <c r="M354" s="132">
        <v>4.8556000000000001E-7</v>
      </c>
      <c r="N354" s="33">
        <v>32.768298999999999</v>
      </c>
      <c r="O354" s="33">
        <v>106.06018299999999</v>
      </c>
      <c r="P354" s="127">
        <f t="shared" si="49"/>
        <v>0.8737143339649065</v>
      </c>
      <c r="Q354" s="31" t="str">
        <f t="shared" si="52"/>
        <v>MUY ALTO</v>
      </c>
      <c r="R354" s="102"/>
      <c r="S354" s="32">
        <f t="shared" si="51"/>
        <v>0.98867674632870994</v>
      </c>
      <c r="T354" s="31" t="str">
        <f t="shared" si="53"/>
        <v>MUY ALTO</v>
      </c>
    </row>
    <row r="355" spans="1:20" ht="38.25" x14ac:dyDescent="0.25">
      <c r="A355" s="141"/>
      <c r="B355" s="10" t="s">
        <v>210</v>
      </c>
      <c r="C355" s="3" t="s">
        <v>1</v>
      </c>
      <c r="D355" s="1" t="s">
        <v>213</v>
      </c>
      <c r="E355" s="54">
        <v>0</v>
      </c>
      <c r="F355" s="54"/>
      <c r="G355" s="54" t="s">
        <v>289</v>
      </c>
      <c r="H355" s="136">
        <v>0</v>
      </c>
      <c r="I355" s="55"/>
      <c r="J355" s="31" t="s">
        <v>293</v>
      </c>
      <c r="K355" s="33">
        <v>0</v>
      </c>
      <c r="L355" s="33">
        <v>0</v>
      </c>
      <c r="M355" s="132">
        <v>0</v>
      </c>
      <c r="N355" s="33">
        <v>0</v>
      </c>
      <c r="O355" s="33">
        <v>0</v>
      </c>
      <c r="P355" s="127"/>
      <c r="Q355" s="31" t="s">
        <v>293</v>
      </c>
      <c r="R355" s="102"/>
      <c r="S355" s="32"/>
      <c r="T355" s="31" t="s">
        <v>293</v>
      </c>
    </row>
    <row r="356" spans="1:20" ht="38.25" x14ac:dyDescent="0.25">
      <c r="A356" s="141"/>
      <c r="B356" s="10" t="s">
        <v>210</v>
      </c>
      <c r="C356" s="3" t="s">
        <v>1</v>
      </c>
      <c r="D356" s="1" t="s">
        <v>214</v>
      </c>
      <c r="E356" s="54">
        <v>0</v>
      </c>
      <c r="F356" s="54"/>
      <c r="G356" s="54" t="s">
        <v>289</v>
      </c>
      <c r="H356" s="136">
        <v>0</v>
      </c>
      <c r="I356" s="55"/>
      <c r="J356" s="31" t="s">
        <v>293</v>
      </c>
      <c r="K356" s="33">
        <v>0</v>
      </c>
      <c r="L356" s="33">
        <v>0</v>
      </c>
      <c r="M356" s="132">
        <v>0</v>
      </c>
      <c r="N356" s="33">
        <v>0</v>
      </c>
      <c r="O356" s="33">
        <v>0</v>
      </c>
      <c r="P356" s="127"/>
      <c r="Q356" s="31" t="s">
        <v>293</v>
      </c>
      <c r="R356" s="102"/>
      <c r="S356" s="32"/>
      <c r="T356" s="31" t="s">
        <v>293</v>
      </c>
    </row>
    <row r="357" spans="1:20" ht="38.25" x14ac:dyDescent="0.25">
      <c r="A357" s="141"/>
      <c r="B357" s="10" t="s">
        <v>210</v>
      </c>
      <c r="C357" s="3" t="s">
        <v>1</v>
      </c>
      <c r="D357" s="1" t="s">
        <v>215</v>
      </c>
      <c r="E357" s="54">
        <v>146</v>
      </c>
      <c r="F357" s="54">
        <v>12</v>
      </c>
      <c r="G357" s="54" t="s">
        <v>289</v>
      </c>
      <c r="H357" s="136">
        <v>7</v>
      </c>
      <c r="I357" s="55">
        <f t="shared" si="50"/>
        <v>0.58333333333333337</v>
      </c>
      <c r="J357" s="31" t="str">
        <f t="shared" si="48"/>
        <v>MEDIO</v>
      </c>
      <c r="K357" s="33">
        <v>519</v>
      </c>
      <c r="L357" s="33">
        <v>250.534235</v>
      </c>
      <c r="M357" s="132">
        <v>4.8272492292870909E-7</v>
      </c>
      <c r="N357" s="33">
        <v>72.686488999999995</v>
      </c>
      <c r="O357" s="33">
        <v>193.40350900000001</v>
      </c>
      <c r="P357" s="127">
        <f t="shared" si="49"/>
        <v>0.77196439440701592</v>
      </c>
      <c r="Q357" s="31" t="str">
        <f t="shared" si="52"/>
        <v>ALTO</v>
      </c>
      <c r="R357" s="102"/>
      <c r="S357" s="32">
        <f t="shared" si="51"/>
        <v>0.45031256340409265</v>
      </c>
      <c r="T357" s="31" t="str">
        <f t="shared" si="53"/>
        <v>MEDIO</v>
      </c>
    </row>
    <row r="358" spans="1:20" ht="38.25" x14ac:dyDescent="0.25">
      <c r="A358" s="141"/>
      <c r="B358" s="11" t="s">
        <v>314</v>
      </c>
      <c r="C358" s="20"/>
      <c r="D358" s="7"/>
      <c r="E358" s="77"/>
      <c r="F358" s="77"/>
      <c r="G358" s="77"/>
      <c r="H358" s="77"/>
      <c r="I358" s="78">
        <f>+AVERAGE(I322:I357)</f>
        <v>0.76719074471894011</v>
      </c>
      <c r="J358" s="31" t="str">
        <f t="shared" si="48"/>
        <v>ALTO</v>
      </c>
      <c r="K358" s="36">
        <v>2002.6</v>
      </c>
      <c r="L358" s="36">
        <v>1556.1314600000001</v>
      </c>
      <c r="M358" s="75">
        <v>7.7705555777489261E-7</v>
      </c>
      <c r="N358" s="36">
        <v>262.105435</v>
      </c>
      <c r="O358" s="36">
        <v>989.81985099999997</v>
      </c>
      <c r="P358" s="109">
        <f>+O358/L358</f>
        <v>0.63607727010415938</v>
      </c>
      <c r="Q358" s="31" t="str">
        <f t="shared" si="52"/>
        <v>ALTO</v>
      </c>
      <c r="R358" s="102"/>
      <c r="S358" s="74">
        <f t="shared" si="51"/>
        <v>0.48799259455000044</v>
      </c>
      <c r="T358" s="31" t="str">
        <f t="shared" si="53"/>
        <v>MEDIO</v>
      </c>
    </row>
    <row r="359" spans="1:20" ht="25.5" x14ac:dyDescent="0.25">
      <c r="A359" s="141"/>
      <c r="B359" s="10" t="s">
        <v>216</v>
      </c>
      <c r="C359" s="3" t="s">
        <v>27</v>
      </c>
      <c r="D359" s="1" t="s">
        <v>217</v>
      </c>
      <c r="E359" s="54">
        <v>6</v>
      </c>
      <c r="F359" s="54">
        <v>6</v>
      </c>
      <c r="G359" s="54" t="s">
        <v>289</v>
      </c>
      <c r="H359" s="136">
        <v>0</v>
      </c>
      <c r="I359" s="55">
        <f t="shared" si="50"/>
        <v>0</v>
      </c>
      <c r="J359" s="31" t="str">
        <f t="shared" si="48"/>
        <v>MUY BAJO</v>
      </c>
      <c r="K359" s="33">
        <v>650</v>
      </c>
      <c r="L359" s="33">
        <v>212.69884500000001</v>
      </c>
      <c r="M359" s="132">
        <v>3.2722899230769234E-7</v>
      </c>
      <c r="N359" s="33">
        <v>51.343015000000001</v>
      </c>
      <c r="O359" s="33">
        <v>196.96744699999999</v>
      </c>
      <c r="P359" s="127">
        <f t="shared" si="49"/>
        <v>0.92603910002426193</v>
      </c>
      <c r="Q359" s="31" t="str">
        <f t="shared" si="52"/>
        <v>MUY ALTO</v>
      </c>
      <c r="R359" s="102"/>
      <c r="S359" s="32">
        <f t="shared" si="51"/>
        <v>0</v>
      </c>
      <c r="T359" s="31" t="str">
        <f t="shared" si="53"/>
        <v>MUY BAJO</v>
      </c>
    </row>
    <row r="360" spans="1:20" ht="25.5" x14ac:dyDescent="0.25">
      <c r="A360" s="141"/>
      <c r="B360" s="10" t="s">
        <v>216</v>
      </c>
      <c r="C360" s="3" t="s">
        <v>27</v>
      </c>
      <c r="D360" s="1" t="s">
        <v>218</v>
      </c>
      <c r="E360" s="56">
        <v>325</v>
      </c>
      <c r="F360" s="54">
        <v>40</v>
      </c>
      <c r="G360" s="56" t="s">
        <v>289</v>
      </c>
      <c r="H360" s="136">
        <v>78</v>
      </c>
      <c r="I360" s="55">
        <f t="shared" si="50"/>
        <v>1.95</v>
      </c>
      <c r="J360" s="31" t="str">
        <f t="shared" si="48"/>
        <v>MUY ALTO</v>
      </c>
      <c r="K360" s="33">
        <v>450</v>
      </c>
      <c r="L360" s="33">
        <v>820.27819599999998</v>
      </c>
      <c r="M360" s="132">
        <v>1.8228404355555555E-6</v>
      </c>
      <c r="N360" s="33">
        <v>208.761627</v>
      </c>
      <c r="O360" s="33">
        <v>735.515626</v>
      </c>
      <c r="P360" s="127">
        <f t="shared" si="49"/>
        <v>0.8966660696171912</v>
      </c>
      <c r="Q360" s="31" t="str">
        <f t="shared" si="52"/>
        <v>MUY ALTO</v>
      </c>
      <c r="R360" s="102"/>
      <c r="S360" s="32">
        <f t="shared" si="51"/>
        <v>1.7484988357535227</v>
      </c>
      <c r="T360" s="31" t="str">
        <f t="shared" si="53"/>
        <v>MUY ALTO</v>
      </c>
    </row>
    <row r="361" spans="1:20" ht="25.5" x14ac:dyDescent="0.25">
      <c r="A361" s="141"/>
      <c r="B361" s="10" t="s">
        <v>216</v>
      </c>
      <c r="C361" s="3" t="s">
        <v>29</v>
      </c>
      <c r="D361" s="1" t="s">
        <v>218</v>
      </c>
      <c r="E361" s="54">
        <v>12</v>
      </c>
      <c r="F361" s="54">
        <v>10</v>
      </c>
      <c r="G361" s="54" t="s">
        <v>289</v>
      </c>
      <c r="H361" s="136">
        <v>3</v>
      </c>
      <c r="I361" s="55">
        <f t="shared" si="50"/>
        <v>0.3</v>
      </c>
      <c r="J361" s="31" t="str">
        <f t="shared" si="48"/>
        <v>BAJO</v>
      </c>
      <c r="K361" s="33">
        <v>112.5</v>
      </c>
      <c r="L361" s="33">
        <v>30</v>
      </c>
      <c r="M361" s="132">
        <v>2.6666666666666667E-7</v>
      </c>
      <c r="N361" s="33">
        <v>0</v>
      </c>
      <c r="O361" s="33">
        <v>29.547681999999998</v>
      </c>
      <c r="P361" s="127">
        <f t="shared" si="49"/>
        <v>0.98492273333333324</v>
      </c>
      <c r="Q361" s="31" t="str">
        <f t="shared" si="52"/>
        <v>MUY ALTO</v>
      </c>
      <c r="R361" s="102"/>
      <c r="S361" s="32">
        <f t="shared" si="51"/>
        <v>0.29547681999999997</v>
      </c>
      <c r="T361" s="31" t="str">
        <f t="shared" si="53"/>
        <v>BAJO</v>
      </c>
    </row>
    <row r="362" spans="1:20" ht="25.5" x14ac:dyDescent="0.25">
      <c r="A362" s="141"/>
      <c r="B362" s="10" t="s">
        <v>216</v>
      </c>
      <c r="C362" s="3" t="s">
        <v>30</v>
      </c>
      <c r="D362" s="1" t="s">
        <v>218</v>
      </c>
      <c r="E362" s="54">
        <v>11</v>
      </c>
      <c r="F362" s="54">
        <v>10</v>
      </c>
      <c r="G362" s="54" t="s">
        <v>289</v>
      </c>
      <c r="H362" s="136">
        <v>0</v>
      </c>
      <c r="I362" s="55">
        <f t="shared" si="50"/>
        <v>0</v>
      </c>
      <c r="J362" s="31" t="str">
        <f t="shared" si="48"/>
        <v>MUY BAJO</v>
      </c>
      <c r="K362" s="33">
        <v>112.5</v>
      </c>
      <c r="L362" s="33">
        <v>20</v>
      </c>
      <c r="M362" s="132">
        <v>1.7777777777777779E-7</v>
      </c>
      <c r="N362" s="33">
        <v>0</v>
      </c>
      <c r="O362" s="33">
        <v>19.828088999999999</v>
      </c>
      <c r="P362" s="127">
        <f t="shared" si="49"/>
        <v>0.99140444999999988</v>
      </c>
      <c r="Q362" s="31" t="str">
        <f t="shared" si="52"/>
        <v>MUY ALTO</v>
      </c>
      <c r="R362" s="102"/>
      <c r="S362" s="32">
        <f t="shared" si="51"/>
        <v>0</v>
      </c>
      <c r="T362" s="31" t="str">
        <f t="shared" si="53"/>
        <v>MUY BAJO</v>
      </c>
    </row>
    <row r="363" spans="1:20" ht="25.5" x14ac:dyDescent="0.25">
      <c r="A363" s="141"/>
      <c r="B363" s="10" t="s">
        <v>216</v>
      </c>
      <c r="C363" s="3" t="s">
        <v>31</v>
      </c>
      <c r="D363" s="1" t="s">
        <v>218</v>
      </c>
      <c r="E363" s="54">
        <v>15</v>
      </c>
      <c r="F363" s="54">
        <v>10</v>
      </c>
      <c r="G363" s="54" t="s">
        <v>289</v>
      </c>
      <c r="H363" s="136">
        <v>7</v>
      </c>
      <c r="I363" s="55">
        <f t="shared" si="50"/>
        <v>0.7</v>
      </c>
      <c r="J363" s="31" t="str">
        <f t="shared" si="48"/>
        <v>ALTO</v>
      </c>
      <c r="K363" s="33">
        <v>112.5</v>
      </c>
      <c r="L363" s="33">
        <v>40</v>
      </c>
      <c r="M363" s="132">
        <v>3.5555555555555558E-7</v>
      </c>
      <c r="N363" s="33">
        <v>-0.190024</v>
      </c>
      <c r="O363" s="33">
        <v>39.498551999999997</v>
      </c>
      <c r="P363" s="127">
        <f t="shared" si="49"/>
        <v>0.98746379999999989</v>
      </c>
      <c r="Q363" s="31" t="str">
        <f t="shared" si="52"/>
        <v>MUY ALTO</v>
      </c>
      <c r="R363" s="102"/>
      <c r="S363" s="32">
        <f t="shared" si="51"/>
        <v>0.69122465999999994</v>
      </c>
      <c r="T363" s="31" t="str">
        <f t="shared" si="53"/>
        <v>ALTO</v>
      </c>
    </row>
    <row r="364" spans="1:20" ht="25.5" x14ac:dyDescent="0.25">
      <c r="A364" s="141"/>
      <c r="B364" s="10" t="s">
        <v>216</v>
      </c>
      <c r="C364" s="3" t="s">
        <v>27</v>
      </c>
      <c r="D364" s="1" t="s">
        <v>219</v>
      </c>
      <c r="E364" s="54">
        <v>48</v>
      </c>
      <c r="F364" s="54">
        <v>5</v>
      </c>
      <c r="G364" s="54" t="s">
        <v>289</v>
      </c>
      <c r="H364" s="136">
        <v>3</v>
      </c>
      <c r="I364" s="55">
        <f t="shared" si="50"/>
        <v>0.6</v>
      </c>
      <c r="J364" s="31" t="str">
        <f t="shared" si="48"/>
        <v>MEDIO</v>
      </c>
      <c r="K364" s="33">
        <v>25</v>
      </c>
      <c r="L364" s="33">
        <v>0</v>
      </c>
      <c r="M364" s="132">
        <v>0</v>
      </c>
      <c r="N364" s="33">
        <v>0</v>
      </c>
      <c r="O364" s="33">
        <v>0</v>
      </c>
      <c r="P364" s="127" t="e">
        <f t="shared" si="49"/>
        <v>#DIV/0!</v>
      </c>
      <c r="Q364" s="31" t="e">
        <f t="shared" si="52"/>
        <v>#DIV/0!</v>
      </c>
      <c r="R364" s="102"/>
      <c r="S364" s="32" t="e">
        <f t="shared" si="51"/>
        <v>#DIV/0!</v>
      </c>
      <c r="T364" s="31" t="e">
        <f t="shared" si="53"/>
        <v>#DIV/0!</v>
      </c>
    </row>
    <row r="365" spans="1:20" ht="25.5" x14ac:dyDescent="0.25">
      <c r="A365" s="141"/>
      <c r="B365" s="10" t="s">
        <v>216</v>
      </c>
      <c r="C365" s="3" t="s">
        <v>29</v>
      </c>
      <c r="D365" s="1" t="s">
        <v>219</v>
      </c>
      <c r="E365" s="54">
        <v>2</v>
      </c>
      <c r="F365" s="54">
        <v>2</v>
      </c>
      <c r="G365" s="54" t="s">
        <v>289</v>
      </c>
      <c r="H365" s="136">
        <v>0</v>
      </c>
      <c r="I365" s="55">
        <f t="shared" si="50"/>
        <v>0</v>
      </c>
      <c r="J365" s="31" t="str">
        <f t="shared" si="48"/>
        <v>MUY BAJO</v>
      </c>
      <c r="K365" s="33">
        <v>3</v>
      </c>
      <c r="L365" s="33">
        <v>0</v>
      </c>
      <c r="M365" s="132">
        <v>0</v>
      </c>
      <c r="N365" s="33">
        <v>0</v>
      </c>
      <c r="O365" s="33">
        <v>0</v>
      </c>
      <c r="P365" s="127" t="e">
        <f t="shared" si="49"/>
        <v>#DIV/0!</v>
      </c>
      <c r="Q365" s="31" t="e">
        <f t="shared" si="52"/>
        <v>#DIV/0!</v>
      </c>
      <c r="R365" s="102"/>
      <c r="S365" s="32" t="e">
        <f t="shared" si="51"/>
        <v>#DIV/0!</v>
      </c>
      <c r="T365" s="31" t="e">
        <f t="shared" si="53"/>
        <v>#DIV/0!</v>
      </c>
    </row>
    <row r="366" spans="1:20" ht="25.5" x14ac:dyDescent="0.25">
      <c r="A366" s="141"/>
      <c r="B366" s="10" t="s">
        <v>216</v>
      </c>
      <c r="C366" s="3" t="s">
        <v>30</v>
      </c>
      <c r="D366" s="1" t="s">
        <v>219</v>
      </c>
      <c r="E366" s="54">
        <v>2</v>
      </c>
      <c r="F366" s="54">
        <v>2</v>
      </c>
      <c r="G366" s="54" t="s">
        <v>289</v>
      </c>
      <c r="H366" s="136">
        <v>0</v>
      </c>
      <c r="I366" s="55">
        <f t="shared" si="50"/>
        <v>0</v>
      </c>
      <c r="J366" s="31" t="str">
        <f t="shared" si="48"/>
        <v>MUY BAJO</v>
      </c>
      <c r="K366" s="33">
        <v>3</v>
      </c>
      <c r="L366" s="33">
        <v>0</v>
      </c>
      <c r="M366" s="132">
        <v>0</v>
      </c>
      <c r="N366" s="33">
        <v>0</v>
      </c>
      <c r="O366" s="33">
        <v>0</v>
      </c>
      <c r="P366" s="127" t="e">
        <f t="shared" si="49"/>
        <v>#DIV/0!</v>
      </c>
      <c r="Q366" s="31" t="e">
        <f t="shared" si="52"/>
        <v>#DIV/0!</v>
      </c>
      <c r="R366" s="102"/>
      <c r="S366" s="32" t="e">
        <f t="shared" si="51"/>
        <v>#DIV/0!</v>
      </c>
      <c r="T366" s="31" t="e">
        <f t="shared" si="53"/>
        <v>#DIV/0!</v>
      </c>
    </row>
    <row r="367" spans="1:20" ht="25.5" x14ac:dyDescent="0.25">
      <c r="A367" s="141"/>
      <c r="B367" s="10" t="s">
        <v>216</v>
      </c>
      <c r="C367" s="3" t="s">
        <v>31</v>
      </c>
      <c r="D367" s="1" t="s">
        <v>219</v>
      </c>
      <c r="E367" s="54">
        <v>2</v>
      </c>
      <c r="F367" s="54">
        <v>2</v>
      </c>
      <c r="G367" s="54" t="s">
        <v>289</v>
      </c>
      <c r="H367" s="136">
        <v>0</v>
      </c>
      <c r="I367" s="55">
        <f t="shared" si="50"/>
        <v>0</v>
      </c>
      <c r="J367" s="31" t="str">
        <f t="shared" si="48"/>
        <v>MUY BAJO</v>
      </c>
      <c r="K367" s="33">
        <v>3</v>
      </c>
      <c r="L367" s="33">
        <v>0</v>
      </c>
      <c r="M367" s="132">
        <v>0</v>
      </c>
      <c r="N367" s="33">
        <v>0</v>
      </c>
      <c r="O367" s="33">
        <v>0</v>
      </c>
      <c r="P367" s="127" t="e">
        <f t="shared" si="49"/>
        <v>#DIV/0!</v>
      </c>
      <c r="Q367" s="31" t="e">
        <f t="shared" si="52"/>
        <v>#DIV/0!</v>
      </c>
      <c r="R367" s="102"/>
      <c r="S367" s="32" t="e">
        <f t="shared" si="51"/>
        <v>#DIV/0!</v>
      </c>
      <c r="T367" s="31" t="e">
        <f t="shared" si="53"/>
        <v>#DIV/0!</v>
      </c>
    </row>
    <row r="368" spans="1:20" ht="25.5" x14ac:dyDescent="0.25">
      <c r="A368" s="141"/>
      <c r="B368" s="10" t="s">
        <v>216</v>
      </c>
      <c r="C368" s="3" t="s">
        <v>27</v>
      </c>
      <c r="D368" s="1" t="s">
        <v>220</v>
      </c>
      <c r="E368" s="54">
        <v>32</v>
      </c>
      <c r="F368" s="54">
        <v>14</v>
      </c>
      <c r="G368" s="54" t="s">
        <v>289</v>
      </c>
      <c r="H368" s="136">
        <v>7</v>
      </c>
      <c r="I368" s="55">
        <f t="shared" si="50"/>
        <v>0.5</v>
      </c>
      <c r="J368" s="31" t="str">
        <f t="shared" si="48"/>
        <v>MEDIO</v>
      </c>
      <c r="K368" s="33">
        <v>0.14000000000000001</v>
      </c>
      <c r="L368" s="33">
        <v>16.82</v>
      </c>
      <c r="M368" s="132">
        <v>1.2014285714285714E-4</v>
      </c>
      <c r="N368" s="33">
        <v>0</v>
      </c>
      <c r="O368" s="33">
        <v>16.82</v>
      </c>
      <c r="P368" s="127">
        <f t="shared" si="49"/>
        <v>1</v>
      </c>
      <c r="Q368" s="31" t="s">
        <v>293</v>
      </c>
      <c r="R368" s="102"/>
      <c r="S368" s="32"/>
      <c r="T368" s="31" t="s">
        <v>293</v>
      </c>
    </row>
    <row r="369" spans="1:20" ht="25.5" x14ac:dyDescent="0.25">
      <c r="A369" s="141"/>
      <c r="B369" s="10" t="s">
        <v>216</v>
      </c>
      <c r="C369" s="3" t="s">
        <v>29</v>
      </c>
      <c r="D369" s="1" t="s">
        <v>220</v>
      </c>
      <c r="E369" s="54">
        <v>2</v>
      </c>
      <c r="F369" s="54">
        <v>2</v>
      </c>
      <c r="G369" s="54" t="s">
        <v>289</v>
      </c>
      <c r="H369" s="136">
        <v>1</v>
      </c>
      <c r="I369" s="55">
        <f t="shared" si="50"/>
        <v>0.5</v>
      </c>
      <c r="J369" s="31" t="str">
        <f t="shared" si="48"/>
        <v>MEDIO</v>
      </c>
      <c r="K369" s="33">
        <v>6</v>
      </c>
      <c r="L369" s="33">
        <v>0</v>
      </c>
      <c r="M369" s="132">
        <v>0</v>
      </c>
      <c r="N369" s="33">
        <v>0</v>
      </c>
      <c r="O369" s="33">
        <v>0</v>
      </c>
      <c r="P369" s="127" t="e">
        <f t="shared" si="49"/>
        <v>#DIV/0!</v>
      </c>
      <c r="Q369" s="31" t="e">
        <f t="shared" si="52"/>
        <v>#DIV/0!</v>
      </c>
      <c r="R369" s="102"/>
      <c r="S369" s="32" t="e">
        <f t="shared" si="51"/>
        <v>#DIV/0!</v>
      </c>
      <c r="T369" s="31" t="e">
        <f t="shared" si="53"/>
        <v>#DIV/0!</v>
      </c>
    </row>
    <row r="370" spans="1:20" ht="25.5" x14ac:dyDescent="0.25">
      <c r="A370" s="141"/>
      <c r="B370" s="10" t="s">
        <v>216</v>
      </c>
      <c r="C370" s="3" t="s">
        <v>30</v>
      </c>
      <c r="D370" s="1" t="s">
        <v>220</v>
      </c>
      <c r="E370" s="54">
        <v>2</v>
      </c>
      <c r="F370" s="54">
        <v>2</v>
      </c>
      <c r="G370" s="54" t="s">
        <v>289</v>
      </c>
      <c r="H370" s="136">
        <v>0</v>
      </c>
      <c r="I370" s="55">
        <f t="shared" si="50"/>
        <v>0</v>
      </c>
      <c r="J370" s="31" t="str">
        <f t="shared" si="48"/>
        <v>MUY BAJO</v>
      </c>
      <c r="K370" s="33">
        <v>6</v>
      </c>
      <c r="L370" s="33">
        <v>0</v>
      </c>
      <c r="M370" s="132">
        <v>0</v>
      </c>
      <c r="N370" s="33">
        <v>0</v>
      </c>
      <c r="O370" s="33">
        <v>0</v>
      </c>
      <c r="P370" s="127" t="e">
        <f t="shared" si="49"/>
        <v>#DIV/0!</v>
      </c>
      <c r="Q370" s="31" t="e">
        <f t="shared" si="52"/>
        <v>#DIV/0!</v>
      </c>
      <c r="R370" s="102"/>
      <c r="S370" s="32" t="e">
        <f t="shared" si="51"/>
        <v>#DIV/0!</v>
      </c>
      <c r="T370" s="31" t="e">
        <f t="shared" si="53"/>
        <v>#DIV/0!</v>
      </c>
    </row>
    <row r="371" spans="1:20" ht="25.5" x14ac:dyDescent="0.25">
      <c r="A371" s="141"/>
      <c r="B371" s="10" t="s">
        <v>216</v>
      </c>
      <c r="C371" s="3" t="s">
        <v>31</v>
      </c>
      <c r="D371" s="1" t="s">
        <v>220</v>
      </c>
      <c r="E371" s="54">
        <v>2</v>
      </c>
      <c r="F371" s="54">
        <v>2</v>
      </c>
      <c r="G371" s="54" t="s">
        <v>289</v>
      </c>
      <c r="H371" s="136">
        <v>0</v>
      </c>
      <c r="I371" s="55">
        <f t="shared" si="50"/>
        <v>0</v>
      </c>
      <c r="J371" s="31" t="str">
        <f t="shared" si="48"/>
        <v>MUY BAJO</v>
      </c>
      <c r="K371" s="33">
        <v>6</v>
      </c>
      <c r="L371" s="33">
        <v>0</v>
      </c>
      <c r="M371" s="132">
        <v>0</v>
      </c>
      <c r="N371" s="33">
        <v>0</v>
      </c>
      <c r="O371" s="33">
        <v>0</v>
      </c>
      <c r="P371" s="127" t="e">
        <f t="shared" si="49"/>
        <v>#DIV/0!</v>
      </c>
      <c r="Q371" s="31" t="e">
        <f t="shared" si="52"/>
        <v>#DIV/0!</v>
      </c>
      <c r="R371" s="102"/>
      <c r="S371" s="32" t="e">
        <f t="shared" si="51"/>
        <v>#DIV/0!</v>
      </c>
      <c r="T371" s="31" t="e">
        <f t="shared" si="53"/>
        <v>#DIV/0!</v>
      </c>
    </row>
    <row r="372" spans="1:20" ht="25.5" x14ac:dyDescent="0.25">
      <c r="A372" s="141"/>
      <c r="B372" s="10" t="s">
        <v>216</v>
      </c>
      <c r="C372" s="3" t="s">
        <v>27</v>
      </c>
      <c r="D372" s="1" t="s">
        <v>221</v>
      </c>
      <c r="E372" s="56">
        <v>2</v>
      </c>
      <c r="F372" s="54">
        <v>14</v>
      </c>
      <c r="G372" s="56" t="s">
        <v>289</v>
      </c>
      <c r="H372" s="136">
        <v>6</v>
      </c>
      <c r="I372" s="55">
        <f t="shared" si="50"/>
        <v>0.42857142857142855</v>
      </c>
      <c r="J372" s="31" t="str">
        <f t="shared" si="48"/>
        <v>MEDIO</v>
      </c>
      <c r="K372" s="33">
        <v>70</v>
      </c>
      <c r="L372" s="33">
        <v>18.100000000000001</v>
      </c>
      <c r="M372" s="132">
        <v>2.5857142857142855E-7</v>
      </c>
      <c r="N372" s="33">
        <v>0.86060000000000003</v>
      </c>
      <c r="O372" s="33">
        <v>1.74885</v>
      </c>
      <c r="P372" s="127">
        <f t="shared" si="49"/>
        <v>9.6621546961325966E-2</v>
      </c>
      <c r="Q372" s="31" t="str">
        <f t="shared" si="52"/>
        <v>MUY BAJO</v>
      </c>
      <c r="R372" s="102"/>
      <c r="S372" s="32">
        <f t="shared" si="51"/>
        <v>4.1409234411996843E-2</v>
      </c>
      <c r="T372" s="31" t="str">
        <f t="shared" si="53"/>
        <v>MUY BAJO</v>
      </c>
    </row>
    <row r="373" spans="1:20" ht="25.5" x14ac:dyDescent="0.25">
      <c r="A373" s="141"/>
      <c r="B373" s="10" t="s">
        <v>216</v>
      </c>
      <c r="C373" s="3" t="s">
        <v>29</v>
      </c>
      <c r="D373" s="1" t="s">
        <v>221</v>
      </c>
      <c r="E373" s="54">
        <v>0</v>
      </c>
      <c r="F373" s="54">
        <v>1</v>
      </c>
      <c r="G373" s="54" t="s">
        <v>289</v>
      </c>
      <c r="H373" s="136">
        <v>0</v>
      </c>
      <c r="I373" s="55">
        <f t="shared" si="50"/>
        <v>0</v>
      </c>
      <c r="J373" s="31" t="str">
        <f t="shared" si="48"/>
        <v>MUY BAJO</v>
      </c>
      <c r="K373" s="33">
        <v>2</v>
      </c>
      <c r="L373" s="33">
        <v>0</v>
      </c>
      <c r="M373" s="132">
        <v>0</v>
      </c>
      <c r="N373" s="33">
        <v>0</v>
      </c>
      <c r="O373" s="33">
        <v>0</v>
      </c>
      <c r="P373" s="127" t="e">
        <f t="shared" si="49"/>
        <v>#DIV/0!</v>
      </c>
      <c r="Q373" s="31" t="e">
        <f t="shared" si="52"/>
        <v>#DIV/0!</v>
      </c>
      <c r="R373" s="102"/>
      <c r="S373" s="32" t="e">
        <f t="shared" si="51"/>
        <v>#DIV/0!</v>
      </c>
      <c r="T373" s="31" t="e">
        <f t="shared" si="53"/>
        <v>#DIV/0!</v>
      </c>
    </row>
    <row r="374" spans="1:20" ht="25.5" x14ac:dyDescent="0.25">
      <c r="A374" s="141"/>
      <c r="B374" s="10" t="s">
        <v>216</v>
      </c>
      <c r="C374" s="3" t="s">
        <v>30</v>
      </c>
      <c r="D374" s="1" t="s">
        <v>221</v>
      </c>
      <c r="E374" s="54">
        <v>0</v>
      </c>
      <c r="F374" s="54">
        <v>1</v>
      </c>
      <c r="G374" s="54" t="s">
        <v>289</v>
      </c>
      <c r="H374" s="136">
        <v>0</v>
      </c>
      <c r="I374" s="55">
        <f t="shared" si="50"/>
        <v>0</v>
      </c>
      <c r="J374" s="31" t="str">
        <f t="shared" si="48"/>
        <v>MUY BAJO</v>
      </c>
      <c r="K374" s="33">
        <v>2</v>
      </c>
      <c r="L374" s="33">
        <v>0</v>
      </c>
      <c r="M374" s="132">
        <v>0</v>
      </c>
      <c r="N374" s="33">
        <v>0</v>
      </c>
      <c r="O374" s="33">
        <v>0</v>
      </c>
      <c r="P374" s="127" t="e">
        <f t="shared" si="49"/>
        <v>#DIV/0!</v>
      </c>
      <c r="Q374" s="31" t="e">
        <f t="shared" si="52"/>
        <v>#DIV/0!</v>
      </c>
      <c r="R374" s="102"/>
      <c r="S374" s="32" t="e">
        <f t="shared" si="51"/>
        <v>#DIV/0!</v>
      </c>
      <c r="T374" s="31" t="e">
        <f t="shared" si="53"/>
        <v>#DIV/0!</v>
      </c>
    </row>
    <row r="375" spans="1:20" ht="25.5" x14ac:dyDescent="0.25">
      <c r="A375" s="141"/>
      <c r="B375" s="10" t="s">
        <v>216</v>
      </c>
      <c r="C375" s="3" t="s">
        <v>31</v>
      </c>
      <c r="D375" s="1" t="s">
        <v>221</v>
      </c>
      <c r="E375" s="54">
        <v>0</v>
      </c>
      <c r="F375" s="54">
        <v>1</v>
      </c>
      <c r="G375" s="54" t="s">
        <v>289</v>
      </c>
      <c r="H375" s="136">
        <v>0</v>
      </c>
      <c r="I375" s="55">
        <f t="shared" si="50"/>
        <v>0</v>
      </c>
      <c r="J375" s="31" t="str">
        <f t="shared" si="48"/>
        <v>MUY BAJO</v>
      </c>
      <c r="K375" s="33">
        <v>2</v>
      </c>
      <c r="L375" s="33">
        <v>0</v>
      </c>
      <c r="M375" s="132">
        <v>0</v>
      </c>
      <c r="N375" s="33">
        <v>0</v>
      </c>
      <c r="O375" s="33">
        <v>0</v>
      </c>
      <c r="P375" s="127" t="e">
        <f t="shared" si="49"/>
        <v>#DIV/0!</v>
      </c>
      <c r="Q375" s="31" t="e">
        <f t="shared" si="52"/>
        <v>#DIV/0!</v>
      </c>
      <c r="R375" s="102"/>
      <c r="S375" s="32" t="e">
        <f t="shared" si="51"/>
        <v>#DIV/0!</v>
      </c>
      <c r="T375" s="31" t="e">
        <f t="shared" si="53"/>
        <v>#DIV/0!</v>
      </c>
    </row>
    <row r="376" spans="1:20" ht="25.5" x14ac:dyDescent="0.25">
      <c r="A376" s="141"/>
      <c r="B376" s="10" t="s">
        <v>216</v>
      </c>
      <c r="C376" s="3" t="s">
        <v>27</v>
      </c>
      <c r="D376" s="1" t="s">
        <v>222</v>
      </c>
      <c r="E376" s="54">
        <v>102</v>
      </c>
      <c r="F376" s="54">
        <v>13</v>
      </c>
      <c r="G376" s="54" t="s">
        <v>289</v>
      </c>
      <c r="H376" s="136">
        <v>20</v>
      </c>
      <c r="I376" s="55">
        <f t="shared" si="50"/>
        <v>1.5384615384615385</v>
      </c>
      <c r="J376" s="31" t="str">
        <f t="shared" si="48"/>
        <v>MUY ALTO</v>
      </c>
      <c r="K376" s="33">
        <v>71.5</v>
      </c>
      <c r="L376" s="33">
        <v>19.62</v>
      </c>
      <c r="M376" s="132">
        <v>2.7440559440559441E-7</v>
      </c>
      <c r="N376" s="33">
        <v>0.10291599999999999</v>
      </c>
      <c r="O376" s="33">
        <v>16.82</v>
      </c>
      <c r="P376" s="127">
        <f t="shared" si="49"/>
        <v>0.85728848114169209</v>
      </c>
      <c r="Q376" s="31" t="str">
        <f t="shared" si="52"/>
        <v>MUY ALTO</v>
      </c>
      <c r="R376" s="102"/>
      <c r="S376" s="32">
        <f t="shared" si="51"/>
        <v>1.3189053556026034</v>
      </c>
      <c r="T376" s="31" t="str">
        <f t="shared" si="53"/>
        <v>MUY ALTO</v>
      </c>
    </row>
    <row r="377" spans="1:20" ht="25.5" x14ac:dyDescent="0.25">
      <c r="A377" s="141"/>
      <c r="B377" s="10" t="s">
        <v>216</v>
      </c>
      <c r="C377" s="3" t="s">
        <v>29</v>
      </c>
      <c r="D377" s="1" t="s">
        <v>222</v>
      </c>
      <c r="E377" s="54">
        <v>0</v>
      </c>
      <c r="F377" s="54">
        <v>2</v>
      </c>
      <c r="G377" s="54" t="s">
        <v>289</v>
      </c>
      <c r="H377" s="136">
        <v>0</v>
      </c>
      <c r="I377" s="55">
        <f t="shared" si="50"/>
        <v>0</v>
      </c>
      <c r="J377" s="31" t="str">
        <f t="shared" si="48"/>
        <v>MUY BAJO</v>
      </c>
      <c r="K377" s="33">
        <v>4</v>
      </c>
      <c r="L377" s="33">
        <v>0</v>
      </c>
      <c r="M377" s="132">
        <v>0</v>
      </c>
      <c r="N377" s="33">
        <v>0</v>
      </c>
      <c r="O377" s="33">
        <v>0</v>
      </c>
      <c r="P377" s="127" t="e">
        <f t="shared" si="49"/>
        <v>#DIV/0!</v>
      </c>
      <c r="Q377" s="31" t="e">
        <f t="shared" si="52"/>
        <v>#DIV/0!</v>
      </c>
      <c r="R377" s="102"/>
      <c r="S377" s="32" t="e">
        <f t="shared" si="51"/>
        <v>#DIV/0!</v>
      </c>
      <c r="T377" s="31" t="e">
        <f t="shared" si="53"/>
        <v>#DIV/0!</v>
      </c>
    </row>
    <row r="378" spans="1:20" ht="25.5" x14ac:dyDescent="0.25">
      <c r="A378" s="141"/>
      <c r="B378" s="10" t="s">
        <v>216</v>
      </c>
      <c r="C378" s="3" t="s">
        <v>30</v>
      </c>
      <c r="D378" s="1" t="s">
        <v>222</v>
      </c>
      <c r="E378" s="54">
        <v>0</v>
      </c>
      <c r="F378" s="54">
        <v>2</v>
      </c>
      <c r="G378" s="54" t="s">
        <v>289</v>
      </c>
      <c r="H378" s="136">
        <v>0</v>
      </c>
      <c r="I378" s="55">
        <f t="shared" si="50"/>
        <v>0</v>
      </c>
      <c r="J378" s="31" t="str">
        <f t="shared" si="48"/>
        <v>MUY BAJO</v>
      </c>
      <c r="K378" s="33">
        <v>4</v>
      </c>
      <c r="L378" s="33">
        <v>0</v>
      </c>
      <c r="M378" s="132">
        <v>0</v>
      </c>
      <c r="N378" s="33">
        <v>0</v>
      </c>
      <c r="O378" s="33">
        <v>0</v>
      </c>
      <c r="P378" s="127" t="e">
        <f t="shared" si="49"/>
        <v>#DIV/0!</v>
      </c>
      <c r="Q378" s="31" t="e">
        <f t="shared" si="52"/>
        <v>#DIV/0!</v>
      </c>
      <c r="R378" s="102"/>
      <c r="S378" s="32" t="e">
        <f t="shared" si="51"/>
        <v>#DIV/0!</v>
      </c>
      <c r="T378" s="31" t="e">
        <f t="shared" si="53"/>
        <v>#DIV/0!</v>
      </c>
    </row>
    <row r="379" spans="1:20" ht="25.5" x14ac:dyDescent="0.25">
      <c r="A379" s="141"/>
      <c r="B379" s="10" t="s">
        <v>216</v>
      </c>
      <c r="C379" s="3" t="s">
        <v>31</v>
      </c>
      <c r="D379" s="1" t="s">
        <v>222</v>
      </c>
      <c r="E379" s="54">
        <v>0</v>
      </c>
      <c r="F379" s="54">
        <v>2</v>
      </c>
      <c r="G379" s="54" t="s">
        <v>289</v>
      </c>
      <c r="H379" s="136">
        <v>7</v>
      </c>
      <c r="I379" s="55">
        <f t="shared" si="50"/>
        <v>3.5</v>
      </c>
      <c r="J379" s="31" t="str">
        <f t="shared" si="48"/>
        <v>MUY ALTO</v>
      </c>
      <c r="K379" s="33">
        <v>4</v>
      </c>
      <c r="L379" s="33">
        <v>0</v>
      </c>
      <c r="M379" s="132">
        <v>0</v>
      </c>
      <c r="N379" s="33">
        <v>0</v>
      </c>
      <c r="O379" s="33">
        <v>0</v>
      </c>
      <c r="P379" s="127" t="e">
        <f t="shared" si="49"/>
        <v>#DIV/0!</v>
      </c>
      <c r="Q379" s="31" t="e">
        <f t="shared" si="52"/>
        <v>#DIV/0!</v>
      </c>
      <c r="R379" s="102"/>
      <c r="S379" s="32" t="e">
        <f t="shared" si="51"/>
        <v>#DIV/0!</v>
      </c>
      <c r="T379" s="31" t="e">
        <f t="shared" si="53"/>
        <v>#DIV/0!</v>
      </c>
    </row>
    <row r="380" spans="1:20" ht="38.25" x14ac:dyDescent="0.25">
      <c r="A380" s="141"/>
      <c r="B380" s="10" t="s">
        <v>223</v>
      </c>
      <c r="C380" s="3" t="s">
        <v>27</v>
      </c>
      <c r="D380" s="1" t="s">
        <v>224</v>
      </c>
      <c r="E380" s="54">
        <v>8254</v>
      </c>
      <c r="F380" s="54">
        <v>500</v>
      </c>
      <c r="G380" s="49" t="s">
        <v>289</v>
      </c>
      <c r="H380" s="136">
        <v>989</v>
      </c>
      <c r="I380" s="55">
        <f t="shared" si="50"/>
        <v>1.978</v>
      </c>
      <c r="J380" s="31" t="str">
        <f t="shared" si="48"/>
        <v>MUY ALTO</v>
      </c>
      <c r="K380" s="33">
        <v>70</v>
      </c>
      <c r="L380" s="33">
        <v>79.422815999999997</v>
      </c>
      <c r="M380" s="132">
        <v>1.1346116571428571E-6</v>
      </c>
      <c r="N380" s="33">
        <v>16.113087</v>
      </c>
      <c r="O380" s="33">
        <v>64.268840999999995</v>
      </c>
      <c r="P380" s="127">
        <f t="shared" si="49"/>
        <v>0.80919871942087773</v>
      </c>
      <c r="Q380" s="31" t="str">
        <f t="shared" si="52"/>
        <v>MUY ALTO</v>
      </c>
      <c r="R380" s="102"/>
      <c r="S380" s="32">
        <f t="shared" si="51"/>
        <v>1.6005950670144962</v>
      </c>
      <c r="T380" s="31" t="str">
        <f t="shared" si="53"/>
        <v>MUY ALTO</v>
      </c>
    </row>
    <row r="381" spans="1:20" ht="38.25" x14ac:dyDescent="0.25">
      <c r="A381" s="141"/>
      <c r="B381" s="10" t="s">
        <v>223</v>
      </c>
      <c r="C381" s="3" t="s">
        <v>29</v>
      </c>
      <c r="D381" s="1" t="s">
        <v>224</v>
      </c>
      <c r="E381" s="54">
        <v>2059</v>
      </c>
      <c r="F381" s="54">
        <v>500</v>
      </c>
      <c r="G381" s="49" t="s">
        <v>289</v>
      </c>
      <c r="H381" s="136">
        <v>759</v>
      </c>
      <c r="I381" s="55">
        <f t="shared" si="50"/>
        <v>1.518</v>
      </c>
      <c r="J381" s="31" t="str">
        <f t="shared" si="48"/>
        <v>MUY ALTO</v>
      </c>
      <c r="K381" s="33">
        <v>60</v>
      </c>
      <c r="L381" s="33">
        <v>12</v>
      </c>
      <c r="M381" s="132">
        <v>2.0000000000000002E-7</v>
      </c>
      <c r="N381" s="33">
        <v>0</v>
      </c>
      <c r="O381" s="33">
        <v>10</v>
      </c>
      <c r="P381" s="127">
        <f t="shared" si="49"/>
        <v>0.83333333333333337</v>
      </c>
      <c r="Q381" s="31" t="str">
        <f t="shared" si="52"/>
        <v>MUY ALTO</v>
      </c>
      <c r="R381" s="102"/>
      <c r="S381" s="32">
        <f t="shared" si="51"/>
        <v>1.2650000000000001</v>
      </c>
      <c r="T381" s="31" t="str">
        <f t="shared" si="53"/>
        <v>MUY ALTO</v>
      </c>
    </row>
    <row r="382" spans="1:20" ht="38.25" x14ac:dyDescent="0.25">
      <c r="A382" s="141"/>
      <c r="B382" s="10" t="s">
        <v>223</v>
      </c>
      <c r="C382" s="3" t="s">
        <v>30</v>
      </c>
      <c r="D382" s="1" t="s">
        <v>224</v>
      </c>
      <c r="E382" s="54">
        <v>7312</v>
      </c>
      <c r="F382" s="54">
        <v>2000</v>
      </c>
      <c r="G382" s="49" t="s">
        <v>289</v>
      </c>
      <c r="H382" s="136">
        <v>1645</v>
      </c>
      <c r="I382" s="55">
        <f t="shared" si="50"/>
        <v>0.82250000000000001</v>
      </c>
      <c r="J382" s="31" t="str">
        <f t="shared" ref="J382:J447" si="54">IF(I382&lt;=20%,"MUY BAJO",IF(AND(I382&gt;20%,I382&lt;=40%),"BAJO",IF(AND(I382&gt;40%,I382&lt;=60%),"MEDIO",IF(AND(I382&gt;60%,I382&lt;=80%),"ALTO","MUY ALTO"))))</f>
        <v>MUY ALTO</v>
      </c>
      <c r="K382" s="33">
        <v>48</v>
      </c>
      <c r="L382" s="33">
        <v>10</v>
      </c>
      <c r="M382" s="132">
        <v>2.0833333333333333E-7</v>
      </c>
      <c r="N382" s="33">
        <v>0</v>
      </c>
      <c r="O382" s="33">
        <v>10</v>
      </c>
      <c r="P382" s="127">
        <f t="shared" si="49"/>
        <v>1</v>
      </c>
      <c r="Q382" s="31" t="str">
        <f t="shared" si="52"/>
        <v>MUY ALTO</v>
      </c>
      <c r="R382" s="102"/>
      <c r="S382" s="32">
        <f t="shared" si="51"/>
        <v>0.82250000000000001</v>
      </c>
      <c r="T382" s="31" t="str">
        <f t="shared" si="53"/>
        <v>MUY ALTO</v>
      </c>
    </row>
    <row r="383" spans="1:20" ht="38.25" x14ac:dyDescent="0.25">
      <c r="A383" s="141"/>
      <c r="B383" s="10" t="s">
        <v>223</v>
      </c>
      <c r="C383" s="3" t="s">
        <v>31</v>
      </c>
      <c r="D383" s="1" t="s">
        <v>224</v>
      </c>
      <c r="E383" s="54">
        <v>4054</v>
      </c>
      <c r="F383" s="54">
        <v>2000</v>
      </c>
      <c r="G383" s="49" t="s">
        <v>289</v>
      </c>
      <c r="H383" s="136">
        <v>202</v>
      </c>
      <c r="I383" s="55">
        <f t="shared" si="50"/>
        <v>0.10100000000000001</v>
      </c>
      <c r="J383" s="31" t="str">
        <f t="shared" si="54"/>
        <v>MUY BAJO</v>
      </c>
      <c r="K383" s="33">
        <v>60</v>
      </c>
      <c r="L383" s="33">
        <v>10.080287</v>
      </c>
      <c r="M383" s="132">
        <v>1.6800478333333333E-7</v>
      </c>
      <c r="N383" s="33">
        <v>0</v>
      </c>
      <c r="O383" s="33">
        <v>10</v>
      </c>
      <c r="P383" s="127">
        <f t="shared" si="49"/>
        <v>0.99203524661549813</v>
      </c>
      <c r="Q383" s="31" t="str">
        <f t="shared" si="52"/>
        <v>MUY ALTO</v>
      </c>
      <c r="R383" s="102"/>
      <c r="S383" s="32">
        <f t="shared" si="51"/>
        <v>0.10019555990816532</v>
      </c>
      <c r="T383" s="31" t="str">
        <f t="shared" si="53"/>
        <v>MUY BAJO</v>
      </c>
    </row>
    <row r="384" spans="1:20" ht="38.25" x14ac:dyDescent="0.25">
      <c r="A384" s="141"/>
      <c r="B384" s="10" t="s">
        <v>223</v>
      </c>
      <c r="C384" s="3" t="s">
        <v>27</v>
      </c>
      <c r="D384" s="1" t="s">
        <v>225</v>
      </c>
      <c r="E384" s="54">
        <v>19165</v>
      </c>
      <c r="F384" s="54">
        <v>1000</v>
      </c>
      <c r="G384" s="49" t="s">
        <v>289</v>
      </c>
      <c r="H384" s="136">
        <v>1402</v>
      </c>
      <c r="I384" s="55">
        <f t="shared" si="50"/>
        <v>1.4019999999999999</v>
      </c>
      <c r="J384" s="31" t="str">
        <f t="shared" si="54"/>
        <v>MUY ALTO</v>
      </c>
      <c r="K384" s="33">
        <v>25</v>
      </c>
      <c r="L384" s="33">
        <v>0</v>
      </c>
      <c r="M384" s="132">
        <v>0</v>
      </c>
      <c r="N384" s="33">
        <v>0</v>
      </c>
      <c r="O384" s="33">
        <v>0</v>
      </c>
      <c r="P384" s="127" t="e">
        <f t="shared" si="49"/>
        <v>#DIV/0!</v>
      </c>
      <c r="Q384" s="31" t="e">
        <f t="shared" si="52"/>
        <v>#DIV/0!</v>
      </c>
      <c r="R384" s="102"/>
      <c r="S384" s="32" t="e">
        <f t="shared" si="51"/>
        <v>#DIV/0!</v>
      </c>
      <c r="T384" s="31" t="e">
        <f t="shared" si="53"/>
        <v>#DIV/0!</v>
      </c>
    </row>
    <row r="385" spans="1:20" ht="38.25" x14ac:dyDescent="0.25">
      <c r="A385" s="141"/>
      <c r="B385" s="10" t="s">
        <v>223</v>
      </c>
      <c r="C385" s="3" t="s">
        <v>29</v>
      </c>
      <c r="D385" s="1" t="s">
        <v>225</v>
      </c>
      <c r="E385" s="54">
        <v>3427</v>
      </c>
      <c r="F385" s="54">
        <v>500</v>
      </c>
      <c r="G385" s="49" t="s">
        <v>289</v>
      </c>
      <c r="H385" s="136">
        <v>372</v>
      </c>
      <c r="I385" s="55">
        <f t="shared" si="50"/>
        <v>0.74399999999999999</v>
      </c>
      <c r="J385" s="31" t="str">
        <f t="shared" si="54"/>
        <v>ALTO</v>
      </c>
      <c r="K385" s="33">
        <v>15</v>
      </c>
      <c r="L385" s="33">
        <v>0</v>
      </c>
      <c r="M385" s="132">
        <v>0</v>
      </c>
      <c r="N385" s="33">
        <v>0</v>
      </c>
      <c r="O385" s="33">
        <v>0</v>
      </c>
      <c r="P385" s="127" t="e">
        <f t="shared" si="49"/>
        <v>#DIV/0!</v>
      </c>
      <c r="Q385" s="31" t="e">
        <f t="shared" si="52"/>
        <v>#DIV/0!</v>
      </c>
      <c r="R385" s="102"/>
      <c r="S385" s="32" t="e">
        <f t="shared" si="51"/>
        <v>#DIV/0!</v>
      </c>
      <c r="T385" s="31" t="e">
        <f t="shared" si="53"/>
        <v>#DIV/0!</v>
      </c>
    </row>
    <row r="386" spans="1:20" ht="38.25" x14ac:dyDescent="0.25">
      <c r="A386" s="141"/>
      <c r="B386" s="10" t="s">
        <v>223</v>
      </c>
      <c r="C386" s="3" t="s">
        <v>30</v>
      </c>
      <c r="D386" s="1" t="s">
        <v>225</v>
      </c>
      <c r="E386" s="54">
        <v>7065</v>
      </c>
      <c r="F386" s="54">
        <v>500</v>
      </c>
      <c r="G386" s="49" t="s">
        <v>289</v>
      </c>
      <c r="H386" s="136">
        <v>548</v>
      </c>
      <c r="I386" s="55">
        <f t="shared" si="50"/>
        <v>1.0960000000000001</v>
      </c>
      <c r="J386" s="31" t="str">
        <f t="shared" si="54"/>
        <v>MUY ALTO</v>
      </c>
      <c r="K386" s="33">
        <v>15</v>
      </c>
      <c r="L386" s="33">
        <v>0</v>
      </c>
      <c r="M386" s="132">
        <v>0</v>
      </c>
      <c r="N386" s="33">
        <v>0</v>
      </c>
      <c r="O386" s="33">
        <v>0</v>
      </c>
      <c r="P386" s="127" t="e">
        <f t="shared" si="49"/>
        <v>#DIV/0!</v>
      </c>
      <c r="Q386" s="31" t="e">
        <f t="shared" si="52"/>
        <v>#DIV/0!</v>
      </c>
      <c r="R386" s="102"/>
      <c r="S386" s="32" t="e">
        <f t="shared" si="51"/>
        <v>#DIV/0!</v>
      </c>
      <c r="T386" s="31" t="e">
        <f t="shared" si="53"/>
        <v>#DIV/0!</v>
      </c>
    </row>
    <row r="387" spans="1:20" ht="38.25" x14ac:dyDescent="0.25">
      <c r="A387" s="141"/>
      <c r="B387" s="10" t="s">
        <v>223</v>
      </c>
      <c r="C387" s="3" t="s">
        <v>31</v>
      </c>
      <c r="D387" s="1" t="s">
        <v>225</v>
      </c>
      <c r="E387" s="54">
        <v>4682</v>
      </c>
      <c r="F387" s="54">
        <v>700</v>
      </c>
      <c r="G387" s="49" t="s">
        <v>289</v>
      </c>
      <c r="H387" s="136">
        <v>213</v>
      </c>
      <c r="I387" s="55">
        <f t="shared" si="50"/>
        <v>0.30428571428571427</v>
      </c>
      <c r="J387" s="31" t="str">
        <f t="shared" si="54"/>
        <v>BAJO</v>
      </c>
      <c r="K387" s="33">
        <v>17.5</v>
      </c>
      <c r="L387" s="33">
        <v>0</v>
      </c>
      <c r="M387" s="132">
        <v>0</v>
      </c>
      <c r="N387" s="33">
        <v>0</v>
      </c>
      <c r="O387" s="33">
        <v>0</v>
      </c>
      <c r="P387" s="127" t="e">
        <f t="shared" ref="P387:P421" si="55">+O387/L387</f>
        <v>#DIV/0!</v>
      </c>
      <c r="Q387" s="31" t="e">
        <f t="shared" si="52"/>
        <v>#DIV/0!</v>
      </c>
      <c r="R387" s="102"/>
      <c r="S387" s="32" t="e">
        <f t="shared" si="51"/>
        <v>#DIV/0!</v>
      </c>
      <c r="T387" s="31" t="e">
        <f t="shared" si="53"/>
        <v>#DIV/0!</v>
      </c>
    </row>
    <row r="388" spans="1:20" ht="38.25" x14ac:dyDescent="0.25">
      <c r="A388" s="141"/>
      <c r="B388" s="10" t="s">
        <v>223</v>
      </c>
      <c r="C388" s="3" t="s">
        <v>27</v>
      </c>
      <c r="D388" s="1" t="s">
        <v>226</v>
      </c>
      <c r="E388" s="54">
        <v>16868</v>
      </c>
      <c r="F388" s="54">
        <v>2000</v>
      </c>
      <c r="G388" s="49" t="s">
        <v>289</v>
      </c>
      <c r="H388" s="136">
        <v>2081</v>
      </c>
      <c r="I388" s="55">
        <f t="shared" si="50"/>
        <v>1.0405</v>
      </c>
      <c r="J388" s="31" t="str">
        <f t="shared" si="54"/>
        <v>MUY ALTO</v>
      </c>
      <c r="K388" s="33">
        <v>100</v>
      </c>
      <c r="L388" s="33">
        <v>94.429000000000002</v>
      </c>
      <c r="M388" s="132">
        <v>9.4428999999999994E-7</v>
      </c>
      <c r="N388" s="33">
        <v>21.6188</v>
      </c>
      <c r="O388" s="33">
        <v>64.535685000000001</v>
      </c>
      <c r="P388" s="127">
        <f t="shared" si="55"/>
        <v>0.68343077868027835</v>
      </c>
      <c r="Q388" s="31" t="str">
        <f t="shared" si="52"/>
        <v>ALTO</v>
      </c>
      <c r="R388" s="102"/>
      <c r="S388" s="32">
        <f t="shared" si="51"/>
        <v>0.71110972521682958</v>
      </c>
      <c r="T388" s="31" t="str">
        <f t="shared" si="53"/>
        <v>ALTO</v>
      </c>
    </row>
    <row r="389" spans="1:20" ht="38.25" x14ac:dyDescent="0.25">
      <c r="A389" s="141"/>
      <c r="B389" s="10" t="s">
        <v>223</v>
      </c>
      <c r="C389" s="3" t="s">
        <v>30</v>
      </c>
      <c r="D389" s="1" t="s">
        <v>226</v>
      </c>
      <c r="E389" s="54">
        <v>7318</v>
      </c>
      <c r="F389" s="54">
        <v>1000</v>
      </c>
      <c r="G389" s="49" t="s">
        <v>289</v>
      </c>
      <c r="H389" s="136">
        <v>1130</v>
      </c>
      <c r="I389" s="55">
        <f t="shared" si="50"/>
        <v>1.1299999999999999</v>
      </c>
      <c r="J389" s="31" t="str">
        <f t="shared" si="54"/>
        <v>MUY ALTO</v>
      </c>
      <c r="K389" s="33">
        <v>50</v>
      </c>
      <c r="L389" s="33">
        <v>19.655999999999999</v>
      </c>
      <c r="M389" s="132">
        <v>3.9312000000000002E-7</v>
      </c>
      <c r="N389" s="33">
        <v>9.3466020000000007</v>
      </c>
      <c r="O389" s="33">
        <v>19.407124</v>
      </c>
      <c r="P389" s="127">
        <f t="shared" si="55"/>
        <v>0.98733842083842083</v>
      </c>
      <c r="Q389" s="31" t="str">
        <f t="shared" si="52"/>
        <v>MUY ALTO</v>
      </c>
      <c r="R389" s="102"/>
      <c r="S389" s="32">
        <f t="shared" si="51"/>
        <v>1.1156924155474155</v>
      </c>
      <c r="T389" s="31" t="str">
        <f t="shared" si="53"/>
        <v>MUY ALTO</v>
      </c>
    </row>
    <row r="390" spans="1:20" ht="38.25" x14ac:dyDescent="0.25">
      <c r="A390" s="141"/>
      <c r="B390" s="10" t="s">
        <v>223</v>
      </c>
      <c r="C390" s="3" t="s">
        <v>27</v>
      </c>
      <c r="D390" s="1" t="s">
        <v>227</v>
      </c>
      <c r="E390" s="54">
        <v>9270</v>
      </c>
      <c r="F390" s="54">
        <v>1000</v>
      </c>
      <c r="G390" s="49" t="s">
        <v>289</v>
      </c>
      <c r="H390" s="136">
        <v>2610</v>
      </c>
      <c r="I390" s="55">
        <f t="shared" si="50"/>
        <v>2.61</v>
      </c>
      <c r="J390" s="31" t="str">
        <f t="shared" si="54"/>
        <v>MUY ALTO</v>
      </c>
      <c r="K390" s="33">
        <v>0.1</v>
      </c>
      <c r="L390" s="33">
        <v>73.448297999999994</v>
      </c>
      <c r="M390" s="132">
        <v>7.3448298000000005E-4</v>
      </c>
      <c r="N390" s="33">
        <v>19.709627000000001</v>
      </c>
      <c r="O390" s="33">
        <v>50.593705</v>
      </c>
      <c r="P390" s="127">
        <f t="shared" si="55"/>
        <v>0.68883427360018612</v>
      </c>
      <c r="Q390" s="31" t="s">
        <v>293</v>
      </c>
      <c r="R390" s="102"/>
      <c r="S390" s="32">
        <f>+I390*P390</f>
        <v>1.7978574540964858</v>
      </c>
      <c r="T390" s="31" t="str">
        <f t="shared" si="53"/>
        <v>MUY ALTO</v>
      </c>
    </row>
    <row r="391" spans="1:20" ht="38.25" x14ac:dyDescent="0.25">
      <c r="A391" s="141"/>
      <c r="B391" s="10" t="s">
        <v>223</v>
      </c>
      <c r="C391" s="3" t="s">
        <v>29</v>
      </c>
      <c r="D391" s="1" t="s">
        <v>227</v>
      </c>
      <c r="E391" s="54">
        <v>0</v>
      </c>
      <c r="F391" s="54">
        <v>100</v>
      </c>
      <c r="G391" s="49" t="s">
        <v>289</v>
      </c>
      <c r="H391" s="136">
        <v>1007</v>
      </c>
      <c r="I391" s="55">
        <f t="shared" si="50"/>
        <v>10.07</v>
      </c>
      <c r="J391" s="31" t="str">
        <f t="shared" si="54"/>
        <v>MUY ALTO</v>
      </c>
      <c r="K391" s="33">
        <v>80</v>
      </c>
      <c r="L391" s="33">
        <v>15</v>
      </c>
      <c r="M391" s="132">
        <v>1.875E-7</v>
      </c>
      <c r="N391" s="33">
        <v>2.7976920000000001</v>
      </c>
      <c r="O391" s="33">
        <v>15</v>
      </c>
      <c r="P391" s="127">
        <f t="shared" si="55"/>
        <v>1</v>
      </c>
      <c r="Q391" s="31" t="str">
        <f t="shared" si="52"/>
        <v>MUY ALTO</v>
      </c>
      <c r="R391" s="102"/>
      <c r="S391" s="32">
        <f t="shared" si="51"/>
        <v>10.07</v>
      </c>
      <c r="T391" s="31" t="str">
        <f t="shared" si="53"/>
        <v>MUY ALTO</v>
      </c>
    </row>
    <row r="392" spans="1:20" ht="38.25" x14ac:dyDescent="0.25">
      <c r="A392" s="141"/>
      <c r="B392" s="10" t="s">
        <v>223</v>
      </c>
      <c r="C392" s="3" t="s">
        <v>31</v>
      </c>
      <c r="D392" s="1" t="s">
        <v>227</v>
      </c>
      <c r="E392" s="54">
        <v>1660</v>
      </c>
      <c r="F392" s="54">
        <v>200</v>
      </c>
      <c r="G392" s="49" t="s">
        <v>289</v>
      </c>
      <c r="H392" s="136">
        <v>1313</v>
      </c>
      <c r="I392" s="55">
        <f t="shared" si="50"/>
        <v>6.5650000000000004</v>
      </c>
      <c r="J392" s="31" t="str">
        <f t="shared" si="54"/>
        <v>MUY ALTO</v>
      </c>
      <c r="K392" s="33">
        <v>160</v>
      </c>
      <c r="L392" s="33">
        <v>15.16595</v>
      </c>
      <c r="M392" s="132">
        <v>9.4787187499999992E-8</v>
      </c>
      <c r="N392" s="33">
        <v>0</v>
      </c>
      <c r="O392" s="33">
        <v>13.901147999999999</v>
      </c>
      <c r="P392" s="127">
        <f t="shared" si="55"/>
        <v>0.91660252077845428</v>
      </c>
      <c r="Q392" s="31" t="str">
        <f t="shared" si="52"/>
        <v>MUY ALTO</v>
      </c>
      <c r="R392" s="102"/>
      <c r="S392" s="32">
        <f t="shared" si="51"/>
        <v>6.0174955489105528</v>
      </c>
      <c r="T392" s="31" t="str">
        <f t="shared" si="53"/>
        <v>MUY ALTO</v>
      </c>
    </row>
    <row r="393" spans="1:20" ht="38.25" x14ac:dyDescent="0.25">
      <c r="A393" s="141"/>
      <c r="B393" s="10" t="s">
        <v>223</v>
      </c>
      <c r="C393" s="3" t="s">
        <v>27</v>
      </c>
      <c r="D393" s="1" t="s">
        <v>228</v>
      </c>
      <c r="E393" s="54">
        <v>282</v>
      </c>
      <c r="F393" s="54">
        <v>200</v>
      </c>
      <c r="G393" s="49" t="s">
        <v>289</v>
      </c>
      <c r="H393" s="136">
        <v>237</v>
      </c>
      <c r="I393" s="55">
        <f t="shared" ref="I393:I456" si="56">+H393/F393</f>
        <v>1.1850000000000001</v>
      </c>
      <c r="J393" s="31" t="str">
        <f t="shared" si="54"/>
        <v>MUY ALTO</v>
      </c>
      <c r="K393" s="33">
        <v>30</v>
      </c>
      <c r="L393" s="33">
        <v>0</v>
      </c>
      <c r="M393" s="132">
        <v>0</v>
      </c>
      <c r="N393" s="33">
        <v>0</v>
      </c>
      <c r="O393" s="33">
        <v>0</v>
      </c>
      <c r="P393" s="127" t="e">
        <f t="shared" si="55"/>
        <v>#DIV/0!</v>
      </c>
      <c r="Q393" s="31" t="e">
        <f t="shared" si="52"/>
        <v>#DIV/0!</v>
      </c>
      <c r="R393" s="102"/>
      <c r="S393" s="32" t="e">
        <f t="shared" ref="S393:S456" si="57">+I393*P393</f>
        <v>#DIV/0!</v>
      </c>
      <c r="T393" s="31" t="e">
        <f t="shared" si="53"/>
        <v>#DIV/0!</v>
      </c>
    </row>
    <row r="394" spans="1:20" ht="38.25" x14ac:dyDescent="0.25">
      <c r="A394" s="141"/>
      <c r="B394" s="10" t="s">
        <v>223</v>
      </c>
      <c r="C394" s="3" t="s">
        <v>29</v>
      </c>
      <c r="D394" s="1" t="s">
        <v>228</v>
      </c>
      <c r="E394" s="54">
        <v>0</v>
      </c>
      <c r="F394" s="54">
        <v>100</v>
      </c>
      <c r="G394" s="49" t="s">
        <v>289</v>
      </c>
      <c r="H394" s="136">
        <v>133</v>
      </c>
      <c r="I394" s="55">
        <f t="shared" si="56"/>
        <v>1.33</v>
      </c>
      <c r="J394" s="31" t="str">
        <f t="shared" si="54"/>
        <v>MUY ALTO</v>
      </c>
      <c r="K394" s="33">
        <v>15</v>
      </c>
      <c r="L394" s="33">
        <v>0</v>
      </c>
      <c r="M394" s="132">
        <v>0</v>
      </c>
      <c r="N394" s="33">
        <v>0</v>
      </c>
      <c r="O394" s="33">
        <v>0</v>
      </c>
      <c r="P394" s="127" t="e">
        <f t="shared" si="55"/>
        <v>#DIV/0!</v>
      </c>
      <c r="Q394" s="31" t="e">
        <f t="shared" si="52"/>
        <v>#DIV/0!</v>
      </c>
      <c r="R394" s="102"/>
      <c r="S394" s="32" t="e">
        <f t="shared" si="57"/>
        <v>#DIV/0!</v>
      </c>
      <c r="T394" s="31" t="e">
        <f t="shared" si="53"/>
        <v>#DIV/0!</v>
      </c>
    </row>
    <row r="395" spans="1:20" ht="38.25" x14ac:dyDescent="0.25">
      <c r="A395" s="141"/>
      <c r="B395" s="10" t="s">
        <v>223</v>
      </c>
      <c r="C395" s="3" t="s">
        <v>31</v>
      </c>
      <c r="D395" s="1" t="s">
        <v>228</v>
      </c>
      <c r="E395" s="54">
        <v>0</v>
      </c>
      <c r="F395" s="54">
        <v>100</v>
      </c>
      <c r="G395" s="49" t="s">
        <v>289</v>
      </c>
      <c r="H395" s="136">
        <v>113</v>
      </c>
      <c r="I395" s="55">
        <f t="shared" si="56"/>
        <v>1.1299999999999999</v>
      </c>
      <c r="J395" s="31" t="str">
        <f t="shared" si="54"/>
        <v>MUY ALTO</v>
      </c>
      <c r="K395" s="33">
        <v>15</v>
      </c>
      <c r="L395" s="33">
        <v>0</v>
      </c>
      <c r="M395" s="132">
        <v>0</v>
      </c>
      <c r="N395" s="33">
        <v>0</v>
      </c>
      <c r="O395" s="33">
        <v>0</v>
      </c>
      <c r="P395" s="127" t="e">
        <f t="shared" si="55"/>
        <v>#DIV/0!</v>
      </c>
      <c r="Q395" s="31" t="e">
        <f t="shared" si="52"/>
        <v>#DIV/0!</v>
      </c>
      <c r="R395" s="102"/>
      <c r="S395" s="32" t="e">
        <f t="shared" si="57"/>
        <v>#DIV/0!</v>
      </c>
      <c r="T395" s="31" t="e">
        <f t="shared" si="53"/>
        <v>#DIV/0!</v>
      </c>
    </row>
    <row r="396" spans="1:20" ht="38.25" x14ac:dyDescent="0.25">
      <c r="A396" s="141"/>
      <c r="B396" s="10" t="s">
        <v>223</v>
      </c>
      <c r="C396" s="3" t="s">
        <v>27</v>
      </c>
      <c r="D396" s="1" t="s">
        <v>229</v>
      </c>
      <c r="E396" s="54">
        <v>14310</v>
      </c>
      <c r="F396" s="54">
        <v>2000</v>
      </c>
      <c r="G396" s="49" t="s">
        <v>289</v>
      </c>
      <c r="H396" s="136">
        <v>2101</v>
      </c>
      <c r="I396" s="55">
        <f t="shared" si="56"/>
        <v>1.0505</v>
      </c>
      <c r="J396" s="31" t="str">
        <f t="shared" si="54"/>
        <v>MUY ALTO</v>
      </c>
      <c r="K396" s="33">
        <v>130</v>
      </c>
      <c r="L396" s="33">
        <v>68.060630000000003</v>
      </c>
      <c r="M396" s="132">
        <v>5.2354330769230768E-7</v>
      </c>
      <c r="N396" s="33">
        <v>7.7864820000000003</v>
      </c>
      <c r="O396" s="33">
        <v>59.867314999999998</v>
      </c>
      <c r="P396" s="127">
        <f t="shared" si="55"/>
        <v>0.87961740877214911</v>
      </c>
      <c r="Q396" s="31" t="str">
        <f t="shared" si="52"/>
        <v>MUY ALTO</v>
      </c>
      <c r="R396" s="102"/>
      <c r="S396" s="32">
        <f t="shared" si="57"/>
        <v>0.92403808791514264</v>
      </c>
      <c r="T396" s="31" t="str">
        <f t="shared" si="53"/>
        <v>MUY ALTO</v>
      </c>
    </row>
    <row r="397" spans="1:20" ht="38.25" x14ac:dyDescent="0.25">
      <c r="A397" s="141"/>
      <c r="B397" s="10" t="s">
        <v>223</v>
      </c>
      <c r="C397" s="3" t="s">
        <v>29</v>
      </c>
      <c r="D397" s="1" t="s">
        <v>229</v>
      </c>
      <c r="E397" s="54">
        <v>750</v>
      </c>
      <c r="F397" s="54">
        <v>1000</v>
      </c>
      <c r="G397" s="49" t="s">
        <v>289</v>
      </c>
      <c r="H397" s="136">
        <v>612</v>
      </c>
      <c r="I397" s="55">
        <f t="shared" si="56"/>
        <v>0.61199999999999999</v>
      </c>
      <c r="J397" s="31" t="str">
        <f t="shared" si="54"/>
        <v>ALTO</v>
      </c>
      <c r="K397" s="33">
        <v>65</v>
      </c>
      <c r="L397" s="33">
        <v>22</v>
      </c>
      <c r="M397" s="132">
        <v>3.3846153846153845E-7</v>
      </c>
      <c r="N397" s="33">
        <v>14.370217999999999</v>
      </c>
      <c r="O397" s="33">
        <v>20.895700000000001</v>
      </c>
      <c r="P397" s="127">
        <f t="shared" si="55"/>
        <v>0.94980454545454551</v>
      </c>
      <c r="Q397" s="31" t="str">
        <f t="shared" si="52"/>
        <v>MUY ALTO</v>
      </c>
      <c r="R397" s="102"/>
      <c r="S397" s="32">
        <f t="shared" si="57"/>
        <v>0.58128038181818187</v>
      </c>
      <c r="T397" s="31" t="str">
        <f t="shared" si="53"/>
        <v>MEDIO</v>
      </c>
    </row>
    <row r="398" spans="1:20" ht="38.25" x14ac:dyDescent="0.25">
      <c r="A398" s="141"/>
      <c r="B398" s="10" t="s">
        <v>223</v>
      </c>
      <c r="C398" s="3" t="s">
        <v>31</v>
      </c>
      <c r="D398" s="1" t="s">
        <v>229</v>
      </c>
      <c r="E398" s="54">
        <v>7403</v>
      </c>
      <c r="F398" s="54">
        <v>1200</v>
      </c>
      <c r="G398" s="49" t="s">
        <v>289</v>
      </c>
      <c r="H398" s="136">
        <v>2250</v>
      </c>
      <c r="I398" s="55">
        <f t="shared" si="56"/>
        <v>1.875</v>
      </c>
      <c r="J398" s="31" t="str">
        <f t="shared" si="54"/>
        <v>MUY ALTO</v>
      </c>
      <c r="K398" s="33">
        <v>85</v>
      </c>
      <c r="L398" s="33">
        <v>15</v>
      </c>
      <c r="M398" s="132">
        <v>1.7647058823529414E-7</v>
      </c>
      <c r="N398" s="33">
        <v>0</v>
      </c>
      <c r="O398" s="33">
        <v>15</v>
      </c>
      <c r="P398" s="127">
        <f t="shared" si="55"/>
        <v>1</v>
      </c>
      <c r="Q398" s="31" t="str">
        <f t="shared" si="52"/>
        <v>MUY ALTO</v>
      </c>
      <c r="R398" s="102"/>
      <c r="S398" s="32">
        <f t="shared" si="57"/>
        <v>1.875</v>
      </c>
      <c r="T398" s="31" t="str">
        <f t="shared" si="53"/>
        <v>MUY ALTO</v>
      </c>
    </row>
    <row r="399" spans="1:20" ht="38.25" x14ac:dyDescent="0.25">
      <c r="A399" s="141"/>
      <c r="B399" s="10" t="s">
        <v>223</v>
      </c>
      <c r="C399" s="3" t="s">
        <v>27</v>
      </c>
      <c r="D399" s="1" t="s">
        <v>230</v>
      </c>
      <c r="E399" s="54">
        <v>10701</v>
      </c>
      <c r="F399" s="54">
        <v>200</v>
      </c>
      <c r="G399" s="49" t="s">
        <v>289</v>
      </c>
      <c r="H399" s="136">
        <v>1547</v>
      </c>
      <c r="I399" s="55">
        <f t="shared" si="56"/>
        <v>7.7350000000000003</v>
      </c>
      <c r="J399" s="31" t="str">
        <f t="shared" si="54"/>
        <v>MUY ALTO</v>
      </c>
      <c r="K399" s="33">
        <v>125</v>
      </c>
      <c r="L399" s="33">
        <v>0</v>
      </c>
      <c r="M399" s="132">
        <v>0</v>
      </c>
      <c r="N399" s="33">
        <v>0</v>
      </c>
      <c r="O399" s="33">
        <v>0</v>
      </c>
      <c r="P399" s="127" t="e">
        <f t="shared" si="55"/>
        <v>#DIV/0!</v>
      </c>
      <c r="Q399" s="31" t="e">
        <f t="shared" si="52"/>
        <v>#DIV/0!</v>
      </c>
      <c r="R399" s="102"/>
      <c r="S399" s="32" t="e">
        <f t="shared" si="57"/>
        <v>#DIV/0!</v>
      </c>
      <c r="T399" s="31" t="e">
        <f t="shared" si="53"/>
        <v>#DIV/0!</v>
      </c>
    </row>
    <row r="400" spans="1:20" ht="38.25" x14ac:dyDescent="0.25">
      <c r="A400" s="141"/>
      <c r="B400" s="10" t="s">
        <v>223</v>
      </c>
      <c r="C400" s="3" t="s">
        <v>29</v>
      </c>
      <c r="D400" s="1" t="s">
        <v>230</v>
      </c>
      <c r="E400" s="54">
        <v>240</v>
      </c>
      <c r="F400" s="54">
        <v>200</v>
      </c>
      <c r="G400" s="49" t="s">
        <v>289</v>
      </c>
      <c r="H400" s="136">
        <v>490</v>
      </c>
      <c r="I400" s="55">
        <f t="shared" si="56"/>
        <v>2.4500000000000002</v>
      </c>
      <c r="J400" s="31" t="str">
        <f t="shared" si="54"/>
        <v>MUY ALTO</v>
      </c>
      <c r="K400" s="33">
        <v>125</v>
      </c>
      <c r="L400" s="33">
        <v>0</v>
      </c>
      <c r="M400" s="132">
        <v>0</v>
      </c>
      <c r="N400" s="33">
        <v>0</v>
      </c>
      <c r="O400" s="33">
        <v>0</v>
      </c>
      <c r="P400" s="127" t="e">
        <f t="shared" si="55"/>
        <v>#DIV/0!</v>
      </c>
      <c r="Q400" s="31" t="e">
        <f t="shared" si="52"/>
        <v>#DIV/0!</v>
      </c>
      <c r="R400" s="102"/>
      <c r="S400" s="32" t="e">
        <f t="shared" si="57"/>
        <v>#DIV/0!</v>
      </c>
      <c r="T400" s="31" t="e">
        <f t="shared" si="53"/>
        <v>#DIV/0!</v>
      </c>
    </row>
    <row r="401" spans="1:20" ht="38.25" x14ac:dyDescent="0.25">
      <c r="A401" s="141"/>
      <c r="B401" s="10" t="s">
        <v>223</v>
      </c>
      <c r="C401" s="3" t="s">
        <v>31</v>
      </c>
      <c r="D401" s="1" t="s">
        <v>230</v>
      </c>
      <c r="E401" s="54">
        <v>300</v>
      </c>
      <c r="F401" s="54">
        <v>200</v>
      </c>
      <c r="G401" s="49" t="s">
        <v>289</v>
      </c>
      <c r="H401" s="136">
        <v>292</v>
      </c>
      <c r="I401" s="55">
        <f t="shared" si="56"/>
        <v>1.46</v>
      </c>
      <c r="J401" s="31" t="str">
        <f t="shared" si="54"/>
        <v>MUY ALTO</v>
      </c>
      <c r="K401" s="33">
        <v>125</v>
      </c>
      <c r="L401" s="33">
        <v>0</v>
      </c>
      <c r="M401" s="132">
        <v>0</v>
      </c>
      <c r="N401" s="33">
        <v>0</v>
      </c>
      <c r="O401" s="33">
        <v>0</v>
      </c>
      <c r="P401" s="127" t="e">
        <f t="shared" si="55"/>
        <v>#DIV/0!</v>
      </c>
      <c r="Q401" s="31" t="e">
        <f t="shared" si="52"/>
        <v>#DIV/0!</v>
      </c>
      <c r="R401" s="102"/>
      <c r="S401" s="32" t="e">
        <f t="shared" si="57"/>
        <v>#DIV/0!</v>
      </c>
      <c r="T401" s="31" t="e">
        <f t="shared" si="53"/>
        <v>#DIV/0!</v>
      </c>
    </row>
    <row r="402" spans="1:20" ht="38.25" x14ac:dyDescent="0.25">
      <c r="A402" s="141"/>
      <c r="B402" s="10" t="s">
        <v>223</v>
      </c>
      <c r="C402" s="3" t="s">
        <v>27</v>
      </c>
      <c r="D402" s="1" t="s">
        <v>231</v>
      </c>
      <c r="E402" s="54">
        <v>1639</v>
      </c>
      <c r="F402" s="54">
        <v>300</v>
      </c>
      <c r="G402" s="49" t="s">
        <v>289</v>
      </c>
      <c r="H402" s="136">
        <v>172</v>
      </c>
      <c r="I402" s="55">
        <f t="shared" si="56"/>
        <v>0.57333333333333336</v>
      </c>
      <c r="J402" s="31" t="str">
        <f t="shared" si="54"/>
        <v>MEDIO</v>
      </c>
      <c r="K402" s="33">
        <v>165</v>
      </c>
      <c r="L402" s="33">
        <v>46</v>
      </c>
      <c r="M402" s="132">
        <v>2.7878787878787882E-7</v>
      </c>
      <c r="N402" s="33">
        <v>19.069303999999999</v>
      </c>
      <c r="O402" s="33">
        <v>19.069303999999999</v>
      </c>
      <c r="P402" s="127">
        <f t="shared" si="55"/>
        <v>0.41455008695652174</v>
      </c>
      <c r="Q402" s="31" t="str">
        <f t="shared" si="52"/>
        <v>MEDIO</v>
      </c>
      <c r="R402" s="102"/>
      <c r="S402" s="32">
        <f t="shared" si="57"/>
        <v>0.23767538318840581</v>
      </c>
      <c r="T402" s="31" t="str">
        <f t="shared" si="53"/>
        <v>BAJO</v>
      </c>
    </row>
    <row r="403" spans="1:20" ht="38.25" x14ac:dyDescent="0.25">
      <c r="A403" s="141"/>
      <c r="B403" s="10" t="s">
        <v>223</v>
      </c>
      <c r="C403" s="3" t="s">
        <v>29</v>
      </c>
      <c r="D403" s="1" t="s">
        <v>231</v>
      </c>
      <c r="E403" s="54">
        <v>39</v>
      </c>
      <c r="F403" s="54">
        <v>10</v>
      </c>
      <c r="G403" s="49" t="s">
        <v>289</v>
      </c>
      <c r="H403" s="136">
        <v>8</v>
      </c>
      <c r="I403" s="55">
        <f t="shared" si="56"/>
        <v>0.8</v>
      </c>
      <c r="J403" s="31" t="str">
        <f t="shared" si="54"/>
        <v>ALTO</v>
      </c>
      <c r="K403" s="33">
        <v>5</v>
      </c>
      <c r="L403" s="33">
        <v>30</v>
      </c>
      <c r="M403" s="132">
        <v>6.0000000000000002E-6</v>
      </c>
      <c r="N403" s="33">
        <v>0</v>
      </c>
      <c r="O403" s="33">
        <v>29.916665999999999</v>
      </c>
      <c r="P403" s="127">
        <f t="shared" si="55"/>
        <v>0.99722219999999995</v>
      </c>
      <c r="Q403" s="31" t="str">
        <f t="shared" si="52"/>
        <v>MUY ALTO</v>
      </c>
      <c r="R403" s="102"/>
      <c r="S403" s="32">
        <f t="shared" si="57"/>
        <v>0.79777776</v>
      </c>
      <c r="T403" s="31" t="str">
        <f t="shared" si="53"/>
        <v>ALTO</v>
      </c>
    </row>
    <row r="404" spans="1:20" ht="38.25" x14ac:dyDescent="0.25">
      <c r="A404" s="141"/>
      <c r="B404" s="10" t="s">
        <v>223</v>
      </c>
      <c r="C404" s="3" t="s">
        <v>30</v>
      </c>
      <c r="D404" s="1" t="s">
        <v>231</v>
      </c>
      <c r="E404" s="54">
        <v>46</v>
      </c>
      <c r="F404" s="54">
        <v>10</v>
      </c>
      <c r="G404" s="49" t="s">
        <v>289</v>
      </c>
      <c r="H404" s="136">
        <v>6</v>
      </c>
      <c r="I404" s="55">
        <f t="shared" si="56"/>
        <v>0.6</v>
      </c>
      <c r="J404" s="31" t="str">
        <f t="shared" si="54"/>
        <v>MEDIO</v>
      </c>
      <c r="K404" s="33">
        <v>5</v>
      </c>
      <c r="L404" s="33">
        <v>25</v>
      </c>
      <c r="M404" s="132">
        <v>5.0000000000000004E-6</v>
      </c>
      <c r="N404" s="33">
        <v>0.83994400000000002</v>
      </c>
      <c r="O404" s="33">
        <v>24.965043999999999</v>
      </c>
      <c r="P404" s="127">
        <f t="shared" si="55"/>
        <v>0.99860176</v>
      </c>
      <c r="Q404" s="31" t="str">
        <f t="shared" si="52"/>
        <v>MUY ALTO</v>
      </c>
      <c r="R404" s="102"/>
      <c r="S404" s="32">
        <f t="shared" si="57"/>
        <v>0.59916105600000003</v>
      </c>
      <c r="T404" s="31" t="str">
        <f t="shared" si="53"/>
        <v>MEDIO</v>
      </c>
    </row>
    <row r="405" spans="1:20" ht="38.25" x14ac:dyDescent="0.25">
      <c r="A405" s="141"/>
      <c r="B405" s="10" t="s">
        <v>223</v>
      </c>
      <c r="C405" s="3" t="s">
        <v>31</v>
      </c>
      <c r="D405" s="1" t="s">
        <v>231</v>
      </c>
      <c r="E405" s="54">
        <v>232</v>
      </c>
      <c r="F405" s="54">
        <v>60</v>
      </c>
      <c r="G405" s="49" t="s">
        <v>289</v>
      </c>
      <c r="H405" s="136">
        <v>23</v>
      </c>
      <c r="I405" s="55">
        <f t="shared" si="56"/>
        <v>0.38333333333333336</v>
      </c>
      <c r="J405" s="31" t="str">
        <f t="shared" si="54"/>
        <v>BAJO</v>
      </c>
      <c r="K405" s="33">
        <v>30</v>
      </c>
      <c r="L405" s="33">
        <v>25</v>
      </c>
      <c r="M405" s="132">
        <v>8.3333333333333333E-7</v>
      </c>
      <c r="N405" s="33">
        <v>0</v>
      </c>
      <c r="O405" s="33">
        <v>25</v>
      </c>
      <c r="P405" s="127">
        <f t="shared" si="55"/>
        <v>1</v>
      </c>
      <c r="Q405" s="31" t="str">
        <f t="shared" si="52"/>
        <v>MUY ALTO</v>
      </c>
      <c r="R405" s="102"/>
      <c r="S405" s="32">
        <f t="shared" si="57"/>
        <v>0.38333333333333336</v>
      </c>
      <c r="T405" s="31" t="str">
        <f t="shared" si="53"/>
        <v>BAJO</v>
      </c>
    </row>
    <row r="406" spans="1:20" ht="38.25" x14ac:dyDescent="0.25">
      <c r="A406" s="141"/>
      <c r="B406" s="10" t="s">
        <v>223</v>
      </c>
      <c r="C406" s="3" t="s">
        <v>27</v>
      </c>
      <c r="D406" s="1" t="s">
        <v>232</v>
      </c>
      <c r="E406" s="54">
        <v>682</v>
      </c>
      <c r="F406" s="54">
        <v>100</v>
      </c>
      <c r="G406" s="49" t="s">
        <v>289</v>
      </c>
      <c r="H406" s="136">
        <v>106</v>
      </c>
      <c r="I406" s="55">
        <f t="shared" si="56"/>
        <v>1.06</v>
      </c>
      <c r="J406" s="31" t="str">
        <f t="shared" si="54"/>
        <v>MUY ALTO</v>
      </c>
      <c r="K406" s="33">
        <v>150</v>
      </c>
      <c r="L406" s="33">
        <v>50</v>
      </c>
      <c r="M406" s="132">
        <v>3.333333333333333E-7</v>
      </c>
      <c r="N406" s="33">
        <v>0</v>
      </c>
      <c r="O406" s="33">
        <v>49.792720000000003</v>
      </c>
      <c r="P406" s="127">
        <f t="shared" si="55"/>
        <v>0.99585440000000003</v>
      </c>
      <c r="Q406" s="31" t="str">
        <f t="shared" si="52"/>
        <v>MUY ALTO</v>
      </c>
      <c r="R406" s="102"/>
      <c r="S406" s="32">
        <f t="shared" si="57"/>
        <v>1.055605664</v>
      </c>
      <c r="T406" s="31" t="str">
        <f t="shared" si="53"/>
        <v>MUY ALTO</v>
      </c>
    </row>
    <row r="407" spans="1:20" ht="38.25" x14ac:dyDescent="0.25">
      <c r="A407" s="141"/>
      <c r="B407" s="10" t="s">
        <v>223</v>
      </c>
      <c r="C407" s="3" t="s">
        <v>29</v>
      </c>
      <c r="D407" s="1" t="s">
        <v>232</v>
      </c>
      <c r="E407" s="54">
        <v>35</v>
      </c>
      <c r="F407" s="54">
        <v>10</v>
      </c>
      <c r="G407" s="49" t="s">
        <v>289</v>
      </c>
      <c r="H407" s="136">
        <v>6</v>
      </c>
      <c r="I407" s="55">
        <f t="shared" si="56"/>
        <v>0.6</v>
      </c>
      <c r="J407" s="31" t="str">
        <f t="shared" si="54"/>
        <v>MEDIO</v>
      </c>
      <c r="K407" s="33">
        <v>15</v>
      </c>
      <c r="L407" s="33">
        <v>12.464748</v>
      </c>
      <c r="M407" s="132">
        <v>8.3098320000000001E-7</v>
      </c>
      <c r="N407" s="33">
        <v>0</v>
      </c>
      <c r="O407" s="33">
        <v>12.464748</v>
      </c>
      <c r="P407" s="127">
        <f t="shared" si="55"/>
        <v>1</v>
      </c>
      <c r="Q407" s="31" t="str">
        <f t="shared" si="52"/>
        <v>MUY ALTO</v>
      </c>
      <c r="R407" s="102"/>
      <c r="S407" s="32">
        <f t="shared" si="57"/>
        <v>0.6</v>
      </c>
      <c r="T407" s="31" t="str">
        <f t="shared" si="53"/>
        <v>MEDIO</v>
      </c>
    </row>
    <row r="408" spans="1:20" ht="38.25" x14ac:dyDescent="0.25">
      <c r="A408" s="141"/>
      <c r="B408" s="10" t="s">
        <v>223</v>
      </c>
      <c r="C408" s="3" t="s">
        <v>30</v>
      </c>
      <c r="D408" s="1" t="s">
        <v>232</v>
      </c>
      <c r="E408" s="54">
        <v>29</v>
      </c>
      <c r="F408" s="54">
        <v>10</v>
      </c>
      <c r="G408" s="49" t="s">
        <v>289</v>
      </c>
      <c r="H408" s="136">
        <v>10</v>
      </c>
      <c r="I408" s="55">
        <f t="shared" si="56"/>
        <v>1</v>
      </c>
      <c r="J408" s="31" t="str">
        <f t="shared" si="54"/>
        <v>MUY ALTO</v>
      </c>
      <c r="K408" s="33">
        <v>15</v>
      </c>
      <c r="L408" s="33">
        <v>12</v>
      </c>
      <c r="M408" s="132">
        <v>8.0000000000000007E-7</v>
      </c>
      <c r="N408" s="33">
        <v>0</v>
      </c>
      <c r="O408" s="33">
        <v>9.8333329999999997</v>
      </c>
      <c r="P408" s="127">
        <f t="shared" si="55"/>
        <v>0.81944441666666668</v>
      </c>
      <c r="Q408" s="31" t="str">
        <f t="shared" si="52"/>
        <v>MUY ALTO</v>
      </c>
      <c r="R408" s="102"/>
      <c r="S408" s="32">
        <f t="shared" si="57"/>
        <v>0.81944441666666668</v>
      </c>
      <c r="T408" s="31" t="str">
        <f t="shared" si="53"/>
        <v>MUY ALTO</v>
      </c>
    </row>
    <row r="409" spans="1:20" ht="38.25" x14ac:dyDescent="0.25">
      <c r="A409" s="141"/>
      <c r="B409" s="10" t="s">
        <v>223</v>
      </c>
      <c r="C409" s="3" t="s">
        <v>31</v>
      </c>
      <c r="D409" s="1" t="s">
        <v>232</v>
      </c>
      <c r="E409" s="54">
        <v>99</v>
      </c>
      <c r="F409" s="54">
        <v>30</v>
      </c>
      <c r="G409" s="49" t="s">
        <v>289</v>
      </c>
      <c r="H409" s="136">
        <v>17</v>
      </c>
      <c r="I409" s="55">
        <f t="shared" si="56"/>
        <v>0.56666666666666665</v>
      </c>
      <c r="J409" s="31" t="str">
        <f t="shared" si="54"/>
        <v>MEDIO</v>
      </c>
      <c r="K409" s="33">
        <v>45</v>
      </c>
      <c r="L409" s="33">
        <v>12.040122999999999</v>
      </c>
      <c r="M409" s="132">
        <v>2.675582888888889E-7</v>
      </c>
      <c r="N409" s="33">
        <v>0</v>
      </c>
      <c r="O409" s="33">
        <v>12.040122999999999</v>
      </c>
      <c r="P409" s="127">
        <f t="shared" si="55"/>
        <v>1</v>
      </c>
      <c r="Q409" s="31" t="str">
        <f t="shared" si="52"/>
        <v>MUY ALTO</v>
      </c>
      <c r="R409" s="102"/>
      <c r="S409" s="32">
        <f t="shared" si="57"/>
        <v>0.56666666666666665</v>
      </c>
      <c r="T409" s="31" t="str">
        <f t="shared" si="53"/>
        <v>MEDIO</v>
      </c>
    </row>
    <row r="410" spans="1:20" ht="38.25" x14ac:dyDescent="0.25">
      <c r="A410" s="141"/>
      <c r="B410" s="10" t="s">
        <v>223</v>
      </c>
      <c r="C410" s="3" t="s">
        <v>27</v>
      </c>
      <c r="D410" s="1" t="s">
        <v>233</v>
      </c>
      <c r="E410" s="54">
        <v>1224</v>
      </c>
      <c r="F410" s="54">
        <v>200</v>
      </c>
      <c r="G410" s="49" t="s">
        <v>289</v>
      </c>
      <c r="H410" s="136">
        <v>298</v>
      </c>
      <c r="I410" s="55">
        <f t="shared" si="56"/>
        <v>1.49</v>
      </c>
      <c r="J410" s="31" t="str">
        <f t="shared" si="54"/>
        <v>MUY ALTO</v>
      </c>
      <c r="K410" s="33">
        <v>100</v>
      </c>
      <c r="L410" s="33">
        <v>30</v>
      </c>
      <c r="M410" s="132">
        <v>2.9999999999999999E-7</v>
      </c>
      <c r="N410" s="33">
        <v>0</v>
      </c>
      <c r="O410" s="33">
        <v>30</v>
      </c>
      <c r="P410" s="127">
        <f t="shared" si="55"/>
        <v>1</v>
      </c>
      <c r="Q410" s="31" t="str">
        <f t="shared" si="52"/>
        <v>MUY ALTO</v>
      </c>
      <c r="R410" s="102"/>
      <c r="S410" s="32">
        <f t="shared" si="57"/>
        <v>1.49</v>
      </c>
      <c r="T410" s="31" t="str">
        <f t="shared" si="53"/>
        <v>MUY ALTO</v>
      </c>
    </row>
    <row r="411" spans="1:20" ht="38.25" x14ac:dyDescent="0.25">
      <c r="A411" s="141"/>
      <c r="B411" s="10" t="s">
        <v>223</v>
      </c>
      <c r="C411" s="3" t="s">
        <v>29</v>
      </c>
      <c r="D411" s="1" t="s">
        <v>233</v>
      </c>
      <c r="E411" s="54">
        <v>35</v>
      </c>
      <c r="F411" s="54">
        <v>50</v>
      </c>
      <c r="G411" s="49" t="s">
        <v>289</v>
      </c>
      <c r="H411" s="136">
        <v>26</v>
      </c>
      <c r="I411" s="55">
        <f t="shared" si="56"/>
        <v>0.52</v>
      </c>
      <c r="J411" s="31" t="str">
        <f t="shared" si="54"/>
        <v>MEDIO</v>
      </c>
      <c r="K411" s="33">
        <v>30</v>
      </c>
      <c r="L411" s="33">
        <v>10</v>
      </c>
      <c r="M411" s="132">
        <v>3.333333333333333E-7</v>
      </c>
      <c r="N411" s="33">
        <v>0</v>
      </c>
      <c r="O411" s="33">
        <v>9.8788110000000007</v>
      </c>
      <c r="P411" s="127">
        <f t="shared" si="55"/>
        <v>0.98788110000000007</v>
      </c>
      <c r="Q411" s="31" t="str">
        <f t="shared" si="52"/>
        <v>MUY ALTO</v>
      </c>
      <c r="R411" s="102"/>
      <c r="S411" s="32">
        <f t="shared" si="57"/>
        <v>0.51369817200000001</v>
      </c>
      <c r="T411" s="31" t="str">
        <f t="shared" si="53"/>
        <v>MEDIO</v>
      </c>
    </row>
    <row r="412" spans="1:20" ht="38.25" x14ac:dyDescent="0.25">
      <c r="A412" s="141"/>
      <c r="B412" s="10" t="s">
        <v>223</v>
      </c>
      <c r="C412" s="3" t="s">
        <v>30</v>
      </c>
      <c r="D412" s="1" t="s">
        <v>233</v>
      </c>
      <c r="E412" s="54">
        <v>144</v>
      </c>
      <c r="F412" s="54">
        <v>50</v>
      </c>
      <c r="G412" s="49" t="s">
        <v>289</v>
      </c>
      <c r="H412" s="136">
        <v>57</v>
      </c>
      <c r="I412" s="55">
        <f t="shared" si="56"/>
        <v>1.1399999999999999</v>
      </c>
      <c r="J412" s="31" t="str">
        <f t="shared" si="54"/>
        <v>MUY ALTO</v>
      </c>
      <c r="K412" s="33">
        <v>30</v>
      </c>
      <c r="L412" s="33">
        <v>10</v>
      </c>
      <c r="M412" s="132">
        <v>3.333333333333333E-7</v>
      </c>
      <c r="N412" s="33">
        <v>0</v>
      </c>
      <c r="O412" s="33">
        <v>0</v>
      </c>
      <c r="P412" s="127">
        <f t="shared" si="55"/>
        <v>0</v>
      </c>
      <c r="Q412" s="31" t="str">
        <f t="shared" si="52"/>
        <v>MUY BAJO</v>
      </c>
      <c r="R412" s="102"/>
      <c r="S412" s="32">
        <f t="shared" si="57"/>
        <v>0</v>
      </c>
      <c r="T412" s="31" t="str">
        <f t="shared" si="53"/>
        <v>MUY BAJO</v>
      </c>
    </row>
    <row r="413" spans="1:20" ht="38.25" x14ac:dyDescent="0.25">
      <c r="A413" s="141"/>
      <c r="B413" s="10" t="s">
        <v>223</v>
      </c>
      <c r="C413" s="3" t="s">
        <v>31</v>
      </c>
      <c r="D413" s="1" t="s">
        <v>233</v>
      </c>
      <c r="E413" s="54">
        <v>227</v>
      </c>
      <c r="F413" s="54">
        <v>100</v>
      </c>
      <c r="G413" s="49" t="s">
        <v>289</v>
      </c>
      <c r="H413" s="136">
        <v>52</v>
      </c>
      <c r="I413" s="55">
        <f t="shared" si="56"/>
        <v>0.52</v>
      </c>
      <c r="J413" s="31" t="str">
        <f t="shared" si="54"/>
        <v>MEDIO</v>
      </c>
      <c r="K413" s="33">
        <v>50</v>
      </c>
      <c r="L413" s="33">
        <v>10</v>
      </c>
      <c r="M413" s="132">
        <v>2.0000000000000002E-7</v>
      </c>
      <c r="N413" s="33">
        <v>0</v>
      </c>
      <c r="O413" s="33">
        <v>0</v>
      </c>
      <c r="P413" s="127">
        <f t="shared" si="55"/>
        <v>0</v>
      </c>
      <c r="Q413" s="31" t="str">
        <f t="shared" ref="Q413:Q478" si="58">IF(P413&lt;=20%,"MUY BAJO",IF(AND(P413&gt;20%,P413&lt;=40%),"BAJO",IF(AND(P413&gt;40%,P413&lt;=60%),"MEDIO",IF(AND(P413&gt;60%,P413&lt;=80%),"ALTO","MUY ALTO"))))</f>
        <v>MUY BAJO</v>
      </c>
      <c r="R413" s="102"/>
      <c r="S413" s="32">
        <f t="shared" si="57"/>
        <v>0</v>
      </c>
      <c r="T413" s="31" t="str">
        <f t="shared" ref="T413:T478" si="59">IF(S413&lt;=20%,"MUY BAJO",IF(AND(S413&gt;20%,S413&lt;=40%),"BAJO",IF(AND(S413&gt;40%,S413&lt;=60%),"MEDIO",IF(AND(S413&gt;60%,S413&lt;=80%),"ALTO","MUY ALTO"))))</f>
        <v>MUY BAJO</v>
      </c>
    </row>
    <row r="414" spans="1:20" ht="51" x14ac:dyDescent="0.25">
      <c r="A414" s="141"/>
      <c r="B414" s="10" t="s">
        <v>223</v>
      </c>
      <c r="C414" s="3" t="s">
        <v>27</v>
      </c>
      <c r="D414" s="1" t="s">
        <v>234</v>
      </c>
      <c r="E414" s="54">
        <v>0</v>
      </c>
      <c r="F414" s="54">
        <v>100</v>
      </c>
      <c r="G414" s="49" t="s">
        <v>289</v>
      </c>
      <c r="H414" s="136">
        <v>135</v>
      </c>
      <c r="I414" s="55">
        <f t="shared" si="56"/>
        <v>1.35</v>
      </c>
      <c r="J414" s="31" t="str">
        <f t="shared" si="54"/>
        <v>MUY ALTO</v>
      </c>
      <c r="K414" s="33">
        <v>50</v>
      </c>
      <c r="L414" s="33">
        <v>30</v>
      </c>
      <c r="M414" s="132">
        <v>5.9999999999999997E-7</v>
      </c>
      <c r="N414" s="33">
        <v>0</v>
      </c>
      <c r="O414" s="33">
        <v>30</v>
      </c>
      <c r="P414" s="127">
        <f t="shared" si="55"/>
        <v>1</v>
      </c>
      <c r="Q414" s="31" t="str">
        <f t="shared" si="58"/>
        <v>MUY ALTO</v>
      </c>
      <c r="R414" s="102"/>
      <c r="S414" s="32">
        <f t="shared" si="57"/>
        <v>1.35</v>
      </c>
      <c r="T414" s="31" t="str">
        <f t="shared" si="59"/>
        <v>MUY ALTO</v>
      </c>
    </row>
    <row r="415" spans="1:20" ht="38.25" x14ac:dyDescent="0.25">
      <c r="A415" s="141"/>
      <c r="B415" s="10" t="s">
        <v>223</v>
      </c>
      <c r="C415" s="3" t="s">
        <v>29</v>
      </c>
      <c r="D415" s="1" t="s">
        <v>235</v>
      </c>
      <c r="E415" s="54">
        <v>0</v>
      </c>
      <c r="F415" s="54">
        <v>50</v>
      </c>
      <c r="G415" s="49" t="s">
        <v>289</v>
      </c>
      <c r="H415" s="136">
        <v>0</v>
      </c>
      <c r="I415" s="55">
        <f t="shared" si="56"/>
        <v>0</v>
      </c>
      <c r="J415" s="31" t="str">
        <f t="shared" si="54"/>
        <v>MUY BAJO</v>
      </c>
      <c r="K415" s="33">
        <v>25</v>
      </c>
      <c r="L415" s="33">
        <v>10</v>
      </c>
      <c r="M415" s="132">
        <v>4.0000000000000003E-7</v>
      </c>
      <c r="N415" s="33">
        <v>0</v>
      </c>
      <c r="O415" s="33">
        <v>10</v>
      </c>
      <c r="P415" s="127">
        <f t="shared" si="55"/>
        <v>1</v>
      </c>
      <c r="Q415" s="31" t="str">
        <f t="shared" si="58"/>
        <v>MUY ALTO</v>
      </c>
      <c r="R415" s="102"/>
      <c r="S415" s="32">
        <f t="shared" si="57"/>
        <v>0</v>
      </c>
      <c r="T415" s="31" t="str">
        <f t="shared" si="59"/>
        <v>MUY BAJO</v>
      </c>
    </row>
    <row r="416" spans="1:20" ht="38.25" x14ac:dyDescent="0.25">
      <c r="A416" s="141"/>
      <c r="B416" s="10" t="s">
        <v>223</v>
      </c>
      <c r="C416" s="3" t="s">
        <v>30</v>
      </c>
      <c r="D416" s="1" t="s">
        <v>235</v>
      </c>
      <c r="E416" s="54">
        <v>0</v>
      </c>
      <c r="F416" s="54">
        <v>50</v>
      </c>
      <c r="G416" s="49" t="s">
        <v>289</v>
      </c>
      <c r="H416" s="136">
        <v>100</v>
      </c>
      <c r="I416" s="55">
        <f t="shared" si="56"/>
        <v>2</v>
      </c>
      <c r="J416" s="31" t="str">
        <f t="shared" si="54"/>
        <v>MUY ALTO</v>
      </c>
      <c r="K416" s="33">
        <v>25</v>
      </c>
      <c r="L416" s="33">
        <v>10</v>
      </c>
      <c r="M416" s="132">
        <v>4.0000000000000003E-7</v>
      </c>
      <c r="N416" s="33">
        <v>0</v>
      </c>
      <c r="O416" s="33">
        <v>10</v>
      </c>
      <c r="P416" s="127">
        <f t="shared" si="55"/>
        <v>1</v>
      </c>
      <c r="Q416" s="31" t="str">
        <f t="shared" si="58"/>
        <v>MUY ALTO</v>
      </c>
      <c r="R416" s="102"/>
      <c r="S416" s="32">
        <f t="shared" si="57"/>
        <v>2</v>
      </c>
      <c r="T416" s="31" t="str">
        <f t="shared" si="59"/>
        <v>MUY ALTO</v>
      </c>
    </row>
    <row r="417" spans="1:20" ht="38.25" x14ac:dyDescent="0.25">
      <c r="A417" s="141"/>
      <c r="B417" s="10" t="s">
        <v>223</v>
      </c>
      <c r="C417" s="3" t="s">
        <v>31</v>
      </c>
      <c r="D417" s="1" t="s">
        <v>235</v>
      </c>
      <c r="E417" s="54">
        <v>0</v>
      </c>
      <c r="F417" s="54">
        <v>50</v>
      </c>
      <c r="G417" s="49" t="s">
        <v>289</v>
      </c>
      <c r="H417" s="136">
        <v>0</v>
      </c>
      <c r="I417" s="55">
        <f t="shared" si="56"/>
        <v>0</v>
      </c>
      <c r="J417" s="31" t="str">
        <f t="shared" si="54"/>
        <v>MUY BAJO</v>
      </c>
      <c r="K417" s="33">
        <v>25</v>
      </c>
      <c r="L417" s="33">
        <v>10</v>
      </c>
      <c r="M417" s="132">
        <v>4.0000000000000003E-7</v>
      </c>
      <c r="N417" s="33">
        <v>0</v>
      </c>
      <c r="O417" s="33">
        <v>10</v>
      </c>
      <c r="P417" s="127">
        <f t="shared" si="55"/>
        <v>1</v>
      </c>
      <c r="Q417" s="31" t="str">
        <f t="shared" si="58"/>
        <v>MUY ALTO</v>
      </c>
      <c r="R417" s="102"/>
      <c r="S417" s="32">
        <f t="shared" si="57"/>
        <v>0</v>
      </c>
      <c r="T417" s="31" t="str">
        <f t="shared" si="59"/>
        <v>MUY BAJO</v>
      </c>
    </row>
    <row r="418" spans="1:20" ht="51" x14ac:dyDescent="0.25">
      <c r="A418" s="141"/>
      <c r="B418" s="10" t="s">
        <v>236</v>
      </c>
      <c r="C418" s="3" t="s">
        <v>27</v>
      </c>
      <c r="D418" s="1" t="s">
        <v>237</v>
      </c>
      <c r="E418" s="54">
        <v>0</v>
      </c>
      <c r="F418" s="54">
        <v>3</v>
      </c>
      <c r="G418" s="49" t="s">
        <v>291</v>
      </c>
      <c r="H418" s="136">
        <v>0</v>
      </c>
      <c r="I418" s="55">
        <f t="shared" si="56"/>
        <v>0</v>
      </c>
      <c r="J418" s="31" t="str">
        <f t="shared" si="54"/>
        <v>MUY BAJO</v>
      </c>
      <c r="K418" s="33">
        <v>36</v>
      </c>
      <c r="L418" s="33">
        <v>29.45</v>
      </c>
      <c r="M418" s="132">
        <v>8.1805555555555555E-7</v>
      </c>
      <c r="N418" s="33">
        <v>0</v>
      </c>
      <c r="O418" s="33">
        <v>19.918679999999998</v>
      </c>
      <c r="P418" s="127">
        <f t="shared" si="55"/>
        <v>0.67635585738539894</v>
      </c>
      <c r="Q418" s="31" t="str">
        <f t="shared" si="58"/>
        <v>ALTO</v>
      </c>
      <c r="R418" s="102"/>
      <c r="S418" s="32">
        <f t="shared" si="57"/>
        <v>0</v>
      </c>
      <c r="T418" s="31" t="str">
        <f t="shared" si="59"/>
        <v>MUY BAJO</v>
      </c>
    </row>
    <row r="419" spans="1:20" ht="51" x14ac:dyDescent="0.25">
      <c r="A419" s="141"/>
      <c r="B419" s="10" t="s">
        <v>236</v>
      </c>
      <c r="C419" s="3" t="s">
        <v>29</v>
      </c>
      <c r="D419" s="1" t="s">
        <v>237</v>
      </c>
      <c r="E419" s="54">
        <v>0</v>
      </c>
      <c r="F419" s="54">
        <v>1</v>
      </c>
      <c r="G419" s="49" t="s">
        <v>291</v>
      </c>
      <c r="H419" s="136">
        <v>0</v>
      </c>
      <c r="I419" s="55">
        <f t="shared" si="56"/>
        <v>0</v>
      </c>
      <c r="J419" s="31" t="str">
        <f t="shared" si="54"/>
        <v>MUY BAJO</v>
      </c>
      <c r="K419" s="33">
        <v>36</v>
      </c>
      <c r="L419" s="33">
        <v>20</v>
      </c>
      <c r="M419" s="132">
        <v>5.5555555555555562E-7</v>
      </c>
      <c r="N419" s="33">
        <v>0</v>
      </c>
      <c r="O419" s="33">
        <v>20</v>
      </c>
      <c r="P419" s="127">
        <f t="shared" si="55"/>
        <v>1</v>
      </c>
      <c r="Q419" s="31" t="str">
        <f t="shared" si="58"/>
        <v>MUY ALTO</v>
      </c>
      <c r="R419" s="102"/>
      <c r="S419" s="32">
        <f t="shared" si="57"/>
        <v>0</v>
      </c>
      <c r="T419" s="31" t="str">
        <f t="shared" si="59"/>
        <v>MUY BAJO</v>
      </c>
    </row>
    <row r="420" spans="1:20" ht="51" x14ac:dyDescent="0.25">
      <c r="A420" s="141"/>
      <c r="B420" s="10" t="s">
        <v>236</v>
      </c>
      <c r="C420" s="3" t="s">
        <v>30</v>
      </c>
      <c r="D420" s="1" t="s">
        <v>237</v>
      </c>
      <c r="E420" s="54">
        <v>0</v>
      </c>
      <c r="F420" s="54">
        <v>1</v>
      </c>
      <c r="G420" s="49" t="s">
        <v>289</v>
      </c>
      <c r="H420" s="136">
        <v>0</v>
      </c>
      <c r="I420" s="55">
        <f t="shared" si="56"/>
        <v>0</v>
      </c>
      <c r="J420" s="31" t="str">
        <f t="shared" si="54"/>
        <v>MUY BAJO</v>
      </c>
      <c r="K420" s="33">
        <v>36</v>
      </c>
      <c r="L420" s="33">
        <v>20</v>
      </c>
      <c r="M420" s="132">
        <v>5.5555555555555562E-7</v>
      </c>
      <c r="N420" s="33">
        <v>0</v>
      </c>
      <c r="O420" s="33">
        <v>20</v>
      </c>
      <c r="P420" s="127">
        <f t="shared" si="55"/>
        <v>1</v>
      </c>
      <c r="Q420" s="31" t="str">
        <f t="shared" si="58"/>
        <v>MUY ALTO</v>
      </c>
      <c r="R420" s="102"/>
      <c r="S420" s="32">
        <f t="shared" si="57"/>
        <v>0</v>
      </c>
      <c r="T420" s="31" t="str">
        <f t="shared" si="59"/>
        <v>MUY BAJO</v>
      </c>
    </row>
    <row r="421" spans="1:20" ht="51" x14ac:dyDescent="0.25">
      <c r="A421" s="141"/>
      <c r="B421" s="10" t="s">
        <v>236</v>
      </c>
      <c r="C421" s="3" t="s">
        <v>31</v>
      </c>
      <c r="D421" s="1" t="s">
        <v>237</v>
      </c>
      <c r="E421" s="54">
        <v>0</v>
      </c>
      <c r="F421" s="54">
        <v>1</v>
      </c>
      <c r="G421" s="49" t="s">
        <v>289</v>
      </c>
      <c r="H421" s="136">
        <v>0</v>
      </c>
      <c r="I421" s="55">
        <f t="shared" si="56"/>
        <v>0</v>
      </c>
      <c r="J421" s="31" t="str">
        <f t="shared" si="54"/>
        <v>MUY BAJO</v>
      </c>
      <c r="K421" s="33">
        <v>36</v>
      </c>
      <c r="L421" s="33">
        <v>20</v>
      </c>
      <c r="M421" s="132">
        <v>5.5555555555555562E-7</v>
      </c>
      <c r="N421" s="33">
        <v>0</v>
      </c>
      <c r="O421" s="33">
        <v>0</v>
      </c>
      <c r="P421" s="127">
        <f t="shared" si="55"/>
        <v>0</v>
      </c>
      <c r="Q421" s="31" t="str">
        <f t="shared" si="58"/>
        <v>MUY BAJO</v>
      </c>
      <c r="R421" s="102"/>
      <c r="S421" s="32">
        <f t="shared" si="57"/>
        <v>0</v>
      </c>
      <c r="T421" s="31" t="str">
        <f t="shared" si="59"/>
        <v>MUY BAJO</v>
      </c>
    </row>
    <row r="422" spans="1:20" ht="25.5" x14ac:dyDescent="0.25">
      <c r="A422" s="141"/>
      <c r="B422" s="22" t="s">
        <v>313</v>
      </c>
      <c r="C422" s="23"/>
      <c r="D422" s="24"/>
      <c r="E422" s="87"/>
      <c r="F422" s="87"/>
      <c r="G422" s="88"/>
      <c r="H422" s="87"/>
      <c r="I422" s="89">
        <f>+AVERAGE(I359:I421)</f>
        <v>1.1242722542008257</v>
      </c>
      <c r="J422" s="42" t="str">
        <f t="shared" si="54"/>
        <v>MUY ALTO</v>
      </c>
      <c r="K422" s="43">
        <v>3973.74</v>
      </c>
      <c r="L422" s="43">
        <v>2033.7348930000001</v>
      </c>
      <c r="M422" s="133">
        <v>5.1179364855274877E-7</v>
      </c>
      <c r="N422" s="43">
        <v>372.52989000000002</v>
      </c>
      <c r="O422" s="43">
        <v>1753.0951930000001</v>
      </c>
      <c r="P422" s="113">
        <f>+O422/L422</f>
        <v>0.86200772727755925</v>
      </c>
      <c r="Q422" s="31" t="str">
        <f t="shared" si="58"/>
        <v>MUY ALTO</v>
      </c>
      <c r="R422" s="102"/>
      <c r="S422" s="74">
        <f t="shared" si="57"/>
        <v>0.9691313706848721</v>
      </c>
      <c r="T422" s="31" t="str">
        <f t="shared" si="59"/>
        <v>MUY ALTO</v>
      </c>
    </row>
    <row r="423" spans="1:20" ht="38.25" x14ac:dyDescent="0.25">
      <c r="A423" s="142"/>
      <c r="B423" s="8" t="s">
        <v>312</v>
      </c>
      <c r="C423" s="21"/>
      <c r="D423" s="9"/>
      <c r="E423" s="90"/>
      <c r="F423" s="90"/>
      <c r="G423" s="21"/>
      <c r="H423" s="90"/>
      <c r="I423" s="91">
        <f>+AVERAGE(I291,I298,I321,I358,I422)</f>
        <v>0.95067797241372209</v>
      </c>
      <c r="J423" s="39" t="str">
        <f t="shared" si="54"/>
        <v>MUY ALTO</v>
      </c>
      <c r="K423" s="38">
        <v>15877.14</v>
      </c>
      <c r="L423" s="38">
        <v>23926.563348</v>
      </c>
      <c r="M423" s="117">
        <v>1.5069819468745631E-6</v>
      </c>
      <c r="N423" s="38">
        <v>4102.3401430000004</v>
      </c>
      <c r="O423" s="38">
        <v>14564.559279999999</v>
      </c>
      <c r="P423" s="114">
        <f>+O423/L423</f>
        <v>0.60871923260209615</v>
      </c>
      <c r="Q423" s="31" t="str">
        <f>IF(P423&lt;=20%,"MUY BAJO",IF(AND(P423&gt;20%,P423&lt;=40%),"BAJO",IF(AND(P423&gt;40%,P423&lt;=60%),"MEDIO",IF(AND(P423&gt;60%,P423&lt;=80%),"ALTO","MUY ALTO"))))</f>
        <v>ALTO</v>
      </c>
      <c r="R423" s="102"/>
      <c r="S423" s="44">
        <f t="shared" si="57"/>
        <v>0.57869596581939764</v>
      </c>
      <c r="T423" s="31" t="str">
        <f t="shared" si="59"/>
        <v>MEDIO</v>
      </c>
    </row>
    <row r="424" spans="1:20" ht="38.25" customHeight="1" x14ac:dyDescent="0.25">
      <c r="A424" s="140" t="s">
        <v>307</v>
      </c>
      <c r="B424" s="17" t="s">
        <v>238</v>
      </c>
      <c r="C424" s="18" t="s">
        <v>27</v>
      </c>
      <c r="D424" s="19" t="s">
        <v>239</v>
      </c>
      <c r="E424" s="67">
        <v>3352</v>
      </c>
      <c r="F424" s="92">
        <v>1500</v>
      </c>
      <c r="G424" s="66" t="s">
        <v>289</v>
      </c>
      <c r="H424" s="136">
        <v>1233</v>
      </c>
      <c r="I424" s="68">
        <f t="shared" si="56"/>
        <v>0.82199999999999995</v>
      </c>
      <c r="J424" s="41" t="str">
        <f t="shared" si="54"/>
        <v>MUY ALTO</v>
      </c>
      <c r="K424" s="33">
        <v>121.65</v>
      </c>
      <c r="L424" s="33">
        <v>60.802898999999996</v>
      </c>
      <c r="M424" s="132">
        <v>4.9981832305795319E-7</v>
      </c>
      <c r="N424" s="33">
        <v>36.379924000000003</v>
      </c>
      <c r="O424" s="33">
        <v>54.301803</v>
      </c>
      <c r="P424" s="127">
        <f t="shared" ref="P424:P487" si="60">+O424/L424</f>
        <v>0.8930791770306874</v>
      </c>
      <c r="Q424" s="31" t="str">
        <f t="shared" si="58"/>
        <v>MUY ALTO</v>
      </c>
      <c r="R424" s="102"/>
      <c r="S424" s="32">
        <f t="shared" si="57"/>
        <v>0.73411108351922505</v>
      </c>
      <c r="T424" s="41" t="str">
        <f t="shared" si="59"/>
        <v>ALTO</v>
      </c>
    </row>
    <row r="425" spans="1:20" ht="38.25" x14ac:dyDescent="0.25">
      <c r="A425" s="141"/>
      <c r="B425" s="10" t="s">
        <v>238</v>
      </c>
      <c r="C425" s="3" t="s">
        <v>29</v>
      </c>
      <c r="D425" s="1" t="s">
        <v>239</v>
      </c>
      <c r="E425" s="54">
        <v>509</v>
      </c>
      <c r="F425" s="93">
        <v>200</v>
      </c>
      <c r="G425" s="49" t="s">
        <v>289</v>
      </c>
      <c r="H425" s="136">
        <v>0</v>
      </c>
      <c r="I425" s="55">
        <f t="shared" si="56"/>
        <v>0</v>
      </c>
      <c r="J425" s="31" t="str">
        <f t="shared" si="54"/>
        <v>MUY BAJO</v>
      </c>
      <c r="K425" s="33">
        <v>17.346</v>
      </c>
      <c r="L425" s="33">
        <v>24.029399999999999</v>
      </c>
      <c r="M425" s="132">
        <v>1.3852992044275337E-6</v>
      </c>
      <c r="N425" s="33">
        <v>9.4203829999999993</v>
      </c>
      <c r="O425" s="33">
        <v>16.322075000000002</v>
      </c>
      <c r="P425" s="127">
        <f t="shared" si="60"/>
        <v>0.67925437172796665</v>
      </c>
      <c r="Q425" s="31" t="str">
        <f t="shared" si="58"/>
        <v>ALTO</v>
      </c>
      <c r="R425" s="102"/>
      <c r="S425" s="32">
        <f t="shared" si="57"/>
        <v>0</v>
      </c>
      <c r="T425" s="31" t="str">
        <f t="shared" si="59"/>
        <v>MUY BAJO</v>
      </c>
    </row>
    <row r="426" spans="1:20" ht="38.25" x14ac:dyDescent="0.25">
      <c r="A426" s="141"/>
      <c r="B426" s="10" t="s">
        <v>238</v>
      </c>
      <c r="C426" s="3" t="s">
        <v>30</v>
      </c>
      <c r="D426" s="1" t="s">
        <v>239</v>
      </c>
      <c r="E426" s="54">
        <v>594</v>
      </c>
      <c r="F426" s="93">
        <v>200</v>
      </c>
      <c r="G426" s="49" t="s">
        <v>289</v>
      </c>
      <c r="H426" s="136">
        <v>353</v>
      </c>
      <c r="I426" s="55">
        <f t="shared" si="56"/>
        <v>1.7649999999999999</v>
      </c>
      <c r="J426" s="31" t="str">
        <f t="shared" si="54"/>
        <v>MUY ALTO</v>
      </c>
      <c r="K426" s="33">
        <v>17.346</v>
      </c>
      <c r="L426" s="33">
        <v>25.499400000000001</v>
      </c>
      <c r="M426" s="132">
        <v>1.470044967139398E-6</v>
      </c>
      <c r="N426" s="33">
        <v>8.8326510000000003</v>
      </c>
      <c r="O426" s="33">
        <v>15.792</v>
      </c>
      <c r="P426" s="127">
        <f t="shared" si="60"/>
        <v>0.6193086896162262</v>
      </c>
      <c r="Q426" s="31" t="str">
        <f t="shared" si="58"/>
        <v>ALTO</v>
      </c>
      <c r="R426" s="102"/>
      <c r="S426" s="32">
        <f t="shared" si="57"/>
        <v>1.0930798371726391</v>
      </c>
      <c r="T426" s="31" t="str">
        <f t="shared" si="59"/>
        <v>MUY ALTO</v>
      </c>
    </row>
    <row r="427" spans="1:20" ht="38.25" x14ac:dyDescent="0.25">
      <c r="A427" s="141"/>
      <c r="B427" s="10" t="s">
        <v>238</v>
      </c>
      <c r="C427" s="3" t="s">
        <v>31</v>
      </c>
      <c r="D427" s="1" t="s">
        <v>239</v>
      </c>
      <c r="E427" s="54">
        <v>619</v>
      </c>
      <c r="F427" s="93">
        <v>250</v>
      </c>
      <c r="G427" s="49" t="s">
        <v>289</v>
      </c>
      <c r="H427" s="136">
        <v>237</v>
      </c>
      <c r="I427" s="55">
        <f t="shared" si="56"/>
        <v>0.94799999999999995</v>
      </c>
      <c r="J427" s="31" t="str">
        <f t="shared" si="54"/>
        <v>MUY ALTO</v>
      </c>
      <c r="K427" s="33">
        <v>17.346</v>
      </c>
      <c r="L427" s="33">
        <v>20.280899999999999</v>
      </c>
      <c r="M427" s="132">
        <v>1.1691975095122795E-6</v>
      </c>
      <c r="N427" s="33">
        <v>6.9716659999999999</v>
      </c>
      <c r="O427" s="33">
        <v>16.251776</v>
      </c>
      <c r="P427" s="127">
        <f t="shared" si="60"/>
        <v>0.80133406308398547</v>
      </c>
      <c r="Q427" s="31" t="str">
        <f t="shared" si="58"/>
        <v>MUY ALTO</v>
      </c>
      <c r="R427" s="102"/>
      <c r="S427" s="32">
        <f t="shared" si="57"/>
        <v>0.75966469180361818</v>
      </c>
      <c r="T427" s="31" t="str">
        <f t="shared" si="59"/>
        <v>ALTO</v>
      </c>
    </row>
    <row r="428" spans="1:20" ht="25.5" x14ac:dyDescent="0.25">
      <c r="A428" s="141"/>
      <c r="B428" s="10" t="s">
        <v>238</v>
      </c>
      <c r="C428" s="3" t="s">
        <v>27</v>
      </c>
      <c r="D428" s="1" t="s">
        <v>240</v>
      </c>
      <c r="E428" s="54">
        <v>1748</v>
      </c>
      <c r="F428" s="93">
        <v>1000</v>
      </c>
      <c r="G428" s="49" t="s">
        <v>289</v>
      </c>
      <c r="H428" s="136">
        <v>1184</v>
      </c>
      <c r="I428" s="55">
        <f t="shared" si="56"/>
        <v>1.1839999999999999</v>
      </c>
      <c r="J428" s="31" t="str">
        <f t="shared" si="54"/>
        <v>MUY ALTO</v>
      </c>
      <c r="K428" s="33">
        <v>33</v>
      </c>
      <c r="L428" s="33">
        <v>0</v>
      </c>
      <c r="M428" s="132">
        <v>0</v>
      </c>
      <c r="N428" s="33">
        <v>0</v>
      </c>
      <c r="O428" s="33">
        <v>0</v>
      </c>
      <c r="P428" s="127" t="e">
        <f t="shared" si="60"/>
        <v>#DIV/0!</v>
      </c>
      <c r="Q428" s="31" t="e">
        <f t="shared" si="58"/>
        <v>#DIV/0!</v>
      </c>
      <c r="R428" s="102"/>
      <c r="S428" s="32" t="e">
        <f t="shared" si="57"/>
        <v>#DIV/0!</v>
      </c>
      <c r="T428" s="31" t="e">
        <f t="shared" si="59"/>
        <v>#DIV/0!</v>
      </c>
    </row>
    <row r="429" spans="1:20" ht="25.5" x14ac:dyDescent="0.25">
      <c r="A429" s="141"/>
      <c r="B429" s="10" t="s">
        <v>238</v>
      </c>
      <c r="C429" s="3" t="s">
        <v>29</v>
      </c>
      <c r="D429" s="1" t="s">
        <v>240</v>
      </c>
      <c r="E429" s="54">
        <v>378</v>
      </c>
      <c r="F429" s="93">
        <v>300</v>
      </c>
      <c r="G429" s="49" t="s">
        <v>289</v>
      </c>
      <c r="H429" s="136">
        <v>219</v>
      </c>
      <c r="I429" s="55">
        <f t="shared" si="56"/>
        <v>0.73</v>
      </c>
      <c r="J429" s="31" t="str">
        <f t="shared" si="54"/>
        <v>ALTO</v>
      </c>
      <c r="K429" s="33">
        <v>27.832999999999998</v>
      </c>
      <c r="L429" s="33">
        <v>18.884399999999999</v>
      </c>
      <c r="M429" s="132">
        <v>6.7848956274925441E-7</v>
      </c>
      <c r="N429" s="33">
        <v>6.8933330000000002</v>
      </c>
      <c r="O429" s="33">
        <v>15.701573</v>
      </c>
      <c r="P429" s="127">
        <f t="shared" si="60"/>
        <v>0.83145734045031883</v>
      </c>
      <c r="Q429" s="31" t="str">
        <f t="shared" si="58"/>
        <v>MUY ALTO</v>
      </c>
      <c r="R429" s="102"/>
      <c r="S429" s="32">
        <f t="shared" si="57"/>
        <v>0.60696385852873269</v>
      </c>
      <c r="T429" s="31" t="str">
        <f t="shared" si="59"/>
        <v>ALTO</v>
      </c>
    </row>
    <row r="430" spans="1:20" ht="25.5" x14ac:dyDescent="0.25">
      <c r="A430" s="141"/>
      <c r="B430" s="10" t="s">
        <v>238</v>
      </c>
      <c r="C430" s="3" t="s">
        <v>30</v>
      </c>
      <c r="D430" s="1" t="s">
        <v>240</v>
      </c>
      <c r="E430" s="54">
        <v>364</v>
      </c>
      <c r="F430" s="93">
        <v>300</v>
      </c>
      <c r="G430" s="49" t="s">
        <v>289</v>
      </c>
      <c r="H430" s="136">
        <v>253</v>
      </c>
      <c r="I430" s="55">
        <f t="shared" si="56"/>
        <v>0.84333333333333338</v>
      </c>
      <c r="J430" s="31" t="str">
        <f t="shared" si="54"/>
        <v>MUY ALTO</v>
      </c>
      <c r="K430" s="33">
        <v>27.832999999999998</v>
      </c>
      <c r="L430" s="33">
        <v>18.884399999999999</v>
      </c>
      <c r="M430" s="132">
        <v>6.7848956274925441E-7</v>
      </c>
      <c r="N430" s="33">
        <v>6.8933330000000002</v>
      </c>
      <c r="O430" s="33">
        <v>16.252088000000001</v>
      </c>
      <c r="P430" s="127">
        <f t="shared" si="60"/>
        <v>0.86060918006396825</v>
      </c>
      <c r="Q430" s="31" t="str">
        <f t="shared" si="58"/>
        <v>MUY ALTO</v>
      </c>
      <c r="R430" s="102"/>
      <c r="S430" s="32">
        <f t="shared" si="57"/>
        <v>0.72578040852061321</v>
      </c>
      <c r="T430" s="31" t="str">
        <f t="shared" si="59"/>
        <v>ALTO</v>
      </c>
    </row>
    <row r="431" spans="1:20" ht="25.5" x14ac:dyDescent="0.25">
      <c r="A431" s="141"/>
      <c r="B431" s="10" t="s">
        <v>238</v>
      </c>
      <c r="C431" s="3" t="s">
        <v>31</v>
      </c>
      <c r="D431" s="1" t="s">
        <v>240</v>
      </c>
      <c r="E431" s="54">
        <v>408</v>
      </c>
      <c r="F431" s="93">
        <v>300</v>
      </c>
      <c r="G431" s="49" t="s">
        <v>289</v>
      </c>
      <c r="H431" s="136">
        <v>152</v>
      </c>
      <c r="I431" s="55">
        <f t="shared" si="56"/>
        <v>0.50666666666666671</v>
      </c>
      <c r="J431" s="31" t="str">
        <f t="shared" si="54"/>
        <v>MEDIO</v>
      </c>
      <c r="K431" s="33">
        <v>27.834</v>
      </c>
      <c r="L431" s="33">
        <v>18.884399999999999</v>
      </c>
      <c r="M431" s="132">
        <v>6.7846518646259971E-7</v>
      </c>
      <c r="N431" s="33">
        <v>0</v>
      </c>
      <c r="O431" s="33">
        <v>9.2476850000000006</v>
      </c>
      <c r="P431" s="127">
        <f t="shared" si="60"/>
        <v>0.48969969922263884</v>
      </c>
      <c r="Q431" s="31" t="str">
        <f t="shared" si="58"/>
        <v>MEDIO</v>
      </c>
      <c r="R431" s="102"/>
      <c r="S431" s="32">
        <f t="shared" si="57"/>
        <v>0.2481145142728037</v>
      </c>
      <c r="T431" s="31" t="str">
        <f t="shared" si="59"/>
        <v>BAJO</v>
      </c>
    </row>
    <row r="432" spans="1:20" ht="25.5" x14ac:dyDescent="0.25">
      <c r="A432" s="141"/>
      <c r="B432" s="10" t="s">
        <v>238</v>
      </c>
      <c r="C432" s="3" t="s">
        <v>27</v>
      </c>
      <c r="D432" s="1" t="s">
        <v>241</v>
      </c>
      <c r="E432" s="54">
        <v>3150</v>
      </c>
      <c r="F432" s="93">
        <v>4500</v>
      </c>
      <c r="G432" s="49" t="s">
        <v>289</v>
      </c>
      <c r="H432" s="136">
        <v>3810</v>
      </c>
      <c r="I432" s="55">
        <f t="shared" si="56"/>
        <v>0.84666666666666668</v>
      </c>
      <c r="J432" s="31" t="str">
        <f t="shared" si="54"/>
        <v>MUY ALTO</v>
      </c>
      <c r="K432" s="33">
        <v>398</v>
      </c>
      <c r="L432" s="33">
        <v>360.465689</v>
      </c>
      <c r="M432" s="132">
        <v>9.056926859296482E-7</v>
      </c>
      <c r="N432" s="33">
        <v>191.48086599999999</v>
      </c>
      <c r="O432" s="33">
        <v>344.12338299999999</v>
      </c>
      <c r="P432" s="127">
        <f t="shared" si="60"/>
        <v>0.95466335216165332</v>
      </c>
      <c r="Q432" s="31" t="str">
        <f t="shared" si="58"/>
        <v>MUY ALTO</v>
      </c>
      <c r="R432" s="102"/>
      <c r="S432" s="32">
        <f t="shared" si="57"/>
        <v>0.80828163816353316</v>
      </c>
      <c r="T432" s="31" t="str">
        <f t="shared" si="59"/>
        <v>MUY ALTO</v>
      </c>
    </row>
    <row r="433" spans="1:20" ht="25.5" x14ac:dyDescent="0.25">
      <c r="A433" s="141"/>
      <c r="B433" s="10" t="s">
        <v>238</v>
      </c>
      <c r="C433" s="3" t="s">
        <v>29</v>
      </c>
      <c r="D433" s="1" t="s">
        <v>241</v>
      </c>
      <c r="E433" s="54">
        <v>0</v>
      </c>
      <c r="F433" s="93">
        <v>300</v>
      </c>
      <c r="G433" s="49" t="s">
        <v>289</v>
      </c>
      <c r="H433" s="136">
        <v>258</v>
      </c>
      <c r="I433" s="55">
        <f t="shared" si="56"/>
        <v>0.86</v>
      </c>
      <c r="J433" s="31" t="str">
        <f t="shared" si="54"/>
        <v>MUY ALTO</v>
      </c>
      <c r="K433" s="33">
        <v>27.332999999999998</v>
      </c>
      <c r="L433" s="33">
        <v>27.053999999999998</v>
      </c>
      <c r="M433" s="132">
        <v>9.8979255844583467E-7</v>
      </c>
      <c r="N433" s="33">
        <v>0</v>
      </c>
      <c r="O433" s="33">
        <v>12.305693</v>
      </c>
      <c r="P433" s="127">
        <f t="shared" si="60"/>
        <v>0.45485669401936868</v>
      </c>
      <c r="Q433" s="31" t="str">
        <f t="shared" si="58"/>
        <v>MEDIO</v>
      </c>
      <c r="R433" s="102"/>
      <c r="S433" s="32">
        <f t="shared" si="57"/>
        <v>0.39117675685665704</v>
      </c>
      <c r="T433" s="31" t="str">
        <f t="shared" si="59"/>
        <v>BAJO</v>
      </c>
    </row>
    <row r="434" spans="1:20" ht="25.5" x14ac:dyDescent="0.25">
      <c r="A434" s="141"/>
      <c r="B434" s="10" t="s">
        <v>238</v>
      </c>
      <c r="C434" s="3" t="s">
        <v>30</v>
      </c>
      <c r="D434" s="1" t="s">
        <v>241</v>
      </c>
      <c r="E434" s="54">
        <v>0</v>
      </c>
      <c r="F434" s="93">
        <v>300</v>
      </c>
      <c r="G434" s="54" t="s">
        <v>289</v>
      </c>
      <c r="H434" s="136">
        <v>342</v>
      </c>
      <c r="I434" s="55">
        <f t="shared" si="56"/>
        <v>1.1399999999999999</v>
      </c>
      <c r="J434" s="31" t="str">
        <f t="shared" si="54"/>
        <v>MUY ALTO</v>
      </c>
      <c r="K434" s="33">
        <v>27.332999999999998</v>
      </c>
      <c r="L434" s="33">
        <v>67.054000000000002</v>
      </c>
      <c r="M434" s="132">
        <v>2.4532250393297482E-6</v>
      </c>
      <c r="N434" s="33">
        <v>43.825426</v>
      </c>
      <c r="O434" s="33">
        <v>56.229425999999997</v>
      </c>
      <c r="P434" s="127">
        <f t="shared" si="60"/>
        <v>0.83856930235332705</v>
      </c>
      <c r="Q434" s="31" t="str">
        <f t="shared" si="58"/>
        <v>MUY ALTO</v>
      </c>
      <c r="R434" s="102"/>
      <c r="S434" s="32">
        <f t="shared" si="57"/>
        <v>0.95596900468279278</v>
      </c>
      <c r="T434" s="31" t="str">
        <f t="shared" si="59"/>
        <v>MUY ALTO</v>
      </c>
    </row>
    <row r="435" spans="1:20" ht="25.5" x14ac:dyDescent="0.25">
      <c r="A435" s="141"/>
      <c r="B435" s="10" t="s">
        <v>238</v>
      </c>
      <c r="C435" s="3" t="s">
        <v>31</v>
      </c>
      <c r="D435" s="1" t="s">
        <v>241</v>
      </c>
      <c r="E435" s="54">
        <v>0</v>
      </c>
      <c r="F435" s="93">
        <v>350</v>
      </c>
      <c r="G435" s="54" t="s">
        <v>289</v>
      </c>
      <c r="H435" s="136">
        <v>252</v>
      </c>
      <c r="I435" s="55">
        <f t="shared" si="56"/>
        <v>0.72</v>
      </c>
      <c r="J435" s="31" t="str">
        <f t="shared" si="54"/>
        <v>ALTO</v>
      </c>
      <c r="K435" s="33">
        <v>27.334</v>
      </c>
      <c r="L435" s="33">
        <v>27.053999999999998</v>
      </c>
      <c r="M435" s="132">
        <v>9.8975634740616074E-7</v>
      </c>
      <c r="N435" s="33">
        <v>7.47</v>
      </c>
      <c r="O435" s="33">
        <v>19.873999999999999</v>
      </c>
      <c r="P435" s="127">
        <f t="shared" si="60"/>
        <v>0.7346048643453833</v>
      </c>
      <c r="Q435" s="31" t="str">
        <f t="shared" si="58"/>
        <v>ALTO</v>
      </c>
      <c r="R435" s="102"/>
      <c r="S435" s="32">
        <f t="shared" si="57"/>
        <v>0.52891550232867601</v>
      </c>
      <c r="T435" s="31" t="str">
        <f t="shared" si="59"/>
        <v>MEDIO</v>
      </c>
    </row>
    <row r="436" spans="1:20" ht="25.5" x14ac:dyDescent="0.25">
      <c r="A436" s="141"/>
      <c r="B436" s="10" t="s">
        <v>238</v>
      </c>
      <c r="C436" s="3" t="s">
        <v>27</v>
      </c>
      <c r="D436" s="1" t="s">
        <v>242</v>
      </c>
      <c r="E436" s="54">
        <v>0</v>
      </c>
      <c r="F436" s="93">
        <v>16</v>
      </c>
      <c r="G436" s="54" t="s">
        <v>289</v>
      </c>
      <c r="H436" s="136">
        <v>12</v>
      </c>
      <c r="I436" s="55">
        <f t="shared" si="56"/>
        <v>0.75</v>
      </c>
      <c r="J436" s="31" t="str">
        <f t="shared" si="54"/>
        <v>ALTO</v>
      </c>
      <c r="K436" s="33">
        <v>35</v>
      </c>
      <c r="L436" s="33">
        <v>0</v>
      </c>
      <c r="M436" s="132">
        <v>0</v>
      </c>
      <c r="N436" s="33">
        <v>0</v>
      </c>
      <c r="O436" s="33">
        <v>0</v>
      </c>
      <c r="P436" s="127" t="e">
        <f t="shared" si="60"/>
        <v>#DIV/0!</v>
      </c>
      <c r="Q436" s="31" t="e">
        <f t="shared" si="58"/>
        <v>#DIV/0!</v>
      </c>
      <c r="R436" s="102"/>
      <c r="S436" s="32" t="e">
        <f t="shared" si="57"/>
        <v>#DIV/0!</v>
      </c>
      <c r="T436" s="31" t="e">
        <f t="shared" si="59"/>
        <v>#DIV/0!</v>
      </c>
    </row>
    <row r="437" spans="1:20" ht="25.5" x14ac:dyDescent="0.25">
      <c r="A437" s="141"/>
      <c r="B437" s="10" t="s">
        <v>238</v>
      </c>
      <c r="C437" s="3" t="s">
        <v>29</v>
      </c>
      <c r="D437" s="1" t="s">
        <v>242</v>
      </c>
      <c r="E437" s="54">
        <v>0</v>
      </c>
      <c r="F437" s="93">
        <v>2</v>
      </c>
      <c r="G437" s="54" t="s">
        <v>289</v>
      </c>
      <c r="H437" s="136">
        <v>5</v>
      </c>
      <c r="I437" s="55">
        <f t="shared" si="56"/>
        <v>2.5</v>
      </c>
      <c r="J437" s="31" t="str">
        <f t="shared" si="54"/>
        <v>MUY ALTO</v>
      </c>
      <c r="K437" s="33">
        <v>2</v>
      </c>
      <c r="L437" s="33">
        <v>0</v>
      </c>
      <c r="M437" s="132">
        <v>0</v>
      </c>
      <c r="N437" s="33">
        <v>0</v>
      </c>
      <c r="O437" s="33">
        <v>0</v>
      </c>
      <c r="P437" s="127" t="e">
        <f t="shared" si="60"/>
        <v>#DIV/0!</v>
      </c>
      <c r="Q437" s="31" t="e">
        <f t="shared" si="58"/>
        <v>#DIV/0!</v>
      </c>
      <c r="R437" s="102"/>
      <c r="S437" s="32" t="e">
        <f t="shared" si="57"/>
        <v>#DIV/0!</v>
      </c>
      <c r="T437" s="31" t="e">
        <f t="shared" si="59"/>
        <v>#DIV/0!</v>
      </c>
    </row>
    <row r="438" spans="1:20" ht="25.5" x14ac:dyDescent="0.25">
      <c r="A438" s="141"/>
      <c r="B438" s="10" t="s">
        <v>238</v>
      </c>
      <c r="C438" s="3" t="s">
        <v>30</v>
      </c>
      <c r="D438" s="1" t="s">
        <v>242</v>
      </c>
      <c r="E438" s="54">
        <v>0</v>
      </c>
      <c r="F438" s="93">
        <v>2</v>
      </c>
      <c r="G438" s="49" t="s">
        <v>289</v>
      </c>
      <c r="H438" s="136">
        <v>2</v>
      </c>
      <c r="I438" s="55">
        <f t="shared" si="56"/>
        <v>1</v>
      </c>
      <c r="J438" s="31" t="str">
        <f t="shared" si="54"/>
        <v>MUY ALTO</v>
      </c>
      <c r="K438" s="33">
        <v>2</v>
      </c>
      <c r="L438" s="33">
        <v>0</v>
      </c>
      <c r="M438" s="132">
        <v>0</v>
      </c>
      <c r="N438" s="33">
        <v>0</v>
      </c>
      <c r="O438" s="33">
        <v>0</v>
      </c>
      <c r="P438" s="127" t="e">
        <f t="shared" si="60"/>
        <v>#DIV/0!</v>
      </c>
      <c r="Q438" s="31" t="e">
        <f t="shared" si="58"/>
        <v>#DIV/0!</v>
      </c>
      <c r="R438" s="102"/>
      <c r="S438" s="32" t="e">
        <f t="shared" si="57"/>
        <v>#DIV/0!</v>
      </c>
      <c r="T438" s="31" t="e">
        <f t="shared" si="59"/>
        <v>#DIV/0!</v>
      </c>
    </row>
    <row r="439" spans="1:20" ht="25.5" x14ac:dyDescent="0.25">
      <c r="A439" s="141"/>
      <c r="B439" s="10" t="s">
        <v>238</v>
      </c>
      <c r="C439" s="3" t="s">
        <v>31</v>
      </c>
      <c r="D439" s="1" t="s">
        <v>242</v>
      </c>
      <c r="E439" s="54">
        <v>0</v>
      </c>
      <c r="F439" s="93">
        <v>2</v>
      </c>
      <c r="G439" s="49" t="s">
        <v>289</v>
      </c>
      <c r="H439" s="136">
        <v>1</v>
      </c>
      <c r="I439" s="55">
        <f t="shared" si="56"/>
        <v>0.5</v>
      </c>
      <c r="J439" s="31" t="str">
        <f t="shared" si="54"/>
        <v>MEDIO</v>
      </c>
      <c r="K439" s="33">
        <v>2</v>
      </c>
      <c r="L439" s="33">
        <v>0</v>
      </c>
      <c r="M439" s="132">
        <v>0</v>
      </c>
      <c r="N439" s="33">
        <v>0</v>
      </c>
      <c r="O439" s="33">
        <v>0</v>
      </c>
      <c r="P439" s="127" t="e">
        <f t="shared" si="60"/>
        <v>#DIV/0!</v>
      </c>
      <c r="Q439" s="31" t="e">
        <f t="shared" si="58"/>
        <v>#DIV/0!</v>
      </c>
      <c r="R439" s="102"/>
      <c r="S439" s="32" t="e">
        <f t="shared" si="57"/>
        <v>#DIV/0!</v>
      </c>
      <c r="T439" s="31" t="e">
        <f t="shared" si="59"/>
        <v>#DIV/0!</v>
      </c>
    </row>
    <row r="440" spans="1:20" ht="25.5" x14ac:dyDescent="0.25">
      <c r="A440" s="141"/>
      <c r="B440" s="10" t="s">
        <v>238</v>
      </c>
      <c r="C440" s="3" t="s">
        <v>27</v>
      </c>
      <c r="D440" s="1" t="s">
        <v>243</v>
      </c>
      <c r="E440" s="54">
        <v>25</v>
      </c>
      <c r="F440" s="93">
        <v>10</v>
      </c>
      <c r="G440" s="49" t="s">
        <v>289</v>
      </c>
      <c r="H440" s="136">
        <v>12</v>
      </c>
      <c r="I440" s="55">
        <f t="shared" si="56"/>
        <v>1.2</v>
      </c>
      <c r="J440" s="31" t="str">
        <f t="shared" si="54"/>
        <v>MUY ALTO</v>
      </c>
      <c r="K440" s="33">
        <v>15</v>
      </c>
      <c r="L440" s="33">
        <v>8</v>
      </c>
      <c r="M440" s="132">
        <v>5.3333333333333334E-7</v>
      </c>
      <c r="N440" s="33">
        <v>0</v>
      </c>
      <c r="O440" s="33">
        <v>0</v>
      </c>
      <c r="P440" s="127">
        <f t="shared" si="60"/>
        <v>0</v>
      </c>
      <c r="Q440" s="31" t="str">
        <f t="shared" si="58"/>
        <v>MUY BAJO</v>
      </c>
      <c r="R440" s="102"/>
      <c r="S440" s="32">
        <f t="shared" si="57"/>
        <v>0</v>
      </c>
      <c r="T440" s="31" t="str">
        <f t="shared" si="59"/>
        <v>MUY BAJO</v>
      </c>
    </row>
    <row r="441" spans="1:20" ht="25.5" x14ac:dyDescent="0.25">
      <c r="A441" s="141"/>
      <c r="B441" s="10" t="s">
        <v>238</v>
      </c>
      <c r="C441" s="3" t="s">
        <v>29</v>
      </c>
      <c r="D441" s="1" t="s">
        <v>243</v>
      </c>
      <c r="E441" s="54">
        <v>22</v>
      </c>
      <c r="F441" s="93">
        <v>10</v>
      </c>
      <c r="G441" s="49" t="s">
        <v>289</v>
      </c>
      <c r="H441" s="136">
        <v>5</v>
      </c>
      <c r="I441" s="55">
        <f t="shared" si="56"/>
        <v>0.5</v>
      </c>
      <c r="J441" s="31" t="str">
        <f t="shared" si="54"/>
        <v>MEDIO</v>
      </c>
      <c r="K441" s="33">
        <v>5</v>
      </c>
      <c r="L441" s="33">
        <v>4</v>
      </c>
      <c r="M441" s="132">
        <v>8.0000000000000007E-7</v>
      </c>
      <c r="N441" s="33">
        <v>0</v>
      </c>
      <c r="O441" s="33">
        <v>0</v>
      </c>
      <c r="P441" s="127">
        <f t="shared" si="60"/>
        <v>0</v>
      </c>
      <c r="Q441" s="31" t="str">
        <f t="shared" si="58"/>
        <v>MUY BAJO</v>
      </c>
      <c r="R441" s="102"/>
      <c r="S441" s="32">
        <f t="shared" si="57"/>
        <v>0</v>
      </c>
      <c r="T441" s="31" t="str">
        <f t="shared" si="59"/>
        <v>MUY BAJO</v>
      </c>
    </row>
    <row r="442" spans="1:20" ht="25.5" x14ac:dyDescent="0.25">
      <c r="A442" s="141"/>
      <c r="B442" s="10" t="s">
        <v>238</v>
      </c>
      <c r="C442" s="3" t="s">
        <v>30</v>
      </c>
      <c r="D442" s="1" t="s">
        <v>243</v>
      </c>
      <c r="E442" s="54">
        <v>24</v>
      </c>
      <c r="F442" s="93">
        <v>10</v>
      </c>
      <c r="G442" s="49" t="s">
        <v>289</v>
      </c>
      <c r="H442" s="136">
        <v>11</v>
      </c>
      <c r="I442" s="55">
        <f t="shared" si="56"/>
        <v>1.1000000000000001</v>
      </c>
      <c r="J442" s="31" t="str">
        <f t="shared" si="54"/>
        <v>MUY ALTO</v>
      </c>
      <c r="K442" s="33">
        <v>5</v>
      </c>
      <c r="L442" s="33">
        <v>4</v>
      </c>
      <c r="M442" s="132">
        <v>8.0000000000000007E-7</v>
      </c>
      <c r="N442" s="33">
        <v>0</v>
      </c>
      <c r="O442" s="33">
        <v>0</v>
      </c>
      <c r="P442" s="127">
        <f t="shared" si="60"/>
        <v>0</v>
      </c>
      <c r="Q442" s="31" t="str">
        <f t="shared" si="58"/>
        <v>MUY BAJO</v>
      </c>
      <c r="R442" s="102"/>
      <c r="S442" s="32">
        <f t="shared" si="57"/>
        <v>0</v>
      </c>
      <c r="T442" s="31" t="str">
        <f t="shared" si="59"/>
        <v>MUY BAJO</v>
      </c>
    </row>
    <row r="443" spans="1:20" ht="25.5" x14ac:dyDescent="0.25">
      <c r="A443" s="141"/>
      <c r="B443" s="10" t="s">
        <v>238</v>
      </c>
      <c r="C443" s="3" t="s">
        <v>31</v>
      </c>
      <c r="D443" s="1" t="s">
        <v>243</v>
      </c>
      <c r="E443" s="54">
        <v>23</v>
      </c>
      <c r="F443" s="93">
        <v>10</v>
      </c>
      <c r="G443" s="49" t="s">
        <v>289</v>
      </c>
      <c r="H443" s="136">
        <v>11</v>
      </c>
      <c r="I443" s="55">
        <f t="shared" si="56"/>
        <v>1.1000000000000001</v>
      </c>
      <c r="J443" s="31" t="str">
        <f t="shared" si="54"/>
        <v>MUY ALTO</v>
      </c>
      <c r="K443" s="33">
        <v>5</v>
      </c>
      <c r="L443" s="33">
        <v>4</v>
      </c>
      <c r="M443" s="132">
        <v>8.0000000000000007E-7</v>
      </c>
      <c r="N443" s="33">
        <v>0</v>
      </c>
      <c r="O443" s="33">
        <v>0</v>
      </c>
      <c r="P443" s="127">
        <f t="shared" si="60"/>
        <v>0</v>
      </c>
      <c r="Q443" s="31" t="str">
        <f t="shared" si="58"/>
        <v>MUY BAJO</v>
      </c>
      <c r="R443" s="102"/>
      <c r="S443" s="32">
        <f t="shared" si="57"/>
        <v>0</v>
      </c>
      <c r="T443" s="31" t="str">
        <f t="shared" si="59"/>
        <v>MUY BAJO</v>
      </c>
    </row>
    <row r="444" spans="1:20" ht="25.5" x14ac:dyDescent="0.25">
      <c r="A444" s="141"/>
      <c r="B444" s="10" t="s">
        <v>238</v>
      </c>
      <c r="C444" s="3" t="s">
        <v>27</v>
      </c>
      <c r="D444" s="1" t="s">
        <v>244</v>
      </c>
      <c r="E444" s="54">
        <v>26</v>
      </c>
      <c r="F444" s="93">
        <v>10</v>
      </c>
      <c r="G444" s="49" t="s">
        <v>289</v>
      </c>
      <c r="H444" s="136">
        <v>12</v>
      </c>
      <c r="I444" s="55">
        <f t="shared" si="56"/>
        <v>1.2</v>
      </c>
      <c r="J444" s="31" t="str">
        <f t="shared" si="54"/>
        <v>MUY ALTO</v>
      </c>
      <c r="K444" s="33">
        <v>15</v>
      </c>
      <c r="L444" s="33">
        <v>6.3790000000000001E-3</v>
      </c>
      <c r="M444" s="132">
        <v>4.2526666666666668E-10</v>
      </c>
      <c r="N444" s="33">
        <v>0</v>
      </c>
      <c r="O444" s="33">
        <v>0</v>
      </c>
      <c r="P444" s="127">
        <f t="shared" si="60"/>
        <v>0</v>
      </c>
      <c r="Q444" s="31" t="str">
        <f t="shared" si="58"/>
        <v>MUY BAJO</v>
      </c>
      <c r="R444" s="102"/>
      <c r="S444" s="32">
        <f t="shared" si="57"/>
        <v>0</v>
      </c>
      <c r="T444" s="31" t="str">
        <f t="shared" si="59"/>
        <v>MUY BAJO</v>
      </c>
    </row>
    <row r="445" spans="1:20" ht="25.5" x14ac:dyDescent="0.25">
      <c r="A445" s="141"/>
      <c r="B445" s="10" t="s">
        <v>238</v>
      </c>
      <c r="C445" s="3" t="s">
        <v>29</v>
      </c>
      <c r="D445" s="1" t="s">
        <v>244</v>
      </c>
      <c r="E445" s="54">
        <v>24</v>
      </c>
      <c r="F445" s="93">
        <v>10</v>
      </c>
      <c r="G445" s="49" t="s">
        <v>289</v>
      </c>
      <c r="H445" s="136">
        <v>11</v>
      </c>
      <c r="I445" s="55">
        <f t="shared" si="56"/>
        <v>1.1000000000000001</v>
      </c>
      <c r="J445" s="31" t="str">
        <f t="shared" si="54"/>
        <v>MUY ALTO</v>
      </c>
      <c r="K445" s="33">
        <v>5</v>
      </c>
      <c r="L445" s="33">
        <v>6.979E-3</v>
      </c>
      <c r="M445" s="132">
        <v>1.3958000000000001E-9</v>
      </c>
      <c r="N445" s="33">
        <v>0</v>
      </c>
      <c r="O445" s="33">
        <v>0</v>
      </c>
      <c r="P445" s="127">
        <f t="shared" si="60"/>
        <v>0</v>
      </c>
      <c r="Q445" s="31" t="str">
        <f t="shared" si="58"/>
        <v>MUY BAJO</v>
      </c>
      <c r="R445" s="102"/>
      <c r="S445" s="32">
        <f t="shared" si="57"/>
        <v>0</v>
      </c>
      <c r="T445" s="31" t="str">
        <f t="shared" si="59"/>
        <v>MUY BAJO</v>
      </c>
    </row>
    <row r="446" spans="1:20" ht="25.5" x14ac:dyDescent="0.25">
      <c r="A446" s="141"/>
      <c r="B446" s="10" t="s">
        <v>238</v>
      </c>
      <c r="C446" s="3" t="s">
        <v>30</v>
      </c>
      <c r="D446" s="1" t="s">
        <v>244</v>
      </c>
      <c r="E446" s="54">
        <v>25</v>
      </c>
      <c r="F446" s="93">
        <v>10</v>
      </c>
      <c r="G446" s="49" t="s">
        <v>289</v>
      </c>
      <c r="H446" s="136">
        <v>11</v>
      </c>
      <c r="I446" s="55">
        <f t="shared" si="56"/>
        <v>1.1000000000000001</v>
      </c>
      <c r="J446" s="31" t="str">
        <f t="shared" si="54"/>
        <v>MUY ALTO</v>
      </c>
      <c r="K446" s="33">
        <v>5</v>
      </c>
      <c r="L446" s="33">
        <v>6.9800000000000001E-3</v>
      </c>
      <c r="M446" s="132">
        <v>1.3960000000000001E-9</v>
      </c>
      <c r="N446" s="33">
        <v>0</v>
      </c>
      <c r="O446" s="33">
        <v>0</v>
      </c>
      <c r="P446" s="127">
        <f t="shared" si="60"/>
        <v>0</v>
      </c>
      <c r="Q446" s="31" t="str">
        <f t="shared" si="58"/>
        <v>MUY BAJO</v>
      </c>
      <c r="R446" s="102"/>
      <c r="S446" s="32">
        <f t="shared" si="57"/>
        <v>0</v>
      </c>
      <c r="T446" s="31" t="str">
        <f t="shared" si="59"/>
        <v>MUY BAJO</v>
      </c>
    </row>
    <row r="447" spans="1:20" ht="25.5" x14ac:dyDescent="0.25">
      <c r="A447" s="141"/>
      <c r="B447" s="10" t="s">
        <v>238</v>
      </c>
      <c r="C447" s="3" t="s">
        <v>31</v>
      </c>
      <c r="D447" s="1" t="s">
        <v>244</v>
      </c>
      <c r="E447" s="54">
        <v>25</v>
      </c>
      <c r="F447" s="93">
        <v>10</v>
      </c>
      <c r="G447" s="49" t="s">
        <v>289</v>
      </c>
      <c r="H447" s="136">
        <v>9</v>
      </c>
      <c r="I447" s="55">
        <f t="shared" si="56"/>
        <v>0.9</v>
      </c>
      <c r="J447" s="31" t="str">
        <f t="shared" si="54"/>
        <v>MUY ALTO</v>
      </c>
      <c r="K447" s="33">
        <v>5</v>
      </c>
      <c r="L447" s="33">
        <v>6.979E-3</v>
      </c>
      <c r="M447" s="132">
        <v>1.3958000000000001E-9</v>
      </c>
      <c r="N447" s="33">
        <v>0</v>
      </c>
      <c r="O447" s="33">
        <v>0</v>
      </c>
      <c r="P447" s="127">
        <f t="shared" si="60"/>
        <v>0</v>
      </c>
      <c r="Q447" s="31" t="str">
        <f t="shared" si="58"/>
        <v>MUY BAJO</v>
      </c>
      <c r="R447" s="102"/>
      <c r="S447" s="32">
        <f t="shared" si="57"/>
        <v>0</v>
      </c>
      <c r="T447" s="31" t="str">
        <f t="shared" si="59"/>
        <v>MUY BAJO</v>
      </c>
    </row>
    <row r="448" spans="1:20" ht="38.25" x14ac:dyDescent="0.25">
      <c r="A448" s="141"/>
      <c r="B448" s="10" t="s">
        <v>238</v>
      </c>
      <c r="C448" s="3" t="s">
        <v>27</v>
      </c>
      <c r="D448" s="1" t="s">
        <v>245</v>
      </c>
      <c r="E448" s="54">
        <v>23</v>
      </c>
      <c r="F448" s="93">
        <v>12</v>
      </c>
      <c r="G448" s="49" t="s">
        <v>289</v>
      </c>
      <c r="H448" s="136">
        <v>14</v>
      </c>
      <c r="I448" s="55">
        <f t="shared" si="56"/>
        <v>1.1666666666666667</v>
      </c>
      <c r="J448" s="31" t="str">
        <f t="shared" ref="J448:J511" si="61">IF(I448&lt;=20%,"MUY BAJO",IF(AND(I448&gt;20%,I448&lt;=40%),"BAJO",IF(AND(I448&gt;40%,I448&lt;=60%),"MEDIO",IF(AND(I448&gt;60%,I448&lt;=80%),"ALTO","MUY ALTO"))))</f>
        <v>MUY ALTO</v>
      </c>
      <c r="K448" s="33">
        <v>18.75</v>
      </c>
      <c r="L448" s="33">
        <v>9.2504670000000004</v>
      </c>
      <c r="M448" s="132">
        <v>4.9335824000000004E-7</v>
      </c>
      <c r="N448" s="33">
        <v>2.6591070000000001</v>
      </c>
      <c r="O448" s="33">
        <v>9.1304669999999994</v>
      </c>
      <c r="P448" s="127">
        <f t="shared" si="60"/>
        <v>0.98702768195378665</v>
      </c>
      <c r="Q448" s="31" t="str">
        <f t="shared" si="58"/>
        <v>MUY ALTO</v>
      </c>
      <c r="R448" s="102"/>
      <c r="S448" s="32">
        <f t="shared" si="57"/>
        <v>1.1515322956127512</v>
      </c>
      <c r="T448" s="31" t="str">
        <f t="shared" si="59"/>
        <v>MUY ALTO</v>
      </c>
    </row>
    <row r="449" spans="1:20" ht="38.25" x14ac:dyDescent="0.25">
      <c r="A449" s="141"/>
      <c r="B449" s="10" t="s">
        <v>238</v>
      </c>
      <c r="C449" s="3" t="s">
        <v>29</v>
      </c>
      <c r="D449" s="1" t="s">
        <v>245</v>
      </c>
      <c r="E449" s="54">
        <v>19</v>
      </c>
      <c r="F449" s="93">
        <v>12</v>
      </c>
      <c r="G449" s="49" t="s">
        <v>289</v>
      </c>
      <c r="H449" s="136">
        <v>9</v>
      </c>
      <c r="I449" s="55">
        <f t="shared" si="56"/>
        <v>0.75</v>
      </c>
      <c r="J449" s="31" t="str">
        <f t="shared" si="61"/>
        <v>ALTO</v>
      </c>
      <c r="K449" s="33">
        <v>3.75</v>
      </c>
      <c r="L449" s="33">
        <v>0</v>
      </c>
      <c r="M449" s="132">
        <v>0</v>
      </c>
      <c r="N449" s="33">
        <v>0</v>
      </c>
      <c r="O449" s="33">
        <v>0</v>
      </c>
      <c r="P449" s="127" t="e">
        <f t="shared" si="60"/>
        <v>#DIV/0!</v>
      </c>
      <c r="Q449" s="31" t="e">
        <f t="shared" si="58"/>
        <v>#DIV/0!</v>
      </c>
      <c r="R449" s="102"/>
      <c r="S449" s="32" t="e">
        <f t="shared" si="57"/>
        <v>#DIV/0!</v>
      </c>
      <c r="T449" s="31" t="e">
        <f t="shared" si="59"/>
        <v>#DIV/0!</v>
      </c>
    </row>
    <row r="450" spans="1:20" ht="38.25" x14ac:dyDescent="0.25">
      <c r="A450" s="141"/>
      <c r="B450" s="10" t="s">
        <v>238</v>
      </c>
      <c r="C450" s="3" t="s">
        <v>30</v>
      </c>
      <c r="D450" s="1" t="s">
        <v>245</v>
      </c>
      <c r="E450" s="54">
        <v>20</v>
      </c>
      <c r="F450" s="93">
        <v>12</v>
      </c>
      <c r="G450" s="49" t="s">
        <v>289</v>
      </c>
      <c r="H450" s="136">
        <v>12</v>
      </c>
      <c r="I450" s="55">
        <f t="shared" si="56"/>
        <v>1</v>
      </c>
      <c r="J450" s="31" t="str">
        <f t="shared" si="61"/>
        <v>MUY ALTO</v>
      </c>
      <c r="K450" s="33">
        <v>3.75</v>
      </c>
      <c r="L450" s="33">
        <v>0</v>
      </c>
      <c r="M450" s="132">
        <v>0</v>
      </c>
      <c r="N450" s="33">
        <v>0</v>
      </c>
      <c r="O450" s="33">
        <v>0</v>
      </c>
      <c r="P450" s="127" t="e">
        <f t="shared" si="60"/>
        <v>#DIV/0!</v>
      </c>
      <c r="Q450" s="31" t="e">
        <f t="shared" si="58"/>
        <v>#DIV/0!</v>
      </c>
      <c r="R450" s="102"/>
      <c r="S450" s="32" t="e">
        <f t="shared" si="57"/>
        <v>#DIV/0!</v>
      </c>
      <c r="T450" s="31" t="e">
        <f t="shared" si="59"/>
        <v>#DIV/0!</v>
      </c>
    </row>
    <row r="451" spans="1:20" ht="38.25" x14ac:dyDescent="0.25">
      <c r="A451" s="141"/>
      <c r="B451" s="10" t="s">
        <v>238</v>
      </c>
      <c r="C451" s="3" t="s">
        <v>31</v>
      </c>
      <c r="D451" s="1" t="s">
        <v>245</v>
      </c>
      <c r="E451" s="54">
        <v>19</v>
      </c>
      <c r="F451" s="93">
        <v>12</v>
      </c>
      <c r="G451" s="49" t="s">
        <v>289</v>
      </c>
      <c r="H451" s="136">
        <v>10</v>
      </c>
      <c r="I451" s="55">
        <f t="shared" si="56"/>
        <v>0.83333333333333337</v>
      </c>
      <c r="J451" s="31" t="str">
        <f t="shared" si="61"/>
        <v>MUY ALTO</v>
      </c>
      <c r="K451" s="33">
        <v>3.75</v>
      </c>
      <c r="L451" s="33">
        <v>0</v>
      </c>
      <c r="M451" s="132">
        <v>0</v>
      </c>
      <c r="N451" s="33">
        <v>0</v>
      </c>
      <c r="O451" s="33">
        <v>0</v>
      </c>
      <c r="P451" s="127" t="e">
        <f t="shared" si="60"/>
        <v>#DIV/0!</v>
      </c>
      <c r="Q451" s="31" t="e">
        <f t="shared" si="58"/>
        <v>#DIV/0!</v>
      </c>
      <c r="R451" s="102"/>
      <c r="S451" s="32" t="e">
        <f t="shared" si="57"/>
        <v>#DIV/0!</v>
      </c>
      <c r="T451" s="31" t="e">
        <f t="shared" si="59"/>
        <v>#DIV/0!</v>
      </c>
    </row>
    <row r="452" spans="1:20" ht="63.75" x14ac:dyDescent="0.25">
      <c r="A452" s="141"/>
      <c r="B452" s="10" t="s">
        <v>238</v>
      </c>
      <c r="C452" s="3" t="s">
        <v>27</v>
      </c>
      <c r="D452" s="1" t="s">
        <v>246</v>
      </c>
      <c r="E452" s="54">
        <v>0</v>
      </c>
      <c r="F452" s="93">
        <v>1000</v>
      </c>
      <c r="G452" s="49" t="s">
        <v>290</v>
      </c>
      <c r="H452" s="136">
        <v>1551</v>
      </c>
      <c r="I452" s="55">
        <f t="shared" si="56"/>
        <v>1.5509999999999999</v>
      </c>
      <c r="J452" s="31" t="str">
        <f t="shared" si="61"/>
        <v>MUY ALTO</v>
      </c>
      <c r="K452" s="33">
        <v>0</v>
      </c>
      <c r="L452" s="33">
        <v>0</v>
      </c>
      <c r="M452" s="132">
        <v>0</v>
      </c>
      <c r="N452" s="33">
        <v>0</v>
      </c>
      <c r="O452" s="33">
        <v>0</v>
      </c>
      <c r="P452" s="127"/>
      <c r="Q452" s="31" t="s">
        <v>293</v>
      </c>
      <c r="R452" s="102"/>
      <c r="S452" s="32">
        <f t="shared" si="57"/>
        <v>0</v>
      </c>
      <c r="T452" s="31" t="s">
        <v>293</v>
      </c>
    </row>
    <row r="453" spans="1:20" ht="25.5" x14ac:dyDescent="0.25">
      <c r="A453" s="141"/>
      <c r="B453" s="10" t="s">
        <v>238</v>
      </c>
      <c r="C453" s="3" t="s">
        <v>27</v>
      </c>
      <c r="D453" s="1" t="s">
        <v>247</v>
      </c>
      <c r="E453" s="54">
        <v>16442</v>
      </c>
      <c r="F453" s="93">
        <v>8000</v>
      </c>
      <c r="G453" s="49" t="s">
        <v>289</v>
      </c>
      <c r="H453" s="136">
        <v>6963</v>
      </c>
      <c r="I453" s="55">
        <f t="shared" si="56"/>
        <v>0.87037500000000001</v>
      </c>
      <c r="J453" s="31" t="str">
        <f t="shared" si="61"/>
        <v>MUY ALTO</v>
      </c>
      <c r="K453" s="33">
        <v>221.5</v>
      </c>
      <c r="L453" s="33">
        <v>90.257754000000006</v>
      </c>
      <c r="M453" s="132">
        <v>4.0748421670428893E-7</v>
      </c>
      <c r="N453" s="33">
        <v>7.542815</v>
      </c>
      <c r="O453" s="33">
        <v>88.861585000000005</v>
      </c>
      <c r="P453" s="127">
        <f t="shared" si="60"/>
        <v>0.98453131240114833</v>
      </c>
      <c r="Q453" s="31" t="str">
        <f t="shared" si="58"/>
        <v>MUY ALTO</v>
      </c>
      <c r="R453" s="102"/>
      <c r="S453" s="32">
        <f t="shared" si="57"/>
        <v>0.85691144103114947</v>
      </c>
      <c r="T453" s="31" t="str">
        <f t="shared" si="59"/>
        <v>MUY ALTO</v>
      </c>
    </row>
    <row r="454" spans="1:20" ht="25.5" x14ac:dyDescent="0.25">
      <c r="A454" s="141"/>
      <c r="B454" s="10" t="s">
        <v>238</v>
      </c>
      <c r="C454" s="3" t="s">
        <v>29</v>
      </c>
      <c r="D454" s="1" t="s">
        <v>247</v>
      </c>
      <c r="E454" s="54">
        <v>722</v>
      </c>
      <c r="F454" s="93">
        <v>100</v>
      </c>
      <c r="G454" s="49" t="s">
        <v>289</v>
      </c>
      <c r="H454" s="136">
        <v>0</v>
      </c>
      <c r="I454" s="55">
        <f t="shared" si="56"/>
        <v>0</v>
      </c>
      <c r="J454" s="31" t="str">
        <f t="shared" si="61"/>
        <v>MUY BAJO</v>
      </c>
      <c r="K454" s="33">
        <v>10</v>
      </c>
      <c r="L454" s="33">
        <v>0</v>
      </c>
      <c r="M454" s="132">
        <v>0</v>
      </c>
      <c r="N454" s="33">
        <v>0</v>
      </c>
      <c r="O454" s="33">
        <v>0</v>
      </c>
      <c r="P454" s="127" t="e">
        <f t="shared" si="60"/>
        <v>#DIV/0!</v>
      </c>
      <c r="Q454" s="31" t="e">
        <f t="shared" si="58"/>
        <v>#DIV/0!</v>
      </c>
      <c r="R454" s="102"/>
      <c r="S454" s="32" t="e">
        <f t="shared" si="57"/>
        <v>#DIV/0!</v>
      </c>
      <c r="T454" s="31" t="e">
        <f t="shared" si="59"/>
        <v>#DIV/0!</v>
      </c>
    </row>
    <row r="455" spans="1:20" ht="25.5" x14ac:dyDescent="0.25">
      <c r="A455" s="141"/>
      <c r="B455" s="10" t="s">
        <v>238</v>
      </c>
      <c r="C455" s="3" t="s">
        <v>30</v>
      </c>
      <c r="D455" s="1" t="s">
        <v>247</v>
      </c>
      <c r="E455" s="54">
        <v>600</v>
      </c>
      <c r="F455" s="93">
        <v>150</v>
      </c>
      <c r="G455" s="49" t="s">
        <v>289</v>
      </c>
      <c r="H455" s="136">
        <v>0</v>
      </c>
      <c r="I455" s="55">
        <f t="shared" si="56"/>
        <v>0</v>
      </c>
      <c r="J455" s="31" t="str">
        <f t="shared" si="61"/>
        <v>MUY BAJO</v>
      </c>
      <c r="K455" s="33">
        <v>10</v>
      </c>
      <c r="L455" s="33">
        <v>0</v>
      </c>
      <c r="M455" s="132">
        <v>0</v>
      </c>
      <c r="N455" s="33">
        <v>0</v>
      </c>
      <c r="O455" s="33">
        <v>0</v>
      </c>
      <c r="P455" s="127" t="e">
        <f t="shared" si="60"/>
        <v>#DIV/0!</v>
      </c>
      <c r="Q455" s="31" t="e">
        <f t="shared" si="58"/>
        <v>#DIV/0!</v>
      </c>
      <c r="R455" s="102"/>
      <c r="S455" s="32" t="e">
        <f t="shared" si="57"/>
        <v>#DIV/0!</v>
      </c>
      <c r="T455" s="31" t="e">
        <f t="shared" si="59"/>
        <v>#DIV/0!</v>
      </c>
    </row>
    <row r="456" spans="1:20" ht="25.5" x14ac:dyDescent="0.25">
      <c r="A456" s="141"/>
      <c r="B456" s="10" t="s">
        <v>238</v>
      </c>
      <c r="C456" s="3" t="s">
        <v>31</v>
      </c>
      <c r="D456" s="1" t="s">
        <v>247</v>
      </c>
      <c r="E456" s="54">
        <v>1075</v>
      </c>
      <c r="F456" s="93">
        <v>200</v>
      </c>
      <c r="G456" s="49" t="s">
        <v>289</v>
      </c>
      <c r="H456" s="136">
        <v>0</v>
      </c>
      <c r="I456" s="55">
        <f t="shared" si="56"/>
        <v>0</v>
      </c>
      <c r="J456" s="31" t="str">
        <f t="shared" si="61"/>
        <v>MUY BAJO</v>
      </c>
      <c r="K456" s="33">
        <v>10</v>
      </c>
      <c r="L456" s="33">
        <v>0</v>
      </c>
      <c r="M456" s="132">
        <v>0</v>
      </c>
      <c r="N456" s="33">
        <v>0</v>
      </c>
      <c r="O456" s="33">
        <v>0</v>
      </c>
      <c r="P456" s="127" t="e">
        <f t="shared" si="60"/>
        <v>#DIV/0!</v>
      </c>
      <c r="Q456" s="31" t="e">
        <f t="shared" si="58"/>
        <v>#DIV/0!</v>
      </c>
      <c r="R456" s="102"/>
      <c r="S456" s="32" t="e">
        <f t="shared" si="57"/>
        <v>#DIV/0!</v>
      </c>
      <c r="T456" s="31" t="e">
        <f t="shared" si="59"/>
        <v>#DIV/0!</v>
      </c>
    </row>
    <row r="457" spans="1:20" ht="38.25" x14ac:dyDescent="0.25">
      <c r="A457" s="141"/>
      <c r="B457" s="10" t="s">
        <v>248</v>
      </c>
      <c r="C457" s="3" t="s">
        <v>27</v>
      </c>
      <c r="D457" s="1" t="s">
        <v>249</v>
      </c>
      <c r="E457" s="54">
        <v>210</v>
      </c>
      <c r="F457" s="93">
        <v>170</v>
      </c>
      <c r="G457" s="49" t="s">
        <v>289</v>
      </c>
      <c r="H457" s="136">
        <v>660</v>
      </c>
      <c r="I457" s="55">
        <f t="shared" ref="I457:I520" si="62">+H457/F457</f>
        <v>3.8823529411764706</v>
      </c>
      <c r="J457" s="31" t="str">
        <f t="shared" si="61"/>
        <v>MUY ALTO</v>
      </c>
      <c r="K457" s="33">
        <v>310</v>
      </c>
      <c r="L457" s="33">
        <v>169</v>
      </c>
      <c r="M457" s="132">
        <v>5.451612903225806E-7</v>
      </c>
      <c r="N457" s="33">
        <v>19.138491999999999</v>
      </c>
      <c r="O457" s="33">
        <v>168.97264799999999</v>
      </c>
      <c r="P457" s="127">
        <f t="shared" si="60"/>
        <v>0.99983815384615382</v>
      </c>
      <c r="Q457" s="31" t="str">
        <f t="shared" si="58"/>
        <v>MUY ALTO</v>
      </c>
      <c r="R457" s="102"/>
      <c r="S457" s="32">
        <f t="shared" ref="S457:S520" si="63">+I457*P457</f>
        <v>3.8817245972850678</v>
      </c>
      <c r="T457" s="31" t="str">
        <f t="shared" si="59"/>
        <v>MUY ALTO</v>
      </c>
    </row>
    <row r="458" spans="1:20" ht="38.25" x14ac:dyDescent="0.25">
      <c r="A458" s="141"/>
      <c r="B458" s="10" t="s">
        <v>248</v>
      </c>
      <c r="C458" s="3" t="s">
        <v>29</v>
      </c>
      <c r="D458" s="1" t="s">
        <v>249</v>
      </c>
      <c r="E458" s="54">
        <v>84</v>
      </c>
      <c r="F458" s="93">
        <v>70</v>
      </c>
      <c r="G458" s="49" t="s">
        <v>289</v>
      </c>
      <c r="H458" s="136">
        <v>95</v>
      </c>
      <c r="I458" s="55">
        <f t="shared" si="62"/>
        <v>1.3571428571428572</v>
      </c>
      <c r="J458" s="31" t="str">
        <f t="shared" si="61"/>
        <v>MUY ALTO</v>
      </c>
      <c r="K458" s="33">
        <v>25</v>
      </c>
      <c r="L458" s="33">
        <v>13.038624</v>
      </c>
      <c r="M458" s="132">
        <v>5.2154495999999994E-7</v>
      </c>
      <c r="N458" s="33">
        <v>0.78124499999999997</v>
      </c>
      <c r="O458" s="33">
        <v>10.14</v>
      </c>
      <c r="P458" s="127">
        <f t="shared" si="60"/>
        <v>0.7776894248963695</v>
      </c>
      <c r="Q458" s="31" t="str">
        <f t="shared" si="58"/>
        <v>ALTO</v>
      </c>
      <c r="R458" s="102"/>
      <c r="S458" s="32">
        <f t="shared" si="63"/>
        <v>1.0554356480736444</v>
      </c>
      <c r="T458" s="31" t="str">
        <f t="shared" si="59"/>
        <v>MUY ALTO</v>
      </c>
    </row>
    <row r="459" spans="1:20" ht="38.25" x14ac:dyDescent="0.25">
      <c r="A459" s="141"/>
      <c r="B459" s="10" t="s">
        <v>248</v>
      </c>
      <c r="C459" s="3" t="s">
        <v>30</v>
      </c>
      <c r="D459" s="1" t="s">
        <v>249</v>
      </c>
      <c r="E459" s="54">
        <v>60</v>
      </c>
      <c r="F459" s="93">
        <v>60</v>
      </c>
      <c r="G459" s="49" t="s">
        <v>289</v>
      </c>
      <c r="H459" s="136">
        <v>67</v>
      </c>
      <c r="I459" s="55">
        <f t="shared" si="62"/>
        <v>1.1166666666666667</v>
      </c>
      <c r="J459" s="31" t="str">
        <f t="shared" si="61"/>
        <v>MUY ALTO</v>
      </c>
      <c r="K459" s="33">
        <v>25</v>
      </c>
      <c r="L459" s="33">
        <v>12.95</v>
      </c>
      <c r="M459" s="132">
        <v>5.1800000000000006E-7</v>
      </c>
      <c r="N459" s="33">
        <v>1.4558249999999999</v>
      </c>
      <c r="O459" s="33">
        <v>10.5</v>
      </c>
      <c r="P459" s="127">
        <f t="shared" si="60"/>
        <v>0.81081081081081086</v>
      </c>
      <c r="Q459" s="31" t="str">
        <f t="shared" si="58"/>
        <v>MUY ALTO</v>
      </c>
      <c r="R459" s="102"/>
      <c r="S459" s="32">
        <f t="shared" si="63"/>
        <v>0.90540540540540548</v>
      </c>
      <c r="T459" s="31" t="str">
        <f t="shared" si="59"/>
        <v>MUY ALTO</v>
      </c>
    </row>
    <row r="460" spans="1:20" ht="38.25" x14ac:dyDescent="0.25">
      <c r="A460" s="141"/>
      <c r="B460" s="10" t="s">
        <v>248</v>
      </c>
      <c r="C460" s="3" t="s">
        <v>31</v>
      </c>
      <c r="D460" s="1" t="s">
        <v>249</v>
      </c>
      <c r="E460" s="54">
        <v>84</v>
      </c>
      <c r="F460" s="93">
        <v>80</v>
      </c>
      <c r="G460" s="49" t="s">
        <v>289</v>
      </c>
      <c r="H460" s="136">
        <v>84</v>
      </c>
      <c r="I460" s="55">
        <f t="shared" si="62"/>
        <v>1.05</v>
      </c>
      <c r="J460" s="31" t="str">
        <f t="shared" si="61"/>
        <v>MUY ALTO</v>
      </c>
      <c r="K460" s="33">
        <v>25</v>
      </c>
      <c r="L460" s="33">
        <v>14.435931</v>
      </c>
      <c r="M460" s="132">
        <v>5.7743723999999996E-7</v>
      </c>
      <c r="N460" s="33">
        <v>1.37416</v>
      </c>
      <c r="O460" s="33">
        <v>11.98</v>
      </c>
      <c r="P460" s="127">
        <f t="shared" si="60"/>
        <v>0.82987373658131236</v>
      </c>
      <c r="Q460" s="31" t="str">
        <f t="shared" si="58"/>
        <v>MUY ALTO</v>
      </c>
      <c r="R460" s="102"/>
      <c r="S460" s="32">
        <f t="shared" si="63"/>
        <v>0.87136742341037798</v>
      </c>
      <c r="T460" s="31" t="str">
        <f t="shared" si="59"/>
        <v>MUY ALTO</v>
      </c>
    </row>
    <row r="461" spans="1:20" ht="38.25" x14ac:dyDescent="0.25">
      <c r="A461" s="141"/>
      <c r="B461" s="10" t="s">
        <v>248</v>
      </c>
      <c r="C461" s="3" t="s">
        <v>27</v>
      </c>
      <c r="D461" s="1" t="s">
        <v>250</v>
      </c>
      <c r="E461" s="54">
        <v>76</v>
      </c>
      <c r="F461" s="93">
        <v>170</v>
      </c>
      <c r="G461" s="49" t="s">
        <v>289</v>
      </c>
      <c r="H461" s="136">
        <v>283</v>
      </c>
      <c r="I461" s="55">
        <f t="shared" si="62"/>
        <v>1.6647058823529413</v>
      </c>
      <c r="J461" s="31" t="str">
        <f t="shared" si="61"/>
        <v>MUY ALTO</v>
      </c>
      <c r="K461" s="33">
        <v>951</v>
      </c>
      <c r="L461" s="33">
        <v>252.378817</v>
      </c>
      <c r="M461" s="132">
        <v>2.6538256256572027E-7</v>
      </c>
      <c r="N461" s="33">
        <v>142.43424899999999</v>
      </c>
      <c r="O461" s="33">
        <v>233.23424900000001</v>
      </c>
      <c r="P461" s="127">
        <f t="shared" si="60"/>
        <v>0.92414352271094136</v>
      </c>
      <c r="Q461" s="31" t="str">
        <f t="shared" si="58"/>
        <v>MUY ALTO</v>
      </c>
      <c r="R461" s="102"/>
      <c r="S461" s="32">
        <f t="shared" si="63"/>
        <v>1.5384271583952731</v>
      </c>
      <c r="T461" s="31" t="str">
        <f t="shared" si="59"/>
        <v>MUY ALTO</v>
      </c>
    </row>
    <row r="462" spans="1:20" ht="38.25" x14ac:dyDescent="0.25">
      <c r="A462" s="141"/>
      <c r="B462" s="10" t="s">
        <v>248</v>
      </c>
      <c r="C462" s="3" t="s">
        <v>29</v>
      </c>
      <c r="D462" s="1" t="s">
        <v>250</v>
      </c>
      <c r="E462" s="54">
        <v>23</v>
      </c>
      <c r="F462" s="93">
        <v>6</v>
      </c>
      <c r="G462" s="49" t="s">
        <v>289</v>
      </c>
      <c r="H462" s="136">
        <v>47</v>
      </c>
      <c r="I462" s="55">
        <f t="shared" si="62"/>
        <v>7.833333333333333</v>
      </c>
      <c r="J462" s="31" t="str">
        <f t="shared" si="61"/>
        <v>MUY ALTO</v>
      </c>
      <c r="K462" s="33">
        <v>10</v>
      </c>
      <c r="L462" s="33">
        <v>0</v>
      </c>
      <c r="M462" s="132">
        <v>0</v>
      </c>
      <c r="N462" s="33">
        <v>0</v>
      </c>
      <c r="O462" s="33">
        <v>0</v>
      </c>
      <c r="P462" s="127" t="e">
        <f t="shared" si="60"/>
        <v>#DIV/0!</v>
      </c>
      <c r="Q462" s="31" t="e">
        <f t="shared" si="58"/>
        <v>#DIV/0!</v>
      </c>
      <c r="R462" s="102"/>
      <c r="S462" s="32" t="e">
        <f t="shared" si="63"/>
        <v>#DIV/0!</v>
      </c>
      <c r="T462" s="31" t="e">
        <f t="shared" si="59"/>
        <v>#DIV/0!</v>
      </c>
    </row>
    <row r="463" spans="1:20" ht="38.25" x14ac:dyDescent="0.25">
      <c r="A463" s="141"/>
      <c r="B463" s="10" t="s">
        <v>248</v>
      </c>
      <c r="C463" s="3" t="s">
        <v>30</v>
      </c>
      <c r="D463" s="1" t="s">
        <v>250</v>
      </c>
      <c r="E463" s="54">
        <v>17</v>
      </c>
      <c r="F463" s="93">
        <v>6</v>
      </c>
      <c r="G463" s="49" t="s">
        <v>289</v>
      </c>
      <c r="H463" s="136">
        <v>38</v>
      </c>
      <c r="I463" s="55">
        <f t="shared" si="62"/>
        <v>6.333333333333333</v>
      </c>
      <c r="J463" s="31" t="str">
        <f t="shared" si="61"/>
        <v>MUY ALTO</v>
      </c>
      <c r="K463" s="33">
        <v>10</v>
      </c>
      <c r="L463" s="33">
        <v>0</v>
      </c>
      <c r="M463" s="132">
        <v>0</v>
      </c>
      <c r="N463" s="33">
        <v>0</v>
      </c>
      <c r="O463" s="33">
        <v>0</v>
      </c>
      <c r="P463" s="127" t="e">
        <f t="shared" si="60"/>
        <v>#DIV/0!</v>
      </c>
      <c r="Q463" s="31" t="e">
        <f t="shared" si="58"/>
        <v>#DIV/0!</v>
      </c>
      <c r="R463" s="102"/>
      <c r="S463" s="32" t="e">
        <f t="shared" si="63"/>
        <v>#DIV/0!</v>
      </c>
      <c r="T463" s="31" t="e">
        <f t="shared" si="59"/>
        <v>#DIV/0!</v>
      </c>
    </row>
    <row r="464" spans="1:20" ht="38.25" x14ac:dyDescent="0.25">
      <c r="A464" s="141"/>
      <c r="B464" s="10" t="s">
        <v>248</v>
      </c>
      <c r="C464" s="3" t="s">
        <v>31</v>
      </c>
      <c r="D464" s="1" t="s">
        <v>250</v>
      </c>
      <c r="E464" s="54">
        <v>23</v>
      </c>
      <c r="F464" s="93">
        <v>8</v>
      </c>
      <c r="G464" s="49" t="s">
        <v>289</v>
      </c>
      <c r="H464" s="136">
        <v>45</v>
      </c>
      <c r="I464" s="55">
        <f t="shared" si="62"/>
        <v>5.625</v>
      </c>
      <c r="J464" s="31" t="str">
        <f t="shared" si="61"/>
        <v>MUY ALTO</v>
      </c>
      <c r="K464" s="33">
        <v>15</v>
      </c>
      <c r="L464" s="33">
        <v>0</v>
      </c>
      <c r="M464" s="132">
        <v>0</v>
      </c>
      <c r="N464" s="33">
        <v>0</v>
      </c>
      <c r="O464" s="33">
        <v>0</v>
      </c>
      <c r="P464" s="127" t="e">
        <f t="shared" si="60"/>
        <v>#DIV/0!</v>
      </c>
      <c r="Q464" s="31" t="e">
        <f t="shared" si="58"/>
        <v>#DIV/0!</v>
      </c>
      <c r="R464" s="102"/>
      <c r="S464" s="32" t="e">
        <f t="shared" si="63"/>
        <v>#DIV/0!</v>
      </c>
      <c r="T464" s="31" t="e">
        <f t="shared" si="59"/>
        <v>#DIV/0!</v>
      </c>
    </row>
    <row r="465" spans="1:20" ht="38.25" x14ac:dyDescent="0.25">
      <c r="A465" s="141"/>
      <c r="B465" s="10" t="s">
        <v>248</v>
      </c>
      <c r="C465" s="3" t="s">
        <v>27</v>
      </c>
      <c r="D465" s="1" t="s">
        <v>251</v>
      </c>
      <c r="E465" s="54">
        <v>124</v>
      </c>
      <c r="F465" s="93">
        <v>70</v>
      </c>
      <c r="G465" s="49" t="s">
        <v>289</v>
      </c>
      <c r="H465" s="136">
        <v>198</v>
      </c>
      <c r="I465" s="55">
        <f t="shared" si="62"/>
        <v>2.8285714285714287</v>
      </c>
      <c r="J465" s="31" t="str">
        <f t="shared" si="61"/>
        <v>MUY ALTO</v>
      </c>
      <c r="K465" s="33">
        <v>290</v>
      </c>
      <c r="L465" s="33">
        <v>252.2</v>
      </c>
      <c r="M465" s="132">
        <v>8.6965517241379309E-7</v>
      </c>
      <c r="N465" s="33">
        <v>86.719093000000001</v>
      </c>
      <c r="O465" s="33">
        <v>119.64</v>
      </c>
      <c r="P465" s="127">
        <f t="shared" si="60"/>
        <v>0.474385408406027</v>
      </c>
      <c r="Q465" s="31" t="str">
        <f t="shared" si="58"/>
        <v>MEDIO</v>
      </c>
      <c r="R465" s="102"/>
      <c r="S465" s="32">
        <f t="shared" si="63"/>
        <v>1.3418330123484765</v>
      </c>
      <c r="T465" s="31" t="str">
        <f t="shared" si="59"/>
        <v>MUY ALTO</v>
      </c>
    </row>
    <row r="466" spans="1:20" ht="38.25" x14ac:dyDescent="0.25">
      <c r="A466" s="141"/>
      <c r="B466" s="10" t="s">
        <v>248</v>
      </c>
      <c r="C466" s="3" t="s">
        <v>29</v>
      </c>
      <c r="D466" s="1" t="s">
        <v>251</v>
      </c>
      <c r="E466" s="54">
        <v>22</v>
      </c>
      <c r="F466" s="93">
        <v>15</v>
      </c>
      <c r="G466" s="49" t="s">
        <v>289</v>
      </c>
      <c r="H466" s="136">
        <v>32</v>
      </c>
      <c r="I466" s="55">
        <f t="shared" si="62"/>
        <v>2.1333333333333333</v>
      </c>
      <c r="J466" s="31" t="str">
        <f t="shared" si="61"/>
        <v>MUY ALTO</v>
      </c>
      <c r="K466" s="33">
        <v>10</v>
      </c>
      <c r="L466" s="33">
        <v>13.5</v>
      </c>
      <c r="M466" s="132">
        <v>1.35E-6</v>
      </c>
      <c r="N466" s="33">
        <v>7.74</v>
      </c>
      <c r="O466" s="33">
        <v>7.74</v>
      </c>
      <c r="P466" s="127">
        <f t="shared" si="60"/>
        <v>0.57333333333333336</v>
      </c>
      <c r="Q466" s="31" t="str">
        <f t="shared" si="58"/>
        <v>MEDIO</v>
      </c>
      <c r="R466" s="102"/>
      <c r="S466" s="32">
        <f t="shared" si="63"/>
        <v>1.2231111111111113</v>
      </c>
      <c r="T466" s="31" t="str">
        <f t="shared" si="59"/>
        <v>MUY ALTO</v>
      </c>
    </row>
    <row r="467" spans="1:20" ht="38.25" x14ac:dyDescent="0.25">
      <c r="A467" s="141"/>
      <c r="B467" s="10" t="s">
        <v>248</v>
      </c>
      <c r="C467" s="3" t="s">
        <v>30</v>
      </c>
      <c r="D467" s="1" t="s">
        <v>251</v>
      </c>
      <c r="E467" s="54">
        <v>22</v>
      </c>
      <c r="F467" s="93">
        <v>10</v>
      </c>
      <c r="G467" s="49" t="s">
        <v>289</v>
      </c>
      <c r="H467" s="136">
        <v>26</v>
      </c>
      <c r="I467" s="55">
        <f t="shared" si="62"/>
        <v>2.6</v>
      </c>
      <c r="J467" s="31" t="str">
        <f t="shared" si="61"/>
        <v>MUY ALTO</v>
      </c>
      <c r="K467" s="33">
        <v>10</v>
      </c>
      <c r="L467" s="33">
        <v>13.5</v>
      </c>
      <c r="M467" s="132">
        <v>1.35E-6</v>
      </c>
      <c r="N467" s="33">
        <v>6.75</v>
      </c>
      <c r="O467" s="33">
        <v>6.75</v>
      </c>
      <c r="P467" s="127">
        <f t="shared" si="60"/>
        <v>0.5</v>
      </c>
      <c r="Q467" s="31" t="str">
        <f t="shared" si="58"/>
        <v>MEDIO</v>
      </c>
      <c r="R467" s="102"/>
      <c r="S467" s="32">
        <f t="shared" si="63"/>
        <v>1.3</v>
      </c>
      <c r="T467" s="31" t="str">
        <f t="shared" si="59"/>
        <v>MUY ALTO</v>
      </c>
    </row>
    <row r="468" spans="1:20" ht="38.25" x14ac:dyDescent="0.25">
      <c r="A468" s="141"/>
      <c r="B468" s="10" t="s">
        <v>248</v>
      </c>
      <c r="C468" s="3" t="s">
        <v>31</v>
      </c>
      <c r="D468" s="1" t="s">
        <v>251</v>
      </c>
      <c r="E468" s="54">
        <v>22</v>
      </c>
      <c r="F468" s="93">
        <v>15</v>
      </c>
      <c r="G468" s="49" t="s">
        <v>289</v>
      </c>
      <c r="H468" s="136">
        <v>54</v>
      </c>
      <c r="I468" s="55">
        <f t="shared" si="62"/>
        <v>3.6</v>
      </c>
      <c r="J468" s="31" t="str">
        <f t="shared" si="61"/>
        <v>MUY ALTO</v>
      </c>
      <c r="K468" s="33">
        <v>15</v>
      </c>
      <c r="L468" s="33">
        <v>13.5</v>
      </c>
      <c r="M468" s="132">
        <v>9.0000000000000007E-7</v>
      </c>
      <c r="N468" s="33">
        <v>6.75</v>
      </c>
      <c r="O468" s="33">
        <v>6.75</v>
      </c>
      <c r="P468" s="127">
        <f t="shared" si="60"/>
        <v>0.5</v>
      </c>
      <c r="Q468" s="31" t="str">
        <f t="shared" si="58"/>
        <v>MEDIO</v>
      </c>
      <c r="R468" s="102"/>
      <c r="S468" s="32">
        <f t="shared" si="63"/>
        <v>1.8</v>
      </c>
      <c r="T468" s="31" t="str">
        <f t="shared" si="59"/>
        <v>MUY ALTO</v>
      </c>
    </row>
    <row r="469" spans="1:20" ht="51" x14ac:dyDescent="0.25">
      <c r="A469" s="141"/>
      <c r="B469" s="10" t="s">
        <v>248</v>
      </c>
      <c r="C469" s="3" t="s">
        <v>27</v>
      </c>
      <c r="D469" s="1" t="s">
        <v>252</v>
      </c>
      <c r="E469" s="54">
        <v>0</v>
      </c>
      <c r="F469" s="93">
        <v>400</v>
      </c>
      <c r="G469" s="49" t="s">
        <v>289</v>
      </c>
      <c r="H469" s="136">
        <v>174</v>
      </c>
      <c r="I469" s="55">
        <f t="shared" si="62"/>
        <v>0.435</v>
      </c>
      <c r="J469" s="31" t="str">
        <f t="shared" si="61"/>
        <v>MEDIO</v>
      </c>
      <c r="K469" s="33">
        <v>54.4</v>
      </c>
      <c r="L469" s="33">
        <v>0</v>
      </c>
      <c r="M469" s="132">
        <v>0</v>
      </c>
      <c r="N469" s="33">
        <v>0</v>
      </c>
      <c r="O469" s="33">
        <v>0</v>
      </c>
      <c r="P469" s="127" t="e">
        <f t="shared" si="60"/>
        <v>#DIV/0!</v>
      </c>
      <c r="Q469" s="31" t="e">
        <f t="shared" si="58"/>
        <v>#DIV/0!</v>
      </c>
      <c r="R469" s="102"/>
      <c r="S469" s="32" t="e">
        <f t="shared" si="63"/>
        <v>#DIV/0!</v>
      </c>
      <c r="T469" s="31" t="e">
        <f t="shared" si="59"/>
        <v>#DIV/0!</v>
      </c>
    </row>
    <row r="470" spans="1:20" ht="51" x14ac:dyDescent="0.25">
      <c r="A470" s="141"/>
      <c r="B470" s="10" t="s">
        <v>248</v>
      </c>
      <c r="C470" s="3" t="s">
        <v>29</v>
      </c>
      <c r="D470" s="1" t="s">
        <v>252</v>
      </c>
      <c r="E470" s="54">
        <v>0</v>
      </c>
      <c r="F470" s="93">
        <v>100</v>
      </c>
      <c r="G470" s="49" t="s">
        <v>289</v>
      </c>
      <c r="H470" s="136">
        <v>0</v>
      </c>
      <c r="I470" s="55">
        <f t="shared" si="62"/>
        <v>0</v>
      </c>
      <c r="J470" s="31" t="str">
        <f t="shared" si="61"/>
        <v>MUY BAJO</v>
      </c>
      <c r="K470" s="33">
        <v>13</v>
      </c>
      <c r="L470" s="33">
        <v>0</v>
      </c>
      <c r="M470" s="132">
        <v>0</v>
      </c>
      <c r="N470" s="33">
        <v>0</v>
      </c>
      <c r="O470" s="33">
        <v>0</v>
      </c>
      <c r="P470" s="127" t="e">
        <f t="shared" si="60"/>
        <v>#DIV/0!</v>
      </c>
      <c r="Q470" s="31" t="e">
        <f t="shared" si="58"/>
        <v>#DIV/0!</v>
      </c>
      <c r="R470" s="102"/>
      <c r="S470" s="32" t="e">
        <f t="shared" si="63"/>
        <v>#DIV/0!</v>
      </c>
      <c r="T470" s="31" t="e">
        <f t="shared" si="59"/>
        <v>#DIV/0!</v>
      </c>
    </row>
    <row r="471" spans="1:20" ht="51" x14ac:dyDescent="0.25">
      <c r="A471" s="141"/>
      <c r="B471" s="10" t="s">
        <v>248</v>
      </c>
      <c r="C471" s="3" t="s">
        <v>30</v>
      </c>
      <c r="D471" s="1" t="s">
        <v>252</v>
      </c>
      <c r="E471" s="54">
        <v>0</v>
      </c>
      <c r="F471" s="93">
        <v>100</v>
      </c>
      <c r="G471" s="49" t="s">
        <v>289</v>
      </c>
      <c r="H471" s="136">
        <v>0</v>
      </c>
      <c r="I471" s="55">
        <f t="shared" si="62"/>
        <v>0</v>
      </c>
      <c r="J471" s="31" t="str">
        <f t="shared" si="61"/>
        <v>MUY BAJO</v>
      </c>
      <c r="K471" s="33">
        <v>13</v>
      </c>
      <c r="L471" s="33">
        <v>0</v>
      </c>
      <c r="M471" s="132">
        <v>0</v>
      </c>
      <c r="N471" s="33">
        <v>0</v>
      </c>
      <c r="O471" s="33">
        <v>0</v>
      </c>
      <c r="P471" s="127" t="e">
        <f t="shared" si="60"/>
        <v>#DIV/0!</v>
      </c>
      <c r="Q471" s="31" t="e">
        <f t="shared" si="58"/>
        <v>#DIV/0!</v>
      </c>
      <c r="R471" s="102"/>
      <c r="S471" s="32" t="e">
        <f t="shared" si="63"/>
        <v>#DIV/0!</v>
      </c>
      <c r="T471" s="31" t="e">
        <f t="shared" si="59"/>
        <v>#DIV/0!</v>
      </c>
    </row>
    <row r="472" spans="1:20" ht="51" x14ac:dyDescent="0.25">
      <c r="A472" s="141"/>
      <c r="B472" s="10" t="s">
        <v>248</v>
      </c>
      <c r="C472" s="3" t="s">
        <v>31</v>
      </c>
      <c r="D472" s="1" t="s">
        <v>252</v>
      </c>
      <c r="E472" s="54">
        <v>0</v>
      </c>
      <c r="F472" s="93">
        <v>100</v>
      </c>
      <c r="G472" s="49" t="s">
        <v>289</v>
      </c>
      <c r="H472" s="136">
        <v>0</v>
      </c>
      <c r="I472" s="55">
        <f t="shared" si="62"/>
        <v>0</v>
      </c>
      <c r="J472" s="31" t="str">
        <f t="shared" si="61"/>
        <v>MUY BAJO</v>
      </c>
      <c r="K472" s="33">
        <v>13</v>
      </c>
      <c r="L472" s="33">
        <v>0</v>
      </c>
      <c r="M472" s="132">
        <v>0</v>
      </c>
      <c r="N472" s="33">
        <v>0</v>
      </c>
      <c r="O472" s="33">
        <v>0</v>
      </c>
      <c r="P472" s="127" t="e">
        <f t="shared" si="60"/>
        <v>#DIV/0!</v>
      </c>
      <c r="Q472" s="31" t="e">
        <f t="shared" si="58"/>
        <v>#DIV/0!</v>
      </c>
      <c r="R472" s="102"/>
      <c r="S472" s="32" t="e">
        <f t="shared" si="63"/>
        <v>#DIV/0!</v>
      </c>
      <c r="T472" s="31" t="e">
        <f t="shared" si="59"/>
        <v>#DIV/0!</v>
      </c>
    </row>
    <row r="473" spans="1:20" ht="25.5" x14ac:dyDescent="0.25">
      <c r="A473" s="141"/>
      <c r="B473" s="10" t="s">
        <v>248</v>
      </c>
      <c r="C473" s="3" t="s">
        <v>27</v>
      </c>
      <c r="D473" s="1" t="s">
        <v>253</v>
      </c>
      <c r="E473" s="54">
        <v>0</v>
      </c>
      <c r="F473" s="93">
        <v>100</v>
      </c>
      <c r="G473" s="49" t="s">
        <v>289</v>
      </c>
      <c r="H473" s="136">
        <v>200</v>
      </c>
      <c r="I473" s="55">
        <f t="shared" si="62"/>
        <v>2</v>
      </c>
      <c r="J473" s="31" t="str">
        <f t="shared" si="61"/>
        <v>MUY ALTO</v>
      </c>
      <c r="K473" s="33">
        <v>27.2</v>
      </c>
      <c r="L473" s="33">
        <v>0</v>
      </c>
      <c r="M473" s="132">
        <v>0</v>
      </c>
      <c r="N473" s="33">
        <v>0</v>
      </c>
      <c r="O473" s="33">
        <v>0</v>
      </c>
      <c r="P473" s="127" t="e">
        <f t="shared" si="60"/>
        <v>#DIV/0!</v>
      </c>
      <c r="Q473" s="31" t="e">
        <f t="shared" si="58"/>
        <v>#DIV/0!</v>
      </c>
      <c r="R473" s="102"/>
      <c r="S473" s="32" t="e">
        <f t="shared" si="63"/>
        <v>#DIV/0!</v>
      </c>
      <c r="T473" s="31" t="e">
        <f t="shared" si="59"/>
        <v>#DIV/0!</v>
      </c>
    </row>
    <row r="474" spans="1:20" ht="25.5" x14ac:dyDescent="0.25">
      <c r="A474" s="141"/>
      <c r="B474" s="10" t="s">
        <v>248</v>
      </c>
      <c r="C474" s="3" t="s">
        <v>29</v>
      </c>
      <c r="D474" s="1" t="s">
        <v>253</v>
      </c>
      <c r="E474" s="54">
        <v>0</v>
      </c>
      <c r="F474" s="93">
        <v>20</v>
      </c>
      <c r="G474" s="49" t="s">
        <v>289</v>
      </c>
      <c r="H474" s="136">
        <v>0</v>
      </c>
      <c r="I474" s="55">
        <f t="shared" si="62"/>
        <v>0</v>
      </c>
      <c r="J474" s="31" t="str">
        <f t="shared" si="61"/>
        <v>MUY BAJO</v>
      </c>
      <c r="K474" s="33">
        <v>13</v>
      </c>
      <c r="L474" s="33">
        <v>0</v>
      </c>
      <c r="M474" s="132">
        <v>0</v>
      </c>
      <c r="N474" s="33">
        <v>0</v>
      </c>
      <c r="O474" s="33">
        <v>0</v>
      </c>
      <c r="P474" s="127" t="e">
        <f t="shared" si="60"/>
        <v>#DIV/0!</v>
      </c>
      <c r="Q474" s="31" t="e">
        <f t="shared" si="58"/>
        <v>#DIV/0!</v>
      </c>
      <c r="R474" s="102"/>
      <c r="S474" s="32" t="e">
        <f t="shared" si="63"/>
        <v>#DIV/0!</v>
      </c>
      <c r="T474" s="31" t="e">
        <f t="shared" si="59"/>
        <v>#DIV/0!</v>
      </c>
    </row>
    <row r="475" spans="1:20" ht="25.5" x14ac:dyDescent="0.25">
      <c r="A475" s="141"/>
      <c r="B475" s="10" t="s">
        <v>248</v>
      </c>
      <c r="C475" s="3" t="s">
        <v>30</v>
      </c>
      <c r="D475" s="1" t="s">
        <v>253</v>
      </c>
      <c r="E475" s="54">
        <v>0</v>
      </c>
      <c r="F475" s="93">
        <v>20</v>
      </c>
      <c r="G475" s="49" t="s">
        <v>289</v>
      </c>
      <c r="H475" s="136">
        <v>0</v>
      </c>
      <c r="I475" s="55">
        <f t="shared" si="62"/>
        <v>0</v>
      </c>
      <c r="J475" s="31" t="str">
        <f t="shared" si="61"/>
        <v>MUY BAJO</v>
      </c>
      <c r="K475" s="33">
        <v>13</v>
      </c>
      <c r="L475" s="33">
        <v>0</v>
      </c>
      <c r="M475" s="132">
        <v>0</v>
      </c>
      <c r="N475" s="33">
        <v>0</v>
      </c>
      <c r="O475" s="33">
        <v>0</v>
      </c>
      <c r="P475" s="127" t="e">
        <f t="shared" si="60"/>
        <v>#DIV/0!</v>
      </c>
      <c r="Q475" s="31" t="e">
        <f t="shared" si="58"/>
        <v>#DIV/0!</v>
      </c>
      <c r="R475" s="102"/>
      <c r="S475" s="32" t="e">
        <f t="shared" si="63"/>
        <v>#DIV/0!</v>
      </c>
      <c r="T475" s="31" t="e">
        <f t="shared" si="59"/>
        <v>#DIV/0!</v>
      </c>
    </row>
    <row r="476" spans="1:20" ht="25.5" x14ac:dyDescent="0.25">
      <c r="A476" s="141"/>
      <c r="B476" s="10" t="s">
        <v>248</v>
      </c>
      <c r="C476" s="3" t="s">
        <v>31</v>
      </c>
      <c r="D476" s="1" t="s">
        <v>253</v>
      </c>
      <c r="E476" s="54">
        <v>0</v>
      </c>
      <c r="F476" s="93">
        <v>20</v>
      </c>
      <c r="G476" s="49" t="s">
        <v>289</v>
      </c>
      <c r="H476" s="136">
        <v>0</v>
      </c>
      <c r="I476" s="55">
        <f t="shared" si="62"/>
        <v>0</v>
      </c>
      <c r="J476" s="31" t="str">
        <f t="shared" si="61"/>
        <v>MUY BAJO</v>
      </c>
      <c r="K476" s="33">
        <v>13</v>
      </c>
      <c r="L476" s="33">
        <v>0</v>
      </c>
      <c r="M476" s="132">
        <v>0</v>
      </c>
      <c r="N476" s="33">
        <v>0</v>
      </c>
      <c r="O476" s="33">
        <v>0</v>
      </c>
      <c r="P476" s="127" t="e">
        <f t="shared" si="60"/>
        <v>#DIV/0!</v>
      </c>
      <c r="Q476" s="31" t="e">
        <f t="shared" si="58"/>
        <v>#DIV/0!</v>
      </c>
      <c r="R476" s="102"/>
      <c r="S476" s="32" t="e">
        <f t="shared" si="63"/>
        <v>#DIV/0!</v>
      </c>
      <c r="T476" s="31" t="e">
        <f t="shared" si="59"/>
        <v>#DIV/0!</v>
      </c>
    </row>
    <row r="477" spans="1:20" ht="38.25" x14ac:dyDescent="0.25">
      <c r="A477" s="141"/>
      <c r="B477" s="10" t="s">
        <v>254</v>
      </c>
      <c r="C477" s="3" t="s">
        <v>27</v>
      </c>
      <c r="D477" s="1" t="s">
        <v>255</v>
      </c>
      <c r="E477" s="54">
        <v>44</v>
      </c>
      <c r="F477" s="93">
        <v>16</v>
      </c>
      <c r="G477" s="49" t="s">
        <v>289</v>
      </c>
      <c r="H477" s="136">
        <v>16</v>
      </c>
      <c r="I477" s="55">
        <f t="shared" si="62"/>
        <v>1</v>
      </c>
      <c r="J477" s="31" t="str">
        <f t="shared" si="61"/>
        <v>MUY ALTO</v>
      </c>
      <c r="K477" s="33">
        <v>400</v>
      </c>
      <c r="L477" s="33">
        <v>192.11666500000001</v>
      </c>
      <c r="M477" s="132">
        <v>4.8029166249999996E-7</v>
      </c>
      <c r="N477" s="33">
        <v>37.671238000000002</v>
      </c>
      <c r="O477" s="33">
        <v>183.9</v>
      </c>
      <c r="P477" s="127">
        <f t="shared" si="60"/>
        <v>0.9572308576145645</v>
      </c>
      <c r="Q477" s="31" t="str">
        <f t="shared" si="58"/>
        <v>MUY ALTO</v>
      </c>
      <c r="R477" s="102"/>
      <c r="S477" s="32">
        <f t="shared" si="63"/>
        <v>0.9572308576145645</v>
      </c>
      <c r="T477" s="31" t="str">
        <f t="shared" si="59"/>
        <v>MUY ALTO</v>
      </c>
    </row>
    <row r="478" spans="1:20" ht="38.25" x14ac:dyDescent="0.25">
      <c r="A478" s="141"/>
      <c r="B478" s="10" t="s">
        <v>254</v>
      </c>
      <c r="C478" s="3" t="s">
        <v>29</v>
      </c>
      <c r="D478" s="1" t="s">
        <v>255</v>
      </c>
      <c r="E478" s="54">
        <v>17</v>
      </c>
      <c r="F478" s="93">
        <v>6</v>
      </c>
      <c r="G478" s="49" t="s">
        <v>289</v>
      </c>
      <c r="H478" s="136">
        <v>6</v>
      </c>
      <c r="I478" s="55">
        <f t="shared" si="62"/>
        <v>1</v>
      </c>
      <c r="J478" s="31" t="str">
        <f t="shared" si="61"/>
        <v>MUY ALTO</v>
      </c>
      <c r="K478" s="33">
        <v>43</v>
      </c>
      <c r="L478" s="33">
        <v>16.2575</v>
      </c>
      <c r="M478" s="132">
        <v>3.7808139534883722E-7</v>
      </c>
      <c r="N478" s="33">
        <v>6.9574999999999996</v>
      </c>
      <c r="O478" s="33">
        <v>16.23761</v>
      </c>
      <c r="P478" s="127">
        <f t="shared" si="60"/>
        <v>0.99877656466246345</v>
      </c>
      <c r="Q478" s="31" t="str">
        <f t="shared" si="58"/>
        <v>MUY ALTO</v>
      </c>
      <c r="R478" s="102"/>
      <c r="S478" s="32">
        <f t="shared" si="63"/>
        <v>0.99877656466246345</v>
      </c>
      <c r="T478" s="31" t="str">
        <f t="shared" si="59"/>
        <v>MUY ALTO</v>
      </c>
    </row>
    <row r="479" spans="1:20" ht="38.25" x14ac:dyDescent="0.25">
      <c r="A479" s="141"/>
      <c r="B479" s="10" t="s">
        <v>254</v>
      </c>
      <c r="C479" s="3" t="s">
        <v>30</v>
      </c>
      <c r="D479" s="1" t="s">
        <v>255</v>
      </c>
      <c r="E479" s="54">
        <v>16</v>
      </c>
      <c r="F479" s="93">
        <v>6</v>
      </c>
      <c r="G479" s="49" t="s">
        <v>289</v>
      </c>
      <c r="H479" s="136">
        <v>6</v>
      </c>
      <c r="I479" s="55">
        <f t="shared" si="62"/>
        <v>1</v>
      </c>
      <c r="J479" s="31" t="str">
        <f t="shared" si="61"/>
        <v>MUY ALTO</v>
      </c>
      <c r="K479" s="33">
        <v>43</v>
      </c>
      <c r="L479" s="33">
        <v>14.0525</v>
      </c>
      <c r="M479" s="132">
        <v>3.2680232558139532E-7</v>
      </c>
      <c r="N479" s="33">
        <v>4.0723900000000004</v>
      </c>
      <c r="O479" s="33">
        <v>13.352499999999999</v>
      </c>
      <c r="P479" s="127">
        <f t="shared" si="60"/>
        <v>0.95018679950186791</v>
      </c>
      <c r="Q479" s="31" t="str">
        <f t="shared" ref="Q479:Q539" si="64">IF(P479&lt;=20%,"MUY BAJO",IF(AND(P479&gt;20%,P479&lt;=40%),"BAJO",IF(AND(P479&gt;40%,P479&lt;=60%),"MEDIO",IF(AND(P479&gt;60%,P479&lt;=80%),"ALTO","MUY ALTO"))))</f>
        <v>MUY ALTO</v>
      </c>
      <c r="R479" s="102"/>
      <c r="S479" s="32">
        <f t="shared" si="63"/>
        <v>0.95018679950186791</v>
      </c>
      <c r="T479" s="31" t="str">
        <f t="shared" ref="T479:T539" si="65">IF(S479&lt;=20%,"MUY BAJO",IF(AND(S479&gt;20%,S479&lt;=40%),"BAJO",IF(AND(S479&gt;40%,S479&lt;=60%),"MEDIO",IF(AND(S479&gt;60%,S479&lt;=80%),"ALTO","MUY ALTO"))))</f>
        <v>MUY ALTO</v>
      </c>
    </row>
    <row r="480" spans="1:20" ht="38.25" x14ac:dyDescent="0.25">
      <c r="A480" s="141"/>
      <c r="B480" s="10" t="s">
        <v>254</v>
      </c>
      <c r="C480" s="3" t="s">
        <v>31</v>
      </c>
      <c r="D480" s="1" t="s">
        <v>255</v>
      </c>
      <c r="E480" s="54">
        <v>17</v>
      </c>
      <c r="F480" s="93">
        <v>6</v>
      </c>
      <c r="G480" s="49" t="s">
        <v>289</v>
      </c>
      <c r="H480" s="136">
        <v>6</v>
      </c>
      <c r="I480" s="55">
        <f t="shared" si="62"/>
        <v>1</v>
      </c>
      <c r="J480" s="31" t="str">
        <f t="shared" si="61"/>
        <v>MUY ALTO</v>
      </c>
      <c r="K480" s="33">
        <v>43</v>
      </c>
      <c r="L480" s="33">
        <v>12.95</v>
      </c>
      <c r="M480" s="132">
        <v>3.0116279069767445E-7</v>
      </c>
      <c r="N480" s="33">
        <v>0.63010999999999995</v>
      </c>
      <c r="O480" s="33">
        <v>9.9102200000000007</v>
      </c>
      <c r="P480" s="127">
        <f t="shared" si="60"/>
        <v>0.76526795366795375</v>
      </c>
      <c r="Q480" s="31" t="str">
        <f t="shared" si="64"/>
        <v>ALTO</v>
      </c>
      <c r="R480" s="102"/>
      <c r="S480" s="32">
        <f t="shared" si="63"/>
        <v>0.76526795366795375</v>
      </c>
      <c r="T480" s="31" t="str">
        <f t="shared" si="65"/>
        <v>ALTO</v>
      </c>
    </row>
    <row r="481" spans="1:20" ht="51" x14ac:dyDescent="0.25">
      <c r="A481" s="141"/>
      <c r="B481" s="10" t="s">
        <v>254</v>
      </c>
      <c r="C481" s="3" t="s">
        <v>27</v>
      </c>
      <c r="D481" s="1" t="s">
        <v>256</v>
      </c>
      <c r="E481" s="54">
        <v>0</v>
      </c>
      <c r="F481" s="93">
        <v>16</v>
      </c>
      <c r="G481" s="49" t="s">
        <v>289</v>
      </c>
      <c r="H481" s="136">
        <v>20</v>
      </c>
      <c r="I481" s="55">
        <f t="shared" si="62"/>
        <v>1.25</v>
      </c>
      <c r="J481" s="31" t="str">
        <f t="shared" si="61"/>
        <v>MUY ALTO</v>
      </c>
      <c r="K481" s="33">
        <v>465</v>
      </c>
      <c r="L481" s="33">
        <v>74</v>
      </c>
      <c r="M481" s="132">
        <v>1.5913978494623656E-7</v>
      </c>
      <c r="N481" s="33">
        <v>1.9021619999999999</v>
      </c>
      <c r="O481" s="33">
        <v>73.784903999999997</v>
      </c>
      <c r="P481" s="127">
        <f t="shared" si="60"/>
        <v>0.99709329729729723</v>
      </c>
      <c r="Q481" s="31" t="str">
        <f t="shared" si="64"/>
        <v>MUY ALTO</v>
      </c>
      <c r="R481" s="102"/>
      <c r="S481" s="32">
        <f t="shared" si="63"/>
        <v>1.2463666216216216</v>
      </c>
      <c r="T481" s="31" t="str">
        <f t="shared" si="65"/>
        <v>MUY ALTO</v>
      </c>
    </row>
    <row r="482" spans="1:20" ht="51" x14ac:dyDescent="0.25">
      <c r="A482" s="141"/>
      <c r="B482" s="10" t="s">
        <v>254</v>
      </c>
      <c r="C482" s="3" t="s">
        <v>29</v>
      </c>
      <c r="D482" s="1" t="s">
        <v>256</v>
      </c>
      <c r="E482" s="54">
        <v>0</v>
      </c>
      <c r="F482" s="93">
        <v>6</v>
      </c>
      <c r="G482" s="49" t="s">
        <v>289</v>
      </c>
      <c r="H482" s="136">
        <v>6</v>
      </c>
      <c r="I482" s="55">
        <f t="shared" si="62"/>
        <v>1</v>
      </c>
      <c r="J482" s="31" t="str">
        <f t="shared" si="61"/>
        <v>MUY ALTO</v>
      </c>
      <c r="K482" s="33">
        <v>20</v>
      </c>
      <c r="L482" s="33">
        <v>0</v>
      </c>
      <c r="M482" s="132">
        <v>0</v>
      </c>
      <c r="N482" s="33">
        <v>0</v>
      </c>
      <c r="O482" s="33">
        <v>0</v>
      </c>
      <c r="P482" s="127" t="e">
        <f t="shared" si="60"/>
        <v>#DIV/0!</v>
      </c>
      <c r="Q482" s="31" t="e">
        <f t="shared" si="64"/>
        <v>#DIV/0!</v>
      </c>
      <c r="R482" s="102"/>
      <c r="S482" s="32" t="e">
        <f t="shared" si="63"/>
        <v>#DIV/0!</v>
      </c>
      <c r="T482" s="31" t="e">
        <f t="shared" si="65"/>
        <v>#DIV/0!</v>
      </c>
    </row>
    <row r="483" spans="1:20" ht="51" x14ac:dyDescent="0.25">
      <c r="A483" s="141"/>
      <c r="B483" s="10" t="s">
        <v>254</v>
      </c>
      <c r="C483" s="3" t="s">
        <v>30</v>
      </c>
      <c r="D483" s="1" t="s">
        <v>256</v>
      </c>
      <c r="E483" s="54">
        <v>0</v>
      </c>
      <c r="F483" s="93">
        <v>6</v>
      </c>
      <c r="G483" s="49" t="s">
        <v>289</v>
      </c>
      <c r="H483" s="136">
        <v>6</v>
      </c>
      <c r="I483" s="55">
        <f t="shared" si="62"/>
        <v>1</v>
      </c>
      <c r="J483" s="31" t="str">
        <f t="shared" si="61"/>
        <v>MUY ALTO</v>
      </c>
      <c r="K483" s="33">
        <v>20</v>
      </c>
      <c r="L483" s="33">
        <v>0</v>
      </c>
      <c r="M483" s="132">
        <v>0</v>
      </c>
      <c r="N483" s="33">
        <v>0</v>
      </c>
      <c r="O483" s="33">
        <v>0</v>
      </c>
      <c r="P483" s="127" t="e">
        <f t="shared" si="60"/>
        <v>#DIV/0!</v>
      </c>
      <c r="Q483" s="31" t="e">
        <f t="shared" si="64"/>
        <v>#DIV/0!</v>
      </c>
      <c r="R483" s="102"/>
      <c r="S483" s="32" t="e">
        <f t="shared" si="63"/>
        <v>#DIV/0!</v>
      </c>
      <c r="T483" s="31" t="e">
        <f t="shared" si="65"/>
        <v>#DIV/0!</v>
      </c>
    </row>
    <row r="484" spans="1:20" ht="51" x14ac:dyDescent="0.25">
      <c r="A484" s="141"/>
      <c r="B484" s="10" t="s">
        <v>254</v>
      </c>
      <c r="C484" s="3" t="s">
        <v>31</v>
      </c>
      <c r="D484" s="1" t="s">
        <v>256</v>
      </c>
      <c r="E484" s="54">
        <v>0</v>
      </c>
      <c r="F484" s="93">
        <v>6</v>
      </c>
      <c r="G484" s="49" t="s">
        <v>289</v>
      </c>
      <c r="H484" s="136">
        <v>6</v>
      </c>
      <c r="I484" s="55">
        <f t="shared" si="62"/>
        <v>1</v>
      </c>
      <c r="J484" s="31" t="str">
        <f t="shared" si="61"/>
        <v>MUY ALTO</v>
      </c>
      <c r="K484" s="33">
        <v>25</v>
      </c>
      <c r="L484" s="33">
        <v>0</v>
      </c>
      <c r="M484" s="132">
        <v>0</v>
      </c>
      <c r="N484" s="33">
        <v>0</v>
      </c>
      <c r="O484" s="33">
        <v>0</v>
      </c>
      <c r="P484" s="127" t="e">
        <f t="shared" si="60"/>
        <v>#DIV/0!</v>
      </c>
      <c r="Q484" s="31" t="e">
        <f t="shared" si="64"/>
        <v>#DIV/0!</v>
      </c>
      <c r="R484" s="102"/>
      <c r="S484" s="32" t="e">
        <f t="shared" si="63"/>
        <v>#DIV/0!</v>
      </c>
      <c r="T484" s="31" t="e">
        <f t="shared" si="65"/>
        <v>#DIV/0!</v>
      </c>
    </row>
    <row r="485" spans="1:20" ht="25.5" x14ac:dyDescent="0.25">
      <c r="A485" s="141"/>
      <c r="B485" s="10" t="s">
        <v>254</v>
      </c>
      <c r="C485" s="3" t="s">
        <v>27</v>
      </c>
      <c r="D485" s="1" t="s">
        <v>257</v>
      </c>
      <c r="E485" s="54">
        <v>586</v>
      </c>
      <c r="F485" s="93">
        <v>300</v>
      </c>
      <c r="G485" s="49" t="s">
        <v>289</v>
      </c>
      <c r="H485" s="136">
        <v>297</v>
      </c>
      <c r="I485" s="55">
        <f t="shared" si="62"/>
        <v>0.99</v>
      </c>
      <c r="J485" s="31" t="str">
        <f t="shared" si="61"/>
        <v>MUY ALTO</v>
      </c>
      <c r="K485" s="33">
        <v>70</v>
      </c>
      <c r="L485" s="33">
        <v>145.45841200000001</v>
      </c>
      <c r="M485" s="132">
        <v>2.0779773142857139E-6</v>
      </c>
      <c r="N485" s="33">
        <v>92.166666000000006</v>
      </c>
      <c r="O485" s="33">
        <v>92.166666000000006</v>
      </c>
      <c r="P485" s="127">
        <f t="shared" si="60"/>
        <v>0.63362898530749812</v>
      </c>
      <c r="Q485" s="31" t="str">
        <f t="shared" si="64"/>
        <v>ALTO</v>
      </c>
      <c r="R485" s="102"/>
      <c r="S485" s="32">
        <f t="shared" si="63"/>
        <v>0.62729269545442312</v>
      </c>
      <c r="T485" s="31" t="str">
        <f t="shared" si="65"/>
        <v>ALTO</v>
      </c>
    </row>
    <row r="486" spans="1:20" ht="25.5" x14ac:dyDescent="0.25">
      <c r="A486" s="141"/>
      <c r="B486" s="10" t="s">
        <v>254</v>
      </c>
      <c r="C486" s="3" t="s">
        <v>29</v>
      </c>
      <c r="D486" s="1" t="s">
        <v>257</v>
      </c>
      <c r="E486" s="54">
        <v>105</v>
      </c>
      <c r="F486" s="93">
        <v>40</v>
      </c>
      <c r="G486" s="49" t="s">
        <v>289</v>
      </c>
      <c r="H486" s="136">
        <v>35</v>
      </c>
      <c r="I486" s="55">
        <f t="shared" si="62"/>
        <v>0.875</v>
      </c>
      <c r="J486" s="31" t="str">
        <f t="shared" si="61"/>
        <v>MUY ALTO</v>
      </c>
      <c r="K486" s="33">
        <v>5</v>
      </c>
      <c r="L486" s="33">
        <v>14.5</v>
      </c>
      <c r="M486" s="132">
        <v>2.8999999999999998E-6</v>
      </c>
      <c r="N486" s="33">
        <v>6.21</v>
      </c>
      <c r="O486" s="33">
        <v>6.21</v>
      </c>
      <c r="P486" s="127">
        <f t="shared" si="60"/>
        <v>0.42827586206896551</v>
      </c>
      <c r="Q486" s="31" t="str">
        <f t="shared" si="64"/>
        <v>MEDIO</v>
      </c>
      <c r="R486" s="102"/>
      <c r="S486" s="32">
        <f t="shared" si="63"/>
        <v>0.37474137931034479</v>
      </c>
      <c r="T486" s="31" t="str">
        <f t="shared" si="65"/>
        <v>BAJO</v>
      </c>
    </row>
    <row r="487" spans="1:20" ht="25.5" x14ac:dyDescent="0.25">
      <c r="A487" s="141"/>
      <c r="B487" s="10" t="s">
        <v>254</v>
      </c>
      <c r="C487" s="3" t="s">
        <v>30</v>
      </c>
      <c r="D487" s="1" t="s">
        <v>257</v>
      </c>
      <c r="E487" s="54">
        <v>98</v>
      </c>
      <c r="F487" s="93">
        <v>40</v>
      </c>
      <c r="G487" s="49" t="s">
        <v>289</v>
      </c>
      <c r="H487" s="136">
        <v>23</v>
      </c>
      <c r="I487" s="55">
        <f t="shared" si="62"/>
        <v>0.57499999999999996</v>
      </c>
      <c r="J487" s="31" t="str">
        <f t="shared" si="61"/>
        <v>MEDIO</v>
      </c>
      <c r="K487" s="33">
        <v>5</v>
      </c>
      <c r="L487" s="33">
        <v>14.5</v>
      </c>
      <c r="M487" s="132">
        <v>2.8999999999999998E-6</v>
      </c>
      <c r="N487" s="33">
        <v>5.4</v>
      </c>
      <c r="O487" s="33">
        <v>5.4</v>
      </c>
      <c r="P487" s="127">
        <f t="shared" si="60"/>
        <v>0.3724137931034483</v>
      </c>
      <c r="Q487" s="31" t="str">
        <f t="shared" si="64"/>
        <v>BAJO</v>
      </c>
      <c r="R487" s="102"/>
      <c r="S487" s="32">
        <f t="shared" si="63"/>
        <v>0.21413793103448275</v>
      </c>
      <c r="T487" s="31" t="str">
        <f t="shared" si="65"/>
        <v>BAJO</v>
      </c>
    </row>
    <row r="488" spans="1:20" ht="25.5" x14ac:dyDescent="0.25">
      <c r="A488" s="141"/>
      <c r="B488" s="10" t="s">
        <v>254</v>
      </c>
      <c r="C488" s="3" t="s">
        <v>31</v>
      </c>
      <c r="D488" s="1" t="s">
        <v>257</v>
      </c>
      <c r="E488" s="54">
        <v>108</v>
      </c>
      <c r="F488" s="93">
        <v>40</v>
      </c>
      <c r="G488" s="49" t="s">
        <v>289</v>
      </c>
      <c r="H488" s="136">
        <v>37</v>
      </c>
      <c r="I488" s="55">
        <f t="shared" si="62"/>
        <v>0.92500000000000004</v>
      </c>
      <c r="J488" s="31" t="str">
        <f t="shared" si="61"/>
        <v>MUY ALTO</v>
      </c>
      <c r="K488" s="33">
        <v>5</v>
      </c>
      <c r="L488" s="33">
        <v>14.5</v>
      </c>
      <c r="M488" s="132">
        <v>2.8999999999999998E-6</v>
      </c>
      <c r="N488" s="33">
        <v>5.4</v>
      </c>
      <c r="O488" s="33">
        <v>5.4</v>
      </c>
      <c r="P488" s="127">
        <f t="shared" ref="P488:P538" si="66">+O488/L488</f>
        <v>0.3724137931034483</v>
      </c>
      <c r="Q488" s="31" t="str">
        <f t="shared" si="64"/>
        <v>BAJO</v>
      </c>
      <c r="R488" s="102"/>
      <c r="S488" s="32">
        <f t="shared" si="63"/>
        <v>0.34448275862068967</v>
      </c>
      <c r="T488" s="31" t="str">
        <f t="shared" si="65"/>
        <v>BAJO</v>
      </c>
    </row>
    <row r="489" spans="1:20" ht="38.25" x14ac:dyDescent="0.25">
      <c r="A489" s="141"/>
      <c r="B489" s="10" t="s">
        <v>258</v>
      </c>
      <c r="C489" s="3" t="s">
        <v>27</v>
      </c>
      <c r="D489" s="1" t="s">
        <v>259</v>
      </c>
      <c r="E489" s="54">
        <v>600</v>
      </c>
      <c r="F489" s="93">
        <v>110</v>
      </c>
      <c r="G489" s="49" t="s">
        <v>289</v>
      </c>
      <c r="H489" s="136">
        <v>39</v>
      </c>
      <c r="I489" s="55">
        <f t="shared" si="62"/>
        <v>0.35454545454545455</v>
      </c>
      <c r="J489" s="31" t="str">
        <f t="shared" si="61"/>
        <v>BAJO</v>
      </c>
      <c r="K489" s="33">
        <v>188.107</v>
      </c>
      <c r="L489" s="33">
        <v>95.628325000000004</v>
      </c>
      <c r="M489" s="132">
        <v>5.0837196382909726E-7</v>
      </c>
      <c r="N489" s="33">
        <v>15.704839</v>
      </c>
      <c r="O489" s="33">
        <v>88.190286</v>
      </c>
      <c r="P489" s="127">
        <f t="shared" si="66"/>
        <v>0.92221929015278681</v>
      </c>
      <c r="Q489" s="31" t="str">
        <f t="shared" si="64"/>
        <v>MUY ALTO</v>
      </c>
      <c r="R489" s="102"/>
      <c r="S489" s="32">
        <f t="shared" si="63"/>
        <v>0.32696865741780623</v>
      </c>
      <c r="T489" s="31" t="str">
        <f t="shared" si="65"/>
        <v>BAJO</v>
      </c>
    </row>
    <row r="490" spans="1:20" ht="38.25" x14ac:dyDescent="0.25">
      <c r="A490" s="141"/>
      <c r="B490" s="10" t="s">
        <v>258</v>
      </c>
      <c r="C490" s="3" t="s">
        <v>29</v>
      </c>
      <c r="D490" s="1" t="s">
        <v>259</v>
      </c>
      <c r="E490" s="54">
        <v>20</v>
      </c>
      <c r="F490" s="93">
        <v>10</v>
      </c>
      <c r="G490" s="49" t="s">
        <v>289</v>
      </c>
      <c r="H490" s="136">
        <v>2</v>
      </c>
      <c r="I490" s="55">
        <f t="shared" si="62"/>
        <v>0.2</v>
      </c>
      <c r="J490" s="31" t="str">
        <f t="shared" si="61"/>
        <v>MUY BAJO</v>
      </c>
      <c r="K490" s="33">
        <v>5</v>
      </c>
      <c r="L490" s="33">
        <v>0</v>
      </c>
      <c r="M490" s="132">
        <v>0</v>
      </c>
      <c r="N490" s="33">
        <v>0</v>
      </c>
      <c r="O490" s="33">
        <v>0</v>
      </c>
      <c r="P490" s="127" t="e">
        <f t="shared" si="66"/>
        <v>#DIV/0!</v>
      </c>
      <c r="Q490" s="31" t="e">
        <f t="shared" si="64"/>
        <v>#DIV/0!</v>
      </c>
      <c r="R490" s="102"/>
      <c r="S490" s="32" t="e">
        <f t="shared" si="63"/>
        <v>#DIV/0!</v>
      </c>
      <c r="T490" s="31" t="e">
        <f t="shared" si="65"/>
        <v>#DIV/0!</v>
      </c>
    </row>
    <row r="491" spans="1:20" ht="38.25" x14ac:dyDescent="0.25">
      <c r="A491" s="141"/>
      <c r="B491" s="10" t="s">
        <v>258</v>
      </c>
      <c r="C491" s="3" t="s">
        <v>30</v>
      </c>
      <c r="D491" s="1" t="s">
        <v>259</v>
      </c>
      <c r="E491" s="54">
        <v>20</v>
      </c>
      <c r="F491" s="93">
        <v>10</v>
      </c>
      <c r="G491" s="49" t="s">
        <v>289</v>
      </c>
      <c r="H491" s="136">
        <v>4</v>
      </c>
      <c r="I491" s="55">
        <f t="shared" si="62"/>
        <v>0.4</v>
      </c>
      <c r="J491" s="31" t="str">
        <f t="shared" si="61"/>
        <v>BAJO</v>
      </c>
      <c r="K491" s="33">
        <v>5</v>
      </c>
      <c r="L491" s="33">
        <v>0</v>
      </c>
      <c r="M491" s="132">
        <v>0</v>
      </c>
      <c r="N491" s="33">
        <v>0</v>
      </c>
      <c r="O491" s="33">
        <v>0</v>
      </c>
      <c r="P491" s="127" t="e">
        <f t="shared" si="66"/>
        <v>#DIV/0!</v>
      </c>
      <c r="Q491" s="31" t="e">
        <f t="shared" si="64"/>
        <v>#DIV/0!</v>
      </c>
      <c r="R491" s="102"/>
      <c r="S491" s="32" t="e">
        <f t="shared" si="63"/>
        <v>#DIV/0!</v>
      </c>
      <c r="T491" s="31" t="e">
        <f t="shared" si="65"/>
        <v>#DIV/0!</v>
      </c>
    </row>
    <row r="492" spans="1:20" ht="38.25" x14ac:dyDescent="0.25">
      <c r="A492" s="141"/>
      <c r="B492" s="10" t="s">
        <v>258</v>
      </c>
      <c r="C492" s="3" t="s">
        <v>31</v>
      </c>
      <c r="D492" s="1" t="s">
        <v>259</v>
      </c>
      <c r="E492" s="54">
        <v>30</v>
      </c>
      <c r="F492" s="93">
        <v>10</v>
      </c>
      <c r="G492" s="49" t="s">
        <v>289</v>
      </c>
      <c r="H492" s="136">
        <v>1</v>
      </c>
      <c r="I492" s="55">
        <f t="shared" si="62"/>
        <v>0.1</v>
      </c>
      <c r="J492" s="31" t="str">
        <f t="shared" si="61"/>
        <v>MUY BAJO</v>
      </c>
      <c r="K492" s="33">
        <v>7</v>
      </c>
      <c r="L492" s="33">
        <v>0</v>
      </c>
      <c r="M492" s="132">
        <v>0</v>
      </c>
      <c r="N492" s="33">
        <v>0</v>
      </c>
      <c r="O492" s="33">
        <v>0</v>
      </c>
      <c r="P492" s="127" t="e">
        <f t="shared" si="66"/>
        <v>#DIV/0!</v>
      </c>
      <c r="Q492" s="31" t="e">
        <f t="shared" si="64"/>
        <v>#DIV/0!</v>
      </c>
      <c r="R492" s="102"/>
      <c r="S492" s="32" t="e">
        <f t="shared" si="63"/>
        <v>#DIV/0!</v>
      </c>
      <c r="T492" s="31" t="e">
        <f t="shared" si="65"/>
        <v>#DIV/0!</v>
      </c>
    </row>
    <row r="493" spans="1:20" ht="38.25" x14ac:dyDescent="0.25">
      <c r="A493" s="141"/>
      <c r="B493" s="10" t="s">
        <v>258</v>
      </c>
      <c r="C493" s="3" t="s">
        <v>27</v>
      </c>
      <c r="D493" s="1" t="s">
        <v>260</v>
      </c>
      <c r="E493" s="54">
        <v>18590</v>
      </c>
      <c r="F493" s="93">
        <v>6773</v>
      </c>
      <c r="G493" s="49" t="s">
        <v>289</v>
      </c>
      <c r="H493" s="136">
        <v>14950</v>
      </c>
      <c r="I493" s="55">
        <f t="shared" si="62"/>
        <v>2.2072936660268714</v>
      </c>
      <c r="J493" s="31" t="str">
        <f t="shared" si="61"/>
        <v>MUY ALTO</v>
      </c>
      <c r="K493" s="33">
        <v>3359.5</v>
      </c>
      <c r="L493" s="33">
        <v>2584.2965939999999</v>
      </c>
      <c r="M493" s="132">
        <v>7.6925036285161489E-7</v>
      </c>
      <c r="N493" s="33">
        <v>683.25185299999998</v>
      </c>
      <c r="O493" s="33">
        <v>2546.1672149999999</v>
      </c>
      <c r="P493" s="127">
        <f t="shared" si="66"/>
        <v>0.98524574188252012</v>
      </c>
      <c r="Q493" s="31" t="str">
        <f t="shared" si="64"/>
        <v>MUY ALTO</v>
      </c>
      <c r="R493" s="102"/>
      <c r="S493" s="32">
        <f t="shared" si="63"/>
        <v>2.1747266855372325</v>
      </c>
      <c r="T493" s="31" t="str">
        <f t="shared" si="65"/>
        <v>MUY ALTO</v>
      </c>
    </row>
    <row r="494" spans="1:20" ht="38.25" x14ac:dyDescent="0.25">
      <c r="A494" s="141"/>
      <c r="B494" s="10" t="s">
        <v>258</v>
      </c>
      <c r="C494" s="3" t="s">
        <v>29</v>
      </c>
      <c r="D494" s="1" t="s">
        <v>261</v>
      </c>
      <c r="E494" s="54">
        <v>2856</v>
      </c>
      <c r="F494" s="93">
        <v>809</v>
      </c>
      <c r="G494" s="49" t="s">
        <v>289</v>
      </c>
      <c r="H494" s="136">
        <v>2170</v>
      </c>
      <c r="I494" s="55">
        <f t="shared" si="62"/>
        <v>2.6823238566131025</v>
      </c>
      <c r="J494" s="31" t="str">
        <f t="shared" si="61"/>
        <v>MUY ALTO</v>
      </c>
      <c r="K494" s="33">
        <v>662</v>
      </c>
      <c r="L494" s="33">
        <v>421.03147999999999</v>
      </c>
      <c r="M494" s="132">
        <v>6.3599921450151056E-7</v>
      </c>
      <c r="N494" s="33">
        <v>99.023736</v>
      </c>
      <c r="O494" s="33">
        <v>387.11409400000002</v>
      </c>
      <c r="P494" s="127">
        <f t="shared" si="66"/>
        <v>0.91944216142697932</v>
      </c>
      <c r="Q494" s="31" t="str">
        <f t="shared" si="64"/>
        <v>MUY ALTO</v>
      </c>
      <c r="R494" s="102"/>
      <c r="S494" s="32">
        <f t="shared" si="63"/>
        <v>2.4662416443715021</v>
      </c>
      <c r="T494" s="31" t="str">
        <f t="shared" si="65"/>
        <v>MUY ALTO</v>
      </c>
    </row>
    <row r="495" spans="1:20" ht="38.25" x14ac:dyDescent="0.25">
      <c r="A495" s="141"/>
      <c r="B495" s="10" t="s">
        <v>258</v>
      </c>
      <c r="C495" s="3" t="s">
        <v>30</v>
      </c>
      <c r="D495" s="1" t="s">
        <v>261</v>
      </c>
      <c r="E495" s="54">
        <v>2559</v>
      </c>
      <c r="F495" s="93">
        <v>1183</v>
      </c>
      <c r="G495" s="49" t="s">
        <v>289</v>
      </c>
      <c r="H495" s="136">
        <v>1794</v>
      </c>
      <c r="I495" s="55">
        <f t="shared" si="62"/>
        <v>1.5164835164835164</v>
      </c>
      <c r="J495" s="31" t="str">
        <f t="shared" si="61"/>
        <v>MUY ALTO</v>
      </c>
      <c r="K495" s="33">
        <v>447</v>
      </c>
      <c r="L495" s="33">
        <v>442.71212000000003</v>
      </c>
      <c r="M495" s="132">
        <v>9.9040742729306495E-7</v>
      </c>
      <c r="N495" s="33">
        <v>93.267439999999993</v>
      </c>
      <c r="O495" s="33">
        <v>383.22989000000001</v>
      </c>
      <c r="P495" s="127">
        <f t="shared" si="66"/>
        <v>0.86564128851950106</v>
      </c>
      <c r="Q495" s="31" t="str">
        <f t="shared" si="64"/>
        <v>MUY ALTO</v>
      </c>
      <c r="R495" s="102"/>
      <c r="S495" s="32">
        <f t="shared" si="63"/>
        <v>1.3127307452273751</v>
      </c>
      <c r="T495" s="31" t="str">
        <f t="shared" si="65"/>
        <v>MUY ALTO</v>
      </c>
    </row>
    <row r="496" spans="1:20" ht="38.25" x14ac:dyDescent="0.25">
      <c r="A496" s="141"/>
      <c r="B496" s="10" t="s">
        <v>258</v>
      </c>
      <c r="C496" s="3" t="s">
        <v>31</v>
      </c>
      <c r="D496" s="1" t="s">
        <v>261</v>
      </c>
      <c r="E496" s="54">
        <v>4718</v>
      </c>
      <c r="F496" s="93">
        <v>1915</v>
      </c>
      <c r="G496" s="49" t="s">
        <v>289</v>
      </c>
      <c r="H496" s="136">
        <v>2880</v>
      </c>
      <c r="I496" s="55">
        <f t="shared" si="62"/>
        <v>1.5039164490861618</v>
      </c>
      <c r="J496" s="31" t="str">
        <f t="shared" si="61"/>
        <v>MUY ALTO</v>
      </c>
      <c r="K496" s="33">
        <v>447</v>
      </c>
      <c r="L496" s="33">
        <v>540.01966400000003</v>
      </c>
      <c r="M496" s="132">
        <v>1.2080976823266218E-6</v>
      </c>
      <c r="N496" s="33">
        <v>269.51299799999998</v>
      </c>
      <c r="O496" s="33">
        <v>529.51299800000004</v>
      </c>
      <c r="P496" s="127">
        <f t="shared" si="66"/>
        <v>0.98054391960067588</v>
      </c>
      <c r="Q496" s="31" t="str">
        <f t="shared" si="64"/>
        <v>MUY ALTO</v>
      </c>
      <c r="R496" s="102"/>
      <c r="S496" s="32">
        <f t="shared" si="63"/>
        <v>1.4746561297388754</v>
      </c>
      <c r="T496" s="31" t="str">
        <f t="shared" si="65"/>
        <v>MUY ALTO</v>
      </c>
    </row>
    <row r="497" spans="1:20" ht="38.25" x14ac:dyDescent="0.25">
      <c r="A497" s="141"/>
      <c r="B497" s="10" t="s">
        <v>258</v>
      </c>
      <c r="C497" s="3" t="s">
        <v>27</v>
      </c>
      <c r="D497" s="1" t="s">
        <v>262</v>
      </c>
      <c r="E497" s="54">
        <v>1363</v>
      </c>
      <c r="F497" s="93">
        <v>1363</v>
      </c>
      <c r="G497" s="49" t="s">
        <v>291</v>
      </c>
      <c r="H497" s="136">
        <v>0</v>
      </c>
      <c r="I497" s="55">
        <f t="shared" si="62"/>
        <v>0</v>
      </c>
      <c r="J497" s="31" t="str">
        <f t="shared" si="61"/>
        <v>MUY BAJO</v>
      </c>
      <c r="K497" s="33">
        <v>15</v>
      </c>
      <c r="L497" s="33">
        <v>0</v>
      </c>
      <c r="M497" s="132">
        <v>0</v>
      </c>
      <c r="N497" s="33">
        <v>0</v>
      </c>
      <c r="O497" s="33">
        <v>0</v>
      </c>
      <c r="P497" s="127" t="e">
        <f t="shared" si="66"/>
        <v>#DIV/0!</v>
      </c>
      <c r="Q497" s="31" t="e">
        <f t="shared" si="64"/>
        <v>#DIV/0!</v>
      </c>
      <c r="R497" s="102"/>
      <c r="S497" s="32" t="e">
        <f t="shared" si="63"/>
        <v>#DIV/0!</v>
      </c>
      <c r="T497" s="31" t="e">
        <f t="shared" si="65"/>
        <v>#DIV/0!</v>
      </c>
    </row>
    <row r="498" spans="1:20" ht="38.25" x14ac:dyDescent="0.25">
      <c r="A498" s="141"/>
      <c r="B498" s="10" t="s">
        <v>258</v>
      </c>
      <c r="C498" s="3" t="s">
        <v>29</v>
      </c>
      <c r="D498" s="1" t="s">
        <v>262</v>
      </c>
      <c r="E498" s="54">
        <v>228</v>
      </c>
      <c r="F498" s="93">
        <v>228</v>
      </c>
      <c r="G498" s="49" t="s">
        <v>291</v>
      </c>
      <c r="H498" s="136">
        <v>0</v>
      </c>
      <c r="I498" s="55">
        <f t="shared" si="62"/>
        <v>0</v>
      </c>
      <c r="J498" s="31" t="str">
        <f t="shared" si="61"/>
        <v>MUY BAJO</v>
      </c>
      <c r="K498" s="33">
        <v>16.2</v>
      </c>
      <c r="L498" s="33">
        <v>0</v>
      </c>
      <c r="M498" s="132">
        <v>0</v>
      </c>
      <c r="N498" s="33">
        <v>0</v>
      </c>
      <c r="O498" s="33">
        <v>0</v>
      </c>
      <c r="P498" s="127" t="e">
        <f t="shared" si="66"/>
        <v>#DIV/0!</v>
      </c>
      <c r="Q498" s="31" t="e">
        <f t="shared" si="64"/>
        <v>#DIV/0!</v>
      </c>
      <c r="R498" s="102"/>
      <c r="S498" s="32" t="e">
        <f t="shared" si="63"/>
        <v>#DIV/0!</v>
      </c>
      <c r="T498" s="31" t="e">
        <f t="shared" si="65"/>
        <v>#DIV/0!</v>
      </c>
    </row>
    <row r="499" spans="1:20" ht="38.25" x14ac:dyDescent="0.25">
      <c r="A499" s="141"/>
      <c r="B499" s="10" t="s">
        <v>258</v>
      </c>
      <c r="C499" s="3" t="s">
        <v>30</v>
      </c>
      <c r="D499" s="1" t="s">
        <v>262</v>
      </c>
      <c r="E499" s="54">
        <v>233</v>
      </c>
      <c r="F499" s="93">
        <v>233</v>
      </c>
      <c r="G499" s="49" t="s">
        <v>291</v>
      </c>
      <c r="H499" s="136">
        <v>0</v>
      </c>
      <c r="I499" s="55">
        <f t="shared" si="62"/>
        <v>0</v>
      </c>
      <c r="J499" s="31" t="str">
        <f t="shared" si="61"/>
        <v>MUY BAJO</v>
      </c>
      <c r="K499" s="33">
        <v>15</v>
      </c>
      <c r="L499" s="33">
        <v>0</v>
      </c>
      <c r="M499" s="132">
        <v>0</v>
      </c>
      <c r="N499" s="33">
        <v>0</v>
      </c>
      <c r="O499" s="33">
        <v>0</v>
      </c>
      <c r="P499" s="127" t="e">
        <f t="shared" si="66"/>
        <v>#DIV/0!</v>
      </c>
      <c r="Q499" s="31" t="e">
        <f t="shared" si="64"/>
        <v>#DIV/0!</v>
      </c>
      <c r="R499" s="102"/>
      <c r="S499" s="32" t="e">
        <f t="shared" si="63"/>
        <v>#DIV/0!</v>
      </c>
      <c r="T499" s="31" t="e">
        <f t="shared" si="65"/>
        <v>#DIV/0!</v>
      </c>
    </row>
    <row r="500" spans="1:20" ht="38.25" x14ac:dyDescent="0.25">
      <c r="A500" s="141"/>
      <c r="B500" s="10" t="s">
        <v>258</v>
      </c>
      <c r="C500" s="3" t="s">
        <v>31</v>
      </c>
      <c r="D500" s="1" t="s">
        <v>263</v>
      </c>
      <c r="E500" s="54">
        <v>498</v>
      </c>
      <c r="F500" s="93">
        <v>498</v>
      </c>
      <c r="G500" s="49" t="s">
        <v>291</v>
      </c>
      <c r="H500" s="136">
        <v>0</v>
      </c>
      <c r="I500" s="55">
        <f t="shared" si="62"/>
        <v>0</v>
      </c>
      <c r="J500" s="31" t="str">
        <f t="shared" si="61"/>
        <v>MUY BAJO</v>
      </c>
      <c r="K500" s="33">
        <v>0.45</v>
      </c>
      <c r="L500" s="33">
        <v>0</v>
      </c>
      <c r="M500" s="132">
        <v>0</v>
      </c>
      <c r="N500" s="33">
        <v>0</v>
      </c>
      <c r="O500" s="33">
        <v>0</v>
      </c>
      <c r="P500" s="127" t="e">
        <f t="shared" si="66"/>
        <v>#DIV/0!</v>
      </c>
      <c r="Q500" s="31" t="s">
        <v>293</v>
      </c>
      <c r="R500" s="102"/>
      <c r="S500" s="32" t="e">
        <f t="shared" si="63"/>
        <v>#DIV/0!</v>
      </c>
      <c r="T500" s="31" t="s">
        <v>293</v>
      </c>
    </row>
    <row r="501" spans="1:20" ht="38.25" x14ac:dyDescent="0.25">
      <c r="A501" s="141"/>
      <c r="B501" s="10" t="s">
        <v>258</v>
      </c>
      <c r="C501" s="3" t="s">
        <v>27</v>
      </c>
      <c r="D501" s="1" t="s">
        <v>264</v>
      </c>
      <c r="E501" s="54">
        <v>470</v>
      </c>
      <c r="F501" s="93">
        <v>470</v>
      </c>
      <c r="G501" s="49" t="s">
        <v>291</v>
      </c>
      <c r="H501" s="136">
        <v>357</v>
      </c>
      <c r="I501" s="55">
        <f t="shared" si="62"/>
        <v>0.75957446808510642</v>
      </c>
      <c r="J501" s="31" t="str">
        <f t="shared" si="61"/>
        <v>ALTO</v>
      </c>
      <c r="K501" s="33">
        <v>345</v>
      </c>
      <c r="L501" s="33">
        <v>13.7</v>
      </c>
      <c r="M501" s="132">
        <v>3.9710144927536232E-8</v>
      </c>
      <c r="N501" s="33">
        <v>0.87420399999999998</v>
      </c>
      <c r="O501" s="33">
        <v>12.887775</v>
      </c>
      <c r="P501" s="127">
        <f t="shared" si="66"/>
        <v>0.94071350364963502</v>
      </c>
      <c r="Q501" s="31" t="str">
        <f t="shared" si="64"/>
        <v>MUY ALTO</v>
      </c>
      <c r="R501" s="102"/>
      <c r="S501" s="32">
        <f t="shared" si="63"/>
        <v>0.71454195915514829</v>
      </c>
      <c r="T501" s="31" t="str">
        <f t="shared" si="65"/>
        <v>ALTO</v>
      </c>
    </row>
    <row r="502" spans="1:20" ht="38.25" x14ac:dyDescent="0.25">
      <c r="A502" s="141"/>
      <c r="B502" s="10" t="s">
        <v>258</v>
      </c>
      <c r="C502" s="3" t="s">
        <v>29</v>
      </c>
      <c r="D502" s="1" t="s">
        <v>264</v>
      </c>
      <c r="E502" s="54">
        <v>90</v>
      </c>
      <c r="F502" s="93">
        <v>90</v>
      </c>
      <c r="G502" s="49" t="s">
        <v>291</v>
      </c>
      <c r="H502" s="136">
        <v>58</v>
      </c>
      <c r="I502" s="55">
        <f t="shared" si="62"/>
        <v>0.64444444444444449</v>
      </c>
      <c r="J502" s="31" t="str">
        <f t="shared" si="61"/>
        <v>ALTO</v>
      </c>
      <c r="K502" s="33">
        <v>15</v>
      </c>
      <c r="L502" s="33">
        <v>0</v>
      </c>
      <c r="M502" s="132">
        <v>0</v>
      </c>
      <c r="N502" s="33">
        <v>0</v>
      </c>
      <c r="O502" s="33">
        <v>0</v>
      </c>
      <c r="P502" s="127" t="e">
        <f t="shared" si="66"/>
        <v>#DIV/0!</v>
      </c>
      <c r="Q502" s="31" t="e">
        <f t="shared" si="64"/>
        <v>#DIV/0!</v>
      </c>
      <c r="R502" s="102"/>
      <c r="S502" s="32" t="e">
        <f t="shared" si="63"/>
        <v>#DIV/0!</v>
      </c>
      <c r="T502" s="31" t="e">
        <f t="shared" si="65"/>
        <v>#DIV/0!</v>
      </c>
    </row>
    <row r="503" spans="1:20" ht="38.25" x14ac:dyDescent="0.25">
      <c r="A503" s="141"/>
      <c r="B503" s="10" t="s">
        <v>258</v>
      </c>
      <c r="C503" s="3" t="s">
        <v>30</v>
      </c>
      <c r="D503" s="1" t="s">
        <v>264</v>
      </c>
      <c r="E503" s="54">
        <v>90</v>
      </c>
      <c r="F503" s="93">
        <v>90</v>
      </c>
      <c r="G503" s="49" t="s">
        <v>291</v>
      </c>
      <c r="H503" s="136">
        <v>60</v>
      </c>
      <c r="I503" s="55">
        <f t="shared" si="62"/>
        <v>0.66666666666666663</v>
      </c>
      <c r="J503" s="31" t="str">
        <f t="shared" si="61"/>
        <v>ALTO</v>
      </c>
      <c r="K503" s="33">
        <v>15</v>
      </c>
      <c r="L503" s="33">
        <v>0</v>
      </c>
      <c r="M503" s="132">
        <v>0</v>
      </c>
      <c r="N503" s="33">
        <v>0</v>
      </c>
      <c r="O503" s="33">
        <v>0</v>
      </c>
      <c r="P503" s="127" t="e">
        <f t="shared" si="66"/>
        <v>#DIV/0!</v>
      </c>
      <c r="Q503" s="31" t="e">
        <f t="shared" si="64"/>
        <v>#DIV/0!</v>
      </c>
      <c r="R503" s="102"/>
      <c r="S503" s="32" t="e">
        <f t="shared" si="63"/>
        <v>#DIV/0!</v>
      </c>
      <c r="T503" s="31" t="e">
        <f t="shared" si="65"/>
        <v>#DIV/0!</v>
      </c>
    </row>
    <row r="504" spans="1:20" ht="38.25" x14ac:dyDescent="0.25">
      <c r="A504" s="141"/>
      <c r="B504" s="10" t="s">
        <v>258</v>
      </c>
      <c r="C504" s="3" t="s">
        <v>31</v>
      </c>
      <c r="D504" s="1" t="s">
        <v>264</v>
      </c>
      <c r="E504" s="54">
        <v>120</v>
      </c>
      <c r="F504" s="93">
        <v>120</v>
      </c>
      <c r="G504" s="49" t="s">
        <v>291</v>
      </c>
      <c r="H504" s="136">
        <v>83</v>
      </c>
      <c r="I504" s="55">
        <f t="shared" si="62"/>
        <v>0.69166666666666665</v>
      </c>
      <c r="J504" s="31" t="str">
        <f t="shared" si="61"/>
        <v>ALTO</v>
      </c>
      <c r="K504" s="33">
        <v>45</v>
      </c>
      <c r="L504" s="33">
        <v>0</v>
      </c>
      <c r="M504" s="132">
        <v>0</v>
      </c>
      <c r="N504" s="33">
        <v>0</v>
      </c>
      <c r="O504" s="33">
        <v>0</v>
      </c>
      <c r="P504" s="127" t="e">
        <f t="shared" si="66"/>
        <v>#DIV/0!</v>
      </c>
      <c r="Q504" s="31" t="e">
        <f t="shared" si="64"/>
        <v>#DIV/0!</v>
      </c>
      <c r="R504" s="102"/>
      <c r="S504" s="32" t="e">
        <f t="shared" si="63"/>
        <v>#DIV/0!</v>
      </c>
      <c r="T504" s="31" t="e">
        <f t="shared" si="65"/>
        <v>#DIV/0!</v>
      </c>
    </row>
    <row r="505" spans="1:20" ht="63.75" x14ac:dyDescent="0.25">
      <c r="A505" s="141"/>
      <c r="B505" s="10" t="s">
        <v>258</v>
      </c>
      <c r="C505" s="3" t="s">
        <v>27</v>
      </c>
      <c r="D505" s="1" t="s">
        <v>265</v>
      </c>
      <c r="E505" s="54">
        <v>29568</v>
      </c>
      <c r="F505" s="93">
        <v>1700</v>
      </c>
      <c r="G505" s="49" t="s">
        <v>290</v>
      </c>
      <c r="H505" s="136">
        <v>1754</v>
      </c>
      <c r="I505" s="55">
        <f t="shared" si="62"/>
        <v>1.0317647058823529</v>
      </c>
      <c r="J505" s="31" t="str">
        <f t="shared" si="61"/>
        <v>MUY ALTO</v>
      </c>
      <c r="K505" s="33">
        <v>94.358999999999995</v>
      </c>
      <c r="L505" s="33">
        <v>116.575304</v>
      </c>
      <c r="M505" s="132">
        <v>1.2354444621074832E-6</v>
      </c>
      <c r="N505" s="33">
        <v>-9.0378480000000003</v>
      </c>
      <c r="O505" s="33">
        <v>56.335836999999998</v>
      </c>
      <c r="P505" s="127">
        <f t="shared" si="66"/>
        <v>0.48325704559174898</v>
      </c>
      <c r="Q505" s="31" t="str">
        <f t="shared" si="64"/>
        <v>MEDIO</v>
      </c>
      <c r="R505" s="102"/>
      <c r="S505" s="32">
        <f t="shared" si="63"/>
        <v>0.49860756351054569</v>
      </c>
      <c r="T505" s="31" t="str">
        <f t="shared" si="65"/>
        <v>MEDIO</v>
      </c>
    </row>
    <row r="506" spans="1:20" ht="51" x14ac:dyDescent="0.25">
      <c r="A506" s="141"/>
      <c r="B506" s="10" t="s">
        <v>258</v>
      </c>
      <c r="C506" s="3" t="s">
        <v>29</v>
      </c>
      <c r="D506" s="1" t="s">
        <v>266</v>
      </c>
      <c r="E506" s="54"/>
      <c r="F506" s="93">
        <v>240</v>
      </c>
      <c r="G506" s="49" t="s">
        <v>290</v>
      </c>
      <c r="H506" s="136">
        <v>201</v>
      </c>
      <c r="I506" s="55">
        <f t="shared" si="62"/>
        <v>0.83750000000000002</v>
      </c>
      <c r="J506" s="31" t="str">
        <f t="shared" si="61"/>
        <v>MUY ALTO</v>
      </c>
      <c r="K506" s="33">
        <v>3</v>
      </c>
      <c r="L506" s="33">
        <v>10.8</v>
      </c>
      <c r="M506" s="132">
        <v>3.6000000000000003E-6</v>
      </c>
      <c r="N506" s="33">
        <v>0</v>
      </c>
      <c r="O506" s="33">
        <v>0</v>
      </c>
      <c r="P506" s="127">
        <f t="shared" si="66"/>
        <v>0</v>
      </c>
      <c r="Q506" s="31" t="str">
        <f t="shared" si="64"/>
        <v>MUY BAJO</v>
      </c>
      <c r="R506" s="102"/>
      <c r="S506" s="32">
        <f t="shared" si="63"/>
        <v>0</v>
      </c>
      <c r="T506" s="31" t="str">
        <f t="shared" si="65"/>
        <v>MUY BAJO</v>
      </c>
    </row>
    <row r="507" spans="1:20" ht="51" x14ac:dyDescent="0.25">
      <c r="A507" s="141"/>
      <c r="B507" s="10" t="s">
        <v>258</v>
      </c>
      <c r="C507" s="3" t="s">
        <v>30</v>
      </c>
      <c r="D507" s="1" t="s">
        <v>266</v>
      </c>
      <c r="E507" s="54"/>
      <c r="F507" s="93">
        <v>150</v>
      </c>
      <c r="G507" s="49" t="s">
        <v>290</v>
      </c>
      <c r="H507" s="136">
        <v>214</v>
      </c>
      <c r="I507" s="55">
        <f t="shared" si="62"/>
        <v>1.4266666666666667</v>
      </c>
      <c r="J507" s="31" t="str">
        <f t="shared" si="61"/>
        <v>MUY ALTO</v>
      </c>
      <c r="K507" s="33">
        <v>3</v>
      </c>
      <c r="L507" s="33">
        <v>24.082879999999999</v>
      </c>
      <c r="M507" s="132">
        <v>8.0276266666666666E-6</v>
      </c>
      <c r="N507" s="33">
        <v>0</v>
      </c>
      <c r="O507" s="33">
        <v>0</v>
      </c>
      <c r="P507" s="127">
        <f t="shared" si="66"/>
        <v>0</v>
      </c>
      <c r="Q507" s="31" t="str">
        <f t="shared" si="64"/>
        <v>MUY BAJO</v>
      </c>
      <c r="R507" s="102"/>
      <c r="S507" s="32">
        <f t="shared" si="63"/>
        <v>0</v>
      </c>
      <c r="T507" s="31" t="str">
        <f t="shared" si="65"/>
        <v>MUY BAJO</v>
      </c>
    </row>
    <row r="508" spans="1:20" ht="51" x14ac:dyDescent="0.25">
      <c r="A508" s="141"/>
      <c r="B508" s="10" t="s">
        <v>258</v>
      </c>
      <c r="C508" s="3" t="s">
        <v>31</v>
      </c>
      <c r="D508" s="1" t="s">
        <v>266</v>
      </c>
      <c r="E508" s="54"/>
      <c r="F508" s="93">
        <v>500</v>
      </c>
      <c r="G508" s="49" t="s">
        <v>290</v>
      </c>
      <c r="H508" s="136">
        <v>305</v>
      </c>
      <c r="I508" s="55">
        <f t="shared" si="62"/>
        <v>0.61</v>
      </c>
      <c r="J508" s="31" t="str">
        <f t="shared" si="61"/>
        <v>ALTO</v>
      </c>
      <c r="K508" s="33">
        <v>5</v>
      </c>
      <c r="L508" s="33">
        <v>10.8</v>
      </c>
      <c r="M508" s="132">
        <v>2.1600000000000001E-6</v>
      </c>
      <c r="N508" s="33">
        <v>0</v>
      </c>
      <c r="O508" s="33">
        <v>0</v>
      </c>
      <c r="P508" s="127">
        <f t="shared" si="66"/>
        <v>0</v>
      </c>
      <c r="Q508" s="31" t="str">
        <f t="shared" si="64"/>
        <v>MUY BAJO</v>
      </c>
      <c r="R508" s="102"/>
      <c r="S508" s="32">
        <f t="shared" si="63"/>
        <v>0</v>
      </c>
      <c r="T508" s="31" t="str">
        <f t="shared" si="65"/>
        <v>MUY BAJO</v>
      </c>
    </row>
    <row r="509" spans="1:20" ht="38.25" x14ac:dyDescent="0.25">
      <c r="A509" s="141"/>
      <c r="B509" s="10" t="s">
        <v>258</v>
      </c>
      <c r="C509" s="3" t="s">
        <v>27</v>
      </c>
      <c r="D509" s="1" t="s">
        <v>267</v>
      </c>
      <c r="E509" s="54">
        <v>4479</v>
      </c>
      <c r="F509" s="93">
        <v>400</v>
      </c>
      <c r="G509" s="49" t="s">
        <v>289</v>
      </c>
      <c r="H509" s="136">
        <v>63</v>
      </c>
      <c r="I509" s="55">
        <f t="shared" si="62"/>
        <v>0.1575</v>
      </c>
      <c r="J509" s="31" t="str">
        <f t="shared" si="61"/>
        <v>MUY BAJO</v>
      </c>
      <c r="K509" s="33">
        <v>200</v>
      </c>
      <c r="L509" s="33">
        <v>159.9</v>
      </c>
      <c r="M509" s="132">
        <v>7.9950000000000003E-7</v>
      </c>
      <c r="N509" s="33">
        <v>34.306995000000001</v>
      </c>
      <c r="O509" s="33">
        <v>147.52020899999999</v>
      </c>
      <c r="P509" s="127">
        <f t="shared" si="66"/>
        <v>0.92257791744840523</v>
      </c>
      <c r="Q509" s="31" t="str">
        <f t="shared" si="64"/>
        <v>MUY ALTO</v>
      </c>
      <c r="R509" s="102"/>
      <c r="S509" s="32">
        <f t="shared" si="63"/>
        <v>0.14530602199812381</v>
      </c>
      <c r="T509" s="31" t="str">
        <f t="shared" si="65"/>
        <v>MUY BAJO</v>
      </c>
    </row>
    <row r="510" spans="1:20" ht="38.25" x14ac:dyDescent="0.25">
      <c r="A510" s="141"/>
      <c r="B510" s="10" t="s">
        <v>258</v>
      </c>
      <c r="C510" s="3" t="s">
        <v>29</v>
      </c>
      <c r="D510" s="1" t="s">
        <v>267</v>
      </c>
      <c r="E510" s="54">
        <v>460</v>
      </c>
      <c r="F510" s="93">
        <v>100</v>
      </c>
      <c r="G510" s="49" t="s">
        <v>289</v>
      </c>
      <c r="H510" s="136">
        <v>8</v>
      </c>
      <c r="I510" s="55">
        <f t="shared" si="62"/>
        <v>0.08</v>
      </c>
      <c r="J510" s="31" t="str">
        <f t="shared" si="61"/>
        <v>MUY BAJO</v>
      </c>
      <c r="K510" s="33">
        <v>50</v>
      </c>
      <c r="L510" s="33">
        <v>0</v>
      </c>
      <c r="M510" s="132">
        <v>0</v>
      </c>
      <c r="N510" s="33">
        <v>0</v>
      </c>
      <c r="O510" s="33">
        <v>0</v>
      </c>
      <c r="P510" s="127" t="e">
        <f t="shared" si="66"/>
        <v>#DIV/0!</v>
      </c>
      <c r="Q510" s="31" t="e">
        <f t="shared" si="64"/>
        <v>#DIV/0!</v>
      </c>
      <c r="R510" s="102"/>
      <c r="S510" s="32" t="e">
        <f t="shared" si="63"/>
        <v>#DIV/0!</v>
      </c>
      <c r="T510" s="31" t="e">
        <f t="shared" si="65"/>
        <v>#DIV/0!</v>
      </c>
    </row>
    <row r="511" spans="1:20" ht="38.25" x14ac:dyDescent="0.25">
      <c r="A511" s="141"/>
      <c r="B511" s="10" t="s">
        <v>258</v>
      </c>
      <c r="C511" s="3" t="s">
        <v>30</v>
      </c>
      <c r="D511" s="1" t="s">
        <v>267</v>
      </c>
      <c r="E511" s="54">
        <v>356</v>
      </c>
      <c r="F511" s="93">
        <v>100</v>
      </c>
      <c r="G511" s="49" t="s">
        <v>289</v>
      </c>
      <c r="H511" s="136">
        <v>10</v>
      </c>
      <c r="I511" s="55">
        <f t="shared" si="62"/>
        <v>0.1</v>
      </c>
      <c r="J511" s="31" t="str">
        <f t="shared" si="61"/>
        <v>MUY BAJO</v>
      </c>
      <c r="K511" s="33">
        <v>50</v>
      </c>
      <c r="L511" s="33">
        <v>0</v>
      </c>
      <c r="M511" s="132">
        <v>0</v>
      </c>
      <c r="N511" s="33">
        <v>0</v>
      </c>
      <c r="O511" s="33">
        <v>0</v>
      </c>
      <c r="P511" s="127" t="e">
        <f t="shared" si="66"/>
        <v>#DIV/0!</v>
      </c>
      <c r="Q511" s="31" t="e">
        <f t="shared" si="64"/>
        <v>#DIV/0!</v>
      </c>
      <c r="R511" s="102"/>
      <c r="S511" s="32" t="e">
        <f t="shared" si="63"/>
        <v>#DIV/0!</v>
      </c>
      <c r="T511" s="31" t="e">
        <f t="shared" si="65"/>
        <v>#DIV/0!</v>
      </c>
    </row>
    <row r="512" spans="1:20" ht="38.25" x14ac:dyDescent="0.25">
      <c r="A512" s="141"/>
      <c r="B512" s="10" t="s">
        <v>258</v>
      </c>
      <c r="C512" s="3" t="s">
        <v>31</v>
      </c>
      <c r="D512" s="1" t="s">
        <v>267</v>
      </c>
      <c r="E512" s="54">
        <v>704</v>
      </c>
      <c r="F512" s="93">
        <v>120</v>
      </c>
      <c r="G512" s="49" t="s">
        <v>289</v>
      </c>
      <c r="H512" s="136">
        <v>29</v>
      </c>
      <c r="I512" s="55">
        <f t="shared" si="62"/>
        <v>0.24166666666666667</v>
      </c>
      <c r="J512" s="31" t="str">
        <f t="shared" ref="J512:J549" si="67">IF(I512&lt;=20%,"MUY BAJO",IF(AND(I512&gt;20%,I512&lt;=40%),"BAJO",IF(AND(I512&gt;40%,I512&lt;=60%),"MEDIO",IF(AND(I512&gt;60%,I512&lt;=80%),"ALTO","MUY ALTO"))))</f>
        <v>BAJO</v>
      </c>
      <c r="K512" s="33">
        <v>70</v>
      </c>
      <c r="L512" s="33">
        <v>0</v>
      </c>
      <c r="M512" s="132">
        <v>0</v>
      </c>
      <c r="N512" s="33">
        <v>0</v>
      </c>
      <c r="O512" s="33">
        <v>0</v>
      </c>
      <c r="P512" s="127" t="e">
        <f t="shared" si="66"/>
        <v>#DIV/0!</v>
      </c>
      <c r="Q512" s="31" t="e">
        <f t="shared" si="64"/>
        <v>#DIV/0!</v>
      </c>
      <c r="R512" s="102"/>
      <c r="S512" s="32" t="e">
        <f t="shared" si="63"/>
        <v>#DIV/0!</v>
      </c>
      <c r="T512" s="31" t="e">
        <f t="shared" si="65"/>
        <v>#DIV/0!</v>
      </c>
    </row>
    <row r="513" spans="1:20" ht="38.25" x14ac:dyDescent="0.25">
      <c r="A513" s="141"/>
      <c r="B513" s="10" t="s">
        <v>258</v>
      </c>
      <c r="C513" s="3" t="s">
        <v>27</v>
      </c>
      <c r="D513" s="1" t="s">
        <v>268</v>
      </c>
      <c r="E513" s="54">
        <v>4479</v>
      </c>
      <c r="F513" s="93">
        <v>1800</v>
      </c>
      <c r="G513" s="49" t="s">
        <v>289</v>
      </c>
      <c r="H513" s="136">
        <v>5609</v>
      </c>
      <c r="I513" s="55">
        <f t="shared" si="62"/>
        <v>3.1161111111111111</v>
      </c>
      <c r="J513" s="31" t="str">
        <f t="shared" si="67"/>
        <v>MUY ALTO</v>
      </c>
      <c r="K513" s="33">
        <v>51</v>
      </c>
      <c r="L513" s="33">
        <v>35.613894999999999</v>
      </c>
      <c r="M513" s="132">
        <v>6.9831166666666662E-7</v>
      </c>
      <c r="N513" s="33">
        <v>5.8833120000000001</v>
      </c>
      <c r="O513" s="33">
        <v>33.799999999999997</v>
      </c>
      <c r="P513" s="127">
        <f t="shared" si="66"/>
        <v>0.94906777256461272</v>
      </c>
      <c r="Q513" s="31" t="str">
        <f t="shared" si="64"/>
        <v>MUY ALTO</v>
      </c>
      <c r="R513" s="102"/>
      <c r="S513" s="32">
        <f t="shared" si="63"/>
        <v>2.9574006312860628</v>
      </c>
      <c r="T513" s="31" t="str">
        <f t="shared" si="65"/>
        <v>MUY ALTO</v>
      </c>
    </row>
    <row r="514" spans="1:20" ht="38.25" x14ac:dyDescent="0.25">
      <c r="A514" s="141"/>
      <c r="B514" s="10" t="s">
        <v>258</v>
      </c>
      <c r="C514" s="3" t="s">
        <v>29</v>
      </c>
      <c r="D514" s="1" t="s">
        <v>268</v>
      </c>
      <c r="E514" s="54">
        <v>460</v>
      </c>
      <c r="F514" s="93">
        <v>200</v>
      </c>
      <c r="G514" s="49" t="s">
        <v>289</v>
      </c>
      <c r="H514" s="136">
        <v>1263</v>
      </c>
      <c r="I514" s="55">
        <f t="shared" si="62"/>
        <v>6.3150000000000004</v>
      </c>
      <c r="J514" s="31" t="str">
        <f t="shared" si="67"/>
        <v>MUY ALTO</v>
      </c>
      <c r="K514" s="33">
        <v>12</v>
      </c>
      <c r="L514" s="33">
        <v>0</v>
      </c>
      <c r="M514" s="132">
        <v>0</v>
      </c>
      <c r="N514" s="33">
        <v>0</v>
      </c>
      <c r="O514" s="33">
        <v>0</v>
      </c>
      <c r="P514" s="127" t="e">
        <f t="shared" si="66"/>
        <v>#DIV/0!</v>
      </c>
      <c r="Q514" s="31" t="e">
        <f t="shared" si="64"/>
        <v>#DIV/0!</v>
      </c>
      <c r="R514" s="102"/>
      <c r="S514" s="32" t="e">
        <f t="shared" si="63"/>
        <v>#DIV/0!</v>
      </c>
      <c r="T514" s="31" t="e">
        <f t="shared" si="65"/>
        <v>#DIV/0!</v>
      </c>
    </row>
    <row r="515" spans="1:20" ht="38.25" x14ac:dyDescent="0.25">
      <c r="A515" s="141"/>
      <c r="B515" s="10" t="s">
        <v>258</v>
      </c>
      <c r="C515" s="3" t="s">
        <v>30</v>
      </c>
      <c r="D515" s="1" t="s">
        <v>268</v>
      </c>
      <c r="E515" s="54">
        <v>356</v>
      </c>
      <c r="F515" s="93">
        <v>150</v>
      </c>
      <c r="G515" s="49" t="s">
        <v>289</v>
      </c>
      <c r="H515" s="136">
        <v>795</v>
      </c>
      <c r="I515" s="55">
        <f t="shared" si="62"/>
        <v>5.3</v>
      </c>
      <c r="J515" s="31" t="str">
        <f t="shared" si="67"/>
        <v>MUY ALTO</v>
      </c>
      <c r="K515" s="33">
        <v>12</v>
      </c>
      <c r="L515" s="33">
        <v>0</v>
      </c>
      <c r="M515" s="132">
        <v>0</v>
      </c>
      <c r="N515" s="33">
        <v>0</v>
      </c>
      <c r="O515" s="33">
        <v>0</v>
      </c>
      <c r="P515" s="127" t="e">
        <f t="shared" si="66"/>
        <v>#DIV/0!</v>
      </c>
      <c r="Q515" s="31" t="e">
        <f t="shared" si="64"/>
        <v>#DIV/0!</v>
      </c>
      <c r="R515" s="102"/>
      <c r="S515" s="32" t="e">
        <f t="shared" si="63"/>
        <v>#DIV/0!</v>
      </c>
      <c r="T515" s="31" t="e">
        <f t="shared" si="65"/>
        <v>#DIV/0!</v>
      </c>
    </row>
    <row r="516" spans="1:20" ht="38.25" x14ac:dyDescent="0.25">
      <c r="A516" s="141"/>
      <c r="B516" s="10" t="s">
        <v>258</v>
      </c>
      <c r="C516" s="3" t="s">
        <v>31</v>
      </c>
      <c r="D516" s="1" t="s">
        <v>268</v>
      </c>
      <c r="E516" s="54">
        <v>704</v>
      </c>
      <c r="F516" s="93">
        <v>320</v>
      </c>
      <c r="G516" s="49" t="s">
        <v>289</v>
      </c>
      <c r="H516" s="136">
        <v>1995</v>
      </c>
      <c r="I516" s="55">
        <f t="shared" si="62"/>
        <v>6.234375</v>
      </c>
      <c r="J516" s="31" t="str">
        <f t="shared" si="67"/>
        <v>MUY ALTO</v>
      </c>
      <c r="K516" s="33">
        <v>15</v>
      </c>
      <c r="L516" s="33">
        <v>0</v>
      </c>
      <c r="M516" s="132">
        <v>0</v>
      </c>
      <c r="N516" s="33">
        <v>0</v>
      </c>
      <c r="O516" s="33">
        <v>0</v>
      </c>
      <c r="P516" s="127" t="e">
        <f t="shared" si="66"/>
        <v>#DIV/0!</v>
      </c>
      <c r="Q516" s="31" t="e">
        <f t="shared" si="64"/>
        <v>#DIV/0!</v>
      </c>
      <c r="R516" s="102"/>
      <c r="S516" s="32" t="e">
        <f t="shared" si="63"/>
        <v>#DIV/0!</v>
      </c>
      <c r="T516" s="31" t="e">
        <f t="shared" si="65"/>
        <v>#DIV/0!</v>
      </c>
    </row>
    <row r="517" spans="1:20" ht="51" x14ac:dyDescent="0.25">
      <c r="A517" s="141"/>
      <c r="B517" s="10" t="s">
        <v>269</v>
      </c>
      <c r="C517" s="3" t="s">
        <v>27</v>
      </c>
      <c r="D517" s="1" t="s">
        <v>270</v>
      </c>
      <c r="E517" s="54">
        <v>4447</v>
      </c>
      <c r="F517" s="93">
        <v>3250</v>
      </c>
      <c r="G517" s="49" t="s">
        <v>289</v>
      </c>
      <c r="H517" s="136">
        <v>2771</v>
      </c>
      <c r="I517" s="55">
        <f t="shared" si="62"/>
        <v>0.85261538461538466</v>
      </c>
      <c r="J517" s="31" t="str">
        <f t="shared" si="67"/>
        <v>MUY ALTO</v>
      </c>
      <c r="K517" s="33">
        <v>0</v>
      </c>
      <c r="L517" s="33">
        <v>20</v>
      </c>
      <c r="M517" s="132" t="e">
        <v>#DIV/0!</v>
      </c>
      <c r="N517" s="33">
        <v>14</v>
      </c>
      <c r="O517" s="33">
        <v>16.267738000000001</v>
      </c>
      <c r="P517" s="127">
        <f t="shared" si="66"/>
        <v>0.81338690000000002</v>
      </c>
      <c r="Q517" s="31" t="str">
        <f t="shared" si="64"/>
        <v>MUY ALTO</v>
      </c>
      <c r="R517" s="102"/>
      <c r="S517" s="32">
        <f t="shared" si="63"/>
        <v>0.69350618458461544</v>
      </c>
      <c r="T517" s="31" t="str">
        <f t="shared" si="65"/>
        <v>ALTO</v>
      </c>
    </row>
    <row r="518" spans="1:20" ht="51" x14ac:dyDescent="0.25">
      <c r="A518" s="141"/>
      <c r="B518" s="10" t="s">
        <v>269</v>
      </c>
      <c r="C518" s="3" t="s">
        <v>29</v>
      </c>
      <c r="D518" s="1" t="s">
        <v>270</v>
      </c>
      <c r="E518" s="54">
        <v>487</v>
      </c>
      <c r="F518" s="93">
        <v>240</v>
      </c>
      <c r="G518" s="49" t="s">
        <v>289</v>
      </c>
      <c r="H518" s="136">
        <v>545</v>
      </c>
      <c r="I518" s="55">
        <f t="shared" si="62"/>
        <v>2.2708333333333335</v>
      </c>
      <c r="J518" s="31" t="str">
        <f t="shared" si="67"/>
        <v>MUY ALTO</v>
      </c>
      <c r="K518" s="33">
        <v>0</v>
      </c>
      <c r="L518" s="33">
        <v>0</v>
      </c>
      <c r="M518" s="132">
        <v>0</v>
      </c>
      <c r="N518" s="33">
        <v>0</v>
      </c>
      <c r="O518" s="33">
        <v>0</v>
      </c>
      <c r="P518" s="127"/>
      <c r="Q518" s="31" t="s">
        <v>293</v>
      </c>
      <c r="R518" s="102"/>
      <c r="S518" s="32">
        <f t="shared" si="63"/>
        <v>0</v>
      </c>
      <c r="T518" s="31" t="s">
        <v>293</v>
      </c>
    </row>
    <row r="519" spans="1:20" ht="51" x14ac:dyDescent="0.25">
      <c r="A519" s="141"/>
      <c r="B519" s="10" t="s">
        <v>269</v>
      </c>
      <c r="C519" s="3" t="s">
        <v>30</v>
      </c>
      <c r="D519" s="1" t="s">
        <v>270</v>
      </c>
      <c r="E519" s="54">
        <v>339</v>
      </c>
      <c r="F519" s="93">
        <v>140</v>
      </c>
      <c r="G519" s="49" t="s">
        <v>289</v>
      </c>
      <c r="H519" s="136">
        <v>438</v>
      </c>
      <c r="I519" s="55">
        <f t="shared" si="62"/>
        <v>3.1285714285714286</v>
      </c>
      <c r="J519" s="31" t="str">
        <f t="shared" si="67"/>
        <v>MUY ALTO</v>
      </c>
      <c r="K519" s="33">
        <v>0</v>
      </c>
      <c r="L519" s="33">
        <v>0</v>
      </c>
      <c r="M519" s="132">
        <v>0</v>
      </c>
      <c r="N519" s="33">
        <v>0</v>
      </c>
      <c r="O519" s="33">
        <v>0</v>
      </c>
      <c r="P519" s="127"/>
      <c r="Q519" s="31" t="s">
        <v>293</v>
      </c>
      <c r="R519" s="102"/>
      <c r="S519" s="32">
        <f t="shared" si="63"/>
        <v>0</v>
      </c>
      <c r="T519" s="31" t="s">
        <v>293</v>
      </c>
    </row>
    <row r="520" spans="1:20" ht="51" x14ac:dyDescent="0.25">
      <c r="A520" s="141"/>
      <c r="B520" s="10" t="s">
        <v>269</v>
      </c>
      <c r="C520" s="3" t="s">
        <v>31</v>
      </c>
      <c r="D520" s="1" t="s">
        <v>270</v>
      </c>
      <c r="E520" s="54">
        <v>826</v>
      </c>
      <c r="F520" s="93">
        <v>500</v>
      </c>
      <c r="G520" s="49" t="s">
        <v>289</v>
      </c>
      <c r="H520" s="136">
        <v>725</v>
      </c>
      <c r="I520" s="55">
        <f t="shared" si="62"/>
        <v>1.45</v>
      </c>
      <c r="J520" s="31" t="str">
        <f t="shared" si="67"/>
        <v>MUY ALTO</v>
      </c>
      <c r="K520" s="33">
        <v>0</v>
      </c>
      <c r="L520" s="33">
        <v>0</v>
      </c>
      <c r="M520" s="132">
        <v>0</v>
      </c>
      <c r="N520" s="33">
        <v>0</v>
      </c>
      <c r="O520" s="33">
        <v>0</v>
      </c>
      <c r="P520" s="127"/>
      <c r="Q520" s="31" t="s">
        <v>293</v>
      </c>
      <c r="R520" s="102"/>
      <c r="S520" s="32">
        <f t="shared" si="63"/>
        <v>0</v>
      </c>
      <c r="T520" s="31" t="s">
        <v>293</v>
      </c>
    </row>
    <row r="521" spans="1:20" ht="51" x14ac:dyDescent="0.25">
      <c r="A521" s="141"/>
      <c r="B521" s="10" t="s">
        <v>269</v>
      </c>
      <c r="C521" s="3" t="s">
        <v>27</v>
      </c>
      <c r="D521" s="1" t="s">
        <v>271</v>
      </c>
      <c r="E521" s="54">
        <v>0</v>
      </c>
      <c r="F521" s="93">
        <v>10</v>
      </c>
      <c r="G521" s="49" t="s">
        <v>289</v>
      </c>
      <c r="H521" s="136">
        <v>0</v>
      </c>
      <c r="I521" s="55">
        <f t="shared" ref="I521:I546" si="68">+H521/F521</f>
        <v>0</v>
      </c>
      <c r="J521" s="31" t="str">
        <f t="shared" si="67"/>
        <v>MUY BAJO</v>
      </c>
      <c r="K521" s="33">
        <v>0</v>
      </c>
      <c r="L521" s="33">
        <v>0</v>
      </c>
      <c r="M521" s="132">
        <v>0</v>
      </c>
      <c r="N521" s="33">
        <v>0</v>
      </c>
      <c r="O521" s="33">
        <v>0</v>
      </c>
      <c r="P521" s="127"/>
      <c r="Q521" s="31" t="s">
        <v>293</v>
      </c>
      <c r="R521" s="102"/>
      <c r="S521" s="32">
        <f t="shared" ref="S521:S539" si="69">+I521*P521</f>
        <v>0</v>
      </c>
      <c r="T521" s="31" t="s">
        <v>293</v>
      </c>
    </row>
    <row r="522" spans="1:20" ht="51" x14ac:dyDescent="0.25">
      <c r="A522" s="141"/>
      <c r="B522" s="10" t="s">
        <v>269</v>
      </c>
      <c r="C522" s="3" t="s">
        <v>29</v>
      </c>
      <c r="D522" s="1" t="s">
        <v>271</v>
      </c>
      <c r="E522" s="54">
        <v>0</v>
      </c>
      <c r="F522" s="93">
        <v>2</v>
      </c>
      <c r="G522" s="49" t="s">
        <v>289</v>
      </c>
      <c r="H522" s="136">
        <v>0</v>
      </c>
      <c r="I522" s="55">
        <f t="shared" si="68"/>
        <v>0</v>
      </c>
      <c r="J522" s="31" t="str">
        <f t="shared" si="67"/>
        <v>MUY BAJO</v>
      </c>
      <c r="K522" s="33">
        <v>0</v>
      </c>
      <c r="L522" s="33">
        <v>0</v>
      </c>
      <c r="M522" s="132">
        <v>0</v>
      </c>
      <c r="N522" s="33">
        <v>0</v>
      </c>
      <c r="O522" s="33">
        <v>0</v>
      </c>
      <c r="P522" s="127"/>
      <c r="Q522" s="31" t="s">
        <v>293</v>
      </c>
      <c r="R522" s="102"/>
      <c r="S522" s="32">
        <f t="shared" si="69"/>
        <v>0</v>
      </c>
      <c r="T522" s="31" t="s">
        <v>293</v>
      </c>
    </row>
    <row r="523" spans="1:20" ht="51" x14ac:dyDescent="0.25">
      <c r="A523" s="141"/>
      <c r="B523" s="10" t="s">
        <v>269</v>
      </c>
      <c r="C523" s="3" t="s">
        <v>30</v>
      </c>
      <c r="D523" s="1" t="s">
        <v>271</v>
      </c>
      <c r="E523" s="54">
        <v>0</v>
      </c>
      <c r="F523" s="93">
        <v>2</v>
      </c>
      <c r="G523" s="49" t="s">
        <v>289</v>
      </c>
      <c r="H523" s="136">
        <v>0</v>
      </c>
      <c r="I523" s="55">
        <f t="shared" si="68"/>
        <v>0</v>
      </c>
      <c r="J523" s="31" t="str">
        <f t="shared" si="67"/>
        <v>MUY BAJO</v>
      </c>
      <c r="K523" s="33">
        <v>0</v>
      </c>
      <c r="L523" s="33">
        <v>0</v>
      </c>
      <c r="M523" s="132">
        <v>0</v>
      </c>
      <c r="N523" s="33">
        <v>0</v>
      </c>
      <c r="O523" s="33">
        <v>0</v>
      </c>
      <c r="P523" s="127"/>
      <c r="Q523" s="31" t="s">
        <v>293</v>
      </c>
      <c r="R523" s="102"/>
      <c r="S523" s="32">
        <f t="shared" si="69"/>
        <v>0</v>
      </c>
      <c r="T523" s="31" t="s">
        <v>293</v>
      </c>
    </row>
    <row r="524" spans="1:20" ht="51" x14ac:dyDescent="0.25">
      <c r="A524" s="141"/>
      <c r="B524" s="10" t="s">
        <v>269</v>
      </c>
      <c r="C524" s="3" t="s">
        <v>31</v>
      </c>
      <c r="D524" s="1" t="s">
        <v>271</v>
      </c>
      <c r="E524" s="54">
        <v>0</v>
      </c>
      <c r="F524" s="93">
        <v>3</v>
      </c>
      <c r="G524" s="49" t="s">
        <v>289</v>
      </c>
      <c r="H524" s="136">
        <v>0</v>
      </c>
      <c r="I524" s="55">
        <f t="shared" si="68"/>
        <v>0</v>
      </c>
      <c r="J524" s="31" t="str">
        <f t="shared" si="67"/>
        <v>MUY BAJO</v>
      </c>
      <c r="K524" s="33">
        <v>0</v>
      </c>
      <c r="L524" s="33">
        <v>0</v>
      </c>
      <c r="M524" s="132">
        <v>0</v>
      </c>
      <c r="N524" s="33">
        <v>0</v>
      </c>
      <c r="O524" s="33">
        <v>0</v>
      </c>
      <c r="P524" s="127"/>
      <c r="Q524" s="31" t="s">
        <v>293</v>
      </c>
      <c r="R524" s="102"/>
      <c r="S524" s="32">
        <f t="shared" si="69"/>
        <v>0</v>
      </c>
      <c r="T524" s="31" t="s">
        <v>293</v>
      </c>
    </row>
    <row r="525" spans="1:20" ht="63.75" x14ac:dyDescent="0.25">
      <c r="A525" s="141"/>
      <c r="B525" s="10" t="s">
        <v>269</v>
      </c>
      <c r="C525" s="3" t="s">
        <v>27</v>
      </c>
      <c r="D525" s="1" t="s">
        <v>272</v>
      </c>
      <c r="E525" s="54">
        <v>0</v>
      </c>
      <c r="F525" s="93">
        <v>40</v>
      </c>
      <c r="G525" s="49" t="s">
        <v>289</v>
      </c>
      <c r="H525" s="136">
        <v>335</v>
      </c>
      <c r="I525" s="55">
        <f t="shared" si="68"/>
        <v>8.375</v>
      </c>
      <c r="J525" s="31" t="str">
        <f t="shared" si="67"/>
        <v>MUY ALTO</v>
      </c>
      <c r="K525" s="33">
        <v>387.8</v>
      </c>
      <c r="L525" s="33">
        <v>0</v>
      </c>
      <c r="M525" s="132">
        <v>0</v>
      </c>
      <c r="N525" s="33">
        <v>0</v>
      </c>
      <c r="O525" s="33">
        <v>0</v>
      </c>
      <c r="P525" s="127" t="e">
        <f t="shared" si="66"/>
        <v>#DIV/0!</v>
      </c>
      <c r="Q525" s="31" t="e">
        <f t="shared" si="64"/>
        <v>#DIV/0!</v>
      </c>
      <c r="R525" s="102"/>
      <c r="S525" s="32" t="e">
        <f t="shared" si="69"/>
        <v>#DIV/0!</v>
      </c>
      <c r="T525" s="31" t="e">
        <f t="shared" si="65"/>
        <v>#DIV/0!</v>
      </c>
    </row>
    <row r="526" spans="1:20" ht="63.75" x14ac:dyDescent="0.25">
      <c r="A526" s="141"/>
      <c r="B526" s="10" t="s">
        <v>269</v>
      </c>
      <c r="C526" s="3" t="s">
        <v>29</v>
      </c>
      <c r="D526" s="1" t="s">
        <v>272</v>
      </c>
      <c r="E526" s="54">
        <v>0</v>
      </c>
      <c r="F526" s="93">
        <v>6</v>
      </c>
      <c r="G526" s="49" t="s">
        <v>289</v>
      </c>
      <c r="H526" s="136">
        <v>14</v>
      </c>
      <c r="I526" s="55">
        <f t="shared" si="68"/>
        <v>2.3333333333333335</v>
      </c>
      <c r="J526" s="31" t="str">
        <f t="shared" si="67"/>
        <v>MUY ALTO</v>
      </c>
      <c r="K526" s="33">
        <v>7</v>
      </c>
      <c r="L526" s="33">
        <v>0</v>
      </c>
      <c r="M526" s="132">
        <v>0</v>
      </c>
      <c r="N526" s="33">
        <v>0</v>
      </c>
      <c r="O526" s="33">
        <v>0</v>
      </c>
      <c r="P526" s="127" t="e">
        <f t="shared" si="66"/>
        <v>#DIV/0!</v>
      </c>
      <c r="Q526" s="31" t="e">
        <f t="shared" si="64"/>
        <v>#DIV/0!</v>
      </c>
      <c r="R526" s="102"/>
      <c r="S526" s="32" t="e">
        <f t="shared" si="69"/>
        <v>#DIV/0!</v>
      </c>
      <c r="T526" s="31" t="e">
        <f t="shared" si="65"/>
        <v>#DIV/0!</v>
      </c>
    </row>
    <row r="527" spans="1:20" ht="63.75" x14ac:dyDescent="0.25">
      <c r="A527" s="141"/>
      <c r="B527" s="10" t="s">
        <v>269</v>
      </c>
      <c r="C527" s="3" t="s">
        <v>30</v>
      </c>
      <c r="D527" s="1" t="s">
        <v>272</v>
      </c>
      <c r="E527" s="54">
        <v>0</v>
      </c>
      <c r="F527" s="93">
        <v>6</v>
      </c>
      <c r="G527" s="49" t="s">
        <v>289</v>
      </c>
      <c r="H527" s="136">
        <v>21</v>
      </c>
      <c r="I527" s="55">
        <f t="shared" si="68"/>
        <v>3.5</v>
      </c>
      <c r="J527" s="31" t="str">
        <f t="shared" si="67"/>
        <v>MUY ALTO</v>
      </c>
      <c r="K527" s="33">
        <v>7</v>
      </c>
      <c r="L527" s="33">
        <v>0</v>
      </c>
      <c r="M527" s="132">
        <v>0</v>
      </c>
      <c r="N527" s="33">
        <v>0</v>
      </c>
      <c r="O527" s="33">
        <v>0</v>
      </c>
      <c r="P527" s="127" t="e">
        <f t="shared" si="66"/>
        <v>#DIV/0!</v>
      </c>
      <c r="Q527" s="31" t="e">
        <f t="shared" si="64"/>
        <v>#DIV/0!</v>
      </c>
      <c r="R527" s="102"/>
      <c r="S527" s="32" t="e">
        <f t="shared" si="69"/>
        <v>#DIV/0!</v>
      </c>
      <c r="T527" s="31" t="e">
        <f t="shared" si="65"/>
        <v>#DIV/0!</v>
      </c>
    </row>
    <row r="528" spans="1:20" ht="63.75" x14ac:dyDescent="0.25">
      <c r="A528" s="141"/>
      <c r="B528" s="10" t="s">
        <v>269</v>
      </c>
      <c r="C528" s="3" t="s">
        <v>31</v>
      </c>
      <c r="D528" s="1" t="s">
        <v>272</v>
      </c>
      <c r="E528" s="54">
        <v>0</v>
      </c>
      <c r="F528" s="93">
        <v>6</v>
      </c>
      <c r="G528" s="49" t="s">
        <v>289</v>
      </c>
      <c r="H528" s="136">
        <v>21</v>
      </c>
      <c r="I528" s="55">
        <f t="shared" si="68"/>
        <v>3.5</v>
      </c>
      <c r="J528" s="31" t="str">
        <f t="shared" si="67"/>
        <v>MUY ALTO</v>
      </c>
      <c r="K528" s="33">
        <v>10</v>
      </c>
      <c r="L528" s="33">
        <v>0</v>
      </c>
      <c r="M528" s="132">
        <v>0</v>
      </c>
      <c r="N528" s="33">
        <v>0</v>
      </c>
      <c r="O528" s="33">
        <v>0</v>
      </c>
      <c r="P528" s="127" t="e">
        <f t="shared" si="66"/>
        <v>#DIV/0!</v>
      </c>
      <c r="Q528" s="31" t="e">
        <f t="shared" si="64"/>
        <v>#DIV/0!</v>
      </c>
      <c r="R528" s="102"/>
      <c r="S528" s="32" t="e">
        <f t="shared" si="69"/>
        <v>#DIV/0!</v>
      </c>
      <c r="T528" s="31" t="e">
        <f t="shared" si="65"/>
        <v>#DIV/0!</v>
      </c>
    </row>
    <row r="529" spans="1:20" ht="63.75" x14ac:dyDescent="0.25">
      <c r="A529" s="141"/>
      <c r="B529" s="10" t="s">
        <v>269</v>
      </c>
      <c r="C529" s="3" t="s">
        <v>27</v>
      </c>
      <c r="D529" s="1" t="s">
        <v>273</v>
      </c>
      <c r="E529" s="54">
        <v>2820</v>
      </c>
      <c r="F529" s="93">
        <v>15000</v>
      </c>
      <c r="G529" s="49" t="s">
        <v>290</v>
      </c>
      <c r="H529" s="136">
        <v>2790</v>
      </c>
      <c r="I529" s="55">
        <f t="shared" si="68"/>
        <v>0.186</v>
      </c>
      <c r="J529" s="31" t="str">
        <f t="shared" si="67"/>
        <v>MUY BAJO</v>
      </c>
      <c r="K529" s="33">
        <v>427.25</v>
      </c>
      <c r="L529" s="33">
        <v>204.94730100000001</v>
      </c>
      <c r="M529" s="132">
        <v>4.796894113516676E-7</v>
      </c>
      <c r="N529" s="33">
        <v>13.640795000000001</v>
      </c>
      <c r="O529" s="33">
        <v>150.32159799999999</v>
      </c>
      <c r="P529" s="127">
        <f t="shared" si="66"/>
        <v>0.73346463830719089</v>
      </c>
      <c r="Q529" s="31" t="str">
        <f t="shared" si="64"/>
        <v>ALTO</v>
      </c>
      <c r="R529" s="102"/>
      <c r="S529" s="32">
        <f t="shared" si="69"/>
        <v>0.1364244227251375</v>
      </c>
      <c r="T529" s="31" t="str">
        <f t="shared" si="65"/>
        <v>MUY BAJO</v>
      </c>
    </row>
    <row r="530" spans="1:20" ht="63.75" x14ac:dyDescent="0.25">
      <c r="A530" s="141"/>
      <c r="B530" s="10" t="s">
        <v>269</v>
      </c>
      <c r="C530" s="3" t="s">
        <v>29</v>
      </c>
      <c r="D530" s="1" t="s">
        <v>273</v>
      </c>
      <c r="E530" s="54">
        <v>31</v>
      </c>
      <c r="F530" s="93">
        <v>250</v>
      </c>
      <c r="G530" s="49" t="s">
        <v>290</v>
      </c>
      <c r="H530" s="136">
        <v>10</v>
      </c>
      <c r="I530" s="55">
        <f t="shared" si="68"/>
        <v>0.04</v>
      </c>
      <c r="J530" s="31" t="str">
        <f t="shared" si="67"/>
        <v>MUY BAJO</v>
      </c>
      <c r="K530" s="33">
        <v>50</v>
      </c>
      <c r="L530" s="33">
        <v>0</v>
      </c>
      <c r="M530" s="132">
        <v>0</v>
      </c>
      <c r="N530" s="33">
        <v>0</v>
      </c>
      <c r="O530" s="33">
        <v>0</v>
      </c>
      <c r="P530" s="127" t="e">
        <f t="shared" si="66"/>
        <v>#DIV/0!</v>
      </c>
      <c r="Q530" s="31" t="e">
        <f t="shared" si="64"/>
        <v>#DIV/0!</v>
      </c>
      <c r="R530" s="102"/>
      <c r="S530" s="32" t="e">
        <f t="shared" si="69"/>
        <v>#DIV/0!</v>
      </c>
      <c r="T530" s="31" t="e">
        <f t="shared" si="65"/>
        <v>#DIV/0!</v>
      </c>
    </row>
    <row r="531" spans="1:20" ht="63.75" x14ac:dyDescent="0.25">
      <c r="A531" s="141"/>
      <c r="B531" s="10" t="s">
        <v>269</v>
      </c>
      <c r="C531" s="3" t="s">
        <v>30</v>
      </c>
      <c r="D531" s="1" t="s">
        <v>273</v>
      </c>
      <c r="E531" s="54">
        <v>27</v>
      </c>
      <c r="F531" s="93">
        <v>200</v>
      </c>
      <c r="G531" s="49" t="s">
        <v>289</v>
      </c>
      <c r="H531" s="136">
        <v>13</v>
      </c>
      <c r="I531" s="55">
        <f t="shared" si="68"/>
        <v>6.5000000000000002E-2</v>
      </c>
      <c r="J531" s="31" t="str">
        <f t="shared" si="67"/>
        <v>MUY BAJO</v>
      </c>
      <c r="K531" s="33">
        <v>40</v>
      </c>
      <c r="L531" s="33">
        <v>0</v>
      </c>
      <c r="M531" s="132">
        <v>0</v>
      </c>
      <c r="N531" s="33">
        <v>0</v>
      </c>
      <c r="O531" s="33">
        <v>0</v>
      </c>
      <c r="P531" s="127" t="e">
        <f t="shared" si="66"/>
        <v>#DIV/0!</v>
      </c>
      <c r="Q531" s="31" t="e">
        <f t="shared" si="64"/>
        <v>#DIV/0!</v>
      </c>
      <c r="R531" s="102"/>
      <c r="S531" s="32" t="e">
        <f t="shared" si="69"/>
        <v>#DIV/0!</v>
      </c>
      <c r="T531" s="31" t="e">
        <f t="shared" si="65"/>
        <v>#DIV/0!</v>
      </c>
    </row>
    <row r="532" spans="1:20" ht="63.75" x14ac:dyDescent="0.25">
      <c r="A532" s="141"/>
      <c r="B532" s="10" t="s">
        <v>269</v>
      </c>
      <c r="C532" s="3" t="s">
        <v>31</v>
      </c>
      <c r="D532" s="1" t="s">
        <v>273</v>
      </c>
      <c r="E532" s="54">
        <v>37</v>
      </c>
      <c r="F532" s="93">
        <v>500</v>
      </c>
      <c r="G532" s="49" t="s">
        <v>289</v>
      </c>
      <c r="H532" s="136">
        <v>1</v>
      </c>
      <c r="I532" s="55">
        <f t="shared" si="68"/>
        <v>2E-3</v>
      </c>
      <c r="J532" s="31" t="str">
        <f t="shared" si="67"/>
        <v>MUY BAJO</v>
      </c>
      <c r="K532" s="33">
        <v>80</v>
      </c>
      <c r="L532" s="33">
        <v>0</v>
      </c>
      <c r="M532" s="132">
        <v>0</v>
      </c>
      <c r="N532" s="33">
        <v>0</v>
      </c>
      <c r="O532" s="33">
        <v>0</v>
      </c>
      <c r="P532" s="127" t="e">
        <f t="shared" si="66"/>
        <v>#DIV/0!</v>
      </c>
      <c r="Q532" s="31" t="e">
        <f t="shared" si="64"/>
        <v>#DIV/0!</v>
      </c>
      <c r="R532" s="102"/>
      <c r="S532" s="32" t="e">
        <f t="shared" si="69"/>
        <v>#DIV/0!</v>
      </c>
      <c r="T532" s="31" t="e">
        <f t="shared" si="65"/>
        <v>#DIV/0!</v>
      </c>
    </row>
    <row r="533" spans="1:20" ht="38.25" x14ac:dyDescent="0.25">
      <c r="A533" s="141"/>
      <c r="B533" s="10" t="s">
        <v>269</v>
      </c>
      <c r="C533" s="3" t="s">
        <v>27</v>
      </c>
      <c r="D533" s="1" t="s">
        <v>274</v>
      </c>
      <c r="E533" s="54">
        <v>104</v>
      </c>
      <c r="F533" s="93">
        <v>118</v>
      </c>
      <c r="G533" s="49" t="s">
        <v>291</v>
      </c>
      <c r="H533" s="136">
        <v>213</v>
      </c>
      <c r="I533" s="55">
        <f t="shared" si="68"/>
        <v>1.8050847457627119</v>
      </c>
      <c r="J533" s="31" t="str">
        <f t="shared" si="67"/>
        <v>MUY ALTO</v>
      </c>
      <c r="K533" s="33">
        <v>39</v>
      </c>
      <c r="L533" s="33">
        <v>238</v>
      </c>
      <c r="M533" s="132">
        <v>6.1025641025641022E-6</v>
      </c>
      <c r="N533" s="33">
        <v>71.668415999999993</v>
      </c>
      <c r="O533" s="33">
        <v>224.38999799999999</v>
      </c>
      <c r="P533" s="127">
        <f t="shared" si="66"/>
        <v>0.94281511764705883</v>
      </c>
      <c r="Q533" s="31" t="str">
        <f t="shared" si="64"/>
        <v>MUY ALTO</v>
      </c>
      <c r="R533" s="102"/>
      <c r="S533" s="32">
        <f t="shared" si="69"/>
        <v>1.7018611869391826</v>
      </c>
      <c r="T533" s="31" t="str">
        <f t="shared" si="65"/>
        <v>MUY ALTO</v>
      </c>
    </row>
    <row r="534" spans="1:20" ht="38.25" x14ac:dyDescent="0.25">
      <c r="A534" s="141"/>
      <c r="B534" s="10" t="s">
        <v>269</v>
      </c>
      <c r="C534" s="3" t="s">
        <v>29</v>
      </c>
      <c r="D534" s="1" t="s">
        <v>274</v>
      </c>
      <c r="E534" s="54">
        <v>1</v>
      </c>
      <c r="F534" s="93">
        <v>1</v>
      </c>
      <c r="G534" s="49" t="s">
        <v>291</v>
      </c>
      <c r="H534" s="136">
        <v>5</v>
      </c>
      <c r="I534" s="55">
        <f t="shared" si="68"/>
        <v>5</v>
      </c>
      <c r="J534" s="31" t="str">
        <f t="shared" si="67"/>
        <v>MUY ALTO</v>
      </c>
      <c r="K534" s="33">
        <v>5</v>
      </c>
      <c r="L534" s="33">
        <v>0</v>
      </c>
      <c r="M534" s="132">
        <v>0</v>
      </c>
      <c r="N534" s="33">
        <v>0</v>
      </c>
      <c r="O534" s="33">
        <v>0</v>
      </c>
      <c r="P534" s="127" t="e">
        <f t="shared" si="66"/>
        <v>#DIV/0!</v>
      </c>
      <c r="Q534" s="31" t="e">
        <f t="shared" si="64"/>
        <v>#DIV/0!</v>
      </c>
      <c r="R534" s="102"/>
      <c r="S534" s="32" t="e">
        <f t="shared" si="69"/>
        <v>#DIV/0!</v>
      </c>
      <c r="T534" s="31" t="e">
        <f t="shared" si="65"/>
        <v>#DIV/0!</v>
      </c>
    </row>
    <row r="535" spans="1:20" ht="38.25" x14ac:dyDescent="0.25">
      <c r="A535" s="141"/>
      <c r="B535" s="10" t="s">
        <v>269</v>
      </c>
      <c r="C535" s="3" t="s">
        <v>30</v>
      </c>
      <c r="D535" s="1" t="s">
        <v>274</v>
      </c>
      <c r="E535" s="54">
        <v>2</v>
      </c>
      <c r="F535" s="93">
        <v>2</v>
      </c>
      <c r="G535" s="49" t="s">
        <v>291</v>
      </c>
      <c r="H535" s="136">
        <v>17</v>
      </c>
      <c r="I535" s="55">
        <f t="shared" si="68"/>
        <v>8.5</v>
      </c>
      <c r="J535" s="31" t="str">
        <f t="shared" si="67"/>
        <v>MUY ALTO</v>
      </c>
      <c r="K535" s="33">
        <v>5</v>
      </c>
      <c r="L535" s="33">
        <v>0</v>
      </c>
      <c r="M535" s="132">
        <v>0</v>
      </c>
      <c r="N535" s="33">
        <v>0</v>
      </c>
      <c r="O535" s="33">
        <v>0</v>
      </c>
      <c r="P535" s="127" t="e">
        <f t="shared" si="66"/>
        <v>#DIV/0!</v>
      </c>
      <c r="Q535" s="31" t="e">
        <f t="shared" si="64"/>
        <v>#DIV/0!</v>
      </c>
      <c r="R535" s="102"/>
      <c r="S535" s="32" t="e">
        <f t="shared" si="69"/>
        <v>#DIV/0!</v>
      </c>
      <c r="T535" s="31" t="e">
        <f t="shared" si="65"/>
        <v>#DIV/0!</v>
      </c>
    </row>
    <row r="536" spans="1:20" ht="38.25" x14ac:dyDescent="0.25">
      <c r="A536" s="141"/>
      <c r="B536" s="10" t="s">
        <v>269</v>
      </c>
      <c r="C536" s="3" t="s">
        <v>31</v>
      </c>
      <c r="D536" s="1" t="s">
        <v>274</v>
      </c>
      <c r="E536" s="54">
        <v>13</v>
      </c>
      <c r="F536" s="93">
        <v>13</v>
      </c>
      <c r="G536" s="49" t="s">
        <v>291</v>
      </c>
      <c r="H536" s="136">
        <v>13</v>
      </c>
      <c r="I536" s="55">
        <f t="shared" si="68"/>
        <v>1</v>
      </c>
      <c r="J536" s="31" t="str">
        <f t="shared" si="67"/>
        <v>MUY ALTO</v>
      </c>
      <c r="K536" s="33">
        <v>8</v>
      </c>
      <c r="L536" s="33">
        <v>0</v>
      </c>
      <c r="M536" s="132">
        <v>0</v>
      </c>
      <c r="N536" s="33">
        <v>0</v>
      </c>
      <c r="O536" s="33">
        <v>0</v>
      </c>
      <c r="P536" s="127" t="e">
        <f t="shared" si="66"/>
        <v>#DIV/0!</v>
      </c>
      <c r="Q536" s="31" t="e">
        <f t="shared" si="64"/>
        <v>#DIV/0!</v>
      </c>
      <c r="R536" s="102"/>
      <c r="S536" s="32" t="e">
        <f t="shared" si="69"/>
        <v>#DIV/0!</v>
      </c>
      <c r="T536" s="31" t="e">
        <f t="shared" si="65"/>
        <v>#DIV/0!</v>
      </c>
    </row>
    <row r="537" spans="1:20" ht="25.5" x14ac:dyDescent="0.25">
      <c r="A537" s="141"/>
      <c r="B537" s="10" t="s">
        <v>269</v>
      </c>
      <c r="C537" s="3" t="s">
        <v>1</v>
      </c>
      <c r="D537" s="1" t="s">
        <v>275</v>
      </c>
      <c r="E537" s="54">
        <v>200</v>
      </c>
      <c r="F537" s="93">
        <v>200</v>
      </c>
      <c r="G537" s="49" t="s">
        <v>291</v>
      </c>
      <c r="H537" s="136">
        <v>62</v>
      </c>
      <c r="I537" s="55">
        <f t="shared" si="68"/>
        <v>0.31</v>
      </c>
      <c r="J537" s="31" t="str">
        <f t="shared" si="67"/>
        <v>BAJO</v>
      </c>
      <c r="K537" s="33">
        <v>200</v>
      </c>
      <c r="L537" s="33">
        <v>192</v>
      </c>
      <c r="M537" s="132">
        <v>9.5999999999999991E-7</v>
      </c>
      <c r="N537" s="33">
        <v>27.682603</v>
      </c>
      <c r="O537" s="33">
        <v>124.466767</v>
      </c>
      <c r="P537" s="127">
        <f t="shared" si="66"/>
        <v>0.64826441145833336</v>
      </c>
      <c r="Q537" s="31" t="str">
        <f t="shared" si="64"/>
        <v>ALTO</v>
      </c>
      <c r="R537" s="102"/>
      <c r="S537" s="32">
        <f t="shared" si="69"/>
        <v>0.20096196755208334</v>
      </c>
      <c r="T537" s="31" t="str">
        <f t="shared" si="65"/>
        <v>BAJO</v>
      </c>
    </row>
    <row r="538" spans="1:20" ht="38.25" x14ac:dyDescent="0.25">
      <c r="A538" s="141"/>
      <c r="B538" s="10" t="s">
        <v>269</v>
      </c>
      <c r="C538" s="3" t="s">
        <v>1</v>
      </c>
      <c r="D538" s="1" t="s">
        <v>276</v>
      </c>
      <c r="E538" s="54">
        <v>10</v>
      </c>
      <c r="F538" s="93">
        <v>1</v>
      </c>
      <c r="G538" s="49" t="s">
        <v>289</v>
      </c>
      <c r="H538" s="136">
        <v>2</v>
      </c>
      <c r="I538" s="55">
        <f t="shared" si="68"/>
        <v>2</v>
      </c>
      <c r="J538" s="31" t="str">
        <f t="shared" si="67"/>
        <v>MUY ALTO</v>
      </c>
      <c r="K538" s="33">
        <v>150</v>
      </c>
      <c r="L538" s="33">
        <v>30</v>
      </c>
      <c r="M538" s="132">
        <v>2.0000000000000002E-7</v>
      </c>
      <c r="N538" s="33">
        <v>0</v>
      </c>
      <c r="O538" s="33">
        <v>5.742</v>
      </c>
      <c r="P538" s="127">
        <f t="shared" si="66"/>
        <v>0.19139999999999999</v>
      </c>
      <c r="Q538" s="31" t="str">
        <f t="shared" si="64"/>
        <v>MUY BAJO</v>
      </c>
      <c r="R538" s="102"/>
      <c r="S538" s="32">
        <f t="shared" si="69"/>
        <v>0.38279999999999997</v>
      </c>
      <c r="T538" s="31" t="str">
        <f t="shared" si="65"/>
        <v>BAJO</v>
      </c>
    </row>
    <row r="539" spans="1:20" ht="51" x14ac:dyDescent="0.25">
      <c r="A539" s="141"/>
      <c r="B539" s="11" t="s">
        <v>310</v>
      </c>
      <c r="C539" s="20"/>
      <c r="D539" s="7"/>
      <c r="E539" s="77"/>
      <c r="F539" s="94"/>
      <c r="G539" s="52"/>
      <c r="H539" s="77"/>
      <c r="I539" s="78">
        <f>+AVERAGE(I424:I538)</f>
        <v>1.4352819044098957</v>
      </c>
      <c r="J539" s="35" t="str">
        <f t="shared" si="67"/>
        <v>MUY ALTO</v>
      </c>
      <c r="K539" s="36">
        <v>11720.954</v>
      </c>
      <c r="L539" s="36">
        <v>7181.3750380000001</v>
      </c>
      <c r="M539" s="75">
        <v>6.1269543741917251E-7</v>
      </c>
      <c r="N539" s="36">
        <v>2081.7019770000002</v>
      </c>
      <c r="O539" s="36">
        <v>6362.4087559999998</v>
      </c>
      <c r="P539" s="109">
        <f>+O539/L539</f>
        <v>0.88595968353324139</v>
      </c>
      <c r="Q539" s="31" t="str">
        <f t="shared" si="64"/>
        <v>MUY ALTO</v>
      </c>
      <c r="R539" s="102"/>
      <c r="S539" s="74">
        <f t="shared" si="69"/>
        <v>1.2716019018119793</v>
      </c>
      <c r="T539" s="31" t="str">
        <f t="shared" si="65"/>
        <v>MUY ALTO</v>
      </c>
    </row>
    <row r="540" spans="1:20" ht="25.5" x14ac:dyDescent="0.25">
      <c r="A540" s="141"/>
      <c r="B540" s="10" t="s">
        <v>277</v>
      </c>
      <c r="C540" s="3" t="s">
        <v>1</v>
      </c>
      <c r="D540" s="1" t="s">
        <v>278</v>
      </c>
      <c r="E540" s="54">
        <v>0</v>
      </c>
      <c r="F540" s="54">
        <v>1</v>
      </c>
      <c r="G540" s="49" t="s">
        <v>290</v>
      </c>
      <c r="H540" s="136">
        <v>0</v>
      </c>
      <c r="I540" s="55">
        <f t="shared" si="68"/>
        <v>0</v>
      </c>
      <c r="J540" s="31" t="str">
        <f t="shared" si="67"/>
        <v>MUY BAJO</v>
      </c>
      <c r="K540" s="33">
        <v>0</v>
      </c>
      <c r="L540" s="33">
        <v>0</v>
      </c>
      <c r="M540" s="132">
        <v>0</v>
      </c>
      <c r="N540" s="33">
        <v>0</v>
      </c>
      <c r="O540" s="33">
        <v>0</v>
      </c>
      <c r="P540" s="107"/>
      <c r="Q540" s="31" t="s">
        <v>293</v>
      </c>
      <c r="R540" s="102"/>
      <c r="S540" s="32"/>
      <c r="T540" s="31" t="s">
        <v>293</v>
      </c>
    </row>
    <row r="541" spans="1:20" ht="25.5" x14ac:dyDescent="0.25">
      <c r="A541" s="141"/>
      <c r="B541" s="10" t="s">
        <v>277</v>
      </c>
      <c r="C541" s="3" t="s">
        <v>1</v>
      </c>
      <c r="D541" s="1" t="s">
        <v>279</v>
      </c>
      <c r="E541" s="54">
        <v>1</v>
      </c>
      <c r="F541" s="54">
        <v>1</v>
      </c>
      <c r="G541" s="49" t="s">
        <v>290</v>
      </c>
      <c r="H541" s="136">
        <v>0</v>
      </c>
      <c r="I541" s="55">
        <f t="shared" si="68"/>
        <v>0</v>
      </c>
      <c r="J541" s="31" t="str">
        <f t="shared" si="67"/>
        <v>MUY BAJO</v>
      </c>
      <c r="K541" s="33">
        <v>0</v>
      </c>
      <c r="L541" s="33">
        <v>0</v>
      </c>
      <c r="M541" s="132">
        <v>0</v>
      </c>
      <c r="N541" s="33">
        <v>0</v>
      </c>
      <c r="O541" s="33">
        <v>0</v>
      </c>
      <c r="P541" s="107"/>
      <c r="Q541" s="31" t="s">
        <v>293</v>
      </c>
      <c r="R541" s="102"/>
      <c r="S541" s="32"/>
      <c r="T541" s="31" t="s">
        <v>293</v>
      </c>
    </row>
    <row r="542" spans="1:20" ht="38.25" x14ac:dyDescent="0.25">
      <c r="A542" s="141"/>
      <c r="B542" s="10" t="s">
        <v>280</v>
      </c>
      <c r="C542" s="3" t="s">
        <v>1</v>
      </c>
      <c r="D542" s="1" t="s">
        <v>281</v>
      </c>
      <c r="E542" s="54">
        <v>1</v>
      </c>
      <c r="F542" s="54">
        <v>1</v>
      </c>
      <c r="G542" s="49" t="s">
        <v>290</v>
      </c>
      <c r="H542" s="136">
        <v>0</v>
      </c>
      <c r="I542" s="55">
        <f t="shared" si="68"/>
        <v>0</v>
      </c>
      <c r="J542" s="31" t="str">
        <f t="shared" si="67"/>
        <v>MUY BAJO</v>
      </c>
      <c r="K542" s="33">
        <v>0</v>
      </c>
      <c r="L542" s="33">
        <v>0</v>
      </c>
      <c r="M542" s="132">
        <v>0</v>
      </c>
      <c r="N542" s="33">
        <v>0</v>
      </c>
      <c r="O542" s="33">
        <v>0</v>
      </c>
      <c r="P542" s="107"/>
      <c r="Q542" s="31" t="s">
        <v>293</v>
      </c>
      <c r="R542" s="102"/>
      <c r="S542" s="32"/>
      <c r="T542" s="31" t="s">
        <v>293</v>
      </c>
    </row>
    <row r="543" spans="1:20" ht="38.25" x14ac:dyDescent="0.25">
      <c r="A543" s="141"/>
      <c r="B543" s="10" t="s">
        <v>282</v>
      </c>
      <c r="C543" s="3" t="s">
        <v>27</v>
      </c>
      <c r="D543" s="1" t="s">
        <v>283</v>
      </c>
      <c r="E543" s="54">
        <v>0</v>
      </c>
      <c r="F543" s="54">
        <v>10</v>
      </c>
      <c r="G543" s="49" t="s">
        <v>289</v>
      </c>
      <c r="H543" s="136">
        <v>0</v>
      </c>
      <c r="I543" s="55">
        <f t="shared" si="68"/>
        <v>0</v>
      </c>
      <c r="J543" s="31" t="str">
        <f t="shared" si="67"/>
        <v>MUY BAJO</v>
      </c>
      <c r="K543" s="33">
        <v>0</v>
      </c>
      <c r="L543" s="33">
        <v>0</v>
      </c>
      <c r="M543" s="132">
        <v>0</v>
      </c>
      <c r="N543" s="33">
        <v>0</v>
      </c>
      <c r="O543" s="33">
        <v>0</v>
      </c>
      <c r="P543" s="107"/>
      <c r="Q543" s="31" t="s">
        <v>293</v>
      </c>
      <c r="R543" s="102"/>
      <c r="S543" s="32"/>
      <c r="T543" s="31" t="s">
        <v>293</v>
      </c>
    </row>
    <row r="544" spans="1:20" ht="38.25" x14ac:dyDescent="0.25">
      <c r="A544" s="141"/>
      <c r="B544" s="10" t="s">
        <v>282</v>
      </c>
      <c r="C544" s="3" t="s">
        <v>29</v>
      </c>
      <c r="D544" s="1" t="s">
        <v>283</v>
      </c>
      <c r="E544" s="54">
        <v>0</v>
      </c>
      <c r="F544" s="54">
        <v>10</v>
      </c>
      <c r="G544" s="49" t="s">
        <v>289</v>
      </c>
      <c r="H544" s="136">
        <v>0</v>
      </c>
      <c r="I544" s="55">
        <f t="shared" si="68"/>
        <v>0</v>
      </c>
      <c r="J544" s="31" t="str">
        <f t="shared" si="67"/>
        <v>MUY BAJO</v>
      </c>
      <c r="K544" s="33">
        <v>0</v>
      </c>
      <c r="L544" s="33">
        <v>0</v>
      </c>
      <c r="M544" s="132">
        <v>0</v>
      </c>
      <c r="N544" s="33">
        <v>0</v>
      </c>
      <c r="O544" s="33">
        <v>0</v>
      </c>
      <c r="P544" s="107"/>
      <c r="Q544" s="31" t="s">
        <v>293</v>
      </c>
      <c r="R544" s="102"/>
      <c r="S544" s="32"/>
      <c r="T544" s="31" t="s">
        <v>293</v>
      </c>
    </row>
    <row r="545" spans="1:20" ht="38.25" x14ac:dyDescent="0.25">
      <c r="A545" s="141"/>
      <c r="B545" s="10" t="s">
        <v>282</v>
      </c>
      <c r="C545" s="3" t="s">
        <v>30</v>
      </c>
      <c r="D545" s="1" t="s">
        <v>283</v>
      </c>
      <c r="E545" s="54">
        <v>0</v>
      </c>
      <c r="F545" s="54">
        <v>10</v>
      </c>
      <c r="G545" s="49" t="s">
        <v>289</v>
      </c>
      <c r="H545" s="136">
        <v>0</v>
      </c>
      <c r="I545" s="55">
        <f t="shared" si="68"/>
        <v>0</v>
      </c>
      <c r="J545" s="31" t="str">
        <f t="shared" si="67"/>
        <v>MUY BAJO</v>
      </c>
      <c r="K545" s="33">
        <v>0</v>
      </c>
      <c r="L545" s="33">
        <v>0</v>
      </c>
      <c r="M545" s="132">
        <v>0</v>
      </c>
      <c r="N545" s="33">
        <v>0</v>
      </c>
      <c r="O545" s="33">
        <v>0</v>
      </c>
      <c r="P545" s="107"/>
      <c r="Q545" s="31" t="s">
        <v>293</v>
      </c>
      <c r="R545" s="102"/>
      <c r="S545" s="32"/>
      <c r="T545" s="31" t="s">
        <v>293</v>
      </c>
    </row>
    <row r="546" spans="1:20" ht="38.25" x14ac:dyDescent="0.25">
      <c r="A546" s="141"/>
      <c r="B546" s="10" t="s">
        <v>282</v>
      </c>
      <c r="C546" s="3" t="s">
        <v>31</v>
      </c>
      <c r="D546" s="1" t="s">
        <v>283</v>
      </c>
      <c r="E546" s="54">
        <v>0</v>
      </c>
      <c r="F546" s="54">
        <v>10</v>
      </c>
      <c r="G546" s="49" t="s">
        <v>289</v>
      </c>
      <c r="H546" s="136">
        <v>0</v>
      </c>
      <c r="I546" s="55">
        <f t="shared" si="68"/>
        <v>0</v>
      </c>
      <c r="J546" s="31" t="str">
        <f t="shared" si="67"/>
        <v>MUY BAJO</v>
      </c>
      <c r="K546" s="33">
        <v>0</v>
      </c>
      <c r="L546" s="33">
        <v>0</v>
      </c>
      <c r="M546" s="132">
        <v>0</v>
      </c>
      <c r="N546" s="33">
        <v>0</v>
      </c>
      <c r="O546" s="33">
        <v>0</v>
      </c>
      <c r="P546" s="107"/>
      <c r="Q546" s="31" t="s">
        <v>293</v>
      </c>
      <c r="R546" s="102"/>
      <c r="S546" s="32"/>
      <c r="T546" s="31" t="s">
        <v>293</v>
      </c>
    </row>
    <row r="547" spans="1:20" ht="25.5" x14ac:dyDescent="0.25">
      <c r="A547" s="141"/>
      <c r="B547" s="10" t="s">
        <v>284</v>
      </c>
      <c r="C547" s="3" t="s">
        <v>1</v>
      </c>
      <c r="D547" s="1" t="s">
        <v>285</v>
      </c>
      <c r="E547" s="54">
        <v>0</v>
      </c>
      <c r="F547" s="54"/>
      <c r="G547" s="49" t="s">
        <v>290</v>
      </c>
      <c r="H547" s="136">
        <v>2</v>
      </c>
      <c r="I547" s="55"/>
      <c r="J547" s="31" t="s">
        <v>293</v>
      </c>
      <c r="K547" s="33">
        <v>0</v>
      </c>
      <c r="L547" s="33">
        <v>65</v>
      </c>
      <c r="M547" s="132">
        <v>0</v>
      </c>
      <c r="N547" s="33">
        <v>3.9999980000000002</v>
      </c>
      <c r="O547" s="33">
        <v>55.596049999999998</v>
      </c>
      <c r="P547" s="107">
        <f>+O547/L547</f>
        <v>0.85532384615384616</v>
      </c>
      <c r="Q547" s="31" t="s">
        <v>293</v>
      </c>
      <c r="R547" s="102"/>
      <c r="S547" s="32">
        <f>+I547*P547</f>
        <v>0</v>
      </c>
      <c r="T547" s="31" t="str">
        <f t="shared" ref="T547" si="70">IF(S547&lt;=20%,"MUY BAJO",IF(AND(S547&gt;20%,S547&lt;=40%),"BAJO",IF(AND(S547&gt;40%,S547&lt;=60%),"MEDIO",IF(AND(S547&gt;60%,S547&lt;=80%),"ALTO","MUY ALTO"))))</f>
        <v>MUY BAJO</v>
      </c>
    </row>
    <row r="548" spans="1:20" ht="25.5" x14ac:dyDescent="0.25">
      <c r="A548" s="141"/>
      <c r="B548" s="22" t="s">
        <v>309</v>
      </c>
      <c r="C548" s="23"/>
      <c r="D548" s="24"/>
      <c r="E548" s="87"/>
      <c r="F548" s="95"/>
      <c r="G548" s="88"/>
      <c r="H548" s="87"/>
      <c r="I548" s="89">
        <f>+AVERAGE(I540:I547)</f>
        <v>0</v>
      </c>
      <c r="J548" s="31" t="str">
        <f t="shared" si="67"/>
        <v>MUY BAJO</v>
      </c>
      <c r="K548" s="43">
        <v>0</v>
      </c>
      <c r="L548" s="43">
        <v>65</v>
      </c>
      <c r="M548" s="43">
        <v>0</v>
      </c>
      <c r="N548" s="43">
        <v>3.9999980000000002</v>
      </c>
      <c r="O548" s="43">
        <v>55.596049999999998</v>
      </c>
      <c r="P548" s="113">
        <f>+O548/L548</f>
        <v>0.85532384615384616</v>
      </c>
      <c r="Q548" s="35"/>
      <c r="R548" s="99"/>
      <c r="S548" s="74"/>
      <c r="T548" s="42"/>
    </row>
    <row r="549" spans="1:20" s="119" customFormat="1" ht="25.5" x14ac:dyDescent="0.25">
      <c r="A549" s="142"/>
      <c r="B549" s="120" t="s">
        <v>308</v>
      </c>
      <c r="C549" s="21"/>
      <c r="D549" s="21"/>
      <c r="E549" s="21"/>
      <c r="F549" s="21"/>
      <c r="G549" s="21"/>
      <c r="H549" s="21"/>
      <c r="I549" s="117">
        <f>+AVERAGE(I539,I548)</f>
        <v>0.71764095220494784</v>
      </c>
      <c r="J549" s="31" t="str">
        <f t="shared" si="67"/>
        <v>ALTO</v>
      </c>
      <c r="K549" s="118">
        <v>11720.954</v>
      </c>
      <c r="L549" s="118">
        <v>7246.3750380000001</v>
      </c>
      <c r="M549" s="117">
        <v>6.1269543741917251E-7</v>
      </c>
      <c r="N549" s="118">
        <v>2085.7019749999999</v>
      </c>
      <c r="O549" s="118">
        <v>6418.0048059999999</v>
      </c>
      <c r="P549" s="114">
        <f>+O549/L549</f>
        <v>0.88568488000468848</v>
      </c>
      <c r="Q549" s="35" t="str">
        <f>IF(P549&lt;=20%,"MUY BAJO",IF(AND(P549&gt;20%,P549&lt;=40%),"BAJO",IF(AND(P549&gt;40%,P549&lt;=60%),"MEDIO",IF(AND(P549&gt;60%,P549&lt;=80%),"ALTO","MUY ALTO"))))</f>
        <v>MUY ALTO</v>
      </c>
      <c r="R549" s="99"/>
      <c r="S549" s="44">
        <f>+I549*P549</f>
        <v>0.63560374064008962</v>
      </c>
      <c r="T549" s="31" t="str">
        <f t="shared" ref="T549" si="71">IF(S549&lt;=20%,"MUY BAJO",IF(AND(S549&gt;20%,S549&lt;=40%),"BAJO",IF(AND(S549&gt;40%,S549&lt;=60%),"MEDIO",IF(AND(S549&gt;60%,S549&lt;=80%),"ALTO","MUY ALTO"))))</f>
        <v>ALTO</v>
      </c>
    </row>
    <row r="550" spans="1:20" s="47" customFormat="1" ht="24.75" customHeight="1" x14ac:dyDescent="0.25">
      <c r="B550" s="126" t="s">
        <v>353</v>
      </c>
      <c r="C550" s="126"/>
      <c r="D550" s="126"/>
      <c r="E550" s="126"/>
      <c r="F550" s="126"/>
      <c r="G550" s="126"/>
      <c r="H550" s="124"/>
      <c r="I550" s="137">
        <f>AVERAGE(I549,I423,I267,I161,I28,I20,I15)</f>
        <v>0.60932933013875346</v>
      </c>
      <c r="J550" s="125" t="s">
        <v>333</v>
      </c>
      <c r="K550" s="123">
        <v>76431.610363999993</v>
      </c>
      <c r="L550" s="123">
        <v>59666.280391</v>
      </c>
      <c r="M550" s="134">
        <v>7.8064926418328318E-7</v>
      </c>
      <c r="N550" s="123">
        <v>9641.9720880000004</v>
      </c>
      <c r="O550" s="123">
        <v>39867.848654000001</v>
      </c>
      <c r="P550" s="122">
        <f>+O550/L550</f>
        <v>0.66818056015460325</v>
      </c>
      <c r="Q550" s="35" t="s">
        <v>332</v>
      </c>
      <c r="R550" s="115"/>
      <c r="S550" s="122">
        <f>AVERAGE(S549,S423,S267,S161,S28,S20,S15)</f>
        <v>0.5103539452181256</v>
      </c>
      <c r="T550" s="31" t="s">
        <v>333</v>
      </c>
    </row>
    <row r="551" spans="1:20" x14ac:dyDescent="0.25">
      <c r="B551" t="s">
        <v>355</v>
      </c>
      <c r="C551" s="96"/>
      <c r="D551" s="97"/>
      <c r="E551" s="97"/>
      <c r="F551" s="97"/>
      <c r="G551" s="97"/>
      <c r="H551" s="97"/>
      <c r="I551" s="98"/>
      <c r="J551" s="99"/>
      <c r="K551" s="100"/>
      <c r="L551" s="100"/>
      <c r="M551" s="100"/>
      <c r="N551" s="100"/>
      <c r="O551" s="100"/>
      <c r="P551" s="101"/>
      <c r="Q551" s="99"/>
      <c r="R551" s="99"/>
      <c r="S551" s="101"/>
      <c r="T551" s="102"/>
    </row>
    <row r="552" spans="1:20" ht="21" x14ac:dyDescent="0.35">
      <c r="B552" t="s">
        <v>356</v>
      </c>
      <c r="C552" s="26"/>
      <c r="D552" s="26"/>
      <c r="P552" s="25"/>
      <c r="Q552" s="5"/>
      <c r="R552" s="5"/>
      <c r="T552" s="5"/>
    </row>
    <row r="553" spans="1:20" x14ac:dyDescent="0.25">
      <c r="B553" s="27"/>
      <c r="C553" s="28"/>
      <c r="D553" s="26"/>
      <c r="Q553" s="5"/>
      <c r="R553" s="5"/>
      <c r="T553" s="5"/>
    </row>
    <row r="554" spans="1:20" x14ac:dyDescent="0.25">
      <c r="B554" s="29"/>
      <c r="C554" s="121"/>
      <c r="D554" s="26"/>
      <c r="Q554" s="5"/>
      <c r="R554" s="5"/>
      <c r="T554" s="5"/>
    </row>
  </sheetData>
  <autoFilter ref="A3:T552" xr:uid="{D4006B0E-58DA-47A3-AB8C-40C0299FD32F}"/>
  <mergeCells count="20">
    <mergeCell ref="A1:T1"/>
    <mergeCell ref="A2:A3"/>
    <mergeCell ref="B2:B3"/>
    <mergeCell ref="C2:C3"/>
    <mergeCell ref="D2:D3"/>
    <mergeCell ref="E2:E3"/>
    <mergeCell ref="F2:F3"/>
    <mergeCell ref="G2:G3"/>
    <mergeCell ref="H2:H3"/>
    <mergeCell ref="I2:J2"/>
    <mergeCell ref="P2:Q2"/>
    <mergeCell ref="S2:T2"/>
    <mergeCell ref="A268:A423"/>
    <mergeCell ref="A424:A549"/>
    <mergeCell ref="K2:O2"/>
    <mergeCell ref="A4:A14"/>
    <mergeCell ref="A16:A19"/>
    <mergeCell ref="A21:A27"/>
    <mergeCell ref="A29:A161"/>
    <mergeCell ref="A162:A267"/>
  </mergeCells>
  <conditionalFormatting sqref="J4:J72 J79:J550">
    <cfRule type="containsText" dxfId="783" priority="202" operator="containsText" text="MUY BAJO">
      <formula>NOT(ISERROR(SEARCH("MUY BAJO",J4)))</formula>
    </cfRule>
    <cfRule type="containsText" dxfId="782" priority="203" operator="containsText" text="MUY ALTO">
      <formula>NOT(ISERROR(SEARCH("MUY ALTO",J4)))</formula>
    </cfRule>
    <cfRule type="containsText" dxfId="781" priority="204" operator="containsText" text="ALTO">
      <formula>NOT(ISERROR(SEARCH("ALTO",J4)))</formula>
    </cfRule>
    <cfRule type="containsText" dxfId="780" priority="205" operator="containsText" text="MEDIO">
      <formula>NOT(ISERROR(SEARCH("MEDIO",J4)))</formula>
    </cfRule>
    <cfRule type="containsText" dxfId="779" priority="206" operator="containsText" text="BAJO">
      <formula>NOT(ISERROR(SEARCH("BAJO",J4)))</formula>
    </cfRule>
  </conditionalFormatting>
  <conditionalFormatting sqref="J73:J78">
    <cfRule type="containsText" dxfId="778" priority="177" operator="containsText" text="MUY BAJO">
      <formula>NOT(ISERROR(SEARCH("MUY BAJO",J73)))</formula>
    </cfRule>
    <cfRule type="containsText" dxfId="777" priority="178" operator="containsText" text="MUY ALTO">
      <formula>NOT(ISERROR(SEARCH("MUY ALTO",J73)))</formula>
    </cfRule>
    <cfRule type="containsText" dxfId="776" priority="179" operator="containsText" text="ALTO">
      <formula>NOT(ISERROR(SEARCH("ALTO",J73)))</formula>
    </cfRule>
    <cfRule type="containsText" dxfId="775" priority="180" operator="containsText" text="MEDIO">
      <formula>NOT(ISERROR(SEARCH("MEDIO",J73)))</formula>
    </cfRule>
    <cfRule type="containsText" dxfId="774" priority="181" operator="containsText" text="BAJO">
      <formula>NOT(ISERROR(SEARCH("BAJO",J73)))</formula>
    </cfRule>
    <cfRule type="containsText" dxfId="773" priority="182" operator="containsText" text="MUY BAJO">
      <formula>NOT(ISERROR(SEARCH("MUY BAJO",J73)))</formula>
    </cfRule>
    <cfRule type="containsText" dxfId="772" priority="183" operator="containsText" text="MUY ALTO">
      <formula>NOT(ISERROR(SEARCH("MUY ALTO",J73)))</formula>
    </cfRule>
    <cfRule type="containsText" dxfId="771" priority="184" operator="containsText" text="ALTO">
      <formula>NOT(ISERROR(SEARCH("ALTO",J73)))</formula>
    </cfRule>
    <cfRule type="containsText" dxfId="770" priority="185" operator="containsText" text="MEDIO">
      <formula>NOT(ISERROR(SEARCH("MEDIO",J73)))</formula>
    </cfRule>
    <cfRule type="containsText" dxfId="769" priority="186" operator="containsText" text="BAJO">
      <formula>NOT(ISERROR(SEARCH("BAJO",J73)))</formula>
    </cfRule>
  </conditionalFormatting>
  <conditionalFormatting sqref="J551">
    <cfRule type="containsText" dxfId="768" priority="187" operator="containsText" text="MUY BAJO">
      <formula>NOT(ISERROR(SEARCH("MUY BAJO",J551)))</formula>
    </cfRule>
    <cfRule type="containsText" dxfId="767" priority="188" operator="containsText" text="MUY ALTO">
      <formula>NOT(ISERROR(SEARCH("MUY ALTO",J551)))</formula>
    </cfRule>
    <cfRule type="containsText" dxfId="766" priority="189" operator="containsText" text="ALTO">
      <formula>NOT(ISERROR(SEARCH("ALTO",J551)))</formula>
    </cfRule>
    <cfRule type="containsText" dxfId="765" priority="190" operator="containsText" text="MEDIO">
      <formula>NOT(ISERROR(SEARCH("MEDIO",J551)))</formula>
    </cfRule>
    <cfRule type="containsText" dxfId="764" priority="191" operator="containsText" text="BAJO">
      <formula>NOT(ISERROR(SEARCH("BAJO",J551)))</formula>
    </cfRule>
  </conditionalFormatting>
  <conditionalFormatting sqref="Q121">
    <cfRule type="containsText" dxfId="763" priority="151" operator="containsText" text="MUY BAJO">
      <formula>NOT(ISERROR(SEARCH("MUY BAJO",Q121)))</formula>
    </cfRule>
    <cfRule type="containsText" dxfId="762" priority="152" operator="containsText" text="MUY ALTO">
      <formula>NOT(ISERROR(SEARCH("MUY ALTO",Q121)))</formula>
    </cfRule>
    <cfRule type="containsText" dxfId="761" priority="153" operator="containsText" text="ALTO">
      <formula>NOT(ISERROR(SEARCH("ALTO",Q121)))</formula>
    </cfRule>
    <cfRule type="containsText" dxfId="760" priority="154" operator="containsText" text="MEDIO">
      <formula>NOT(ISERROR(SEARCH("MEDIO",Q121)))</formula>
    </cfRule>
    <cfRule type="containsText" dxfId="759" priority="155" operator="containsText" text="BAJO">
      <formula>NOT(ISERROR(SEARCH("BAJO",Q121)))</formula>
    </cfRule>
  </conditionalFormatting>
  <conditionalFormatting sqref="Q149">
    <cfRule type="containsText" dxfId="758" priority="141" operator="containsText" text="MUY BAJO">
      <formula>NOT(ISERROR(SEARCH("MUY BAJO",Q149)))</formula>
    </cfRule>
    <cfRule type="containsText" dxfId="757" priority="142" operator="containsText" text="MUY ALTO">
      <formula>NOT(ISERROR(SEARCH("MUY ALTO",Q149)))</formula>
    </cfRule>
    <cfRule type="containsText" dxfId="756" priority="143" operator="containsText" text="ALTO">
      <formula>NOT(ISERROR(SEARCH("ALTO",Q149)))</formula>
    </cfRule>
    <cfRule type="containsText" dxfId="755" priority="144" operator="containsText" text="MEDIO">
      <formula>NOT(ISERROR(SEARCH("MEDIO",Q149)))</formula>
    </cfRule>
    <cfRule type="containsText" dxfId="754" priority="145" operator="containsText" text="BAJO">
      <formula>NOT(ISERROR(SEARCH("BAJO",Q149)))</formula>
    </cfRule>
  </conditionalFormatting>
  <conditionalFormatting sqref="Q160">
    <cfRule type="containsText" dxfId="753" priority="130" operator="containsText" text="BAJO">
      <formula>NOT(ISERROR(SEARCH("BAJO",Q160)))</formula>
    </cfRule>
  </conditionalFormatting>
  <conditionalFormatting sqref="Q166">
    <cfRule type="containsText" dxfId="752" priority="121" operator="containsText" text="MUY BAJO">
      <formula>NOT(ISERROR(SEARCH("MUY BAJO",Q166)))</formula>
    </cfRule>
    <cfRule type="containsText" dxfId="751" priority="122" operator="containsText" text="MUY ALTO">
      <formula>NOT(ISERROR(SEARCH("MUY ALTO",Q166)))</formula>
    </cfRule>
    <cfRule type="containsText" dxfId="750" priority="123" operator="containsText" text="ALTO">
      <formula>NOT(ISERROR(SEARCH("ALTO",Q166)))</formula>
    </cfRule>
    <cfRule type="containsText" dxfId="749" priority="124" operator="containsText" text="MEDIO">
      <formula>NOT(ISERROR(SEARCH("MEDIO",Q166)))</formula>
    </cfRule>
    <cfRule type="containsText" dxfId="748" priority="125" operator="containsText" text="BAJO">
      <formula>NOT(ISERROR(SEARCH("BAJO",Q166)))</formula>
    </cfRule>
  </conditionalFormatting>
  <conditionalFormatting sqref="Q187">
    <cfRule type="containsText" dxfId="747" priority="161" operator="containsText" text="MUY BAJO">
      <formula>NOT(ISERROR(SEARCH("MUY BAJO",Q187)))</formula>
    </cfRule>
    <cfRule type="containsText" dxfId="746" priority="162" operator="containsText" text="MUY ALTO">
      <formula>NOT(ISERROR(SEARCH("MUY ALTO",Q187)))</formula>
    </cfRule>
    <cfRule type="containsText" dxfId="745" priority="163" operator="containsText" text="ALTO">
      <formula>NOT(ISERROR(SEARCH("ALTO",Q187)))</formula>
    </cfRule>
    <cfRule type="containsText" dxfId="744" priority="164" operator="containsText" text="MEDIO">
      <formula>NOT(ISERROR(SEARCH("MEDIO",Q187)))</formula>
    </cfRule>
    <cfRule type="containsText" dxfId="743" priority="165" operator="containsText" text="BAJO">
      <formula>NOT(ISERROR(SEARCH("BAJO",Q187)))</formula>
    </cfRule>
  </conditionalFormatting>
  <conditionalFormatting sqref="Q192">
    <cfRule type="containsText" dxfId="742" priority="156" operator="containsText" text="MUY BAJO">
      <formula>NOT(ISERROR(SEARCH("MUY BAJO",Q192)))</formula>
    </cfRule>
    <cfRule type="containsText" dxfId="741" priority="157" operator="containsText" text="MUY ALTO">
      <formula>NOT(ISERROR(SEARCH("MUY ALTO",Q192)))</formula>
    </cfRule>
    <cfRule type="containsText" dxfId="740" priority="158" operator="containsText" text="ALTO">
      <formula>NOT(ISERROR(SEARCH("ALTO",Q192)))</formula>
    </cfRule>
    <cfRule type="containsText" dxfId="739" priority="159" operator="containsText" text="MEDIO">
      <formula>NOT(ISERROR(SEARCH("MEDIO",Q192)))</formula>
    </cfRule>
    <cfRule type="containsText" dxfId="738" priority="160" operator="containsText" text="BAJO">
      <formula>NOT(ISERROR(SEARCH("BAJO",Q192)))</formula>
    </cfRule>
  </conditionalFormatting>
  <conditionalFormatting sqref="Q277">
    <cfRule type="containsText" dxfId="737" priority="91" operator="containsText" text="MUY BAJO">
      <formula>NOT(ISERROR(SEARCH("MUY BAJO",Q277)))</formula>
    </cfRule>
    <cfRule type="containsText" dxfId="736" priority="92" operator="containsText" text="MUY ALTO">
      <formula>NOT(ISERROR(SEARCH("MUY ALTO",Q277)))</formula>
    </cfRule>
    <cfRule type="containsText" dxfId="735" priority="93" operator="containsText" text="ALTO">
      <formula>NOT(ISERROR(SEARCH("ALTO",Q277)))</formula>
    </cfRule>
    <cfRule type="containsText" dxfId="734" priority="94" operator="containsText" text="MEDIO">
      <formula>NOT(ISERROR(SEARCH("MEDIO",Q277)))</formula>
    </cfRule>
    <cfRule type="containsText" dxfId="733" priority="95" operator="containsText" text="BAJO">
      <formula>NOT(ISERROR(SEARCH("BAJO",Q277)))</formula>
    </cfRule>
  </conditionalFormatting>
  <conditionalFormatting sqref="Q289">
    <cfRule type="containsText" dxfId="732" priority="81" operator="containsText" text="MUY BAJO">
      <formula>NOT(ISERROR(SEARCH("MUY BAJO",Q289)))</formula>
    </cfRule>
    <cfRule type="containsText" dxfId="731" priority="82" operator="containsText" text="MUY ALTO">
      <formula>NOT(ISERROR(SEARCH("MUY ALTO",Q289)))</formula>
    </cfRule>
    <cfRule type="containsText" dxfId="730" priority="83" operator="containsText" text="ALTO">
      <formula>NOT(ISERROR(SEARCH("ALTO",Q289)))</formula>
    </cfRule>
    <cfRule type="containsText" dxfId="729" priority="84" operator="containsText" text="MEDIO">
      <formula>NOT(ISERROR(SEARCH("MEDIO",Q289)))</formula>
    </cfRule>
    <cfRule type="containsText" dxfId="728" priority="85" operator="containsText" text="BAJO">
      <formula>NOT(ISERROR(SEARCH("BAJO",Q289)))</formula>
    </cfRule>
    <cfRule type="containsText" dxfId="727" priority="86" operator="containsText" text="MUY BAJO">
      <formula>NOT(ISERROR(SEARCH("MUY BAJO",Q289)))</formula>
    </cfRule>
    <cfRule type="containsText" dxfId="726" priority="87" operator="containsText" text="MUY ALTO">
      <formula>NOT(ISERROR(SEARCH("MUY ALTO",Q289)))</formula>
    </cfRule>
    <cfRule type="containsText" dxfId="725" priority="88" operator="containsText" text="ALTO">
      <formula>NOT(ISERROR(SEARCH("ALTO",Q289)))</formula>
    </cfRule>
    <cfRule type="containsText" dxfId="724" priority="89" operator="containsText" text="MEDIO">
      <formula>NOT(ISERROR(SEARCH("MEDIO",Q289)))</formula>
    </cfRule>
    <cfRule type="containsText" dxfId="723" priority="90" operator="containsText" text="BAJO">
      <formula>NOT(ISERROR(SEARCH("BAJO",Q289)))</formula>
    </cfRule>
  </conditionalFormatting>
  <conditionalFormatting sqref="Q517">
    <cfRule type="containsText" dxfId="722" priority="66" operator="containsText" text="MUY BAJO">
      <formula>NOT(ISERROR(SEARCH("MUY BAJO",Q517)))</formula>
    </cfRule>
    <cfRule type="containsText" dxfId="721" priority="67" operator="containsText" text="MUY ALTO">
      <formula>NOT(ISERROR(SEARCH("MUY ALTO",Q517)))</formula>
    </cfRule>
    <cfRule type="containsText" dxfId="720" priority="68" operator="containsText" text="ALTO">
      <formula>NOT(ISERROR(SEARCH("ALTO",Q517)))</formula>
    </cfRule>
    <cfRule type="containsText" dxfId="719" priority="69" operator="containsText" text="MEDIO">
      <formula>NOT(ISERROR(SEARCH("MEDIO",Q517)))</formula>
    </cfRule>
    <cfRule type="containsText" dxfId="718" priority="70" operator="containsText" text="BAJO">
      <formula>NOT(ISERROR(SEARCH("BAJO",Q517)))</formula>
    </cfRule>
    <cfRule type="containsText" dxfId="717" priority="71" operator="containsText" text="MUY BAJO">
      <formula>NOT(ISERROR(SEARCH("MUY BAJO",Q517)))</formula>
    </cfRule>
    <cfRule type="containsText" dxfId="716" priority="72" operator="containsText" text="MUY ALTO">
      <formula>NOT(ISERROR(SEARCH("MUY ALTO",Q517)))</formula>
    </cfRule>
    <cfRule type="containsText" dxfId="715" priority="73" operator="containsText" text="ALTO">
      <formula>NOT(ISERROR(SEARCH("ALTO",Q517)))</formula>
    </cfRule>
    <cfRule type="containsText" dxfId="714" priority="74" operator="containsText" text="MEDIO">
      <formula>NOT(ISERROR(SEARCH("MEDIO",Q517)))</formula>
    </cfRule>
    <cfRule type="containsText" dxfId="713" priority="75" operator="containsText" text="BAJO">
      <formula>NOT(ISERROR(SEARCH("BAJO",Q517)))</formula>
    </cfRule>
    <cfRule type="containsText" dxfId="712" priority="76" operator="containsText" text="MUY BAJO">
      <formula>NOT(ISERROR(SEARCH("MUY BAJO",Q517)))</formula>
    </cfRule>
    <cfRule type="containsText" dxfId="711" priority="77" operator="containsText" text="MUY ALTO">
      <formula>NOT(ISERROR(SEARCH("MUY ALTO",Q517)))</formula>
    </cfRule>
    <cfRule type="containsText" dxfId="710" priority="78" operator="containsText" text="ALTO">
      <formula>NOT(ISERROR(SEARCH("ALTO",Q517)))</formula>
    </cfRule>
    <cfRule type="containsText" dxfId="709" priority="79" operator="containsText" text="MEDIO">
      <formula>NOT(ISERROR(SEARCH("MEDIO",Q517)))</formula>
    </cfRule>
    <cfRule type="containsText" dxfId="708" priority="80" operator="containsText" text="BAJO">
      <formula>NOT(ISERROR(SEARCH("BAJO",Q517)))</formula>
    </cfRule>
  </conditionalFormatting>
  <conditionalFormatting sqref="Q549:Q550">
    <cfRule type="containsText" dxfId="707" priority="172" operator="containsText" text="MUY BAJO">
      <formula>NOT(ISERROR(SEARCH("MUY BAJO",Q549)))</formula>
    </cfRule>
    <cfRule type="containsText" dxfId="706" priority="173" operator="containsText" text="MUY ALTO">
      <formula>NOT(ISERROR(SEARCH("MUY ALTO",Q549)))</formula>
    </cfRule>
    <cfRule type="containsText" dxfId="705" priority="174" operator="containsText" text="ALTO">
      <formula>NOT(ISERROR(SEARCH("ALTO",Q549)))</formula>
    </cfRule>
    <cfRule type="containsText" dxfId="704" priority="175" operator="containsText" text="MEDIO">
      <formula>NOT(ISERROR(SEARCH("MEDIO",Q549)))</formula>
    </cfRule>
    <cfRule type="containsText" dxfId="703" priority="176" operator="containsText" text="BAJO">
      <formula>NOT(ISERROR(SEARCH("BAJO",Q549)))</formula>
    </cfRule>
  </conditionalFormatting>
  <conditionalFormatting sqref="Q4:R6">
    <cfRule type="containsText" dxfId="702" priority="313" operator="containsText" text="MUY BAJO">
      <formula>NOT(ISERROR(SEARCH("MUY BAJO",Q4)))</formula>
    </cfRule>
    <cfRule type="containsText" dxfId="701" priority="314" operator="containsText" text="MUY ALTO">
      <formula>NOT(ISERROR(SEARCH("MUY ALTO",Q4)))</formula>
    </cfRule>
    <cfRule type="containsText" dxfId="700" priority="315" operator="containsText" text="ALTO">
      <formula>NOT(ISERROR(SEARCH("ALTO",Q4)))</formula>
    </cfRule>
    <cfRule type="containsText" dxfId="699" priority="316" operator="containsText" text="MEDIO">
      <formula>NOT(ISERROR(SEARCH("MEDIO",Q4)))</formula>
    </cfRule>
    <cfRule type="containsText" dxfId="698" priority="317" operator="containsText" text="BAJO">
      <formula>NOT(ISERROR(SEARCH("BAJO",Q4)))</formula>
    </cfRule>
  </conditionalFormatting>
  <conditionalFormatting sqref="Q4:R120 T4:T120 Q167:R186 T167:T186 Q193:R548 T193:T265 T267:T297 T299:T548 R121 Q122:R148 T122:T148 R149 Q150:R159 T150:T159 R160 Q161:R165 T161:T165 R166 R187 R192 Q188:R191 T188:T191">
    <cfRule type="containsText" dxfId="697" priority="398" operator="containsText" text="MUY BAJO">
      <formula>NOT(ISERROR(SEARCH("MUY BAJO",Q4)))</formula>
    </cfRule>
  </conditionalFormatting>
  <conditionalFormatting sqref="Q4:R120 T4:T120 R121 Q122:R148 T122:T148 R149 Q150:R159 T150:T159 R160 Q161:R165 T161:T165 R166 Q167:R186 T167:T186 R187 Q188:R191 T188:T191 R192 T193:T265 Q193:R548 T267:T297 T299:T548">
    <cfRule type="containsText" dxfId="696" priority="399" operator="containsText" text="MUY ALTO">
      <formula>NOT(ISERROR(SEARCH("MUY ALTO",Q4)))</formula>
    </cfRule>
    <cfRule type="containsText" dxfId="695" priority="400" operator="containsText" text="ALTO">
      <formula>NOT(ISERROR(SEARCH("ALTO",Q4)))</formula>
    </cfRule>
    <cfRule type="containsText" dxfId="694" priority="401" operator="containsText" text="MEDIO">
      <formula>NOT(ISERROR(SEARCH("MEDIO",Q4)))</formula>
    </cfRule>
    <cfRule type="containsText" dxfId="693" priority="402" operator="containsText" text="BAJO">
      <formula>NOT(ISERROR(SEARCH("BAJO",Q4)))</formula>
    </cfRule>
  </conditionalFormatting>
  <conditionalFormatting sqref="Q72:R78">
    <cfRule type="containsText" dxfId="692" priority="393" operator="containsText" text="MUY BAJO">
      <formula>NOT(ISERROR(SEARCH("MUY BAJO",Q72)))</formula>
    </cfRule>
    <cfRule type="containsText" dxfId="691" priority="394" operator="containsText" text="MUY ALTO">
      <formula>NOT(ISERROR(SEARCH("MUY ALTO",Q72)))</formula>
    </cfRule>
    <cfRule type="containsText" dxfId="690" priority="395" operator="containsText" text="ALTO">
      <formula>NOT(ISERROR(SEARCH("ALTO",Q72)))</formula>
    </cfRule>
    <cfRule type="containsText" dxfId="689" priority="396" operator="containsText" text="MEDIO">
      <formula>NOT(ISERROR(SEARCH("MEDIO",Q72)))</formula>
    </cfRule>
    <cfRule type="containsText" dxfId="688" priority="397" operator="containsText" text="BAJO">
      <formula>NOT(ISERROR(SEARCH("BAJO",Q72)))</formula>
    </cfRule>
  </conditionalFormatting>
  <conditionalFormatting sqref="Q97:R102">
    <cfRule type="containsText" dxfId="687" priority="303" operator="containsText" text="MUY BAJO">
      <formula>NOT(ISERROR(SEARCH("MUY BAJO",Q97)))</formula>
    </cfRule>
    <cfRule type="containsText" dxfId="686" priority="304" operator="containsText" text="MUY ALTO">
      <formula>NOT(ISERROR(SEARCH("MUY ALTO",Q97)))</formula>
    </cfRule>
    <cfRule type="containsText" dxfId="685" priority="305" operator="containsText" text="ALTO">
      <formula>NOT(ISERROR(SEARCH("ALTO",Q97)))</formula>
    </cfRule>
    <cfRule type="containsText" dxfId="684" priority="306" operator="containsText" text="MEDIO">
      <formula>NOT(ISERROR(SEARCH("MEDIO",Q97)))</formula>
    </cfRule>
    <cfRule type="containsText" dxfId="683" priority="307" operator="containsText" text="BAJO">
      <formula>NOT(ISERROR(SEARCH("BAJO",Q97)))</formula>
    </cfRule>
  </conditionalFormatting>
  <conditionalFormatting sqref="Q104:R107">
    <cfRule type="containsText" dxfId="682" priority="293" operator="containsText" text="MUY BAJO">
      <formula>NOT(ISERROR(SEARCH("MUY BAJO",Q104)))</formula>
    </cfRule>
    <cfRule type="containsText" dxfId="681" priority="294" operator="containsText" text="MUY ALTO">
      <formula>NOT(ISERROR(SEARCH("MUY ALTO",Q104)))</formula>
    </cfRule>
    <cfRule type="containsText" dxfId="680" priority="295" operator="containsText" text="ALTO">
      <formula>NOT(ISERROR(SEARCH("ALTO",Q104)))</formula>
    </cfRule>
    <cfRule type="containsText" dxfId="679" priority="296" operator="containsText" text="MEDIO">
      <formula>NOT(ISERROR(SEARCH("MEDIO",Q104)))</formula>
    </cfRule>
    <cfRule type="containsText" dxfId="678" priority="297" operator="containsText" text="BAJO">
      <formula>NOT(ISERROR(SEARCH("BAJO",Q104)))</formula>
    </cfRule>
  </conditionalFormatting>
  <conditionalFormatting sqref="Q112:R120 R121 Q122:R140">
    <cfRule type="containsText" dxfId="677" priority="283" operator="containsText" text="MUY BAJO">
      <formula>NOT(ISERROR(SEARCH("MUY BAJO",Q112)))</formula>
    </cfRule>
    <cfRule type="containsText" dxfId="676" priority="284" operator="containsText" text="MUY ALTO">
      <formula>NOT(ISERROR(SEARCH("MUY ALTO",Q112)))</formula>
    </cfRule>
    <cfRule type="containsText" dxfId="675" priority="285" operator="containsText" text="ALTO">
      <formula>NOT(ISERROR(SEARCH("ALTO",Q112)))</formula>
    </cfRule>
    <cfRule type="containsText" dxfId="674" priority="286" operator="containsText" text="MEDIO">
      <formula>NOT(ISERROR(SEARCH("MEDIO",Q112)))</formula>
    </cfRule>
    <cfRule type="containsText" dxfId="673" priority="287" operator="containsText" text="BAJO">
      <formula>NOT(ISERROR(SEARCH("BAJO",Q112)))</formula>
    </cfRule>
  </conditionalFormatting>
  <conditionalFormatting sqref="Q145:R148 R149 Q150:R156">
    <cfRule type="containsText" dxfId="672" priority="233" operator="containsText" text="MUY BAJO">
      <formula>NOT(ISERROR(SEARCH("MUY BAJO",Q145)))</formula>
    </cfRule>
    <cfRule type="containsText" dxfId="671" priority="234" operator="containsText" text="MUY ALTO">
      <formula>NOT(ISERROR(SEARCH("MUY ALTO",Q145)))</formula>
    </cfRule>
    <cfRule type="containsText" dxfId="670" priority="235" operator="containsText" text="ALTO">
      <formula>NOT(ISERROR(SEARCH("ALTO",Q145)))</formula>
    </cfRule>
    <cfRule type="containsText" dxfId="669" priority="236" operator="containsText" text="MEDIO">
      <formula>NOT(ISERROR(SEARCH("MEDIO",Q145)))</formula>
    </cfRule>
    <cfRule type="containsText" dxfId="668" priority="237" operator="containsText" text="BAJO">
      <formula>NOT(ISERROR(SEARCH("BAJO",Q145)))</formula>
    </cfRule>
  </conditionalFormatting>
  <conditionalFormatting sqref="Q158:R159 R160 Q161:R161">
    <cfRule type="containsText" dxfId="667" priority="227" operator="containsText" text="BAJO">
      <formula>NOT(ISERROR(SEARCH("BAJO",Q158)))</formula>
    </cfRule>
  </conditionalFormatting>
  <conditionalFormatting sqref="Q158:R161">
    <cfRule type="containsText" dxfId="666" priority="126" operator="containsText" text="MUY BAJO">
      <formula>NOT(ISERROR(SEARCH("MUY BAJO",Q158)))</formula>
    </cfRule>
    <cfRule type="containsText" dxfId="665" priority="127" operator="containsText" text="MUY ALTO">
      <formula>NOT(ISERROR(SEARCH("MUY ALTO",Q158)))</formula>
    </cfRule>
    <cfRule type="containsText" dxfId="664" priority="128" operator="containsText" text="ALTO">
      <formula>NOT(ISERROR(SEARCH("ALTO",Q158)))</formula>
    </cfRule>
    <cfRule type="containsText" dxfId="663" priority="129" operator="containsText" text="MEDIO">
      <formula>NOT(ISERROR(SEARCH("MEDIO",Q158)))</formula>
    </cfRule>
  </conditionalFormatting>
  <conditionalFormatting sqref="Q173:R173">
    <cfRule type="containsText" dxfId="662" priority="383" operator="containsText" text="MUY BAJO">
      <formula>NOT(ISERROR(SEARCH("MUY BAJO",Q173)))</formula>
    </cfRule>
    <cfRule type="containsText" dxfId="661" priority="384" operator="containsText" text="MUY ALTO">
      <formula>NOT(ISERROR(SEARCH("MUY ALTO",Q173)))</formula>
    </cfRule>
    <cfRule type="containsText" dxfId="660" priority="385" operator="containsText" text="ALTO">
      <formula>NOT(ISERROR(SEARCH("ALTO",Q173)))</formula>
    </cfRule>
    <cfRule type="containsText" dxfId="659" priority="386" operator="containsText" text="MEDIO">
      <formula>NOT(ISERROR(SEARCH("MEDIO",Q173)))</formula>
    </cfRule>
    <cfRule type="containsText" dxfId="658" priority="387" operator="containsText" text="BAJO">
      <formula>NOT(ISERROR(SEARCH("BAJO",Q173)))</formula>
    </cfRule>
  </conditionalFormatting>
  <conditionalFormatting sqref="Q176:R182">
    <cfRule type="containsText" dxfId="657" priority="373" operator="containsText" text="MUY BAJO">
      <formula>NOT(ISERROR(SEARCH("MUY BAJO",Q176)))</formula>
    </cfRule>
    <cfRule type="containsText" dxfId="656" priority="374" operator="containsText" text="MUY ALTO">
      <formula>NOT(ISERROR(SEARCH("MUY ALTO",Q176)))</formula>
    </cfRule>
    <cfRule type="containsText" dxfId="655" priority="375" operator="containsText" text="ALTO">
      <formula>NOT(ISERROR(SEARCH("ALTO",Q176)))</formula>
    </cfRule>
    <cfRule type="containsText" dxfId="654" priority="376" operator="containsText" text="MEDIO">
      <formula>NOT(ISERROR(SEARCH("MEDIO",Q176)))</formula>
    </cfRule>
    <cfRule type="containsText" dxfId="653" priority="377" operator="containsText" text="BAJO">
      <formula>NOT(ISERROR(SEARCH("BAJO",Q176)))</formula>
    </cfRule>
  </conditionalFormatting>
  <conditionalFormatting sqref="Q202:R204">
    <cfRule type="containsText" dxfId="652" priority="363" operator="containsText" text="MUY BAJO">
      <formula>NOT(ISERROR(SEARCH("MUY BAJO",Q202)))</formula>
    </cfRule>
    <cfRule type="containsText" dxfId="651" priority="364" operator="containsText" text="MUY ALTO">
      <formula>NOT(ISERROR(SEARCH("MUY ALTO",Q202)))</formula>
    </cfRule>
    <cfRule type="containsText" dxfId="650" priority="365" operator="containsText" text="ALTO">
      <formula>NOT(ISERROR(SEARCH("ALTO",Q202)))</formula>
    </cfRule>
    <cfRule type="containsText" dxfId="649" priority="366" operator="containsText" text="MEDIO">
      <formula>NOT(ISERROR(SEARCH("MEDIO",Q202)))</formula>
    </cfRule>
    <cfRule type="containsText" dxfId="648" priority="367" operator="containsText" text="BAJO">
      <formula>NOT(ISERROR(SEARCH("BAJO",Q202)))</formula>
    </cfRule>
  </conditionalFormatting>
  <conditionalFormatting sqref="Q210:R215 Q273:R275 Q277:R277">
    <cfRule type="containsText" dxfId="647" priority="354" operator="containsText" text="MUY ALTO">
      <formula>NOT(ISERROR(SEARCH("MUY ALTO",Q210)))</formula>
    </cfRule>
    <cfRule type="containsText" dxfId="646" priority="355" operator="containsText" text="ALTO">
      <formula>NOT(ISERROR(SEARCH("ALTO",Q210)))</formula>
    </cfRule>
    <cfRule type="containsText" dxfId="645" priority="356" operator="containsText" text="MEDIO">
      <formula>NOT(ISERROR(SEARCH("MEDIO",Q210)))</formula>
    </cfRule>
    <cfRule type="containsText" dxfId="644" priority="357" operator="containsText" text="BAJO">
      <formula>NOT(ISERROR(SEARCH("BAJO",Q210)))</formula>
    </cfRule>
  </conditionalFormatting>
  <conditionalFormatting sqref="Q277:R277 Q210:R215 Q273:R275">
    <cfRule type="containsText" dxfId="643" priority="353" operator="containsText" text="MUY BAJO">
      <formula>NOT(ISERROR(SEARCH("MUY BAJO",Q210)))</formula>
    </cfRule>
  </conditionalFormatting>
  <conditionalFormatting sqref="Q285:R286 Q309:R309">
    <cfRule type="containsText" dxfId="642" priority="343" operator="containsText" text="MUY BAJO">
      <formula>NOT(ISERROR(SEARCH("MUY BAJO",Q285)))</formula>
    </cfRule>
    <cfRule type="containsText" dxfId="641" priority="344" operator="containsText" text="MUY ALTO">
      <formula>NOT(ISERROR(SEARCH("MUY ALTO",Q285)))</formula>
    </cfRule>
    <cfRule type="containsText" dxfId="640" priority="345" operator="containsText" text="ALTO">
      <formula>NOT(ISERROR(SEARCH("ALTO",Q285)))</formula>
    </cfRule>
    <cfRule type="containsText" dxfId="639" priority="346" operator="containsText" text="MEDIO">
      <formula>NOT(ISERROR(SEARCH("MEDIO",Q285)))</formula>
    </cfRule>
    <cfRule type="containsText" dxfId="638" priority="347" operator="containsText" text="BAJO">
      <formula>NOT(ISERROR(SEARCH("BAJO",Q285)))</formula>
    </cfRule>
  </conditionalFormatting>
  <conditionalFormatting sqref="Q289:R289">
    <cfRule type="containsText" dxfId="637" priority="273" operator="containsText" text="MUY BAJO">
      <formula>NOT(ISERROR(SEARCH("MUY BAJO",Q289)))</formula>
    </cfRule>
    <cfRule type="containsText" dxfId="636" priority="274" operator="containsText" text="MUY ALTO">
      <formula>NOT(ISERROR(SEARCH("MUY ALTO",Q289)))</formula>
    </cfRule>
    <cfRule type="containsText" dxfId="635" priority="275" operator="containsText" text="ALTO">
      <formula>NOT(ISERROR(SEARCH("ALTO",Q289)))</formula>
    </cfRule>
    <cfRule type="containsText" dxfId="634" priority="276" operator="containsText" text="MEDIO">
      <formula>NOT(ISERROR(SEARCH("MEDIO",Q289)))</formula>
    </cfRule>
    <cfRule type="containsText" dxfId="633" priority="277" operator="containsText" text="BAJO">
      <formula>NOT(ISERROR(SEARCH("BAJO",Q289)))</formula>
    </cfRule>
  </conditionalFormatting>
  <conditionalFormatting sqref="Q327:R328 Q341:R343">
    <cfRule type="containsText" dxfId="632" priority="333" operator="containsText" text="MUY BAJO">
      <formula>NOT(ISERROR(SEARCH("MUY BAJO",Q327)))</formula>
    </cfRule>
    <cfRule type="containsText" dxfId="631" priority="334" operator="containsText" text="MUY ALTO">
      <formula>NOT(ISERROR(SEARCH("MUY ALTO",Q327)))</formula>
    </cfRule>
    <cfRule type="containsText" dxfId="630" priority="335" operator="containsText" text="ALTO">
      <formula>NOT(ISERROR(SEARCH("ALTO",Q327)))</formula>
    </cfRule>
    <cfRule type="containsText" dxfId="629" priority="336" operator="containsText" text="MEDIO">
      <formula>NOT(ISERROR(SEARCH("MEDIO",Q327)))</formula>
    </cfRule>
    <cfRule type="containsText" dxfId="628" priority="337" operator="containsText" text="BAJO">
      <formula>NOT(ISERROR(SEARCH("BAJO",Q327)))</formula>
    </cfRule>
  </conditionalFormatting>
  <conditionalFormatting sqref="Q355:R356">
    <cfRule type="containsText" dxfId="627" priority="323" operator="containsText" text="MUY BAJO">
      <formula>NOT(ISERROR(SEARCH("MUY BAJO",Q355)))</formula>
    </cfRule>
    <cfRule type="containsText" dxfId="626" priority="324" operator="containsText" text="MUY ALTO">
      <formula>NOT(ISERROR(SEARCH("MUY ALTO",Q355)))</formula>
    </cfRule>
    <cfRule type="containsText" dxfId="625" priority="325" operator="containsText" text="ALTO">
      <formula>NOT(ISERROR(SEARCH("ALTO",Q355)))</formula>
    </cfRule>
    <cfRule type="containsText" dxfId="624" priority="326" operator="containsText" text="MEDIO">
      <formula>NOT(ISERROR(SEARCH("MEDIO",Q355)))</formula>
    </cfRule>
    <cfRule type="containsText" dxfId="623" priority="327" operator="containsText" text="BAJO">
      <formula>NOT(ISERROR(SEARCH("BAJO",Q355)))</formula>
    </cfRule>
  </conditionalFormatting>
  <conditionalFormatting sqref="Q368:R368 Q390:R390">
    <cfRule type="containsText" dxfId="622" priority="268" operator="containsText" text="MUY BAJO">
      <formula>NOT(ISERROR(SEARCH("MUY BAJO",Q368)))</formula>
    </cfRule>
    <cfRule type="containsText" dxfId="621" priority="269" operator="containsText" text="MUY ALTO">
      <formula>NOT(ISERROR(SEARCH("MUY ALTO",Q368)))</formula>
    </cfRule>
    <cfRule type="containsText" dxfId="620" priority="270" operator="containsText" text="ALTO">
      <formula>NOT(ISERROR(SEARCH("ALTO",Q368)))</formula>
    </cfRule>
    <cfRule type="containsText" dxfId="619" priority="271" operator="containsText" text="MEDIO">
      <formula>NOT(ISERROR(SEARCH("MEDIO",Q368)))</formula>
    </cfRule>
    <cfRule type="containsText" dxfId="618" priority="272" operator="containsText" text="BAJO">
      <formula>NOT(ISERROR(SEARCH("BAJO",Q368)))</formula>
    </cfRule>
  </conditionalFormatting>
  <conditionalFormatting sqref="Q452:R452 Q500:R500">
    <cfRule type="containsText" dxfId="617" priority="258" operator="containsText" text="MUY BAJO">
      <formula>NOT(ISERROR(SEARCH("MUY BAJO",Q452)))</formula>
    </cfRule>
    <cfRule type="containsText" dxfId="616" priority="259" operator="containsText" text="MUY ALTO">
      <formula>NOT(ISERROR(SEARCH("MUY ALTO",Q452)))</formula>
    </cfRule>
    <cfRule type="containsText" dxfId="615" priority="260" operator="containsText" text="ALTO">
      <formula>NOT(ISERROR(SEARCH("ALTO",Q452)))</formula>
    </cfRule>
    <cfRule type="containsText" dxfId="614" priority="261" operator="containsText" text="MEDIO">
      <formula>NOT(ISERROR(SEARCH("MEDIO",Q452)))</formula>
    </cfRule>
    <cfRule type="containsText" dxfId="613" priority="262" operator="containsText" text="BAJO">
      <formula>NOT(ISERROR(SEARCH("BAJO",Q452)))</formula>
    </cfRule>
  </conditionalFormatting>
  <conditionalFormatting sqref="Q517:R524">
    <cfRule type="containsText" dxfId="612" priority="248" operator="containsText" text="MUY BAJO">
      <formula>NOT(ISERROR(SEARCH("MUY BAJO",Q517)))</formula>
    </cfRule>
    <cfRule type="containsText" dxfId="611" priority="249" operator="containsText" text="MUY ALTO">
      <formula>NOT(ISERROR(SEARCH("MUY ALTO",Q517)))</formula>
    </cfRule>
    <cfRule type="containsText" dxfId="610" priority="250" operator="containsText" text="ALTO">
      <formula>NOT(ISERROR(SEARCH("ALTO",Q517)))</formula>
    </cfRule>
    <cfRule type="containsText" dxfId="609" priority="251" operator="containsText" text="MEDIO">
      <formula>NOT(ISERROR(SEARCH("MEDIO",Q517)))</formula>
    </cfRule>
    <cfRule type="containsText" dxfId="608" priority="252" operator="containsText" text="BAJO">
      <formula>NOT(ISERROR(SEARCH("BAJO",Q517)))</formula>
    </cfRule>
  </conditionalFormatting>
  <conditionalFormatting sqref="Q540:R547">
    <cfRule type="containsText" dxfId="607" priority="238" operator="containsText" text="MUY BAJO">
      <formula>NOT(ISERROR(SEARCH("MUY BAJO",Q540)))</formula>
    </cfRule>
    <cfRule type="containsText" dxfId="606" priority="239" operator="containsText" text="MUY ALTO">
      <formula>NOT(ISERROR(SEARCH("MUY ALTO",Q540)))</formula>
    </cfRule>
    <cfRule type="containsText" dxfId="605" priority="240" operator="containsText" text="ALTO">
      <formula>NOT(ISERROR(SEARCH("ALTO",Q540)))</formula>
    </cfRule>
    <cfRule type="containsText" dxfId="604" priority="241" operator="containsText" text="MEDIO">
      <formula>NOT(ISERROR(SEARCH("MEDIO",Q540)))</formula>
    </cfRule>
    <cfRule type="containsText" dxfId="603" priority="242" operator="containsText" text="BAJO">
      <formula>NOT(ISERROR(SEARCH("BAJO",Q540)))</formula>
    </cfRule>
  </conditionalFormatting>
  <conditionalFormatting sqref="R166">
    <cfRule type="containsText" dxfId="602" priority="217" operator="containsText" text="MUY BAJO">
      <formula>NOT(ISERROR(SEARCH("MUY BAJO",R166)))</formula>
    </cfRule>
    <cfRule type="containsText" dxfId="601" priority="218" operator="containsText" text="MUY ALTO">
      <formula>NOT(ISERROR(SEARCH("MUY ALTO",R166)))</formula>
    </cfRule>
    <cfRule type="containsText" dxfId="600" priority="219" operator="containsText" text="ALTO">
      <formula>NOT(ISERROR(SEARCH("ALTO",R166)))</formula>
    </cfRule>
    <cfRule type="containsText" dxfId="599" priority="220" operator="containsText" text="MEDIO">
      <formula>NOT(ISERROR(SEARCH("MEDIO",R166)))</formula>
    </cfRule>
    <cfRule type="containsText" dxfId="598" priority="221" operator="containsText" text="BAJO">
      <formula>NOT(ISERROR(SEARCH("BAJO",R166)))</formula>
    </cfRule>
  </conditionalFormatting>
  <conditionalFormatting sqref="R187">
    <cfRule type="containsText" dxfId="597" priority="212" operator="containsText" text="MUY BAJO">
      <formula>NOT(ISERROR(SEARCH("MUY BAJO",R187)))</formula>
    </cfRule>
    <cfRule type="containsText" dxfId="596" priority="213" operator="containsText" text="MUY ALTO">
      <formula>NOT(ISERROR(SEARCH("MUY ALTO",R187)))</formula>
    </cfRule>
    <cfRule type="containsText" dxfId="595" priority="214" operator="containsText" text="ALTO">
      <formula>NOT(ISERROR(SEARCH("ALTO",R187)))</formula>
    </cfRule>
    <cfRule type="containsText" dxfId="594" priority="215" operator="containsText" text="MEDIO">
      <formula>NOT(ISERROR(SEARCH("MEDIO",R187)))</formula>
    </cfRule>
    <cfRule type="containsText" dxfId="593" priority="216" operator="containsText" text="BAJO">
      <formula>NOT(ISERROR(SEARCH("BAJO",R187)))</formula>
    </cfRule>
  </conditionalFormatting>
  <conditionalFormatting sqref="R192">
    <cfRule type="containsText" dxfId="592" priority="207" operator="containsText" text="MUY BAJO">
      <formula>NOT(ISERROR(SEARCH("MUY BAJO",R192)))</formula>
    </cfRule>
    <cfRule type="containsText" dxfId="591" priority="208" operator="containsText" text="MUY ALTO">
      <formula>NOT(ISERROR(SEARCH("MUY ALTO",R192)))</formula>
    </cfRule>
    <cfRule type="containsText" dxfId="590" priority="209" operator="containsText" text="ALTO">
      <formula>NOT(ISERROR(SEARCH("ALTO",R192)))</formula>
    </cfRule>
    <cfRule type="containsText" dxfId="589" priority="210" operator="containsText" text="MEDIO">
      <formula>NOT(ISERROR(SEARCH("MEDIO",R192)))</formula>
    </cfRule>
    <cfRule type="containsText" dxfId="588" priority="211" operator="containsText" text="BAJO">
      <formula>NOT(ISERROR(SEARCH("BAJO",R192)))</formula>
    </cfRule>
  </conditionalFormatting>
  <conditionalFormatting sqref="R549:R550 Q551:R551">
    <cfRule type="containsText" dxfId="587" priority="197" operator="containsText" text="MUY BAJO">
      <formula>NOT(ISERROR(SEARCH("MUY BAJO",Q549)))</formula>
    </cfRule>
    <cfRule type="containsText" dxfId="586" priority="198" operator="containsText" text="MUY ALTO">
      <formula>NOT(ISERROR(SEARCH("MUY ALTO",Q549)))</formula>
    </cfRule>
    <cfRule type="containsText" dxfId="585" priority="199" operator="containsText" text="ALTO">
      <formula>NOT(ISERROR(SEARCH("ALTO",Q549)))</formula>
    </cfRule>
    <cfRule type="containsText" dxfId="584" priority="200" operator="containsText" text="MEDIO">
      <formula>NOT(ISERROR(SEARCH("MEDIO",Q549)))</formula>
    </cfRule>
    <cfRule type="containsText" dxfId="583" priority="201" operator="containsText" text="BAJO">
      <formula>NOT(ISERROR(SEARCH("BAJO",Q549)))</formula>
    </cfRule>
  </conditionalFormatting>
  <conditionalFormatting sqref="T4:T6">
    <cfRule type="containsText" dxfId="582" priority="308" operator="containsText" text="MUY BAJO">
      <formula>NOT(ISERROR(SEARCH("MUY BAJO",T4)))</formula>
    </cfRule>
    <cfRule type="containsText" dxfId="581" priority="309" operator="containsText" text="MUY ALTO">
      <formula>NOT(ISERROR(SEARCH("MUY ALTO",T4)))</formula>
    </cfRule>
    <cfRule type="containsText" dxfId="580" priority="310" operator="containsText" text="ALTO">
      <formula>NOT(ISERROR(SEARCH("ALTO",T4)))</formula>
    </cfRule>
    <cfRule type="containsText" dxfId="579" priority="311" operator="containsText" text="MEDIO">
      <formula>NOT(ISERROR(SEARCH("MEDIO",T4)))</formula>
    </cfRule>
    <cfRule type="containsText" dxfId="578" priority="312" operator="containsText" text="BAJO">
      <formula>NOT(ISERROR(SEARCH("BAJO",T4)))</formula>
    </cfRule>
  </conditionalFormatting>
  <conditionalFormatting sqref="T72:T78">
    <cfRule type="containsText" dxfId="577" priority="388" operator="containsText" text="MUY BAJO">
      <formula>NOT(ISERROR(SEARCH("MUY BAJO",T72)))</formula>
    </cfRule>
    <cfRule type="containsText" dxfId="576" priority="389" operator="containsText" text="MUY ALTO">
      <formula>NOT(ISERROR(SEARCH("MUY ALTO",T72)))</formula>
    </cfRule>
    <cfRule type="containsText" dxfId="575" priority="390" operator="containsText" text="ALTO">
      <formula>NOT(ISERROR(SEARCH("ALTO",T72)))</formula>
    </cfRule>
    <cfRule type="containsText" dxfId="574" priority="391" operator="containsText" text="MEDIO">
      <formula>NOT(ISERROR(SEARCH("MEDIO",T72)))</formula>
    </cfRule>
    <cfRule type="containsText" dxfId="573" priority="392" operator="containsText" text="BAJO">
      <formula>NOT(ISERROR(SEARCH("BAJO",T72)))</formula>
    </cfRule>
  </conditionalFormatting>
  <conditionalFormatting sqref="T97:T102">
    <cfRule type="containsText" dxfId="572" priority="298" operator="containsText" text="MUY BAJO">
      <formula>NOT(ISERROR(SEARCH("MUY BAJO",T97)))</formula>
    </cfRule>
    <cfRule type="containsText" dxfId="571" priority="299" operator="containsText" text="MUY ALTO">
      <formula>NOT(ISERROR(SEARCH("MUY ALTO",T97)))</formula>
    </cfRule>
    <cfRule type="containsText" dxfId="570" priority="300" operator="containsText" text="ALTO">
      <formula>NOT(ISERROR(SEARCH("ALTO",T97)))</formula>
    </cfRule>
    <cfRule type="containsText" dxfId="569" priority="301" operator="containsText" text="MEDIO">
      <formula>NOT(ISERROR(SEARCH("MEDIO",T97)))</formula>
    </cfRule>
    <cfRule type="containsText" dxfId="568" priority="302" operator="containsText" text="BAJO">
      <formula>NOT(ISERROR(SEARCH("BAJO",T97)))</formula>
    </cfRule>
  </conditionalFormatting>
  <conditionalFormatting sqref="T104:T107">
    <cfRule type="containsText" dxfId="567" priority="288" operator="containsText" text="MUY BAJO">
      <formula>NOT(ISERROR(SEARCH("MUY BAJO",T104)))</formula>
    </cfRule>
    <cfRule type="containsText" dxfId="566" priority="289" operator="containsText" text="MUY ALTO">
      <formula>NOT(ISERROR(SEARCH("MUY ALTO",T104)))</formula>
    </cfRule>
    <cfRule type="containsText" dxfId="565" priority="290" operator="containsText" text="ALTO">
      <formula>NOT(ISERROR(SEARCH("ALTO",T104)))</formula>
    </cfRule>
    <cfRule type="containsText" dxfId="564" priority="291" operator="containsText" text="MEDIO">
      <formula>NOT(ISERROR(SEARCH("MEDIO",T104)))</formula>
    </cfRule>
    <cfRule type="containsText" dxfId="563" priority="292" operator="containsText" text="BAJO">
      <formula>NOT(ISERROR(SEARCH("BAJO",T104)))</formula>
    </cfRule>
  </conditionalFormatting>
  <conditionalFormatting sqref="T112:T120 T122:T140">
    <cfRule type="containsText" dxfId="562" priority="278" operator="containsText" text="MUY BAJO">
      <formula>NOT(ISERROR(SEARCH("MUY BAJO",T112)))</formula>
    </cfRule>
    <cfRule type="containsText" dxfId="561" priority="279" operator="containsText" text="MUY ALTO">
      <formula>NOT(ISERROR(SEARCH("MUY ALTO",T112)))</formula>
    </cfRule>
    <cfRule type="containsText" dxfId="560" priority="280" operator="containsText" text="ALTO">
      <formula>NOT(ISERROR(SEARCH("ALTO",T112)))</formula>
    </cfRule>
    <cfRule type="containsText" dxfId="559" priority="281" operator="containsText" text="MEDIO">
      <formula>NOT(ISERROR(SEARCH("MEDIO",T112)))</formula>
    </cfRule>
    <cfRule type="containsText" dxfId="558" priority="282" operator="containsText" text="BAJO">
      <formula>NOT(ISERROR(SEARCH("BAJO",T112)))</formula>
    </cfRule>
  </conditionalFormatting>
  <conditionalFormatting sqref="T121">
    <cfRule type="containsText" dxfId="557" priority="146" operator="containsText" text="MUY BAJO">
      <formula>NOT(ISERROR(SEARCH("MUY BAJO",T121)))</formula>
    </cfRule>
    <cfRule type="containsText" dxfId="556" priority="147" operator="containsText" text="MUY ALTO">
      <formula>NOT(ISERROR(SEARCH("MUY ALTO",T121)))</formula>
    </cfRule>
    <cfRule type="containsText" dxfId="555" priority="148" operator="containsText" text="ALTO">
      <formula>NOT(ISERROR(SEARCH("ALTO",T121)))</formula>
    </cfRule>
    <cfRule type="containsText" dxfId="554" priority="149" operator="containsText" text="MEDIO">
      <formula>NOT(ISERROR(SEARCH("MEDIO",T121)))</formula>
    </cfRule>
    <cfRule type="containsText" dxfId="553" priority="150" operator="containsText" text="BAJO">
      <formula>NOT(ISERROR(SEARCH("BAJO",T121)))</formula>
    </cfRule>
  </conditionalFormatting>
  <conditionalFormatting sqref="T145">
    <cfRule type="containsText" dxfId="552" priority="47" operator="containsText" text="MUY ALTO">
      <formula>NOT(ISERROR(SEARCH("MUY ALTO",T145)))</formula>
    </cfRule>
    <cfRule type="containsText" dxfId="551" priority="48" operator="containsText" text="ALTO">
      <formula>NOT(ISERROR(SEARCH("ALTO",T145)))</formula>
    </cfRule>
    <cfRule type="containsText" dxfId="550" priority="49" operator="containsText" text="MEDIO">
      <formula>NOT(ISERROR(SEARCH("MEDIO",T145)))</formula>
    </cfRule>
    <cfRule type="containsText" dxfId="549" priority="50" operator="containsText" text="BAJO">
      <formula>NOT(ISERROR(SEARCH("BAJO",T145)))</formula>
    </cfRule>
  </conditionalFormatting>
  <conditionalFormatting sqref="T145:T148">
    <cfRule type="containsText" dxfId="548" priority="46" operator="containsText" text="MUY BAJO">
      <formula>NOT(ISERROR(SEARCH("MUY BAJO",T145)))</formula>
    </cfRule>
  </conditionalFormatting>
  <conditionalFormatting sqref="T146:T149">
    <cfRule type="containsText" dxfId="547" priority="137" operator="containsText" text="MUY ALTO">
      <formula>NOT(ISERROR(SEARCH("MUY ALTO",T146)))</formula>
    </cfRule>
    <cfRule type="containsText" dxfId="546" priority="138" operator="containsText" text="ALTO">
      <formula>NOT(ISERROR(SEARCH("ALTO",T146)))</formula>
    </cfRule>
    <cfRule type="containsText" dxfId="545" priority="139" operator="containsText" text="MEDIO">
      <formula>NOT(ISERROR(SEARCH("MEDIO",T146)))</formula>
    </cfRule>
  </conditionalFormatting>
  <conditionalFormatting sqref="T149">
    <cfRule type="containsText" dxfId="544" priority="136" operator="containsText" text="MUY BAJO">
      <formula>NOT(ISERROR(SEARCH("MUY BAJO",T149)))</formula>
    </cfRule>
    <cfRule type="containsText" dxfId="543" priority="140" operator="containsText" text="BAJO">
      <formula>NOT(ISERROR(SEARCH("BAJO",T149)))</formula>
    </cfRule>
  </conditionalFormatting>
  <conditionalFormatting sqref="T150:T156 T146:T148">
    <cfRule type="containsText" dxfId="542" priority="232" operator="containsText" text="BAJO">
      <formula>NOT(ISERROR(SEARCH("BAJO",T146)))</formula>
    </cfRule>
  </conditionalFormatting>
  <conditionalFormatting sqref="T150:T156">
    <cfRule type="containsText" dxfId="541" priority="228" operator="containsText" text="MUY BAJO">
      <formula>NOT(ISERROR(SEARCH("MUY BAJO",T150)))</formula>
    </cfRule>
    <cfRule type="containsText" dxfId="540" priority="229" operator="containsText" text="MUY ALTO">
      <formula>NOT(ISERROR(SEARCH("MUY ALTO",T150)))</formula>
    </cfRule>
    <cfRule type="containsText" dxfId="539" priority="230" operator="containsText" text="ALTO">
      <formula>NOT(ISERROR(SEARCH("ALTO",T150)))</formula>
    </cfRule>
    <cfRule type="containsText" dxfId="538" priority="231" operator="containsText" text="MEDIO">
      <formula>NOT(ISERROR(SEARCH("MEDIO",T150)))</formula>
    </cfRule>
  </conditionalFormatting>
  <conditionalFormatting sqref="T158">
    <cfRule type="containsText" dxfId="537" priority="42" operator="containsText" text="MUY ALTO">
      <formula>NOT(ISERROR(SEARCH("MUY ALTO",T158)))</formula>
    </cfRule>
    <cfRule type="containsText" dxfId="536" priority="43" operator="containsText" text="ALTO">
      <formula>NOT(ISERROR(SEARCH("ALTO",T158)))</formula>
    </cfRule>
    <cfRule type="containsText" dxfId="535" priority="44" operator="containsText" text="MEDIO">
      <formula>NOT(ISERROR(SEARCH("MEDIO",T158)))</formula>
    </cfRule>
    <cfRule type="containsText" dxfId="534" priority="45" operator="containsText" text="BAJO">
      <formula>NOT(ISERROR(SEARCH("BAJO",T158)))</formula>
    </cfRule>
  </conditionalFormatting>
  <conditionalFormatting sqref="T158:T159">
    <cfRule type="containsText" dxfId="533" priority="41" operator="containsText" text="MUY BAJO">
      <formula>NOT(ISERROR(SEARCH("MUY BAJO",T158)))</formula>
    </cfRule>
  </conditionalFormatting>
  <conditionalFormatting sqref="T159:T161">
    <cfRule type="containsText" dxfId="532" priority="132" operator="containsText" text="MUY ALTO">
      <formula>NOT(ISERROR(SEARCH("MUY ALTO",T159)))</formula>
    </cfRule>
    <cfRule type="containsText" dxfId="531" priority="133" operator="containsText" text="ALTO">
      <formula>NOT(ISERROR(SEARCH("ALTO",T159)))</formula>
    </cfRule>
    <cfRule type="containsText" dxfId="530" priority="134" operator="containsText" text="MEDIO">
      <formula>NOT(ISERROR(SEARCH("MEDIO",T159)))</formula>
    </cfRule>
  </conditionalFormatting>
  <conditionalFormatting sqref="T160">
    <cfRule type="containsText" dxfId="529" priority="135" operator="containsText" text="BAJO">
      <formula>NOT(ISERROR(SEARCH("BAJO",T160)))</formula>
    </cfRule>
  </conditionalFormatting>
  <conditionalFormatting sqref="T160:T161">
    <cfRule type="containsText" dxfId="528" priority="131" operator="containsText" text="MUY BAJO">
      <formula>NOT(ISERROR(SEARCH("MUY BAJO",T160)))</formula>
    </cfRule>
  </conditionalFormatting>
  <conditionalFormatting sqref="T161 T159">
    <cfRule type="containsText" dxfId="527" priority="226" operator="containsText" text="BAJO">
      <formula>NOT(ISERROR(SEARCH("BAJO",T159)))</formula>
    </cfRule>
  </conditionalFormatting>
  <conditionalFormatting sqref="T161">
    <cfRule type="containsText" dxfId="526" priority="166" operator="containsText" text="BAJO">
      <formula>NOT(ISERROR(SEARCH("BAJO",T161)))</formula>
    </cfRule>
    <cfRule type="containsText" dxfId="525" priority="222" operator="containsText" text="MUY BAJO">
      <formula>NOT(ISERROR(SEARCH("MUY BAJO",T161)))</formula>
    </cfRule>
    <cfRule type="containsText" dxfId="524" priority="223" operator="containsText" text="MUY ALTO">
      <formula>NOT(ISERROR(SEARCH("MUY ALTO",T161)))</formula>
    </cfRule>
    <cfRule type="containsText" dxfId="523" priority="224" operator="containsText" text="ALTO">
      <formula>NOT(ISERROR(SEARCH("ALTO",T161)))</formula>
    </cfRule>
    <cfRule type="containsText" dxfId="522" priority="225" operator="containsText" text="MEDIO">
      <formula>NOT(ISERROR(SEARCH("MEDIO",T161)))</formula>
    </cfRule>
  </conditionalFormatting>
  <conditionalFormatting sqref="T166">
    <cfRule type="containsText" dxfId="521" priority="116" operator="containsText" text="MUY BAJO">
      <formula>NOT(ISERROR(SEARCH("MUY BAJO",T166)))</formula>
    </cfRule>
    <cfRule type="containsText" dxfId="520" priority="117" operator="containsText" text="MUY ALTO">
      <formula>NOT(ISERROR(SEARCH("MUY ALTO",T166)))</formula>
    </cfRule>
    <cfRule type="containsText" dxfId="519" priority="118" operator="containsText" text="ALTO">
      <formula>NOT(ISERROR(SEARCH("ALTO",T166)))</formula>
    </cfRule>
    <cfRule type="containsText" dxfId="518" priority="119" operator="containsText" text="MEDIO">
      <formula>NOT(ISERROR(SEARCH("MEDIO",T166)))</formula>
    </cfRule>
    <cfRule type="containsText" dxfId="517" priority="120" operator="containsText" text="BAJO">
      <formula>NOT(ISERROR(SEARCH("BAJO",T166)))</formula>
    </cfRule>
  </conditionalFormatting>
  <conditionalFormatting sqref="T173">
    <cfRule type="containsText" dxfId="516" priority="378" operator="containsText" text="MUY BAJO">
      <formula>NOT(ISERROR(SEARCH("MUY BAJO",T173)))</formula>
    </cfRule>
    <cfRule type="containsText" dxfId="515" priority="379" operator="containsText" text="MUY ALTO">
      <formula>NOT(ISERROR(SEARCH("MUY ALTO",T173)))</formula>
    </cfRule>
    <cfRule type="containsText" dxfId="514" priority="380" operator="containsText" text="ALTO">
      <formula>NOT(ISERROR(SEARCH("ALTO",T173)))</formula>
    </cfRule>
    <cfRule type="containsText" dxfId="513" priority="381" operator="containsText" text="MEDIO">
      <formula>NOT(ISERROR(SEARCH("MEDIO",T173)))</formula>
    </cfRule>
    <cfRule type="containsText" dxfId="512" priority="382" operator="containsText" text="BAJO">
      <formula>NOT(ISERROR(SEARCH("BAJO",T173)))</formula>
    </cfRule>
  </conditionalFormatting>
  <conditionalFormatting sqref="T176:T182">
    <cfRule type="containsText" dxfId="511" priority="368" operator="containsText" text="MUY BAJO">
      <formula>NOT(ISERROR(SEARCH("MUY BAJO",T176)))</formula>
    </cfRule>
    <cfRule type="containsText" dxfId="510" priority="369" operator="containsText" text="MUY ALTO">
      <formula>NOT(ISERROR(SEARCH("MUY ALTO",T176)))</formula>
    </cfRule>
    <cfRule type="containsText" dxfId="509" priority="370" operator="containsText" text="ALTO">
      <formula>NOT(ISERROR(SEARCH("ALTO",T176)))</formula>
    </cfRule>
    <cfRule type="containsText" dxfId="508" priority="371" operator="containsText" text="MEDIO">
      <formula>NOT(ISERROR(SEARCH("MEDIO",T176)))</formula>
    </cfRule>
    <cfRule type="containsText" dxfId="507" priority="372" operator="containsText" text="BAJO">
      <formula>NOT(ISERROR(SEARCH("BAJO",T176)))</formula>
    </cfRule>
  </conditionalFormatting>
  <conditionalFormatting sqref="T187">
    <cfRule type="containsText" dxfId="506" priority="111" operator="containsText" text="MUY BAJO">
      <formula>NOT(ISERROR(SEARCH("MUY BAJO",T187)))</formula>
    </cfRule>
    <cfRule type="containsText" dxfId="505" priority="112" operator="containsText" text="MUY ALTO">
      <formula>NOT(ISERROR(SEARCH("MUY ALTO",T187)))</formula>
    </cfRule>
    <cfRule type="containsText" dxfId="504" priority="113" operator="containsText" text="ALTO">
      <formula>NOT(ISERROR(SEARCH("ALTO",T187)))</formula>
    </cfRule>
    <cfRule type="containsText" dxfId="503" priority="114" operator="containsText" text="MEDIO">
      <formula>NOT(ISERROR(SEARCH("MEDIO",T187)))</formula>
    </cfRule>
    <cfRule type="containsText" dxfId="502" priority="115" operator="containsText" text="BAJO">
      <formula>NOT(ISERROR(SEARCH("BAJO",T187)))</formula>
    </cfRule>
  </conditionalFormatting>
  <conditionalFormatting sqref="T192">
    <cfRule type="containsText" dxfId="501" priority="106" operator="containsText" text="MUY BAJO">
      <formula>NOT(ISERROR(SEARCH("MUY BAJO",T192)))</formula>
    </cfRule>
    <cfRule type="containsText" dxfId="500" priority="107" operator="containsText" text="MUY ALTO">
      <formula>NOT(ISERROR(SEARCH("MUY ALTO",T192)))</formula>
    </cfRule>
    <cfRule type="containsText" dxfId="499" priority="108" operator="containsText" text="ALTO">
      <formula>NOT(ISERROR(SEARCH("ALTO",T192)))</formula>
    </cfRule>
    <cfRule type="containsText" dxfId="498" priority="109" operator="containsText" text="MEDIO">
      <formula>NOT(ISERROR(SEARCH("MEDIO",T192)))</formula>
    </cfRule>
    <cfRule type="containsText" dxfId="497" priority="110" operator="containsText" text="BAJO">
      <formula>NOT(ISERROR(SEARCH("BAJO",T192)))</formula>
    </cfRule>
  </conditionalFormatting>
  <conditionalFormatting sqref="T202:T204">
    <cfRule type="containsText" dxfId="496" priority="358" operator="containsText" text="MUY BAJO">
      <formula>NOT(ISERROR(SEARCH("MUY BAJO",T202)))</formula>
    </cfRule>
    <cfRule type="containsText" dxfId="495" priority="359" operator="containsText" text="MUY ALTO">
      <formula>NOT(ISERROR(SEARCH("MUY ALTO",T202)))</formula>
    </cfRule>
    <cfRule type="containsText" dxfId="494" priority="360" operator="containsText" text="ALTO">
      <formula>NOT(ISERROR(SEARCH("ALTO",T202)))</formula>
    </cfRule>
    <cfRule type="containsText" dxfId="493" priority="361" operator="containsText" text="MEDIO">
      <formula>NOT(ISERROR(SEARCH("MEDIO",T202)))</formula>
    </cfRule>
    <cfRule type="containsText" dxfId="492" priority="362" operator="containsText" text="BAJO">
      <formula>NOT(ISERROR(SEARCH("BAJO",T202)))</formula>
    </cfRule>
  </conditionalFormatting>
  <conditionalFormatting sqref="T210:T215 T273:T275">
    <cfRule type="containsText" dxfId="491" priority="348" operator="containsText" text="MUY BAJO">
      <formula>NOT(ISERROR(SEARCH("MUY BAJO",T210)))</formula>
    </cfRule>
    <cfRule type="containsText" dxfId="490" priority="349" operator="containsText" text="MUY ALTO">
      <formula>NOT(ISERROR(SEARCH("MUY ALTO",T210)))</formula>
    </cfRule>
    <cfRule type="containsText" dxfId="489" priority="350" operator="containsText" text="ALTO">
      <formula>NOT(ISERROR(SEARCH("ALTO",T210)))</formula>
    </cfRule>
    <cfRule type="containsText" dxfId="488" priority="351" operator="containsText" text="MEDIO">
      <formula>NOT(ISERROR(SEARCH("MEDIO",T210)))</formula>
    </cfRule>
    <cfRule type="containsText" dxfId="487" priority="352" operator="containsText" text="BAJO">
      <formula>NOT(ISERROR(SEARCH("BAJO",T210)))</formula>
    </cfRule>
  </conditionalFormatting>
  <conditionalFormatting sqref="T266">
    <cfRule type="containsText" dxfId="486" priority="101" operator="containsText" text="MUY BAJO">
      <formula>NOT(ISERROR(SEARCH("MUY BAJO",T266)))</formula>
    </cfRule>
    <cfRule type="containsText" dxfId="485" priority="102" operator="containsText" text="MUY ALTO">
      <formula>NOT(ISERROR(SEARCH("MUY ALTO",T266)))</formula>
    </cfRule>
    <cfRule type="containsText" dxfId="484" priority="103" operator="containsText" text="ALTO">
      <formula>NOT(ISERROR(SEARCH("ALTO",T266)))</formula>
    </cfRule>
    <cfRule type="containsText" dxfId="483" priority="104" operator="containsText" text="MEDIO">
      <formula>NOT(ISERROR(SEARCH("MEDIO",T266)))</formula>
    </cfRule>
    <cfRule type="containsText" dxfId="482" priority="105" operator="containsText" text="BAJO">
      <formula>NOT(ISERROR(SEARCH("BAJO",T266)))</formula>
    </cfRule>
  </conditionalFormatting>
  <conditionalFormatting sqref="T277">
    <cfRule type="containsText" dxfId="481" priority="36" operator="containsText" text="MUY BAJO">
      <formula>NOT(ISERROR(SEARCH("MUY BAJO",T277)))</formula>
    </cfRule>
    <cfRule type="containsText" dxfId="480" priority="37" operator="containsText" text="MUY ALTO">
      <formula>NOT(ISERROR(SEARCH("MUY ALTO",T277)))</formula>
    </cfRule>
    <cfRule type="containsText" dxfId="479" priority="38" operator="containsText" text="ALTO">
      <formula>NOT(ISERROR(SEARCH("ALTO",T277)))</formula>
    </cfRule>
    <cfRule type="containsText" dxfId="478" priority="39" operator="containsText" text="MEDIO">
      <formula>NOT(ISERROR(SEARCH("MEDIO",T277)))</formula>
    </cfRule>
    <cfRule type="containsText" dxfId="477" priority="40" operator="containsText" text="BAJO">
      <formula>NOT(ISERROR(SEARCH("BAJO",T277)))</formula>
    </cfRule>
  </conditionalFormatting>
  <conditionalFormatting sqref="T285:T286 T309">
    <cfRule type="containsText" dxfId="476" priority="338" operator="containsText" text="MUY BAJO">
      <formula>NOT(ISERROR(SEARCH("MUY BAJO",T285)))</formula>
    </cfRule>
    <cfRule type="containsText" dxfId="475" priority="339" operator="containsText" text="MUY ALTO">
      <formula>NOT(ISERROR(SEARCH("MUY ALTO",T285)))</formula>
    </cfRule>
    <cfRule type="containsText" dxfId="474" priority="340" operator="containsText" text="ALTO">
      <formula>NOT(ISERROR(SEARCH("ALTO",T285)))</formula>
    </cfRule>
    <cfRule type="containsText" dxfId="473" priority="341" operator="containsText" text="MEDIO">
      <formula>NOT(ISERROR(SEARCH("MEDIO",T285)))</formula>
    </cfRule>
    <cfRule type="containsText" dxfId="472" priority="342" operator="containsText" text="BAJO">
      <formula>NOT(ISERROR(SEARCH("BAJO",T285)))</formula>
    </cfRule>
  </conditionalFormatting>
  <conditionalFormatting sqref="T289">
    <cfRule type="containsText" dxfId="471" priority="31" operator="containsText" text="MUY BAJO">
      <formula>NOT(ISERROR(SEARCH("MUY BAJO",T289)))</formula>
    </cfRule>
    <cfRule type="containsText" dxfId="470" priority="32" operator="containsText" text="MUY ALTO">
      <formula>NOT(ISERROR(SEARCH("MUY ALTO",T289)))</formula>
    </cfRule>
    <cfRule type="containsText" dxfId="469" priority="33" operator="containsText" text="ALTO">
      <formula>NOT(ISERROR(SEARCH("ALTO",T289)))</formula>
    </cfRule>
    <cfRule type="containsText" dxfId="468" priority="34" operator="containsText" text="MEDIO">
      <formula>NOT(ISERROR(SEARCH("MEDIO",T289)))</formula>
    </cfRule>
    <cfRule type="containsText" dxfId="467" priority="35" operator="containsText" text="BAJO">
      <formula>NOT(ISERROR(SEARCH("BAJO",T289)))</formula>
    </cfRule>
  </conditionalFormatting>
  <conditionalFormatting sqref="T298">
    <cfRule type="containsText" dxfId="466" priority="96" operator="containsText" text="MUY BAJO">
      <formula>NOT(ISERROR(SEARCH("MUY BAJO",T298)))</formula>
    </cfRule>
    <cfRule type="containsText" dxfId="465" priority="97" operator="containsText" text="MUY ALTO">
      <formula>NOT(ISERROR(SEARCH("MUY ALTO",T298)))</formula>
    </cfRule>
    <cfRule type="containsText" dxfId="464" priority="98" operator="containsText" text="ALTO">
      <formula>NOT(ISERROR(SEARCH("ALTO",T298)))</formula>
    </cfRule>
    <cfRule type="containsText" dxfId="463" priority="99" operator="containsText" text="MEDIO">
      <formula>NOT(ISERROR(SEARCH("MEDIO",T298)))</formula>
    </cfRule>
    <cfRule type="containsText" dxfId="462" priority="100" operator="containsText" text="BAJO">
      <formula>NOT(ISERROR(SEARCH("BAJO",T298)))</formula>
    </cfRule>
  </conditionalFormatting>
  <conditionalFormatting sqref="T327:T328 T341:T343">
    <cfRule type="containsText" dxfId="461" priority="328" operator="containsText" text="MUY BAJO">
      <formula>NOT(ISERROR(SEARCH("MUY BAJO",T327)))</formula>
    </cfRule>
    <cfRule type="containsText" dxfId="460" priority="329" operator="containsText" text="MUY ALTO">
      <formula>NOT(ISERROR(SEARCH("MUY ALTO",T327)))</formula>
    </cfRule>
    <cfRule type="containsText" dxfId="459" priority="330" operator="containsText" text="ALTO">
      <formula>NOT(ISERROR(SEARCH("ALTO",T327)))</formula>
    </cfRule>
    <cfRule type="containsText" dxfId="458" priority="331" operator="containsText" text="MEDIO">
      <formula>NOT(ISERROR(SEARCH("MEDIO",T327)))</formula>
    </cfRule>
    <cfRule type="containsText" dxfId="457" priority="332" operator="containsText" text="BAJO">
      <formula>NOT(ISERROR(SEARCH("BAJO",T327)))</formula>
    </cfRule>
  </conditionalFormatting>
  <conditionalFormatting sqref="T355:T356">
    <cfRule type="containsText" dxfId="456" priority="318" operator="containsText" text="MUY BAJO">
      <formula>NOT(ISERROR(SEARCH("MUY BAJO",T355)))</formula>
    </cfRule>
    <cfRule type="containsText" dxfId="455" priority="319" operator="containsText" text="MUY ALTO">
      <formula>NOT(ISERROR(SEARCH("MUY ALTO",T355)))</formula>
    </cfRule>
    <cfRule type="containsText" dxfId="454" priority="320" operator="containsText" text="ALTO">
      <formula>NOT(ISERROR(SEARCH("ALTO",T355)))</formula>
    </cfRule>
    <cfRule type="containsText" dxfId="453" priority="321" operator="containsText" text="MEDIO">
      <formula>NOT(ISERROR(SEARCH("MEDIO",T355)))</formula>
    </cfRule>
    <cfRule type="containsText" dxfId="452" priority="322" operator="containsText" text="BAJO">
      <formula>NOT(ISERROR(SEARCH("BAJO",T355)))</formula>
    </cfRule>
  </conditionalFormatting>
  <conditionalFormatting sqref="T368">
    <cfRule type="containsText" dxfId="451" priority="263" operator="containsText" text="MUY BAJO">
      <formula>NOT(ISERROR(SEARCH("MUY BAJO",T368)))</formula>
    </cfRule>
    <cfRule type="containsText" dxfId="450" priority="264" operator="containsText" text="MUY ALTO">
      <formula>NOT(ISERROR(SEARCH("MUY ALTO",T368)))</formula>
    </cfRule>
    <cfRule type="containsText" dxfId="449" priority="265" operator="containsText" text="ALTO">
      <formula>NOT(ISERROR(SEARCH("ALTO",T368)))</formula>
    </cfRule>
    <cfRule type="containsText" dxfId="448" priority="266" operator="containsText" text="MEDIO">
      <formula>NOT(ISERROR(SEARCH("MEDIO",T368)))</formula>
    </cfRule>
    <cfRule type="containsText" dxfId="447" priority="267" operator="containsText" text="BAJO">
      <formula>NOT(ISERROR(SEARCH("BAJO",T368)))</formula>
    </cfRule>
  </conditionalFormatting>
  <conditionalFormatting sqref="T390">
    <cfRule type="containsText" dxfId="446" priority="26" operator="containsText" text="MUY BAJO">
      <formula>NOT(ISERROR(SEARCH("MUY BAJO",T390)))</formula>
    </cfRule>
    <cfRule type="containsText" dxfId="445" priority="27" operator="containsText" text="MUY ALTO">
      <formula>NOT(ISERROR(SEARCH("MUY ALTO",T390)))</formula>
    </cfRule>
    <cfRule type="containsText" dxfId="444" priority="28" operator="containsText" text="ALTO">
      <formula>NOT(ISERROR(SEARCH("ALTO",T390)))</formula>
    </cfRule>
    <cfRule type="containsText" dxfId="443" priority="29" operator="containsText" text="MEDIO">
      <formula>NOT(ISERROR(SEARCH("MEDIO",T390)))</formula>
    </cfRule>
    <cfRule type="containsText" dxfId="442" priority="30" operator="containsText" text="BAJO">
      <formula>NOT(ISERROR(SEARCH("BAJO",T390)))</formula>
    </cfRule>
  </conditionalFormatting>
  <conditionalFormatting sqref="T452 T500">
    <cfRule type="containsText" dxfId="441" priority="253" operator="containsText" text="MUY BAJO">
      <formula>NOT(ISERROR(SEARCH("MUY BAJO",T452)))</formula>
    </cfRule>
    <cfRule type="containsText" dxfId="440" priority="254" operator="containsText" text="MUY ALTO">
      <formula>NOT(ISERROR(SEARCH("MUY ALTO",T452)))</formula>
    </cfRule>
    <cfRule type="containsText" dxfId="439" priority="255" operator="containsText" text="ALTO">
      <formula>NOT(ISERROR(SEARCH("ALTO",T452)))</formula>
    </cfRule>
    <cfRule type="containsText" dxfId="438" priority="256" operator="containsText" text="MEDIO">
      <formula>NOT(ISERROR(SEARCH("MEDIO",T452)))</formula>
    </cfRule>
    <cfRule type="containsText" dxfId="437" priority="257" operator="containsText" text="BAJO">
      <formula>NOT(ISERROR(SEARCH("BAJO",T452)))</formula>
    </cfRule>
  </conditionalFormatting>
  <conditionalFormatting sqref="T517">
    <cfRule type="containsText" dxfId="436" priority="51" operator="containsText" text="MUY BAJO">
      <formula>NOT(ISERROR(SEARCH("MUY BAJO",T517)))</formula>
    </cfRule>
    <cfRule type="containsText" dxfId="435" priority="52" operator="containsText" text="MUY ALTO">
      <formula>NOT(ISERROR(SEARCH("MUY ALTO",T517)))</formula>
    </cfRule>
    <cfRule type="containsText" dxfId="434" priority="53" operator="containsText" text="ALTO">
      <formula>NOT(ISERROR(SEARCH("ALTO",T517)))</formula>
    </cfRule>
    <cfRule type="containsText" dxfId="433" priority="54" operator="containsText" text="MEDIO">
      <formula>NOT(ISERROR(SEARCH("MEDIO",T517)))</formula>
    </cfRule>
    <cfRule type="containsText" dxfId="432" priority="55" operator="containsText" text="BAJO">
      <formula>NOT(ISERROR(SEARCH("BAJO",T517)))</formula>
    </cfRule>
    <cfRule type="containsText" dxfId="431" priority="56" operator="containsText" text="MUY BAJO">
      <formula>NOT(ISERROR(SEARCH("MUY BAJO",T517)))</formula>
    </cfRule>
    <cfRule type="containsText" dxfId="430" priority="57" operator="containsText" text="MUY ALTO">
      <formula>NOT(ISERROR(SEARCH("MUY ALTO",T517)))</formula>
    </cfRule>
    <cfRule type="containsText" dxfId="429" priority="58" operator="containsText" text="ALTO">
      <formula>NOT(ISERROR(SEARCH("ALTO",T517)))</formula>
    </cfRule>
    <cfRule type="containsText" dxfId="428" priority="59" operator="containsText" text="MEDIO">
      <formula>NOT(ISERROR(SEARCH("MEDIO",T517)))</formula>
    </cfRule>
    <cfRule type="containsText" dxfId="427" priority="60" operator="containsText" text="BAJO">
      <formula>NOT(ISERROR(SEARCH("BAJO",T517)))</formula>
    </cfRule>
    <cfRule type="containsText" dxfId="426" priority="61" operator="containsText" text="MUY BAJO">
      <formula>NOT(ISERROR(SEARCH("MUY BAJO",T517)))</formula>
    </cfRule>
    <cfRule type="containsText" dxfId="425" priority="62" operator="containsText" text="MUY ALTO">
      <formula>NOT(ISERROR(SEARCH("MUY ALTO",T517)))</formula>
    </cfRule>
    <cfRule type="containsText" dxfId="424" priority="63" operator="containsText" text="ALTO">
      <formula>NOT(ISERROR(SEARCH("ALTO",T517)))</formula>
    </cfRule>
    <cfRule type="containsText" dxfId="423" priority="64" operator="containsText" text="MEDIO">
      <formula>NOT(ISERROR(SEARCH("MEDIO",T517)))</formula>
    </cfRule>
    <cfRule type="containsText" dxfId="422" priority="65" operator="containsText" text="BAJO">
      <formula>NOT(ISERROR(SEARCH("BAJO",T517)))</formula>
    </cfRule>
  </conditionalFormatting>
  <conditionalFormatting sqref="T517:T524">
    <cfRule type="containsText" dxfId="421" priority="243" operator="containsText" text="MUY BAJO">
      <formula>NOT(ISERROR(SEARCH("MUY BAJO",T517)))</formula>
    </cfRule>
    <cfRule type="containsText" dxfId="420" priority="244" operator="containsText" text="MUY ALTO">
      <formula>NOT(ISERROR(SEARCH("MUY ALTO",T517)))</formula>
    </cfRule>
    <cfRule type="containsText" dxfId="419" priority="245" operator="containsText" text="ALTO">
      <formula>NOT(ISERROR(SEARCH("ALTO",T517)))</formula>
    </cfRule>
    <cfRule type="containsText" dxfId="418" priority="246" operator="containsText" text="MEDIO">
      <formula>NOT(ISERROR(SEARCH("MEDIO",T517)))</formula>
    </cfRule>
    <cfRule type="containsText" dxfId="417" priority="247" operator="containsText" text="BAJO">
      <formula>NOT(ISERROR(SEARCH("BAJO",T517)))</formula>
    </cfRule>
  </conditionalFormatting>
  <conditionalFormatting sqref="T540:T547">
    <cfRule type="containsText" dxfId="416" priority="21" operator="containsText" text="MUY BAJO">
      <formula>NOT(ISERROR(SEARCH("MUY BAJO",T540)))</formula>
    </cfRule>
    <cfRule type="containsText" dxfId="415" priority="22" operator="containsText" text="MUY ALTO">
      <formula>NOT(ISERROR(SEARCH("MUY ALTO",T540)))</formula>
    </cfRule>
    <cfRule type="containsText" dxfId="414" priority="23" operator="containsText" text="ALTO">
      <formula>NOT(ISERROR(SEARCH("ALTO",T540)))</formula>
    </cfRule>
    <cfRule type="containsText" dxfId="413" priority="24" operator="containsText" text="MEDIO">
      <formula>NOT(ISERROR(SEARCH("MEDIO",T540)))</formula>
    </cfRule>
    <cfRule type="containsText" dxfId="412" priority="25" operator="containsText" text="BAJO">
      <formula>NOT(ISERROR(SEARCH("BAJO",T540)))</formula>
    </cfRule>
  </conditionalFormatting>
  <conditionalFormatting sqref="T549:T550">
    <cfRule type="containsText" dxfId="411" priority="167" operator="containsText" text="MUY BAJO">
      <formula>NOT(ISERROR(SEARCH("MUY BAJO",T549)))</formula>
    </cfRule>
    <cfRule type="containsText" dxfId="410" priority="168" operator="containsText" text="MUY ALTO">
      <formula>NOT(ISERROR(SEARCH("MUY ALTO",T549)))</formula>
    </cfRule>
    <cfRule type="containsText" dxfId="409" priority="169" operator="containsText" text="ALTO">
      <formula>NOT(ISERROR(SEARCH("ALTO",T549)))</formula>
    </cfRule>
    <cfRule type="containsText" dxfId="408" priority="170" operator="containsText" text="MEDIO">
      <formula>NOT(ISERROR(SEARCH("MEDIO",T549)))</formula>
    </cfRule>
    <cfRule type="containsText" dxfId="407" priority="171" operator="containsText" text="BAJO">
      <formula>NOT(ISERROR(SEARCH("BAJO",T549)))</formula>
    </cfRule>
  </conditionalFormatting>
  <conditionalFormatting sqref="T551">
    <cfRule type="containsText" dxfId="406" priority="192" operator="containsText" text="MUY BAJO">
      <formula>NOT(ISERROR(SEARCH("MUY BAJO",T551)))</formula>
    </cfRule>
    <cfRule type="containsText" dxfId="405" priority="193" operator="containsText" text="MUY ALTO">
      <formula>NOT(ISERROR(SEARCH("MUY ALTO",T551)))</formula>
    </cfRule>
    <cfRule type="containsText" dxfId="404" priority="194" operator="containsText" text="ALTO">
      <formula>NOT(ISERROR(SEARCH("ALTO",T551)))</formula>
    </cfRule>
    <cfRule type="containsText" dxfId="403" priority="195" operator="containsText" text="MEDIO">
      <formula>NOT(ISERROR(SEARCH("MEDIO",T551)))</formula>
    </cfRule>
    <cfRule type="containsText" dxfId="402" priority="196" operator="containsText" text="BAJO">
      <formula>NOT(ISERROR(SEARCH("BAJO",T551)))</formula>
    </cfRule>
  </conditionalFormatting>
  <conditionalFormatting sqref="K4:P5">
    <cfRule type="containsText" dxfId="401" priority="11" operator="containsText" text="MUY BAJO">
      <formula>NOT(ISERROR(SEARCH("MUY BAJO",K4)))</formula>
    </cfRule>
    <cfRule type="containsText" dxfId="400" priority="12" operator="containsText" text="MUY ALTO">
      <formula>NOT(ISERROR(SEARCH("MUY ALTO",K4)))</formula>
    </cfRule>
    <cfRule type="containsText" dxfId="399" priority="13" operator="containsText" text="ALTO">
      <formula>NOT(ISERROR(SEARCH("ALTO",K4)))</formula>
    </cfRule>
    <cfRule type="containsText" dxfId="398" priority="14" operator="containsText" text="MEDIO">
      <formula>NOT(ISERROR(SEARCH("MEDIO",K4)))</formula>
    </cfRule>
    <cfRule type="containsText" dxfId="397" priority="15" operator="containsText" text="BAJO">
      <formula>NOT(ISERROR(SEARCH("BAJO",K4)))</formula>
    </cfRule>
  </conditionalFormatting>
  <conditionalFormatting sqref="K4:P5">
    <cfRule type="containsText" dxfId="396" priority="16" operator="containsText" text="MUY BAJO">
      <formula>NOT(ISERROR(SEARCH("MUY BAJO",K4)))</formula>
    </cfRule>
  </conditionalFormatting>
  <conditionalFormatting sqref="K4:P5">
    <cfRule type="containsText" dxfId="395" priority="17" operator="containsText" text="MUY ALTO">
      <formula>NOT(ISERROR(SEARCH("MUY ALTO",K4)))</formula>
    </cfRule>
    <cfRule type="containsText" dxfId="394" priority="18" operator="containsText" text="ALTO">
      <formula>NOT(ISERROR(SEARCH("ALTO",K4)))</formula>
    </cfRule>
    <cfRule type="containsText" dxfId="393" priority="19" operator="containsText" text="MEDIO">
      <formula>NOT(ISERROR(SEARCH("MEDIO",K4)))</formula>
    </cfRule>
    <cfRule type="containsText" dxfId="392" priority="20" operator="containsText" text="BAJO">
      <formula>NOT(ISERROR(SEARCH("BAJO",K4)))</formula>
    </cfRule>
  </conditionalFormatting>
  <conditionalFormatting sqref="S4:S5">
    <cfRule type="containsText" dxfId="391" priority="1" operator="containsText" text="MUY BAJO">
      <formula>NOT(ISERROR(SEARCH("MUY BAJO",S4)))</formula>
    </cfRule>
    <cfRule type="containsText" dxfId="390" priority="2" operator="containsText" text="MUY ALTO">
      <formula>NOT(ISERROR(SEARCH("MUY ALTO",S4)))</formula>
    </cfRule>
    <cfRule type="containsText" dxfId="389" priority="3" operator="containsText" text="ALTO">
      <formula>NOT(ISERROR(SEARCH("ALTO",S4)))</formula>
    </cfRule>
    <cfRule type="containsText" dxfId="388" priority="4" operator="containsText" text="MEDIO">
      <formula>NOT(ISERROR(SEARCH("MEDIO",S4)))</formula>
    </cfRule>
    <cfRule type="containsText" dxfId="387" priority="5" operator="containsText" text="BAJO">
      <formula>NOT(ISERROR(SEARCH("BAJO",S4)))</formula>
    </cfRule>
  </conditionalFormatting>
  <conditionalFormatting sqref="S4:S5">
    <cfRule type="containsText" dxfId="386" priority="6" operator="containsText" text="MUY BAJO">
      <formula>NOT(ISERROR(SEARCH("MUY BAJO",S4)))</formula>
    </cfRule>
  </conditionalFormatting>
  <conditionalFormatting sqref="S4:S5">
    <cfRule type="containsText" dxfId="385" priority="7" operator="containsText" text="MUY ALTO">
      <formula>NOT(ISERROR(SEARCH("MUY ALTO",S4)))</formula>
    </cfRule>
    <cfRule type="containsText" dxfId="384" priority="8" operator="containsText" text="ALTO">
      <formula>NOT(ISERROR(SEARCH("ALTO",S4)))</formula>
    </cfRule>
    <cfRule type="containsText" dxfId="383" priority="9" operator="containsText" text="MEDIO">
      <formula>NOT(ISERROR(SEARCH("MEDIO",S4)))</formula>
    </cfRule>
    <cfRule type="containsText" dxfId="382" priority="10" operator="containsText" text="BAJO">
      <formula>NOT(ISERROR(SEARCH("BAJO",S4)))</formula>
    </cfRule>
  </conditionalFormatting>
  <pageMargins left="0.23622047244094491" right="0.17" top="0.39370078740157483" bottom="0.55118110236220474" header="0.31496062992125984" footer="0.27559055118110237"/>
  <pageSetup paperSize="8" scale="75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DB74D-FCBA-49B7-A801-E50D1BA67F07}">
  <sheetPr filterMode="1">
    <pageSetUpPr fitToPage="1"/>
  </sheetPr>
  <dimension ref="A1:T554"/>
  <sheetViews>
    <sheetView showGridLines="0" tabSelected="1" view="pageBreakPreview" zoomScale="115" zoomScaleNormal="85" zoomScaleSheetLayoutView="115" workbookViewId="0">
      <pane ySplit="3" topLeftCell="A4" activePane="bottomLeft" state="frozen"/>
      <selection pane="bottomLeft" activeCell="I187" sqref="I187"/>
    </sheetView>
  </sheetViews>
  <sheetFormatPr baseColWidth="10" defaultRowHeight="15" x14ac:dyDescent="0.25"/>
  <cols>
    <col min="1" max="1" width="8.28515625" customWidth="1"/>
    <col min="2" max="2" width="117.140625" customWidth="1"/>
    <col min="3" max="3" width="11.42578125" hidden="1" customWidth="1"/>
    <col min="4" max="4" width="18.7109375" hidden="1" customWidth="1"/>
    <col min="5" max="5" width="13.28515625" hidden="1" customWidth="1"/>
    <col min="6" max="6" width="13.140625" hidden="1" customWidth="1"/>
    <col min="7" max="7" width="11.42578125" hidden="1" customWidth="1"/>
    <col min="8" max="8" width="12.85546875" hidden="1" customWidth="1"/>
    <col min="9" max="9" width="10.28515625" customWidth="1"/>
    <col min="10" max="10" width="13.7109375" customWidth="1"/>
    <col min="11" max="11" width="19.85546875" hidden="1" customWidth="1"/>
    <col min="12" max="12" width="19" hidden="1" customWidth="1"/>
    <col min="13" max="13" width="16.28515625" hidden="1" customWidth="1"/>
    <col min="14" max="14" width="19.7109375" hidden="1" customWidth="1"/>
    <col min="15" max="15" width="19" hidden="1" customWidth="1"/>
    <col min="16" max="16" width="14.7109375" bestFit="1" customWidth="1"/>
    <col min="17" max="17" width="13.28515625" customWidth="1"/>
    <col min="18" max="18" width="1" customWidth="1"/>
    <col min="19" max="19" width="10.28515625" customWidth="1"/>
    <col min="20" max="20" width="13" customWidth="1"/>
  </cols>
  <sheetData>
    <row r="1" spans="1:20" s="46" customFormat="1" ht="90" customHeight="1" x14ac:dyDescent="0.5">
      <c r="A1" s="150" t="s">
        <v>351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</row>
    <row r="2" spans="1:20" ht="38.25" customHeight="1" x14ac:dyDescent="0.25">
      <c r="A2" s="152" t="s">
        <v>334</v>
      </c>
      <c r="B2" s="143" t="s">
        <v>354</v>
      </c>
      <c r="C2" s="147" t="s">
        <v>288</v>
      </c>
      <c r="D2" s="147" t="s">
        <v>335</v>
      </c>
      <c r="E2" s="147" t="s">
        <v>336</v>
      </c>
      <c r="F2" s="147" t="s">
        <v>337</v>
      </c>
      <c r="G2" s="143" t="s">
        <v>341</v>
      </c>
      <c r="H2" s="153" t="s">
        <v>350</v>
      </c>
      <c r="I2" s="160" t="s">
        <v>286</v>
      </c>
      <c r="J2" s="160"/>
      <c r="K2" s="155" t="s">
        <v>348</v>
      </c>
      <c r="L2" s="156"/>
      <c r="M2" s="156"/>
      <c r="N2" s="156"/>
      <c r="O2" s="157"/>
      <c r="P2" s="163" t="s">
        <v>352</v>
      </c>
      <c r="Q2" s="164"/>
      <c r="R2" s="165"/>
      <c r="S2" s="163" t="s">
        <v>287</v>
      </c>
      <c r="T2" s="164"/>
    </row>
    <row r="3" spans="1:20" ht="31.5" customHeight="1" x14ac:dyDescent="0.25">
      <c r="A3" s="152"/>
      <c r="B3" s="149"/>
      <c r="C3" s="148"/>
      <c r="D3" s="148"/>
      <c r="E3" s="148"/>
      <c r="F3" s="148"/>
      <c r="G3" s="144"/>
      <c r="H3" s="154"/>
      <c r="I3" s="161" t="s">
        <v>338</v>
      </c>
      <c r="J3" s="162" t="s">
        <v>339</v>
      </c>
      <c r="K3" s="139" t="s">
        <v>343</v>
      </c>
      <c r="L3" s="139" t="s">
        <v>344</v>
      </c>
      <c r="M3" s="139" t="s">
        <v>347</v>
      </c>
      <c r="N3" s="139" t="s">
        <v>345</v>
      </c>
      <c r="O3" s="139" t="s">
        <v>346</v>
      </c>
      <c r="P3" s="161" t="s">
        <v>338</v>
      </c>
      <c r="Q3" s="162" t="s">
        <v>339</v>
      </c>
      <c r="R3" s="166"/>
      <c r="S3" s="161" t="s">
        <v>338</v>
      </c>
      <c r="T3" s="162" t="s">
        <v>339</v>
      </c>
    </row>
    <row r="4" spans="1:20" ht="25.5" hidden="1" x14ac:dyDescent="0.25">
      <c r="A4" s="146" t="s">
        <v>296</v>
      </c>
      <c r="B4" s="10" t="s">
        <v>0</v>
      </c>
      <c r="C4" s="1" t="s">
        <v>1</v>
      </c>
      <c r="D4" s="1" t="s">
        <v>2</v>
      </c>
      <c r="E4" s="48">
        <v>0</v>
      </c>
      <c r="F4" s="48">
        <v>0.25</v>
      </c>
      <c r="G4" s="49" t="s">
        <v>289</v>
      </c>
      <c r="H4" s="136">
        <v>0</v>
      </c>
      <c r="I4" s="50">
        <f>+H4/F4</f>
        <v>0</v>
      </c>
      <c r="J4" s="31" t="str">
        <f>IF(I4&lt;=20%,"MUY BAJO",IF(AND(I4&gt;20%,I4&lt;=40%),"BAJO",IF(AND(I4&gt;40%,I4&lt;=60%),"MEDIO",IF(AND(I4&gt;60%,I4&lt;=80%),"ALTO","MUY ALTO"))))</f>
        <v>MUY BAJO</v>
      </c>
      <c r="K4" s="33">
        <f>+Hoja1!K4/Hoja1!$U$1</f>
        <v>0</v>
      </c>
      <c r="L4" s="33">
        <f>+Hoja1!L4/Hoja1!$U$1</f>
        <v>0</v>
      </c>
      <c r="M4" s="129">
        <f>+Hoja1!M4/Hoja1!$U$1</f>
        <v>0</v>
      </c>
      <c r="N4" s="33">
        <f>+Hoja1!N4/Hoja1!$U$1</f>
        <v>0</v>
      </c>
      <c r="O4" s="33">
        <f>+Hoja1!O4/Hoja1!$U$1</f>
        <v>0</v>
      </c>
      <c r="P4" s="127" t="e">
        <f>+O4/L4</f>
        <v>#DIV/0!</v>
      </c>
      <c r="Q4" s="31" t="s">
        <v>293</v>
      </c>
      <c r="R4" s="102"/>
      <c r="S4" s="32"/>
      <c r="T4" s="31" t="s">
        <v>293</v>
      </c>
    </row>
    <row r="5" spans="1:20" ht="25.5" hidden="1" x14ac:dyDescent="0.25">
      <c r="A5" s="146"/>
      <c r="B5" s="10" t="s">
        <v>0</v>
      </c>
      <c r="C5" s="1" t="s">
        <v>1</v>
      </c>
      <c r="D5" s="1" t="s">
        <v>3</v>
      </c>
      <c r="E5" s="48">
        <v>0</v>
      </c>
      <c r="F5" s="48">
        <v>0.5</v>
      </c>
      <c r="G5" s="49" t="s">
        <v>289</v>
      </c>
      <c r="H5" s="136">
        <v>0</v>
      </c>
      <c r="I5" s="50">
        <f>+H5/F5</f>
        <v>0</v>
      </c>
      <c r="J5" s="31" t="str">
        <f t="shared" ref="J5:J42" si="0">IF(I5&lt;=20%,"MUY BAJO",IF(AND(I5&gt;20%,I5&lt;=40%),"BAJO",IF(AND(I5&gt;40%,I5&lt;=60%),"MEDIO",IF(AND(I5&gt;60%,I5&lt;=80%),"ALTO","MUY ALTO"))))</f>
        <v>MUY BAJO</v>
      </c>
      <c r="K5" s="33">
        <f>+Hoja1!K5/Hoja1!$U$1</f>
        <v>0</v>
      </c>
      <c r="L5" s="33">
        <f>+Hoja1!L5/Hoja1!$U$1</f>
        <v>0</v>
      </c>
      <c r="M5" s="128">
        <f>+Hoja1!M5/Hoja1!$U$1</f>
        <v>0</v>
      </c>
      <c r="N5" s="33">
        <f>+Hoja1!N5/Hoja1!$U$1</f>
        <v>0</v>
      </c>
      <c r="O5" s="33">
        <f>+Hoja1!O5/Hoja1!$U$1</f>
        <v>0</v>
      </c>
      <c r="P5" s="127" t="e">
        <f>+O5/L5</f>
        <v>#DIV/0!</v>
      </c>
      <c r="Q5" s="31" t="s">
        <v>293</v>
      </c>
      <c r="R5" s="102"/>
      <c r="S5" s="32"/>
      <c r="T5" s="31" t="s">
        <v>293</v>
      </c>
    </row>
    <row r="6" spans="1:20" x14ac:dyDescent="0.25">
      <c r="A6" s="146"/>
      <c r="B6" s="11" t="s">
        <v>294</v>
      </c>
      <c r="C6" s="7"/>
      <c r="D6" s="7"/>
      <c r="E6" s="51"/>
      <c r="F6" s="51"/>
      <c r="G6" s="52"/>
      <c r="H6" s="52"/>
      <c r="I6" s="167">
        <v>0</v>
      </c>
      <c r="J6" s="168" t="str">
        <f t="shared" si="0"/>
        <v>MUY BAJO</v>
      </c>
      <c r="K6" s="36">
        <f>+Hoja1!K6/Hoja1!$U$1</f>
        <v>0</v>
      </c>
      <c r="L6" s="36">
        <f>+Hoja1!L6/Hoja1!$U$1</f>
        <v>0</v>
      </c>
      <c r="M6" s="36">
        <f>+Hoja1!M6/Hoja1!$U$1</f>
        <v>0</v>
      </c>
      <c r="N6" s="36">
        <f>+Hoja1!N6/Hoja1!$U$1</f>
        <v>0</v>
      </c>
      <c r="O6" s="36">
        <f>+Hoja1!O6/Hoja1!$U$1</f>
        <v>0</v>
      </c>
      <c r="P6" s="169"/>
      <c r="Q6" s="170"/>
      <c r="R6" s="171"/>
      <c r="S6" s="172"/>
      <c r="T6" s="170"/>
    </row>
    <row r="7" spans="1:20" ht="51" hidden="1" x14ac:dyDescent="0.25">
      <c r="A7" s="146"/>
      <c r="B7" s="10" t="s">
        <v>4</v>
      </c>
      <c r="C7" s="1" t="s">
        <v>1</v>
      </c>
      <c r="D7" s="2" t="s">
        <v>5</v>
      </c>
      <c r="E7" s="54">
        <v>920</v>
      </c>
      <c r="F7" s="54">
        <v>360</v>
      </c>
      <c r="G7" s="54" t="s">
        <v>289</v>
      </c>
      <c r="H7" s="136">
        <v>320</v>
      </c>
      <c r="I7" s="55">
        <f>+H7/F7</f>
        <v>0.88888888888888884</v>
      </c>
      <c r="J7" s="31" t="str">
        <f t="shared" si="0"/>
        <v>MUY ALTO</v>
      </c>
      <c r="K7" s="33">
        <f>+Hoja1!K7/Hoja1!$U$1</f>
        <v>220</v>
      </c>
      <c r="L7" s="33">
        <f>+Hoja1!L7/Hoja1!$U$1</f>
        <v>211.7978</v>
      </c>
      <c r="M7" s="128">
        <f>+Hoja1!M7/Hoja1!$U$1</f>
        <v>9.6271727272727274E-7</v>
      </c>
      <c r="N7" s="33">
        <f>+Hoja1!N7/Hoja1!$U$1</f>
        <v>31.276479999999999</v>
      </c>
      <c r="O7" s="33">
        <f>+Hoja1!O7/Hoja1!$U$1</f>
        <v>193.683683</v>
      </c>
      <c r="P7" s="127">
        <f>+O7/L7</f>
        <v>0.9144744799048905</v>
      </c>
      <c r="Q7" s="31" t="str">
        <f>IF(P7&lt;=20%,"MUY BAJO",IF(AND(P7&gt;20%,P7&lt;=40%),"BAJO",IF(AND(P7&gt;40%,P7&lt;=60%),"MEDIO",IF(AND(P7&gt;60%,P7&lt;=80%),"ALTO","MUY ALTO"))))</f>
        <v>MUY ALTO</v>
      </c>
      <c r="R7" s="102"/>
      <c r="S7" s="32">
        <f>+I7*P7</f>
        <v>0.81286620435990264</v>
      </c>
      <c r="T7" s="31" t="str">
        <f>IF(S7&lt;=20%,"MUY BAJO",IF(AND(S7&gt;20%,S7&lt;=40%),"BAJO",IF(AND(S7&gt;40%,S7&lt;=60%),"MEDIO",IF(AND(S7&gt;60%,S7&lt;=80%),"ALTO","MUY ALTO"))))</f>
        <v>MUY ALTO</v>
      </c>
    </row>
    <row r="8" spans="1:20" ht="25.5" hidden="1" x14ac:dyDescent="0.25">
      <c r="A8" s="146"/>
      <c r="B8" s="10" t="s">
        <v>4</v>
      </c>
      <c r="C8" s="1" t="s">
        <v>1</v>
      </c>
      <c r="D8" s="2" t="s">
        <v>6</v>
      </c>
      <c r="E8" s="54">
        <v>4560</v>
      </c>
      <c r="F8" s="54">
        <v>1560</v>
      </c>
      <c r="G8" s="54" t="s">
        <v>289</v>
      </c>
      <c r="H8" s="136">
        <v>1168</v>
      </c>
      <c r="I8" s="55">
        <f t="shared" ref="I8:I71" si="1">+H8/F8</f>
        <v>0.74871794871794872</v>
      </c>
      <c r="J8" s="31" t="str">
        <f t="shared" si="0"/>
        <v>ALTO</v>
      </c>
      <c r="K8" s="33">
        <f>+Hoja1!K8/Hoja1!$U$1</f>
        <v>169</v>
      </c>
      <c r="L8" s="33">
        <f>+Hoja1!L8/Hoja1!$U$1</f>
        <v>194.681635</v>
      </c>
      <c r="M8" s="128">
        <f>+Hoja1!M8/Hoja1!$U$1</f>
        <v>1.1519623372781065E-6</v>
      </c>
      <c r="N8" s="33">
        <f>+Hoja1!N8/Hoja1!$U$1</f>
        <v>37.17136</v>
      </c>
      <c r="O8" s="33">
        <f>+Hoja1!O8/Hoja1!$U$1</f>
        <v>158.883824</v>
      </c>
      <c r="P8" s="127">
        <f t="shared" ref="P8:P13" si="2">+O8/L8</f>
        <v>0.81612127409963453</v>
      </c>
      <c r="Q8" s="31" t="str">
        <f t="shared" ref="Q8:Q71" si="3">IF(P8&lt;=20%,"MUY BAJO",IF(AND(P8&gt;20%,P8&lt;=40%),"BAJO",IF(AND(P8&gt;40%,P8&lt;=60%),"MEDIO",IF(AND(P8&gt;60%,P8&lt;=80%),"ALTO","MUY ALTO"))))</f>
        <v>MUY ALTO</v>
      </c>
      <c r="R8" s="102"/>
      <c r="S8" s="32">
        <f t="shared" ref="S8:S71" si="4">+I8*P8</f>
        <v>0.61104464624895716</v>
      </c>
      <c r="T8" s="31" t="str">
        <f t="shared" ref="T8:T71" si="5">IF(S8&lt;=20%,"MUY BAJO",IF(AND(S8&gt;20%,S8&lt;=40%),"BAJO",IF(AND(S8&gt;40%,S8&lt;=60%),"MEDIO",IF(AND(S8&gt;60%,S8&lt;=80%),"ALTO","MUY ALTO"))))</f>
        <v>ALTO</v>
      </c>
    </row>
    <row r="9" spans="1:20" ht="38.25" hidden="1" x14ac:dyDescent="0.25">
      <c r="A9" s="146"/>
      <c r="B9" s="10" t="s">
        <v>4</v>
      </c>
      <c r="C9" s="1" t="s">
        <v>1</v>
      </c>
      <c r="D9" s="2" t="s">
        <v>7</v>
      </c>
      <c r="E9" s="54">
        <v>400</v>
      </c>
      <c r="F9" s="54">
        <v>144</v>
      </c>
      <c r="G9" s="54" t="s">
        <v>289</v>
      </c>
      <c r="H9" s="136">
        <v>122</v>
      </c>
      <c r="I9" s="55">
        <f t="shared" si="1"/>
        <v>0.84722222222222221</v>
      </c>
      <c r="J9" s="31" t="str">
        <f t="shared" si="0"/>
        <v>MUY ALTO</v>
      </c>
      <c r="K9" s="33">
        <f>+Hoja1!K9/Hoja1!$U$1</f>
        <v>80</v>
      </c>
      <c r="L9" s="33">
        <f>+Hoja1!L9/Hoja1!$U$1</f>
        <v>89.168350000000004</v>
      </c>
      <c r="M9" s="128">
        <f>+Hoja1!M9/Hoja1!$U$1</f>
        <v>1.1146043750000002E-6</v>
      </c>
      <c r="N9" s="33">
        <f>+Hoja1!N9/Hoja1!$U$1</f>
        <v>16.619105000000001</v>
      </c>
      <c r="O9" s="33">
        <f>+Hoja1!O9/Hoja1!$U$1</f>
        <v>76.937550000000002</v>
      </c>
      <c r="P9" s="127">
        <f t="shared" si="2"/>
        <v>0.86283473900773089</v>
      </c>
      <c r="Q9" s="31" t="str">
        <f t="shared" si="3"/>
        <v>MUY ALTO</v>
      </c>
      <c r="R9" s="102"/>
      <c r="S9" s="32">
        <f t="shared" si="4"/>
        <v>0.73101276499266088</v>
      </c>
      <c r="T9" s="31" t="str">
        <f t="shared" si="5"/>
        <v>ALTO</v>
      </c>
    </row>
    <row r="10" spans="1:20" ht="25.5" hidden="1" x14ac:dyDescent="0.25">
      <c r="A10" s="146"/>
      <c r="B10" s="10" t="s">
        <v>4</v>
      </c>
      <c r="C10" s="1" t="s">
        <v>1</v>
      </c>
      <c r="D10" s="2" t="s">
        <v>8</v>
      </c>
      <c r="E10" s="56">
        <v>624</v>
      </c>
      <c r="F10" s="54">
        <v>324</v>
      </c>
      <c r="G10" s="56" t="s">
        <v>289</v>
      </c>
      <c r="H10" s="136">
        <v>202</v>
      </c>
      <c r="I10" s="55">
        <f t="shared" si="1"/>
        <v>0.62345679012345678</v>
      </c>
      <c r="J10" s="31" t="str">
        <f t="shared" si="0"/>
        <v>ALTO</v>
      </c>
      <c r="K10" s="33">
        <f>+Hoja1!K10/Hoja1!$U$1</f>
        <v>200</v>
      </c>
      <c r="L10" s="33">
        <f>+Hoja1!L10/Hoja1!$U$1</f>
        <v>88.039619000000002</v>
      </c>
      <c r="M10" s="128">
        <f>+Hoja1!M10/Hoja1!$U$1</f>
        <v>4.4019809500000001E-7</v>
      </c>
      <c r="N10" s="33">
        <f>+Hoja1!N10/Hoja1!$U$1</f>
        <v>30.628757</v>
      </c>
      <c r="O10" s="33">
        <f>+Hoja1!O10/Hoja1!$U$1</f>
        <v>75.751756999999998</v>
      </c>
      <c r="P10" s="127">
        <f t="shared" si="2"/>
        <v>0.86042804206138146</v>
      </c>
      <c r="Q10" s="31" t="str">
        <f t="shared" si="3"/>
        <v>MUY ALTO</v>
      </c>
      <c r="R10" s="102"/>
      <c r="S10" s="32">
        <f t="shared" si="4"/>
        <v>0.53643970523579954</v>
      </c>
      <c r="T10" s="31" t="str">
        <f t="shared" si="5"/>
        <v>MEDIO</v>
      </c>
    </row>
    <row r="11" spans="1:20" ht="25.5" hidden="1" x14ac:dyDescent="0.25">
      <c r="A11" s="146"/>
      <c r="B11" s="10" t="s">
        <v>4</v>
      </c>
      <c r="C11" s="1" t="s">
        <v>1</v>
      </c>
      <c r="D11" s="2" t="s">
        <v>9</v>
      </c>
      <c r="E11" s="54">
        <v>81</v>
      </c>
      <c r="F11" s="54">
        <v>37</v>
      </c>
      <c r="G11" s="54" t="s">
        <v>289</v>
      </c>
      <c r="H11" s="136">
        <v>19</v>
      </c>
      <c r="I11" s="55">
        <f t="shared" si="1"/>
        <v>0.51351351351351349</v>
      </c>
      <c r="J11" s="31" t="str">
        <f t="shared" si="0"/>
        <v>MEDIO</v>
      </c>
      <c r="K11" s="33">
        <f>+Hoja1!K11/Hoja1!$U$1</f>
        <v>31</v>
      </c>
      <c r="L11" s="33">
        <f>+Hoja1!L11/Hoja1!$U$1</f>
        <v>10</v>
      </c>
      <c r="M11" s="128">
        <f>+Hoja1!M11/Hoja1!$U$1</f>
        <v>3.225806451612903E-7</v>
      </c>
      <c r="N11" s="33">
        <f>+Hoja1!N11/Hoja1!$U$1</f>
        <v>0</v>
      </c>
      <c r="O11" s="33">
        <f>+Hoja1!O11/Hoja1!$U$1</f>
        <v>10</v>
      </c>
      <c r="P11" s="127">
        <f t="shared" si="2"/>
        <v>1</v>
      </c>
      <c r="Q11" s="31" t="str">
        <f t="shared" si="3"/>
        <v>MUY ALTO</v>
      </c>
      <c r="R11" s="102"/>
      <c r="S11" s="32">
        <f t="shared" si="4"/>
        <v>0.51351351351351349</v>
      </c>
      <c r="T11" s="31" t="str">
        <f t="shared" si="5"/>
        <v>MEDIO</v>
      </c>
    </row>
    <row r="12" spans="1:20" ht="25.5" hidden="1" x14ac:dyDescent="0.25">
      <c r="A12" s="146"/>
      <c r="B12" s="10" t="s">
        <v>10</v>
      </c>
      <c r="C12" s="1" t="s">
        <v>1</v>
      </c>
      <c r="D12" s="2" t="s">
        <v>11</v>
      </c>
      <c r="E12" s="54">
        <v>240</v>
      </c>
      <c r="F12" s="54">
        <v>120</v>
      </c>
      <c r="G12" s="54" t="s">
        <v>289</v>
      </c>
      <c r="H12" s="136">
        <v>90</v>
      </c>
      <c r="I12" s="55">
        <f t="shared" si="1"/>
        <v>0.75</v>
      </c>
      <c r="J12" s="31" t="str">
        <f t="shared" si="0"/>
        <v>ALTO</v>
      </c>
      <c r="K12" s="33">
        <f>+Hoja1!K12/Hoja1!$U$1</f>
        <v>0</v>
      </c>
      <c r="L12" s="33">
        <f>+Hoja1!L12/Hoja1!$U$1</f>
        <v>0</v>
      </c>
      <c r="M12" s="128">
        <f>+Hoja1!M12/Hoja1!$U$1</f>
        <v>0</v>
      </c>
      <c r="N12" s="33">
        <f>+Hoja1!N12/Hoja1!$U$1</f>
        <v>0</v>
      </c>
      <c r="O12" s="33">
        <f>+Hoja1!O12/Hoja1!$U$1</f>
        <v>0</v>
      </c>
      <c r="P12" s="127"/>
      <c r="Q12" s="31" t="s">
        <v>293</v>
      </c>
      <c r="R12" s="102"/>
      <c r="S12" s="32"/>
      <c r="T12" s="31" t="s">
        <v>293</v>
      </c>
    </row>
    <row r="13" spans="1:20" ht="25.5" hidden="1" x14ac:dyDescent="0.25">
      <c r="A13" s="146"/>
      <c r="B13" s="10" t="s">
        <v>4</v>
      </c>
      <c r="C13" s="1" t="s">
        <v>1</v>
      </c>
      <c r="D13" s="2" t="s">
        <v>12</v>
      </c>
      <c r="E13" s="54">
        <v>16</v>
      </c>
      <c r="F13" s="54">
        <v>8</v>
      </c>
      <c r="G13" s="54" t="s">
        <v>289</v>
      </c>
      <c r="H13" s="136">
        <v>21</v>
      </c>
      <c r="I13" s="55">
        <f t="shared" si="1"/>
        <v>2.625</v>
      </c>
      <c r="J13" s="31" t="str">
        <f t="shared" si="0"/>
        <v>MUY ALTO</v>
      </c>
      <c r="K13" s="33">
        <f>+Hoja1!K13/Hoja1!$U$1</f>
        <v>0</v>
      </c>
      <c r="L13" s="33">
        <f>+Hoja1!L13/Hoja1!$U$1</f>
        <v>3.5922939999999999</v>
      </c>
      <c r="M13" s="128" t="e">
        <f>+Hoja1!M13/Hoja1!$U$1</f>
        <v>#DIV/0!</v>
      </c>
      <c r="N13" s="33">
        <f>+Hoja1!N13/Hoja1!$U$1</f>
        <v>0</v>
      </c>
      <c r="O13" s="33">
        <f>+Hoja1!O13/Hoja1!$U$1</f>
        <v>0</v>
      </c>
      <c r="P13" s="127">
        <f t="shared" si="2"/>
        <v>0</v>
      </c>
      <c r="Q13" s="31" t="str">
        <f t="shared" si="3"/>
        <v>MUY BAJO</v>
      </c>
      <c r="R13" s="102"/>
      <c r="S13" s="32"/>
      <c r="T13" s="31" t="s">
        <v>293</v>
      </c>
    </row>
    <row r="14" spans="1:20" x14ac:dyDescent="0.25">
      <c r="A14" s="146"/>
      <c r="B14" s="11" t="s">
        <v>295</v>
      </c>
      <c r="C14" s="7"/>
      <c r="D14" s="7"/>
      <c r="E14" s="51"/>
      <c r="F14" s="51"/>
      <c r="G14" s="52"/>
      <c r="H14" s="52"/>
      <c r="I14" s="167">
        <f>+AVERAGE(I7:I13)</f>
        <v>0.99954276620943283</v>
      </c>
      <c r="J14" s="168" t="str">
        <f t="shared" si="0"/>
        <v>MUY ALTO</v>
      </c>
      <c r="K14" s="36">
        <f>+Hoja1!K14/Hoja1!$U$1</f>
        <v>700</v>
      </c>
      <c r="L14" s="36">
        <f>+Hoja1!L14/Hoja1!$U$1</f>
        <v>597.27969800000005</v>
      </c>
      <c r="M14" s="130">
        <f>+Hoja1!M14/Hoja1!$U$1</f>
        <v>8.5325671142857139E-7</v>
      </c>
      <c r="N14" s="36">
        <f>+Hoja1!N14/Hoja1!$U$1</f>
        <v>115.695702</v>
      </c>
      <c r="O14" s="36">
        <f>+Hoja1!O14/Hoja1!$U$1</f>
        <v>515.25681399999996</v>
      </c>
      <c r="P14" s="175">
        <f t="shared" ref="P14:P15" si="6">+O14/K14</f>
        <v>0.73608116285714276</v>
      </c>
      <c r="Q14" s="176" t="str">
        <f>IF(P14&lt;=20%,"MUY BAJO",IF(AND(P14&gt;20%,P14&lt;=40%),"BAJO",IF(AND(P14&gt;40%,P14&lt;=60%),"MEDIO",IF(AND(P14&gt;60%,P14&lt;=80%),"ALTO","MUY ALTO"))))</f>
        <v>ALTO</v>
      </c>
      <c r="R14" s="177"/>
      <c r="S14" s="178">
        <f t="shared" si="4"/>
        <v>0.73574460167688449</v>
      </c>
      <c r="T14" s="176" t="str">
        <f t="shared" si="5"/>
        <v>ALTO</v>
      </c>
    </row>
    <row r="15" spans="1:20" ht="25.5" x14ac:dyDescent="0.25">
      <c r="A15" s="13"/>
      <c r="B15" s="12" t="s">
        <v>297</v>
      </c>
      <c r="C15" s="9"/>
      <c r="D15" s="9"/>
      <c r="E15" s="57"/>
      <c r="F15" s="57"/>
      <c r="G15" s="58"/>
      <c r="H15" s="59"/>
      <c r="I15" s="173">
        <f>+AVERAGE(I14,I6)</f>
        <v>0.49977138310471642</v>
      </c>
      <c r="J15" s="174" t="str">
        <f>IF(I15&lt;=20%,"MUY BAJO",IF(AND(I15&gt;20%,I15&lt;=40%),"BAJO",IF(AND(I15&gt;40%,I15&lt;=60%),"MEDIO",IF(AND(I15&gt;60%,I15&lt;=80%),"ALTO","MUY ALTO"))))</f>
        <v>MEDIO</v>
      </c>
      <c r="K15" s="38">
        <f>+Hoja1!K15/Hoja1!$U$1</f>
        <v>700</v>
      </c>
      <c r="L15" s="38">
        <f>+Hoja1!L15/Hoja1!$U$1</f>
        <v>597.27969800000005</v>
      </c>
      <c r="M15" s="131">
        <f>+Hoja1!M15/Hoja1!$U$1</f>
        <v>8.5325671142857139E-7</v>
      </c>
      <c r="N15" s="38">
        <f>+Hoja1!N15/Hoja1!$U$1</f>
        <v>115.695702</v>
      </c>
      <c r="O15" s="38">
        <f>+Hoja1!O15/Hoja1!$U$1</f>
        <v>515.25681399999996</v>
      </c>
      <c r="P15" s="179">
        <f t="shared" si="6"/>
        <v>0.73608116285714276</v>
      </c>
      <c r="Q15" s="168" t="str">
        <f>IF(P15&lt;=20%,"MUY BAJO",IF(AND(P15&gt;20%,P15&lt;=40%),"BAJO",IF(AND(P15&gt;40%,P15&lt;=60%),"MEDIO",IF(AND(P15&gt;60%,P15&lt;=80%),"ALTO","MUY ALTO"))))</f>
        <v>ALTO</v>
      </c>
      <c r="R15" s="177"/>
      <c r="S15" s="180">
        <f t="shared" si="4"/>
        <v>0.36787230083844225</v>
      </c>
      <c r="T15" s="168" t="str">
        <f t="shared" si="5"/>
        <v>BAJO</v>
      </c>
    </row>
    <row r="16" spans="1:20" ht="38.25" hidden="1" x14ac:dyDescent="0.25">
      <c r="A16" s="146" t="s">
        <v>299</v>
      </c>
      <c r="B16" s="10" t="s">
        <v>13</v>
      </c>
      <c r="C16" s="1" t="s">
        <v>1</v>
      </c>
      <c r="D16" s="1" t="s">
        <v>14</v>
      </c>
      <c r="E16" s="62">
        <v>0</v>
      </c>
      <c r="F16" s="62">
        <v>1</v>
      </c>
      <c r="G16" s="49" t="s">
        <v>289</v>
      </c>
      <c r="H16" s="136">
        <v>0</v>
      </c>
      <c r="I16" s="63">
        <f t="shared" si="1"/>
        <v>0</v>
      </c>
      <c r="J16" s="31" t="str">
        <f t="shared" si="0"/>
        <v>MUY BAJO</v>
      </c>
      <c r="K16" s="33">
        <f>+Hoja1!K16/Hoja1!$U$1</f>
        <v>0</v>
      </c>
      <c r="L16" s="33">
        <f>+Hoja1!L16/Hoja1!$U$1</f>
        <v>0</v>
      </c>
      <c r="M16" s="128">
        <f>+Hoja1!M16/Hoja1!$U$1</f>
        <v>0</v>
      </c>
      <c r="N16" s="33">
        <f>+Hoja1!N16/Hoja1!$U$1</f>
        <v>0</v>
      </c>
      <c r="O16" s="33">
        <f>+Hoja1!O16/Hoja1!$U$1</f>
        <v>0</v>
      </c>
      <c r="P16" s="107"/>
      <c r="Q16" s="31" t="s">
        <v>293</v>
      </c>
      <c r="R16" s="102"/>
      <c r="S16" s="32"/>
      <c r="T16" s="31" t="s">
        <v>293</v>
      </c>
    </row>
    <row r="17" spans="1:20" ht="25.5" hidden="1" x14ac:dyDescent="0.25">
      <c r="A17" s="146"/>
      <c r="B17" s="10" t="s">
        <v>13</v>
      </c>
      <c r="C17" s="1" t="s">
        <v>1</v>
      </c>
      <c r="D17" s="1" t="s">
        <v>15</v>
      </c>
      <c r="E17" s="64">
        <v>0</v>
      </c>
      <c r="F17" s="48">
        <v>1</v>
      </c>
      <c r="G17" s="49" t="s">
        <v>290</v>
      </c>
      <c r="H17" s="136">
        <v>1</v>
      </c>
      <c r="I17" s="50">
        <f t="shared" si="1"/>
        <v>1</v>
      </c>
      <c r="J17" s="31" t="str">
        <f t="shared" si="0"/>
        <v>MUY ALTO</v>
      </c>
      <c r="K17" s="33">
        <f>+Hoja1!K17/Hoja1!$U$1</f>
        <v>0</v>
      </c>
      <c r="L17" s="33">
        <f>+Hoja1!L17/Hoja1!$U$1</f>
        <v>0</v>
      </c>
      <c r="M17" s="128">
        <f>+Hoja1!M17/Hoja1!$U$1</f>
        <v>0</v>
      </c>
      <c r="N17" s="33">
        <f>+Hoja1!N17/Hoja1!$U$1</f>
        <v>0</v>
      </c>
      <c r="O17" s="33">
        <f>+Hoja1!O17/Hoja1!$U$1</f>
        <v>0</v>
      </c>
      <c r="P17" s="107"/>
      <c r="Q17" s="31" t="s">
        <v>293</v>
      </c>
      <c r="R17" s="102"/>
      <c r="S17" s="32"/>
      <c r="T17" s="31" t="s">
        <v>293</v>
      </c>
    </row>
    <row r="18" spans="1:20" ht="25.5" hidden="1" x14ac:dyDescent="0.25">
      <c r="A18" s="146"/>
      <c r="B18" s="10" t="s">
        <v>13</v>
      </c>
      <c r="C18" s="1" t="s">
        <v>1</v>
      </c>
      <c r="D18" s="1" t="s">
        <v>16</v>
      </c>
      <c r="E18" s="64">
        <v>0</v>
      </c>
      <c r="F18" s="48">
        <v>1</v>
      </c>
      <c r="G18" s="49" t="s">
        <v>290</v>
      </c>
      <c r="H18" s="136">
        <v>0.7</v>
      </c>
      <c r="I18" s="50">
        <f t="shared" si="1"/>
        <v>0.7</v>
      </c>
      <c r="J18" s="31" t="str">
        <f t="shared" si="0"/>
        <v>ALTO</v>
      </c>
      <c r="K18" s="33">
        <f>+Hoja1!K18/Hoja1!$U$1</f>
        <v>0</v>
      </c>
      <c r="L18" s="33">
        <f>+Hoja1!L18/Hoja1!$U$1</f>
        <v>0</v>
      </c>
      <c r="M18" s="128">
        <f>+Hoja1!M18/Hoja1!$U$1</f>
        <v>0</v>
      </c>
      <c r="N18" s="33">
        <f>+Hoja1!N18/Hoja1!$U$1</f>
        <v>0</v>
      </c>
      <c r="O18" s="33">
        <f>+Hoja1!O18/Hoja1!$U$1</f>
        <v>0</v>
      </c>
      <c r="P18" s="107"/>
      <c r="Q18" s="31" t="s">
        <v>293</v>
      </c>
      <c r="R18" s="102"/>
      <c r="S18" s="32"/>
      <c r="T18" s="31" t="s">
        <v>293</v>
      </c>
    </row>
    <row r="19" spans="1:20" ht="25.5" customHeight="1" x14ac:dyDescent="0.25">
      <c r="A19" s="146"/>
      <c r="B19" s="11" t="s">
        <v>298</v>
      </c>
      <c r="C19" s="7"/>
      <c r="D19" s="7"/>
      <c r="E19" s="51"/>
      <c r="F19" s="51"/>
      <c r="G19" s="52"/>
      <c r="H19" s="52"/>
      <c r="I19" s="167">
        <f>+AVERAGE(I16:I18)</f>
        <v>0.56666666666666665</v>
      </c>
      <c r="J19" s="168" t="str">
        <f t="shared" si="0"/>
        <v>MEDIO</v>
      </c>
      <c r="K19" s="36">
        <f>+Hoja1!K19/Hoja1!$U$1</f>
        <v>0</v>
      </c>
      <c r="L19" s="36">
        <f>+Hoja1!L19/Hoja1!$U$1</f>
        <v>0</v>
      </c>
      <c r="M19" s="36">
        <f>+Hoja1!M19/Hoja1!$U$1</f>
        <v>0</v>
      </c>
      <c r="N19" s="36">
        <f>+Hoja1!N19/Hoja1!$U$1</f>
        <v>0</v>
      </c>
      <c r="O19" s="36">
        <f>+Hoja1!O19/Hoja1!$U$1</f>
        <v>0</v>
      </c>
      <c r="P19" s="175"/>
      <c r="Q19" s="170"/>
      <c r="R19" s="181"/>
      <c r="S19" s="178"/>
      <c r="T19" s="170"/>
    </row>
    <row r="20" spans="1:20" ht="25.5" customHeight="1" x14ac:dyDescent="0.25">
      <c r="A20" s="13"/>
      <c r="B20" s="12" t="s">
        <v>300</v>
      </c>
      <c r="C20" s="9"/>
      <c r="D20" s="9"/>
      <c r="E20" s="57"/>
      <c r="F20" s="57"/>
      <c r="G20" s="58"/>
      <c r="H20" s="59"/>
      <c r="I20" s="173">
        <f>+I19</f>
        <v>0.56666666666666665</v>
      </c>
      <c r="J20" s="168" t="str">
        <f t="shared" si="0"/>
        <v>MEDIO</v>
      </c>
      <c r="K20" s="38">
        <f>+Hoja1!K20/Hoja1!$U$1</f>
        <v>0</v>
      </c>
      <c r="L20" s="38">
        <f>+Hoja1!L20/Hoja1!$U$1</f>
        <v>0</v>
      </c>
      <c r="M20" s="38">
        <f>+Hoja1!M20/Hoja1!$U$1</f>
        <v>0</v>
      </c>
      <c r="N20" s="38">
        <f>+Hoja1!N20/Hoja1!$U$1</f>
        <v>0</v>
      </c>
      <c r="O20" s="38">
        <f>+Hoja1!O20/Hoja1!$U$1</f>
        <v>0</v>
      </c>
      <c r="P20" s="179"/>
      <c r="Q20" s="182"/>
      <c r="R20" s="171"/>
      <c r="S20" s="180"/>
      <c r="T20" s="182"/>
    </row>
    <row r="21" spans="1:20" ht="38.25" hidden="1" x14ac:dyDescent="0.25">
      <c r="A21" s="146" t="s">
        <v>301</v>
      </c>
      <c r="B21" s="10" t="s">
        <v>17</v>
      </c>
      <c r="C21" s="1" t="s">
        <v>1</v>
      </c>
      <c r="D21" s="1" t="s">
        <v>18</v>
      </c>
      <c r="E21" s="64">
        <v>0</v>
      </c>
      <c r="F21" s="48">
        <v>0.1</v>
      </c>
      <c r="G21" s="49" t="s">
        <v>289</v>
      </c>
      <c r="H21" s="136">
        <v>0</v>
      </c>
      <c r="I21" s="50">
        <f t="shared" si="1"/>
        <v>0</v>
      </c>
      <c r="J21" s="31" t="str">
        <f t="shared" si="0"/>
        <v>MUY BAJO</v>
      </c>
      <c r="K21" s="33">
        <f>+Hoja1!K21/Hoja1!$U$1</f>
        <v>0</v>
      </c>
      <c r="L21" s="33">
        <f>+Hoja1!L21/Hoja1!$U$1</f>
        <v>0</v>
      </c>
      <c r="M21" s="128">
        <f>+Hoja1!M21/Hoja1!$U$1</f>
        <v>0</v>
      </c>
      <c r="N21" s="33">
        <f>+Hoja1!N21/Hoja1!$U$1</f>
        <v>0</v>
      </c>
      <c r="O21" s="33">
        <f>+Hoja1!O21/Hoja1!$U$1</f>
        <v>0</v>
      </c>
      <c r="P21" s="107"/>
      <c r="Q21" s="31" t="s">
        <v>293</v>
      </c>
      <c r="R21" s="102"/>
      <c r="S21" s="32"/>
      <c r="T21" s="31" t="s">
        <v>293</v>
      </c>
    </row>
    <row r="22" spans="1:20" ht="25.5" hidden="1" x14ac:dyDescent="0.25">
      <c r="A22" s="146"/>
      <c r="B22" s="10" t="s">
        <v>17</v>
      </c>
      <c r="C22" s="1" t="s">
        <v>1</v>
      </c>
      <c r="D22" s="1" t="s">
        <v>19</v>
      </c>
      <c r="E22" s="64">
        <v>0</v>
      </c>
      <c r="F22" s="48">
        <v>0.1</v>
      </c>
      <c r="G22" s="48" t="s">
        <v>289</v>
      </c>
      <c r="H22" s="136">
        <v>0</v>
      </c>
      <c r="I22" s="50">
        <f t="shared" si="1"/>
        <v>0</v>
      </c>
      <c r="J22" s="31" t="str">
        <f t="shared" si="0"/>
        <v>MUY BAJO</v>
      </c>
      <c r="K22" s="33">
        <f>+Hoja1!K22/Hoja1!$U$1</f>
        <v>0</v>
      </c>
      <c r="L22" s="33">
        <f>+Hoja1!L22/Hoja1!$U$1</f>
        <v>0</v>
      </c>
      <c r="M22" s="128">
        <f>+Hoja1!M22/Hoja1!$U$1</f>
        <v>0</v>
      </c>
      <c r="N22" s="33">
        <f>+Hoja1!N22/Hoja1!$U$1</f>
        <v>0</v>
      </c>
      <c r="O22" s="33">
        <f>+Hoja1!O22/Hoja1!$U$1</f>
        <v>0</v>
      </c>
      <c r="P22" s="107"/>
      <c r="Q22" s="31" t="s">
        <v>293</v>
      </c>
      <c r="R22" s="102"/>
      <c r="S22" s="32"/>
      <c r="T22" s="31" t="s">
        <v>293</v>
      </c>
    </row>
    <row r="23" spans="1:20" ht="25.5" hidden="1" x14ac:dyDescent="0.25">
      <c r="A23" s="146"/>
      <c r="B23" s="10" t="s">
        <v>17</v>
      </c>
      <c r="C23" s="1" t="s">
        <v>1</v>
      </c>
      <c r="D23" s="1" t="s">
        <v>20</v>
      </c>
      <c r="E23" s="64">
        <v>0</v>
      </c>
      <c r="F23" s="48">
        <v>0.1</v>
      </c>
      <c r="G23" s="48" t="s">
        <v>289</v>
      </c>
      <c r="H23" s="136">
        <v>0</v>
      </c>
      <c r="I23" s="50">
        <f t="shared" si="1"/>
        <v>0</v>
      </c>
      <c r="J23" s="31" t="str">
        <f t="shared" si="0"/>
        <v>MUY BAJO</v>
      </c>
      <c r="K23" s="33">
        <f>+Hoja1!K23/Hoja1!$U$1</f>
        <v>0</v>
      </c>
      <c r="L23" s="33">
        <f>+Hoja1!L23/Hoja1!$U$1</f>
        <v>0</v>
      </c>
      <c r="M23" s="128">
        <f>+Hoja1!M23/Hoja1!$U$1</f>
        <v>0</v>
      </c>
      <c r="N23" s="33">
        <f>+Hoja1!N23/Hoja1!$U$1</f>
        <v>0</v>
      </c>
      <c r="O23" s="33">
        <f>+Hoja1!O23/Hoja1!$U$1</f>
        <v>0</v>
      </c>
      <c r="P23" s="107"/>
      <c r="Q23" s="31" t="s">
        <v>293</v>
      </c>
      <c r="R23" s="102"/>
      <c r="S23" s="32"/>
      <c r="T23" s="31" t="s">
        <v>293</v>
      </c>
    </row>
    <row r="24" spans="1:20" ht="25.5" hidden="1" x14ac:dyDescent="0.25">
      <c r="A24" s="146"/>
      <c r="B24" s="10" t="s">
        <v>17</v>
      </c>
      <c r="C24" s="1" t="s">
        <v>1</v>
      </c>
      <c r="D24" s="1" t="s">
        <v>21</v>
      </c>
      <c r="E24" s="64">
        <v>0</v>
      </c>
      <c r="F24" s="48">
        <v>0.1</v>
      </c>
      <c r="G24" s="49" t="s">
        <v>289</v>
      </c>
      <c r="H24" s="136">
        <v>0</v>
      </c>
      <c r="I24" s="50">
        <f t="shared" si="1"/>
        <v>0</v>
      </c>
      <c r="J24" s="31" t="str">
        <f t="shared" si="0"/>
        <v>MUY BAJO</v>
      </c>
      <c r="K24" s="33">
        <f>+Hoja1!K24/Hoja1!$U$1</f>
        <v>0</v>
      </c>
      <c r="L24" s="33">
        <f>+Hoja1!L24/Hoja1!$U$1</f>
        <v>0</v>
      </c>
      <c r="M24" s="128">
        <f>+Hoja1!M24/Hoja1!$U$1</f>
        <v>0</v>
      </c>
      <c r="N24" s="33">
        <f>+Hoja1!N24/Hoja1!$U$1</f>
        <v>0</v>
      </c>
      <c r="O24" s="33">
        <f>+Hoja1!O24/Hoja1!$U$1</f>
        <v>0</v>
      </c>
      <c r="P24" s="107"/>
      <c r="Q24" s="31" t="s">
        <v>293</v>
      </c>
      <c r="R24" s="102"/>
      <c r="S24" s="32"/>
      <c r="T24" s="31" t="s">
        <v>293</v>
      </c>
    </row>
    <row r="25" spans="1:20" hidden="1" x14ac:dyDescent="0.25">
      <c r="A25" s="146"/>
      <c r="B25" s="10" t="s">
        <v>17</v>
      </c>
      <c r="C25" s="1" t="s">
        <v>1</v>
      </c>
      <c r="D25" s="1" t="s">
        <v>22</v>
      </c>
      <c r="E25" s="64">
        <v>0</v>
      </c>
      <c r="F25" s="48">
        <v>0.1</v>
      </c>
      <c r="G25" s="49" t="s">
        <v>289</v>
      </c>
      <c r="H25" s="136">
        <v>0</v>
      </c>
      <c r="I25" s="50">
        <f t="shared" si="1"/>
        <v>0</v>
      </c>
      <c r="J25" s="31" t="str">
        <f t="shared" si="0"/>
        <v>MUY BAJO</v>
      </c>
      <c r="K25" s="33">
        <f>+Hoja1!K25/Hoja1!$U$1</f>
        <v>0</v>
      </c>
      <c r="L25" s="33">
        <f>+Hoja1!L25/Hoja1!$U$1</f>
        <v>0</v>
      </c>
      <c r="M25" s="128">
        <f>+Hoja1!M25/Hoja1!$U$1</f>
        <v>0</v>
      </c>
      <c r="N25" s="33">
        <f>+Hoja1!N25/Hoja1!$U$1</f>
        <v>0</v>
      </c>
      <c r="O25" s="33">
        <f>+Hoja1!O25/Hoja1!$U$1</f>
        <v>0</v>
      </c>
      <c r="P25" s="107"/>
      <c r="Q25" s="31" t="s">
        <v>293</v>
      </c>
      <c r="R25" s="102"/>
      <c r="S25" s="32"/>
      <c r="T25" s="31" t="s">
        <v>293</v>
      </c>
    </row>
    <row r="26" spans="1:20" ht="25.5" hidden="1" x14ac:dyDescent="0.25">
      <c r="A26" s="146"/>
      <c r="B26" s="10" t="s">
        <v>17</v>
      </c>
      <c r="C26" s="1" t="s">
        <v>1</v>
      </c>
      <c r="D26" s="1" t="s">
        <v>23</v>
      </c>
      <c r="E26" s="64">
        <v>0</v>
      </c>
      <c r="F26" s="48">
        <v>0.1</v>
      </c>
      <c r="G26" s="49" t="s">
        <v>289</v>
      </c>
      <c r="H26" s="136">
        <v>0</v>
      </c>
      <c r="I26" s="50">
        <f t="shared" si="1"/>
        <v>0</v>
      </c>
      <c r="J26" s="31" t="str">
        <f t="shared" si="0"/>
        <v>MUY BAJO</v>
      </c>
      <c r="K26" s="33">
        <f>+Hoja1!K26/Hoja1!$U$1</f>
        <v>0</v>
      </c>
      <c r="L26" s="33">
        <f>+Hoja1!L26/Hoja1!$U$1</f>
        <v>0</v>
      </c>
      <c r="M26" s="128">
        <f>+Hoja1!M26/Hoja1!$U$1</f>
        <v>0</v>
      </c>
      <c r="N26" s="33">
        <f>+Hoja1!N26/Hoja1!$U$1</f>
        <v>0</v>
      </c>
      <c r="O26" s="33">
        <f>+Hoja1!O26/Hoja1!$U$1</f>
        <v>0</v>
      </c>
      <c r="P26" s="107"/>
      <c r="Q26" s="31" t="s">
        <v>293</v>
      </c>
      <c r="R26" s="102"/>
      <c r="S26" s="32"/>
      <c r="T26" s="31" t="s">
        <v>293</v>
      </c>
    </row>
    <row r="27" spans="1:20" x14ac:dyDescent="0.25">
      <c r="A27" s="146"/>
      <c r="B27" s="11" t="s">
        <v>303</v>
      </c>
      <c r="C27" s="7"/>
      <c r="D27" s="7"/>
      <c r="E27" s="51"/>
      <c r="F27" s="51"/>
      <c r="G27" s="52"/>
      <c r="H27" s="52"/>
      <c r="I27" s="167">
        <f>+AVERAGE(I21:I26)</f>
        <v>0</v>
      </c>
      <c r="J27" s="168" t="str">
        <f t="shared" si="0"/>
        <v>MUY BAJO</v>
      </c>
      <c r="K27" s="36">
        <f>+Hoja1!K27/Hoja1!$U$1</f>
        <v>0</v>
      </c>
      <c r="L27" s="36">
        <f>+Hoja1!L27/Hoja1!$U$1</f>
        <v>0</v>
      </c>
      <c r="M27" s="36">
        <f>+Hoja1!M27/Hoja1!$U$1</f>
        <v>0</v>
      </c>
      <c r="N27" s="36">
        <f>+Hoja1!N27/Hoja1!$U$1</f>
        <v>0</v>
      </c>
      <c r="O27" s="36">
        <f>+Hoja1!O27/Hoja1!$U$1</f>
        <v>0</v>
      </c>
      <c r="P27" s="175"/>
      <c r="Q27" s="170"/>
      <c r="R27" s="181"/>
      <c r="S27" s="178"/>
      <c r="T27" s="170"/>
    </row>
    <row r="28" spans="1:20" x14ac:dyDescent="0.25">
      <c r="A28" s="13"/>
      <c r="B28" s="12" t="s">
        <v>304</v>
      </c>
      <c r="C28" s="9"/>
      <c r="D28" s="9"/>
      <c r="E28" s="57"/>
      <c r="F28" s="57"/>
      <c r="G28" s="58"/>
      <c r="H28" s="59"/>
      <c r="I28" s="173">
        <f>+I27</f>
        <v>0</v>
      </c>
      <c r="J28" s="174" t="str">
        <f t="shared" si="0"/>
        <v>MUY BAJO</v>
      </c>
      <c r="K28" s="38">
        <f>+Hoja1!K28/Hoja1!$U$1</f>
        <v>0</v>
      </c>
      <c r="L28" s="38">
        <f>+Hoja1!L28/Hoja1!$U$1</f>
        <v>0</v>
      </c>
      <c r="M28" s="38">
        <f>+Hoja1!M28/Hoja1!$U$1</f>
        <v>0</v>
      </c>
      <c r="N28" s="38">
        <f>+Hoja1!N28/Hoja1!$U$1</f>
        <v>0</v>
      </c>
      <c r="O28" s="38">
        <f>+Hoja1!O28/Hoja1!$U$1</f>
        <v>0</v>
      </c>
      <c r="P28" s="179"/>
      <c r="Q28" s="182"/>
      <c r="R28" s="171"/>
      <c r="S28" s="180"/>
      <c r="T28" s="182"/>
    </row>
    <row r="29" spans="1:20" ht="38.25" hidden="1" customHeight="1" x14ac:dyDescent="0.25">
      <c r="A29" s="140" t="s">
        <v>325</v>
      </c>
      <c r="B29" s="10" t="s">
        <v>24</v>
      </c>
      <c r="C29" s="1" t="s">
        <v>1</v>
      </c>
      <c r="D29" s="1" t="s">
        <v>25</v>
      </c>
      <c r="E29" s="49">
        <v>1</v>
      </c>
      <c r="F29" s="54">
        <v>1</v>
      </c>
      <c r="G29" s="49" t="s">
        <v>290</v>
      </c>
      <c r="H29" s="136">
        <v>0</v>
      </c>
      <c r="I29" s="55">
        <f t="shared" si="1"/>
        <v>0</v>
      </c>
      <c r="J29" s="31" t="str">
        <f t="shared" si="0"/>
        <v>MUY BAJO</v>
      </c>
      <c r="K29" s="33">
        <f>+Hoja1!K29/Hoja1!$U$1</f>
        <v>0</v>
      </c>
      <c r="L29" s="33">
        <f>+Hoja1!L29/Hoja1!$U$1</f>
        <v>0</v>
      </c>
      <c r="M29" s="132">
        <f>+Hoja1!M29/Hoja1!$U$1</f>
        <v>0</v>
      </c>
      <c r="N29" s="33">
        <f>+Hoja1!N29/Hoja1!$U$1</f>
        <v>0</v>
      </c>
      <c r="O29" s="33">
        <f>+Hoja1!O29/Hoja1!$U$1</f>
        <v>0</v>
      </c>
      <c r="P29" s="107"/>
      <c r="Q29" s="31" t="s">
        <v>293</v>
      </c>
      <c r="R29" s="102"/>
      <c r="S29" s="32"/>
      <c r="T29" s="31" t="s">
        <v>293</v>
      </c>
    </row>
    <row r="30" spans="1:20" ht="38.25" hidden="1" x14ac:dyDescent="0.25">
      <c r="A30" s="141"/>
      <c r="B30" s="10" t="s">
        <v>26</v>
      </c>
      <c r="C30" s="1" t="s">
        <v>27</v>
      </c>
      <c r="D30" s="1" t="s">
        <v>28</v>
      </c>
      <c r="E30" s="49">
        <v>334</v>
      </c>
      <c r="F30" s="49">
        <v>334</v>
      </c>
      <c r="G30" s="49" t="s">
        <v>290</v>
      </c>
      <c r="H30" s="136">
        <v>173</v>
      </c>
      <c r="I30" s="50">
        <f t="shared" si="1"/>
        <v>0.51796407185628746</v>
      </c>
      <c r="J30" s="31" t="str">
        <f t="shared" si="0"/>
        <v>MEDIO</v>
      </c>
      <c r="K30" s="33">
        <f>+Hoja1!K30/Hoja1!$U$1</f>
        <v>501</v>
      </c>
      <c r="L30" s="33">
        <f>+Hoja1!L30/Hoja1!$U$1</f>
        <v>269.5</v>
      </c>
      <c r="M30" s="132">
        <f>+Hoja1!M30/Hoja1!$U$1</f>
        <v>5.3792415169660679E-7</v>
      </c>
      <c r="N30" s="33">
        <f>+Hoja1!N30/Hoja1!$U$1</f>
        <v>109.64067</v>
      </c>
      <c r="O30" s="33">
        <f>+Hoja1!O30/Hoja1!$U$1</f>
        <v>179.08324099999999</v>
      </c>
      <c r="P30" s="107">
        <f>+O30/L30</f>
        <v>0.66450182189239326</v>
      </c>
      <c r="Q30" s="31" t="str">
        <f t="shared" si="3"/>
        <v>ALTO</v>
      </c>
      <c r="R30" s="102"/>
      <c r="S30" s="32">
        <f t="shared" si="4"/>
        <v>0.34418806942330549</v>
      </c>
      <c r="T30" s="31" t="str">
        <f t="shared" si="5"/>
        <v>BAJO</v>
      </c>
    </row>
    <row r="31" spans="1:20" ht="38.25" hidden="1" x14ac:dyDescent="0.25">
      <c r="A31" s="141"/>
      <c r="B31" s="10" t="s">
        <v>26</v>
      </c>
      <c r="C31" s="1" t="s">
        <v>29</v>
      </c>
      <c r="D31" s="1" t="s">
        <v>28</v>
      </c>
      <c r="E31" s="49">
        <v>8</v>
      </c>
      <c r="F31" s="49">
        <v>8</v>
      </c>
      <c r="G31" s="49" t="s">
        <v>290</v>
      </c>
      <c r="H31" s="136">
        <v>3</v>
      </c>
      <c r="I31" s="50">
        <f t="shared" si="1"/>
        <v>0.375</v>
      </c>
      <c r="J31" s="31" t="str">
        <f t="shared" si="0"/>
        <v>BAJO</v>
      </c>
      <c r="K31" s="33">
        <f>+Hoja1!K31/Hoja1!$U$1</f>
        <v>4</v>
      </c>
      <c r="L31" s="33">
        <f>+Hoja1!L31/Hoja1!$U$1</f>
        <v>7</v>
      </c>
      <c r="M31" s="132">
        <f>+Hoja1!M31/Hoja1!$U$1</f>
        <v>1.75E-6</v>
      </c>
      <c r="N31" s="33">
        <f>+Hoja1!N31/Hoja1!$U$1</f>
        <v>0</v>
      </c>
      <c r="O31" s="33">
        <f>+Hoja1!O31/Hoja1!$U$1</f>
        <v>0</v>
      </c>
      <c r="P31" s="107">
        <f t="shared" ref="P31:P71" si="7">+O31/L31</f>
        <v>0</v>
      </c>
      <c r="Q31" s="31" t="str">
        <f t="shared" si="3"/>
        <v>MUY BAJO</v>
      </c>
      <c r="R31" s="102"/>
      <c r="S31" s="32">
        <f t="shared" si="4"/>
        <v>0</v>
      </c>
      <c r="T31" s="31" t="str">
        <f t="shared" si="5"/>
        <v>MUY BAJO</v>
      </c>
    </row>
    <row r="32" spans="1:20" ht="38.25" hidden="1" x14ac:dyDescent="0.25">
      <c r="A32" s="141"/>
      <c r="B32" s="10" t="s">
        <v>26</v>
      </c>
      <c r="C32" s="1" t="s">
        <v>30</v>
      </c>
      <c r="D32" s="1" t="s">
        <v>28</v>
      </c>
      <c r="E32" s="49">
        <v>6</v>
      </c>
      <c r="F32" s="49">
        <v>6</v>
      </c>
      <c r="G32" s="49" t="s">
        <v>290</v>
      </c>
      <c r="H32" s="136">
        <v>7</v>
      </c>
      <c r="I32" s="50">
        <f t="shared" si="1"/>
        <v>1.1666666666666667</v>
      </c>
      <c r="J32" s="31" t="str">
        <f t="shared" si="0"/>
        <v>MUY ALTO</v>
      </c>
      <c r="K32" s="33">
        <f>+Hoja1!K32/Hoja1!$U$1</f>
        <v>3</v>
      </c>
      <c r="L32" s="33">
        <f>+Hoja1!L32/Hoja1!$U$1</f>
        <v>6</v>
      </c>
      <c r="M32" s="132">
        <f>+Hoja1!M32/Hoja1!$U$1</f>
        <v>1.9999999999999999E-6</v>
      </c>
      <c r="N32" s="33">
        <f>+Hoja1!N32/Hoja1!$U$1</f>
        <v>0</v>
      </c>
      <c r="O32" s="33">
        <f>+Hoja1!O32/Hoja1!$U$1</f>
        <v>0</v>
      </c>
      <c r="P32" s="107">
        <f t="shared" si="7"/>
        <v>0</v>
      </c>
      <c r="Q32" s="31" t="str">
        <f t="shared" si="3"/>
        <v>MUY BAJO</v>
      </c>
      <c r="R32" s="102"/>
      <c r="S32" s="32">
        <f t="shared" si="4"/>
        <v>0</v>
      </c>
      <c r="T32" s="31" t="str">
        <f t="shared" si="5"/>
        <v>MUY BAJO</v>
      </c>
    </row>
    <row r="33" spans="1:20" ht="38.25" hidden="1" x14ac:dyDescent="0.25">
      <c r="A33" s="141"/>
      <c r="B33" s="10" t="s">
        <v>26</v>
      </c>
      <c r="C33" s="1" t="s">
        <v>31</v>
      </c>
      <c r="D33" s="1" t="s">
        <v>28</v>
      </c>
      <c r="E33" s="49">
        <v>13</v>
      </c>
      <c r="F33" s="49">
        <v>13</v>
      </c>
      <c r="G33" s="49" t="s">
        <v>290</v>
      </c>
      <c r="H33" s="136">
        <v>17</v>
      </c>
      <c r="I33" s="50">
        <f t="shared" si="1"/>
        <v>1.3076923076923077</v>
      </c>
      <c r="J33" s="31" t="str">
        <f t="shared" si="0"/>
        <v>MUY ALTO</v>
      </c>
      <c r="K33" s="33">
        <f>+Hoja1!K33/Hoja1!$U$1</f>
        <v>6.5</v>
      </c>
      <c r="L33" s="33">
        <f>+Hoja1!L33/Hoja1!$U$1</f>
        <v>9.5</v>
      </c>
      <c r="M33" s="132">
        <f>+Hoja1!M33/Hoja1!$U$1</f>
        <v>1.4615384615384614E-6</v>
      </c>
      <c r="N33" s="33">
        <f>+Hoja1!N33/Hoja1!$U$1</f>
        <v>2.5245850000000001</v>
      </c>
      <c r="O33" s="33">
        <f>+Hoja1!O33/Hoja1!$U$1</f>
        <v>2.5245850000000001</v>
      </c>
      <c r="P33" s="107">
        <f t="shared" si="7"/>
        <v>0.26574578947368421</v>
      </c>
      <c r="Q33" s="31" t="str">
        <f t="shared" si="3"/>
        <v>BAJO</v>
      </c>
      <c r="R33" s="102"/>
      <c r="S33" s="32">
        <f t="shared" si="4"/>
        <v>0.34751372469635627</v>
      </c>
      <c r="T33" s="31" t="str">
        <f t="shared" si="5"/>
        <v>BAJO</v>
      </c>
    </row>
    <row r="34" spans="1:20" ht="38.25" hidden="1" x14ac:dyDescent="0.25">
      <c r="A34" s="141"/>
      <c r="B34" s="10" t="s">
        <v>26</v>
      </c>
      <c r="C34" s="1" t="s">
        <v>27</v>
      </c>
      <c r="D34" s="1" t="s">
        <v>32</v>
      </c>
      <c r="E34" s="54">
        <v>1096</v>
      </c>
      <c r="F34" s="54">
        <v>1096</v>
      </c>
      <c r="G34" s="49" t="s">
        <v>290</v>
      </c>
      <c r="H34" s="136">
        <v>32</v>
      </c>
      <c r="I34" s="55">
        <f t="shared" si="1"/>
        <v>2.9197080291970802E-2</v>
      </c>
      <c r="J34" s="31" t="str">
        <f t="shared" si="0"/>
        <v>MUY BAJO</v>
      </c>
      <c r="K34" s="33">
        <f>+Hoja1!K34/Hoja1!$U$1</f>
        <v>50</v>
      </c>
      <c r="L34" s="33">
        <f>+Hoja1!L34/Hoja1!$U$1</f>
        <v>30</v>
      </c>
      <c r="M34" s="132">
        <f>+Hoja1!M34/Hoja1!$U$1</f>
        <v>5.9999999999999997E-7</v>
      </c>
      <c r="N34" s="33">
        <f>+Hoja1!N34/Hoja1!$U$1</f>
        <v>8.4380299999999995</v>
      </c>
      <c r="O34" s="33">
        <f>+Hoja1!O34/Hoja1!$U$1</f>
        <v>13.438029999999999</v>
      </c>
      <c r="P34" s="107">
        <f t="shared" si="7"/>
        <v>0.44793433333333332</v>
      </c>
      <c r="Q34" s="31" t="str">
        <f t="shared" si="3"/>
        <v>MEDIO</v>
      </c>
      <c r="R34" s="102"/>
      <c r="S34" s="32">
        <f t="shared" si="4"/>
        <v>1.3078374695863747E-2</v>
      </c>
      <c r="T34" s="31" t="str">
        <f t="shared" si="5"/>
        <v>MUY BAJO</v>
      </c>
    </row>
    <row r="35" spans="1:20" ht="38.25" hidden="1" x14ac:dyDescent="0.25">
      <c r="A35" s="141"/>
      <c r="B35" s="10" t="s">
        <v>26</v>
      </c>
      <c r="C35" s="1" t="s">
        <v>29</v>
      </c>
      <c r="D35" s="1" t="s">
        <v>32</v>
      </c>
      <c r="E35" s="49">
        <v>13</v>
      </c>
      <c r="F35" s="54">
        <v>13</v>
      </c>
      <c r="G35" s="49" t="s">
        <v>290</v>
      </c>
      <c r="H35" s="136">
        <v>1</v>
      </c>
      <c r="I35" s="55">
        <f t="shared" si="1"/>
        <v>7.6923076923076927E-2</v>
      </c>
      <c r="J35" s="31" t="str">
        <f t="shared" si="0"/>
        <v>MUY BAJO</v>
      </c>
      <c r="K35" s="33">
        <f>+Hoja1!K35/Hoja1!$U$1</f>
        <v>2</v>
      </c>
      <c r="L35" s="33">
        <f>+Hoja1!L35/Hoja1!$U$1</f>
        <v>3</v>
      </c>
      <c r="M35" s="132">
        <f>+Hoja1!M35/Hoja1!$U$1</f>
        <v>1.5E-6</v>
      </c>
      <c r="N35" s="33">
        <f>+Hoja1!N35/Hoja1!$U$1</f>
        <v>0.51800000000000002</v>
      </c>
      <c r="O35" s="33">
        <f>+Hoja1!O35/Hoja1!$U$1</f>
        <v>0.51800000000000002</v>
      </c>
      <c r="P35" s="107">
        <f t="shared" si="7"/>
        <v>0.17266666666666666</v>
      </c>
      <c r="Q35" s="31" t="str">
        <f t="shared" si="3"/>
        <v>MUY BAJO</v>
      </c>
      <c r="R35" s="102"/>
      <c r="S35" s="32">
        <f t="shared" si="4"/>
        <v>1.3282051282051283E-2</v>
      </c>
      <c r="T35" s="31" t="str">
        <f t="shared" si="5"/>
        <v>MUY BAJO</v>
      </c>
    </row>
    <row r="36" spans="1:20" ht="38.25" hidden="1" x14ac:dyDescent="0.25">
      <c r="A36" s="141"/>
      <c r="B36" s="10" t="s">
        <v>26</v>
      </c>
      <c r="C36" s="1" t="s">
        <v>30</v>
      </c>
      <c r="D36" s="1" t="s">
        <v>32</v>
      </c>
      <c r="E36" s="54">
        <v>8</v>
      </c>
      <c r="F36" s="54">
        <v>8</v>
      </c>
      <c r="G36" s="49" t="s">
        <v>290</v>
      </c>
      <c r="H36" s="136">
        <v>0</v>
      </c>
      <c r="I36" s="55">
        <f t="shared" si="1"/>
        <v>0</v>
      </c>
      <c r="J36" s="31" t="str">
        <f t="shared" si="0"/>
        <v>MUY BAJO</v>
      </c>
      <c r="K36" s="33">
        <f>+Hoja1!K36/Hoja1!$U$1</f>
        <v>2</v>
      </c>
      <c r="L36" s="33">
        <f>+Hoja1!L36/Hoja1!$U$1</f>
        <v>3</v>
      </c>
      <c r="M36" s="132">
        <f>+Hoja1!M36/Hoja1!$U$1</f>
        <v>1.5E-6</v>
      </c>
      <c r="N36" s="33">
        <f>+Hoja1!N36/Hoja1!$U$1</f>
        <v>0.25900000000000001</v>
      </c>
      <c r="O36" s="33">
        <f>+Hoja1!O36/Hoja1!$U$1</f>
        <v>0.25900000000000001</v>
      </c>
      <c r="P36" s="107">
        <f t="shared" si="7"/>
        <v>8.6333333333333331E-2</v>
      </c>
      <c r="Q36" s="31" t="str">
        <f t="shared" si="3"/>
        <v>MUY BAJO</v>
      </c>
      <c r="R36" s="102"/>
      <c r="S36" s="32">
        <f t="shared" si="4"/>
        <v>0</v>
      </c>
      <c r="T36" s="31" t="str">
        <f t="shared" si="5"/>
        <v>MUY BAJO</v>
      </c>
    </row>
    <row r="37" spans="1:20" ht="38.25" hidden="1" x14ac:dyDescent="0.25">
      <c r="A37" s="141"/>
      <c r="B37" s="10" t="s">
        <v>26</v>
      </c>
      <c r="C37" s="1" t="s">
        <v>31</v>
      </c>
      <c r="D37" s="1" t="s">
        <v>32</v>
      </c>
      <c r="E37" s="54">
        <v>19</v>
      </c>
      <c r="F37" s="54">
        <v>19</v>
      </c>
      <c r="G37" s="49" t="s">
        <v>290</v>
      </c>
      <c r="H37" s="136">
        <v>0</v>
      </c>
      <c r="I37" s="55">
        <f t="shared" si="1"/>
        <v>0</v>
      </c>
      <c r="J37" s="31" t="str">
        <f t="shared" si="0"/>
        <v>MUY BAJO</v>
      </c>
      <c r="K37" s="33">
        <f>+Hoja1!K37/Hoja1!$U$1</f>
        <v>2</v>
      </c>
      <c r="L37" s="33">
        <f>+Hoja1!L37/Hoja1!$U$1</f>
        <v>3</v>
      </c>
      <c r="M37" s="132">
        <f>+Hoja1!M37/Hoja1!$U$1</f>
        <v>1.5E-6</v>
      </c>
      <c r="N37" s="33">
        <f>+Hoja1!N37/Hoja1!$U$1</f>
        <v>0</v>
      </c>
      <c r="O37" s="33">
        <f>+Hoja1!O37/Hoja1!$U$1</f>
        <v>0</v>
      </c>
      <c r="P37" s="107">
        <f t="shared" si="7"/>
        <v>0</v>
      </c>
      <c r="Q37" s="31" t="str">
        <f t="shared" si="3"/>
        <v>MUY BAJO</v>
      </c>
      <c r="R37" s="102"/>
      <c r="S37" s="32">
        <f t="shared" si="4"/>
        <v>0</v>
      </c>
      <c r="T37" s="31" t="str">
        <f t="shared" si="5"/>
        <v>MUY BAJO</v>
      </c>
    </row>
    <row r="38" spans="1:20" ht="25.5" hidden="1" x14ac:dyDescent="0.25">
      <c r="A38" s="141"/>
      <c r="B38" s="10" t="s">
        <v>26</v>
      </c>
      <c r="C38" s="3" t="s">
        <v>27</v>
      </c>
      <c r="D38" s="1" t="s">
        <v>33</v>
      </c>
      <c r="E38" s="54">
        <v>1096</v>
      </c>
      <c r="F38" s="54">
        <v>1096</v>
      </c>
      <c r="G38" s="49" t="s">
        <v>290</v>
      </c>
      <c r="H38" s="136">
        <v>114</v>
      </c>
      <c r="I38" s="55">
        <f t="shared" si="1"/>
        <v>0.10401459854014598</v>
      </c>
      <c r="J38" s="31" t="str">
        <f t="shared" si="0"/>
        <v>MUY BAJO</v>
      </c>
      <c r="K38" s="33">
        <f>+Hoja1!K38/Hoja1!$U$1</f>
        <v>50</v>
      </c>
      <c r="L38" s="33">
        <f>+Hoja1!L38/Hoja1!$U$1</f>
        <v>20</v>
      </c>
      <c r="M38" s="132">
        <f>+Hoja1!M38/Hoja1!$U$1</f>
        <v>4.0000000000000003E-7</v>
      </c>
      <c r="N38" s="33">
        <f>+Hoja1!N38/Hoja1!$U$1</f>
        <v>0.29799999999999999</v>
      </c>
      <c r="O38" s="33">
        <f>+Hoja1!O38/Hoja1!$U$1</f>
        <v>5.298</v>
      </c>
      <c r="P38" s="107">
        <f t="shared" si="7"/>
        <v>0.26490000000000002</v>
      </c>
      <c r="Q38" s="31" t="str">
        <f t="shared" si="3"/>
        <v>BAJO</v>
      </c>
      <c r="R38" s="102"/>
      <c r="S38" s="32">
        <f t="shared" si="4"/>
        <v>2.7553467153284675E-2</v>
      </c>
      <c r="T38" s="31" t="str">
        <f t="shared" si="5"/>
        <v>MUY BAJO</v>
      </c>
    </row>
    <row r="39" spans="1:20" ht="25.5" hidden="1" x14ac:dyDescent="0.25">
      <c r="A39" s="141"/>
      <c r="B39" s="10" t="s">
        <v>26</v>
      </c>
      <c r="C39" s="3" t="s">
        <v>29</v>
      </c>
      <c r="D39" s="1" t="s">
        <v>33</v>
      </c>
      <c r="E39" s="49">
        <v>13</v>
      </c>
      <c r="F39" s="54">
        <v>13</v>
      </c>
      <c r="G39" s="49" t="s">
        <v>290</v>
      </c>
      <c r="H39" s="136">
        <v>1</v>
      </c>
      <c r="I39" s="55">
        <f t="shared" si="1"/>
        <v>7.6923076923076927E-2</v>
      </c>
      <c r="J39" s="31" t="str">
        <f t="shared" si="0"/>
        <v>MUY BAJO</v>
      </c>
      <c r="K39" s="33">
        <f>+Hoja1!K39/Hoja1!$U$1</f>
        <v>2</v>
      </c>
      <c r="L39" s="33">
        <f>+Hoja1!L39/Hoja1!$U$1</f>
        <v>3</v>
      </c>
      <c r="M39" s="132">
        <f>+Hoja1!M39/Hoja1!$U$1</f>
        <v>1.5E-6</v>
      </c>
      <c r="N39" s="33">
        <f>+Hoja1!N39/Hoja1!$U$1</f>
        <v>0</v>
      </c>
      <c r="O39" s="33">
        <f>+Hoja1!O39/Hoja1!$U$1</f>
        <v>0</v>
      </c>
      <c r="P39" s="107">
        <f t="shared" si="7"/>
        <v>0</v>
      </c>
      <c r="Q39" s="31" t="str">
        <f t="shared" si="3"/>
        <v>MUY BAJO</v>
      </c>
      <c r="R39" s="102"/>
      <c r="S39" s="32">
        <f t="shared" si="4"/>
        <v>0</v>
      </c>
      <c r="T39" s="31" t="str">
        <f t="shared" si="5"/>
        <v>MUY BAJO</v>
      </c>
    </row>
    <row r="40" spans="1:20" ht="25.5" hidden="1" x14ac:dyDescent="0.25">
      <c r="A40" s="141"/>
      <c r="B40" s="10" t="s">
        <v>26</v>
      </c>
      <c r="C40" s="3" t="s">
        <v>30</v>
      </c>
      <c r="D40" s="1" t="s">
        <v>33</v>
      </c>
      <c r="E40" s="54">
        <v>8</v>
      </c>
      <c r="F40" s="54">
        <v>8</v>
      </c>
      <c r="G40" s="49" t="s">
        <v>290</v>
      </c>
      <c r="H40" s="136">
        <v>0</v>
      </c>
      <c r="I40" s="55">
        <f t="shared" si="1"/>
        <v>0</v>
      </c>
      <c r="J40" s="31" t="str">
        <f t="shared" si="0"/>
        <v>MUY BAJO</v>
      </c>
      <c r="K40" s="33">
        <f>+Hoja1!K40/Hoja1!$U$1</f>
        <v>2</v>
      </c>
      <c r="L40" s="33">
        <f>+Hoja1!L40/Hoja1!$U$1</f>
        <v>3</v>
      </c>
      <c r="M40" s="132">
        <f>+Hoja1!M40/Hoja1!$U$1</f>
        <v>1.5E-6</v>
      </c>
      <c r="N40" s="33">
        <f>+Hoja1!N40/Hoja1!$U$1</f>
        <v>0</v>
      </c>
      <c r="O40" s="33">
        <f>+Hoja1!O40/Hoja1!$U$1</f>
        <v>0</v>
      </c>
      <c r="P40" s="107">
        <f t="shared" si="7"/>
        <v>0</v>
      </c>
      <c r="Q40" s="31" t="str">
        <f t="shared" si="3"/>
        <v>MUY BAJO</v>
      </c>
      <c r="R40" s="102"/>
      <c r="S40" s="32">
        <f t="shared" si="4"/>
        <v>0</v>
      </c>
      <c r="T40" s="31" t="str">
        <f t="shared" si="5"/>
        <v>MUY BAJO</v>
      </c>
    </row>
    <row r="41" spans="1:20" ht="25.5" hidden="1" x14ac:dyDescent="0.25">
      <c r="A41" s="141"/>
      <c r="B41" s="10" t="s">
        <v>26</v>
      </c>
      <c r="C41" s="3" t="s">
        <v>31</v>
      </c>
      <c r="D41" s="1" t="s">
        <v>33</v>
      </c>
      <c r="E41" s="54">
        <v>19</v>
      </c>
      <c r="F41" s="54">
        <v>19</v>
      </c>
      <c r="G41" s="49" t="s">
        <v>290</v>
      </c>
      <c r="H41" s="136">
        <v>0</v>
      </c>
      <c r="I41" s="55">
        <f t="shared" si="1"/>
        <v>0</v>
      </c>
      <c r="J41" s="31" t="str">
        <f t="shared" si="0"/>
        <v>MUY BAJO</v>
      </c>
      <c r="K41" s="33">
        <f>+Hoja1!K41/Hoja1!$U$1</f>
        <v>2</v>
      </c>
      <c r="L41" s="33">
        <f>+Hoja1!L41/Hoja1!$U$1</f>
        <v>3</v>
      </c>
      <c r="M41" s="132">
        <f>+Hoja1!M41/Hoja1!$U$1</f>
        <v>1.5E-6</v>
      </c>
      <c r="N41" s="33">
        <f>+Hoja1!N41/Hoja1!$U$1</f>
        <v>0</v>
      </c>
      <c r="O41" s="33">
        <f>+Hoja1!O41/Hoja1!$U$1</f>
        <v>0</v>
      </c>
      <c r="P41" s="107">
        <f t="shared" si="7"/>
        <v>0</v>
      </c>
      <c r="Q41" s="31" t="str">
        <f t="shared" si="3"/>
        <v>MUY BAJO</v>
      </c>
      <c r="R41" s="102"/>
      <c r="S41" s="32">
        <f t="shared" si="4"/>
        <v>0</v>
      </c>
      <c r="T41" s="31" t="str">
        <f t="shared" si="5"/>
        <v>MUY BAJO</v>
      </c>
    </row>
    <row r="42" spans="1:20" ht="25.5" hidden="1" x14ac:dyDescent="0.25">
      <c r="A42" s="141"/>
      <c r="B42" s="10" t="s">
        <v>26</v>
      </c>
      <c r="C42" s="3" t="s">
        <v>27</v>
      </c>
      <c r="D42" s="1" t="s">
        <v>34</v>
      </c>
      <c r="E42" s="54">
        <v>0</v>
      </c>
      <c r="F42" s="54">
        <v>25</v>
      </c>
      <c r="G42" s="49" t="s">
        <v>289</v>
      </c>
      <c r="H42" s="136">
        <v>29</v>
      </c>
      <c r="I42" s="55">
        <f t="shared" si="1"/>
        <v>1.1599999999999999</v>
      </c>
      <c r="J42" s="31" t="str">
        <f t="shared" si="0"/>
        <v>MUY ALTO</v>
      </c>
      <c r="K42" s="33">
        <f>+Hoja1!K42/Hoja1!$U$1</f>
        <v>52</v>
      </c>
      <c r="L42" s="33">
        <f>+Hoja1!L42/Hoja1!$U$1</f>
        <v>10</v>
      </c>
      <c r="M42" s="132">
        <f>+Hoja1!M42/Hoja1!$U$1</f>
        <v>1.9230769230769231E-7</v>
      </c>
      <c r="N42" s="33">
        <f>+Hoja1!N42/Hoja1!$U$1</f>
        <v>4.2927359999999997</v>
      </c>
      <c r="O42" s="33">
        <f>+Hoja1!O42/Hoja1!$U$1</f>
        <v>4.2927359999999997</v>
      </c>
      <c r="P42" s="107">
        <f t="shared" si="7"/>
        <v>0.42927359999999998</v>
      </c>
      <c r="Q42" s="31" t="str">
        <f t="shared" si="3"/>
        <v>MEDIO</v>
      </c>
      <c r="R42" s="102"/>
      <c r="S42" s="32">
        <f t="shared" si="4"/>
        <v>0.49795737599999995</v>
      </c>
      <c r="T42" s="31" t="str">
        <f t="shared" si="5"/>
        <v>MEDIO</v>
      </c>
    </row>
    <row r="43" spans="1:20" ht="25.5" hidden="1" x14ac:dyDescent="0.25">
      <c r="A43" s="141"/>
      <c r="B43" s="10" t="s">
        <v>26</v>
      </c>
      <c r="C43" s="3" t="s">
        <v>29</v>
      </c>
      <c r="D43" s="1" t="s">
        <v>34</v>
      </c>
      <c r="E43" s="54">
        <v>0</v>
      </c>
      <c r="F43" s="54"/>
      <c r="G43" s="49" t="s">
        <v>289</v>
      </c>
      <c r="H43" s="136">
        <v>3</v>
      </c>
      <c r="I43" s="55"/>
      <c r="J43" s="31" t="s">
        <v>293</v>
      </c>
      <c r="K43" s="33">
        <f>+Hoja1!K43/Hoja1!$U$1</f>
        <v>2</v>
      </c>
      <c r="L43" s="33">
        <f>+Hoja1!L43/Hoja1!$U$1</f>
        <v>1</v>
      </c>
      <c r="M43" s="132">
        <f>+Hoja1!M43/Hoja1!$U$1</f>
        <v>4.9999999999999998E-7</v>
      </c>
      <c r="N43" s="33">
        <f>+Hoja1!N43/Hoja1!$U$1</f>
        <v>0</v>
      </c>
      <c r="O43" s="33">
        <f>+Hoja1!O43/Hoja1!$U$1</f>
        <v>0</v>
      </c>
      <c r="P43" s="107">
        <f t="shared" si="7"/>
        <v>0</v>
      </c>
      <c r="Q43" s="31" t="str">
        <f t="shared" si="3"/>
        <v>MUY BAJO</v>
      </c>
      <c r="R43" s="102"/>
      <c r="S43" s="32">
        <f t="shared" si="4"/>
        <v>0</v>
      </c>
      <c r="T43" s="31" t="str">
        <f t="shared" si="5"/>
        <v>MUY BAJO</v>
      </c>
    </row>
    <row r="44" spans="1:20" ht="25.5" hidden="1" x14ac:dyDescent="0.25">
      <c r="A44" s="141"/>
      <c r="B44" s="10" t="s">
        <v>26</v>
      </c>
      <c r="C44" s="3" t="s">
        <v>30</v>
      </c>
      <c r="D44" s="1" t="s">
        <v>34</v>
      </c>
      <c r="E44" s="54">
        <v>0</v>
      </c>
      <c r="F44" s="54"/>
      <c r="G44" s="49" t="s">
        <v>289</v>
      </c>
      <c r="H44" s="136">
        <v>2</v>
      </c>
      <c r="I44" s="55"/>
      <c r="J44" s="31" t="s">
        <v>293</v>
      </c>
      <c r="K44" s="33">
        <f>+Hoja1!K44/Hoja1!$U$1</f>
        <v>2</v>
      </c>
      <c r="L44" s="33">
        <f>+Hoja1!L44/Hoja1!$U$1</f>
        <v>1</v>
      </c>
      <c r="M44" s="132">
        <f>+Hoja1!M44/Hoja1!$U$1</f>
        <v>4.9999999999999998E-7</v>
      </c>
      <c r="N44" s="33">
        <f>+Hoja1!N44/Hoja1!$U$1</f>
        <v>0</v>
      </c>
      <c r="O44" s="33">
        <f>+Hoja1!O44/Hoja1!$U$1</f>
        <v>0</v>
      </c>
      <c r="P44" s="107">
        <f t="shared" si="7"/>
        <v>0</v>
      </c>
      <c r="Q44" s="31" t="str">
        <f t="shared" si="3"/>
        <v>MUY BAJO</v>
      </c>
      <c r="R44" s="102"/>
      <c r="S44" s="32">
        <f t="shared" si="4"/>
        <v>0</v>
      </c>
      <c r="T44" s="31" t="str">
        <f t="shared" si="5"/>
        <v>MUY BAJO</v>
      </c>
    </row>
    <row r="45" spans="1:20" ht="25.5" hidden="1" x14ac:dyDescent="0.25">
      <c r="A45" s="141"/>
      <c r="B45" s="10" t="s">
        <v>26</v>
      </c>
      <c r="C45" s="3" t="s">
        <v>31</v>
      </c>
      <c r="D45" s="1" t="s">
        <v>34</v>
      </c>
      <c r="E45" s="54">
        <v>0</v>
      </c>
      <c r="F45" s="54">
        <v>1</v>
      </c>
      <c r="G45" s="49" t="s">
        <v>289</v>
      </c>
      <c r="H45" s="136">
        <v>9</v>
      </c>
      <c r="I45" s="55">
        <f t="shared" si="1"/>
        <v>9</v>
      </c>
      <c r="J45" s="31" t="str">
        <f t="shared" ref="J45:J109" si="8">IF(I45&lt;=20%,"MUY BAJO",IF(AND(I45&gt;20%,I45&lt;=40%),"BAJO",IF(AND(I45&gt;40%,I45&lt;=60%),"MEDIO",IF(AND(I45&gt;60%,I45&lt;=80%),"ALTO","MUY ALTO"))))</f>
        <v>MUY ALTO</v>
      </c>
      <c r="K45" s="33">
        <f>+Hoja1!K45/Hoja1!$U$1</f>
        <v>2</v>
      </c>
      <c r="L45" s="33">
        <f>+Hoja1!L45/Hoja1!$U$1</f>
        <v>1</v>
      </c>
      <c r="M45" s="132">
        <f>+Hoja1!M45/Hoja1!$U$1</f>
        <v>4.9999999999999998E-7</v>
      </c>
      <c r="N45" s="33">
        <f>+Hoja1!N45/Hoja1!$U$1</f>
        <v>0</v>
      </c>
      <c r="O45" s="33">
        <f>+Hoja1!O45/Hoja1!$U$1</f>
        <v>0</v>
      </c>
      <c r="P45" s="107">
        <f t="shared" si="7"/>
        <v>0</v>
      </c>
      <c r="Q45" s="31" t="str">
        <f t="shared" si="3"/>
        <v>MUY BAJO</v>
      </c>
      <c r="R45" s="102"/>
      <c r="S45" s="32">
        <f t="shared" si="4"/>
        <v>0</v>
      </c>
      <c r="T45" s="31" t="str">
        <f t="shared" si="5"/>
        <v>MUY BAJO</v>
      </c>
    </row>
    <row r="46" spans="1:20" ht="25.5" hidden="1" x14ac:dyDescent="0.25">
      <c r="A46" s="141"/>
      <c r="B46" s="10" t="s">
        <v>35</v>
      </c>
      <c r="C46" s="3" t="s">
        <v>1</v>
      </c>
      <c r="D46" s="1" t="s">
        <v>36</v>
      </c>
      <c r="E46" s="65">
        <v>88</v>
      </c>
      <c r="F46" s="54">
        <v>1</v>
      </c>
      <c r="G46" s="49" t="s">
        <v>289</v>
      </c>
      <c r="H46" s="136">
        <v>1</v>
      </c>
      <c r="I46" s="55">
        <f t="shared" si="1"/>
        <v>1</v>
      </c>
      <c r="J46" s="31" t="str">
        <f t="shared" si="8"/>
        <v>MUY ALTO</v>
      </c>
      <c r="K46" s="33">
        <f>+Hoja1!K46/Hoja1!$U$1</f>
        <v>2500</v>
      </c>
      <c r="L46" s="33">
        <f>+Hoja1!L46/Hoja1!$U$1</f>
        <v>951.37714900000003</v>
      </c>
      <c r="M46" s="132">
        <f>+Hoja1!M46/Hoja1!$U$1</f>
        <v>3.8055085960000002E-7</v>
      </c>
      <c r="N46" s="33">
        <f>+Hoja1!N46/Hoja1!$U$1</f>
        <v>336.12566600000002</v>
      </c>
      <c r="O46" s="33">
        <f>+Hoja1!O46/Hoja1!$U$1</f>
        <v>757.45236</v>
      </c>
      <c r="P46" s="107">
        <f t="shared" si="7"/>
        <v>0.7961641298576112</v>
      </c>
      <c r="Q46" s="31" t="str">
        <f t="shared" si="3"/>
        <v>ALTO</v>
      </c>
      <c r="R46" s="102"/>
      <c r="S46" s="32">
        <f t="shared" si="4"/>
        <v>0.7961641298576112</v>
      </c>
      <c r="T46" s="31" t="str">
        <f t="shared" si="5"/>
        <v>ALTO</v>
      </c>
    </row>
    <row r="47" spans="1:20" ht="25.5" hidden="1" x14ac:dyDescent="0.25">
      <c r="A47" s="141"/>
      <c r="B47" s="10" t="s">
        <v>35</v>
      </c>
      <c r="C47" s="3" t="s">
        <v>1</v>
      </c>
      <c r="D47" s="1" t="s">
        <v>37</v>
      </c>
      <c r="E47" s="65">
        <v>3</v>
      </c>
      <c r="F47" s="54">
        <v>1</v>
      </c>
      <c r="G47" s="49" t="s">
        <v>289</v>
      </c>
      <c r="H47" s="136">
        <v>0</v>
      </c>
      <c r="I47" s="55">
        <f t="shared" si="1"/>
        <v>0</v>
      </c>
      <c r="J47" s="31" t="str">
        <f t="shared" si="8"/>
        <v>MUY BAJO</v>
      </c>
      <c r="K47" s="33">
        <f>+Hoja1!K47/Hoja1!$U$1</f>
        <v>120</v>
      </c>
      <c r="L47" s="33">
        <f>+Hoja1!L47/Hoja1!$U$1</f>
        <v>15</v>
      </c>
      <c r="M47" s="132">
        <f>+Hoja1!M47/Hoja1!$U$1</f>
        <v>1.2499999999999999E-7</v>
      </c>
      <c r="N47" s="33">
        <f>+Hoja1!N47/Hoja1!$U$1</f>
        <v>2.6123500000000002</v>
      </c>
      <c r="O47" s="33">
        <f>+Hoja1!O47/Hoja1!$U$1</f>
        <v>2.6123500000000002</v>
      </c>
      <c r="P47" s="107">
        <f t="shared" si="7"/>
        <v>0.17415666666666668</v>
      </c>
      <c r="Q47" s="31" t="str">
        <f>IF(P47&lt;=20%,"MUY BAJO",IF(AND(P47&gt;20%,P47&lt;=40%),"BAJO",IF(AND(P47&gt;40%,P47&lt;=60%),"MEDIO",IF(AND(P47&gt;60%,P47&lt;=80%),"ALTO","MUY ALTO"))))</f>
        <v>MUY BAJO</v>
      </c>
      <c r="R47" s="102"/>
      <c r="S47" s="32">
        <f t="shared" si="4"/>
        <v>0</v>
      </c>
      <c r="T47" s="31" t="str">
        <f t="shared" si="5"/>
        <v>MUY BAJO</v>
      </c>
    </row>
    <row r="48" spans="1:20" ht="38.25" hidden="1" x14ac:dyDescent="0.25">
      <c r="A48" s="141"/>
      <c r="B48" s="10" t="s">
        <v>38</v>
      </c>
      <c r="C48" s="3" t="s">
        <v>27</v>
      </c>
      <c r="D48" s="1" t="s">
        <v>39</v>
      </c>
      <c r="E48" s="49">
        <v>256</v>
      </c>
      <c r="F48" s="54">
        <v>110</v>
      </c>
      <c r="G48" s="49" t="s">
        <v>291</v>
      </c>
      <c r="H48" s="136">
        <v>73</v>
      </c>
      <c r="I48" s="55">
        <f t="shared" si="1"/>
        <v>0.66363636363636369</v>
      </c>
      <c r="J48" s="31" t="str">
        <f t="shared" si="8"/>
        <v>ALTO</v>
      </c>
      <c r="K48" s="33">
        <f>+Hoja1!K48/Hoja1!$U$1</f>
        <v>20</v>
      </c>
      <c r="L48" s="33">
        <f>+Hoja1!L48/Hoja1!$U$1</f>
        <v>20</v>
      </c>
      <c r="M48" s="132">
        <f>+Hoja1!M48/Hoja1!$U$1</f>
        <v>9.9999999999999995E-7</v>
      </c>
      <c r="N48" s="33">
        <f>+Hoja1!N48/Hoja1!$U$1</f>
        <v>3.35</v>
      </c>
      <c r="O48" s="33">
        <f>+Hoja1!O48/Hoja1!$U$1</f>
        <v>3.35</v>
      </c>
      <c r="P48" s="107">
        <f t="shared" si="7"/>
        <v>0.16750000000000001</v>
      </c>
      <c r="Q48" s="31" t="str">
        <f t="shared" si="3"/>
        <v>MUY BAJO</v>
      </c>
      <c r="R48" s="102"/>
      <c r="S48" s="32">
        <f t="shared" si="4"/>
        <v>0.11115909090909093</v>
      </c>
      <c r="T48" s="31" t="str">
        <f t="shared" si="5"/>
        <v>MUY BAJO</v>
      </c>
    </row>
    <row r="49" spans="1:20" ht="38.25" hidden="1" x14ac:dyDescent="0.25">
      <c r="A49" s="141"/>
      <c r="B49" s="10" t="s">
        <v>38</v>
      </c>
      <c r="C49" s="3" t="s">
        <v>29</v>
      </c>
      <c r="D49" s="1" t="s">
        <v>39</v>
      </c>
      <c r="E49" s="49">
        <v>0</v>
      </c>
      <c r="F49" s="54">
        <v>13</v>
      </c>
      <c r="G49" s="49" t="s">
        <v>291</v>
      </c>
      <c r="H49" s="136">
        <v>12</v>
      </c>
      <c r="I49" s="55">
        <f t="shared" si="1"/>
        <v>0.92307692307692313</v>
      </c>
      <c r="J49" s="31" t="str">
        <f t="shared" si="8"/>
        <v>MUY ALTO</v>
      </c>
      <c r="K49" s="33">
        <f>+Hoja1!K49/Hoja1!$U$1</f>
        <v>5</v>
      </c>
      <c r="L49" s="33">
        <f>+Hoja1!L49/Hoja1!$U$1</f>
        <v>5</v>
      </c>
      <c r="M49" s="132">
        <f>+Hoja1!M49/Hoja1!$U$1</f>
        <v>9.9999999999999995E-7</v>
      </c>
      <c r="N49" s="33">
        <f>+Hoja1!N49/Hoja1!$U$1</f>
        <v>0</v>
      </c>
      <c r="O49" s="33">
        <f>+Hoja1!O49/Hoja1!$U$1</f>
        <v>0</v>
      </c>
      <c r="P49" s="107">
        <f t="shared" si="7"/>
        <v>0</v>
      </c>
      <c r="Q49" s="31" t="str">
        <f t="shared" si="3"/>
        <v>MUY BAJO</v>
      </c>
      <c r="R49" s="102"/>
      <c r="S49" s="32">
        <f t="shared" si="4"/>
        <v>0</v>
      </c>
      <c r="T49" s="31" t="str">
        <f t="shared" si="5"/>
        <v>MUY BAJO</v>
      </c>
    </row>
    <row r="50" spans="1:20" ht="38.25" hidden="1" x14ac:dyDescent="0.25">
      <c r="A50" s="141"/>
      <c r="B50" s="10" t="s">
        <v>38</v>
      </c>
      <c r="C50" s="3" t="s">
        <v>30</v>
      </c>
      <c r="D50" s="1" t="s">
        <v>39</v>
      </c>
      <c r="E50" s="49">
        <v>0</v>
      </c>
      <c r="F50" s="54">
        <v>8</v>
      </c>
      <c r="G50" s="49" t="s">
        <v>291</v>
      </c>
      <c r="H50" s="136">
        <v>13</v>
      </c>
      <c r="I50" s="55">
        <f t="shared" si="1"/>
        <v>1.625</v>
      </c>
      <c r="J50" s="31" t="str">
        <f t="shared" si="8"/>
        <v>MUY ALTO</v>
      </c>
      <c r="K50" s="33">
        <f>+Hoja1!K50/Hoja1!$U$1</f>
        <v>5</v>
      </c>
      <c r="L50" s="33">
        <f>+Hoja1!L50/Hoja1!$U$1</f>
        <v>5</v>
      </c>
      <c r="M50" s="132">
        <f>+Hoja1!M50/Hoja1!$U$1</f>
        <v>9.9999999999999995E-7</v>
      </c>
      <c r="N50" s="33">
        <f>+Hoja1!N50/Hoja1!$U$1</f>
        <v>0</v>
      </c>
      <c r="O50" s="33">
        <f>+Hoja1!O50/Hoja1!$U$1</f>
        <v>0</v>
      </c>
      <c r="P50" s="107">
        <f t="shared" si="7"/>
        <v>0</v>
      </c>
      <c r="Q50" s="31" t="str">
        <f t="shared" si="3"/>
        <v>MUY BAJO</v>
      </c>
      <c r="R50" s="102"/>
      <c r="S50" s="32">
        <f t="shared" si="4"/>
        <v>0</v>
      </c>
      <c r="T50" s="31" t="str">
        <f t="shared" si="5"/>
        <v>MUY BAJO</v>
      </c>
    </row>
    <row r="51" spans="1:20" ht="38.25" hidden="1" x14ac:dyDescent="0.25">
      <c r="A51" s="141"/>
      <c r="B51" s="10" t="s">
        <v>38</v>
      </c>
      <c r="C51" s="3" t="s">
        <v>31</v>
      </c>
      <c r="D51" s="1" t="s">
        <v>39</v>
      </c>
      <c r="E51" s="49">
        <v>0</v>
      </c>
      <c r="F51" s="54">
        <v>19</v>
      </c>
      <c r="G51" s="49" t="s">
        <v>291</v>
      </c>
      <c r="H51" s="136">
        <v>12</v>
      </c>
      <c r="I51" s="55">
        <f t="shared" si="1"/>
        <v>0.63157894736842102</v>
      </c>
      <c r="J51" s="31" t="str">
        <f t="shared" si="8"/>
        <v>ALTO</v>
      </c>
      <c r="K51" s="33">
        <f>+Hoja1!K51/Hoja1!$U$1</f>
        <v>6</v>
      </c>
      <c r="L51" s="33">
        <f>+Hoja1!L51/Hoja1!$U$1</f>
        <v>6</v>
      </c>
      <c r="M51" s="132">
        <f>+Hoja1!M51/Hoja1!$U$1</f>
        <v>9.9999999999999995E-7</v>
      </c>
      <c r="N51" s="33">
        <f>+Hoja1!N51/Hoja1!$U$1</f>
        <v>0</v>
      </c>
      <c r="O51" s="33">
        <f>+Hoja1!O51/Hoja1!$U$1</f>
        <v>0</v>
      </c>
      <c r="P51" s="107">
        <f t="shared" si="7"/>
        <v>0</v>
      </c>
      <c r="Q51" s="31" t="str">
        <f t="shared" si="3"/>
        <v>MUY BAJO</v>
      </c>
      <c r="R51" s="102"/>
      <c r="S51" s="32">
        <f t="shared" si="4"/>
        <v>0</v>
      </c>
      <c r="T51" s="31" t="str">
        <f t="shared" si="5"/>
        <v>MUY BAJO</v>
      </c>
    </row>
    <row r="52" spans="1:20" ht="38.25" hidden="1" x14ac:dyDescent="0.25">
      <c r="A52" s="141"/>
      <c r="B52" s="10" t="s">
        <v>40</v>
      </c>
      <c r="C52" s="3" t="s">
        <v>27</v>
      </c>
      <c r="D52" s="1" t="s">
        <v>41</v>
      </c>
      <c r="E52" s="66">
        <v>1123</v>
      </c>
      <c r="F52" s="67">
        <v>150</v>
      </c>
      <c r="G52" s="66" t="s">
        <v>289</v>
      </c>
      <c r="H52" s="136">
        <v>91</v>
      </c>
      <c r="I52" s="68">
        <f t="shared" si="1"/>
        <v>0.60666666666666669</v>
      </c>
      <c r="J52" s="31" t="str">
        <f t="shared" si="8"/>
        <v>ALTO</v>
      </c>
      <c r="K52" s="33">
        <f>+Hoja1!K52/Hoja1!$U$1</f>
        <v>400</v>
      </c>
      <c r="L52" s="33">
        <f>+Hoja1!L52/Hoja1!$U$1</f>
        <v>51.5</v>
      </c>
      <c r="M52" s="132">
        <f>+Hoja1!M52/Hoja1!$U$1</f>
        <v>1.2875000000000001E-7</v>
      </c>
      <c r="N52" s="33">
        <f>+Hoja1!N52/Hoja1!$U$1</f>
        <v>3.2881330000000002</v>
      </c>
      <c r="O52" s="33">
        <f>+Hoja1!O52/Hoja1!$U$1</f>
        <v>42.954799000000001</v>
      </c>
      <c r="P52" s="107">
        <f t="shared" si="7"/>
        <v>0.83407376699029123</v>
      </c>
      <c r="Q52" s="31" t="str">
        <f t="shared" si="3"/>
        <v>MUY ALTO</v>
      </c>
      <c r="R52" s="102"/>
      <c r="S52" s="32">
        <f t="shared" si="4"/>
        <v>0.50600475197410999</v>
      </c>
      <c r="T52" s="31" t="str">
        <f t="shared" si="5"/>
        <v>MEDIO</v>
      </c>
    </row>
    <row r="53" spans="1:20" ht="38.25" hidden="1" x14ac:dyDescent="0.25">
      <c r="A53" s="141"/>
      <c r="B53" s="10" t="s">
        <v>40</v>
      </c>
      <c r="C53" s="3" t="s">
        <v>29</v>
      </c>
      <c r="D53" s="1" t="s">
        <v>41</v>
      </c>
      <c r="E53" s="49">
        <v>3</v>
      </c>
      <c r="F53" s="54">
        <v>1</v>
      </c>
      <c r="G53" s="49" t="s">
        <v>289</v>
      </c>
      <c r="H53" s="136">
        <v>0</v>
      </c>
      <c r="I53" s="55">
        <f t="shared" si="1"/>
        <v>0</v>
      </c>
      <c r="J53" s="31" t="str">
        <f t="shared" si="8"/>
        <v>MUY BAJO</v>
      </c>
      <c r="K53" s="33">
        <f>+Hoja1!K53/Hoja1!$U$1</f>
        <v>5</v>
      </c>
      <c r="L53" s="33">
        <f>+Hoja1!L53/Hoja1!$U$1</f>
        <v>6</v>
      </c>
      <c r="M53" s="132">
        <f>+Hoja1!M53/Hoja1!$U$1</f>
        <v>1.1999999999999999E-6</v>
      </c>
      <c r="N53" s="33">
        <f>+Hoja1!N53/Hoja1!$U$1</f>
        <v>0</v>
      </c>
      <c r="O53" s="33">
        <f>+Hoja1!O53/Hoja1!$U$1</f>
        <v>0</v>
      </c>
      <c r="P53" s="107">
        <f t="shared" si="7"/>
        <v>0</v>
      </c>
      <c r="Q53" s="31" t="str">
        <f t="shared" si="3"/>
        <v>MUY BAJO</v>
      </c>
      <c r="R53" s="102"/>
      <c r="S53" s="32">
        <f t="shared" si="4"/>
        <v>0</v>
      </c>
      <c r="T53" s="31" t="str">
        <f t="shared" si="5"/>
        <v>MUY BAJO</v>
      </c>
    </row>
    <row r="54" spans="1:20" ht="38.25" hidden="1" x14ac:dyDescent="0.25">
      <c r="A54" s="141"/>
      <c r="B54" s="10" t="s">
        <v>40</v>
      </c>
      <c r="C54" s="3" t="s">
        <v>30</v>
      </c>
      <c r="D54" s="1" t="s">
        <v>41</v>
      </c>
      <c r="E54" s="49">
        <v>4</v>
      </c>
      <c r="F54" s="54">
        <v>1</v>
      </c>
      <c r="G54" s="49" t="s">
        <v>289</v>
      </c>
      <c r="H54" s="136">
        <v>0</v>
      </c>
      <c r="I54" s="55">
        <f t="shared" si="1"/>
        <v>0</v>
      </c>
      <c r="J54" s="31" t="str">
        <f t="shared" si="8"/>
        <v>MUY BAJO</v>
      </c>
      <c r="K54" s="33">
        <f>+Hoja1!K54/Hoja1!$U$1</f>
        <v>5</v>
      </c>
      <c r="L54" s="33">
        <f>+Hoja1!L54/Hoja1!$U$1</f>
        <v>6</v>
      </c>
      <c r="M54" s="132">
        <f>+Hoja1!M54/Hoja1!$U$1</f>
        <v>1.1999999999999999E-6</v>
      </c>
      <c r="N54" s="33">
        <f>+Hoja1!N54/Hoja1!$U$1</f>
        <v>0</v>
      </c>
      <c r="O54" s="33">
        <f>+Hoja1!O54/Hoja1!$U$1</f>
        <v>0</v>
      </c>
      <c r="P54" s="107">
        <f t="shared" si="7"/>
        <v>0</v>
      </c>
      <c r="Q54" s="31" t="str">
        <f t="shared" si="3"/>
        <v>MUY BAJO</v>
      </c>
      <c r="R54" s="102"/>
      <c r="S54" s="32">
        <f t="shared" si="4"/>
        <v>0</v>
      </c>
      <c r="T54" s="31" t="str">
        <f t="shared" si="5"/>
        <v>MUY BAJO</v>
      </c>
    </row>
    <row r="55" spans="1:20" ht="38.25" hidden="1" x14ac:dyDescent="0.25">
      <c r="A55" s="141"/>
      <c r="B55" s="10" t="s">
        <v>40</v>
      </c>
      <c r="C55" s="3" t="s">
        <v>31</v>
      </c>
      <c r="D55" s="1" t="s">
        <v>41</v>
      </c>
      <c r="E55" s="49">
        <v>12</v>
      </c>
      <c r="F55" s="54">
        <v>1</v>
      </c>
      <c r="G55" s="49" t="s">
        <v>289</v>
      </c>
      <c r="H55" s="136">
        <v>1</v>
      </c>
      <c r="I55" s="55">
        <f t="shared" si="1"/>
        <v>1</v>
      </c>
      <c r="J55" s="31" t="str">
        <f t="shared" si="8"/>
        <v>MUY ALTO</v>
      </c>
      <c r="K55" s="33">
        <f>+Hoja1!K55/Hoja1!$U$1</f>
        <v>5</v>
      </c>
      <c r="L55" s="33">
        <f>+Hoja1!L55/Hoja1!$U$1</f>
        <v>6</v>
      </c>
      <c r="M55" s="132">
        <f>+Hoja1!M55/Hoja1!$U$1</f>
        <v>1.1999999999999999E-6</v>
      </c>
      <c r="N55" s="33">
        <f>+Hoja1!N55/Hoja1!$U$1</f>
        <v>0</v>
      </c>
      <c r="O55" s="33">
        <f>+Hoja1!O55/Hoja1!$U$1</f>
        <v>0</v>
      </c>
      <c r="P55" s="107">
        <f t="shared" si="7"/>
        <v>0</v>
      </c>
      <c r="Q55" s="31" t="str">
        <f t="shared" si="3"/>
        <v>MUY BAJO</v>
      </c>
      <c r="R55" s="102"/>
      <c r="S55" s="32">
        <f t="shared" si="4"/>
        <v>0</v>
      </c>
      <c r="T55" s="31" t="str">
        <f t="shared" si="5"/>
        <v>MUY BAJO</v>
      </c>
    </row>
    <row r="56" spans="1:20" ht="38.25" hidden="1" x14ac:dyDescent="0.25">
      <c r="A56" s="141"/>
      <c r="B56" s="10" t="s">
        <v>40</v>
      </c>
      <c r="C56" s="3" t="s">
        <v>27</v>
      </c>
      <c r="D56" s="1" t="s">
        <v>42</v>
      </c>
      <c r="E56" s="49">
        <v>2087</v>
      </c>
      <c r="F56" s="54">
        <v>200</v>
      </c>
      <c r="G56" s="49" t="s">
        <v>289</v>
      </c>
      <c r="H56" s="136">
        <v>177</v>
      </c>
      <c r="I56" s="55">
        <f t="shared" si="1"/>
        <v>0.88500000000000001</v>
      </c>
      <c r="J56" s="31" t="str">
        <f t="shared" si="8"/>
        <v>MUY ALTO</v>
      </c>
      <c r="K56" s="33">
        <f>+Hoja1!K56/Hoja1!$U$1</f>
        <v>300</v>
      </c>
      <c r="L56" s="33">
        <f>+Hoja1!L56/Hoja1!$U$1</f>
        <v>25</v>
      </c>
      <c r="M56" s="132">
        <f>+Hoja1!M56/Hoja1!$U$1</f>
        <v>8.3333333333333325E-8</v>
      </c>
      <c r="N56" s="33">
        <f>+Hoja1!N56/Hoja1!$U$1</f>
        <v>6.448817</v>
      </c>
      <c r="O56" s="33">
        <f>+Hoja1!O56/Hoja1!$U$1</f>
        <v>11.3</v>
      </c>
      <c r="P56" s="107">
        <f t="shared" si="7"/>
        <v>0.45200000000000001</v>
      </c>
      <c r="Q56" s="31" t="str">
        <f t="shared" si="3"/>
        <v>MEDIO</v>
      </c>
      <c r="R56" s="102"/>
      <c r="S56" s="32">
        <f t="shared" si="4"/>
        <v>0.40002000000000004</v>
      </c>
      <c r="T56" s="31" t="str">
        <f t="shared" si="5"/>
        <v>MEDIO</v>
      </c>
    </row>
    <row r="57" spans="1:20" ht="38.25" hidden="1" x14ac:dyDescent="0.25">
      <c r="A57" s="141"/>
      <c r="B57" s="10" t="s">
        <v>40</v>
      </c>
      <c r="C57" s="3" t="s">
        <v>29</v>
      </c>
      <c r="D57" s="1" t="s">
        <v>42</v>
      </c>
      <c r="E57" s="49">
        <v>8</v>
      </c>
      <c r="F57" s="54">
        <v>2</v>
      </c>
      <c r="G57" s="49" t="s">
        <v>289</v>
      </c>
      <c r="H57" s="136">
        <v>3</v>
      </c>
      <c r="I57" s="55">
        <f t="shared" si="1"/>
        <v>1.5</v>
      </c>
      <c r="J57" s="31" t="str">
        <f t="shared" si="8"/>
        <v>MUY ALTO</v>
      </c>
      <c r="K57" s="33">
        <f>+Hoja1!K57/Hoja1!$U$1</f>
        <v>10</v>
      </c>
      <c r="L57" s="33">
        <f>+Hoja1!L57/Hoja1!$U$1</f>
        <v>6</v>
      </c>
      <c r="M57" s="132">
        <f>+Hoja1!M57/Hoja1!$U$1</f>
        <v>5.9999999999999997E-7</v>
      </c>
      <c r="N57" s="33">
        <f>+Hoja1!N57/Hoja1!$U$1</f>
        <v>0</v>
      </c>
      <c r="O57" s="33">
        <f>+Hoja1!O57/Hoja1!$U$1</f>
        <v>0</v>
      </c>
      <c r="P57" s="107">
        <f t="shared" si="7"/>
        <v>0</v>
      </c>
      <c r="Q57" s="31" t="str">
        <f t="shared" si="3"/>
        <v>MUY BAJO</v>
      </c>
      <c r="R57" s="102"/>
      <c r="S57" s="32">
        <f t="shared" si="4"/>
        <v>0</v>
      </c>
      <c r="T57" s="31" t="str">
        <f t="shared" si="5"/>
        <v>MUY BAJO</v>
      </c>
    </row>
    <row r="58" spans="1:20" ht="38.25" hidden="1" x14ac:dyDescent="0.25">
      <c r="A58" s="141"/>
      <c r="B58" s="10" t="s">
        <v>40</v>
      </c>
      <c r="C58" s="3" t="s">
        <v>30</v>
      </c>
      <c r="D58" s="1" t="s">
        <v>42</v>
      </c>
      <c r="E58" s="49">
        <v>6</v>
      </c>
      <c r="F58" s="54">
        <v>2</v>
      </c>
      <c r="G58" s="49" t="s">
        <v>289</v>
      </c>
      <c r="H58" s="136">
        <v>4</v>
      </c>
      <c r="I58" s="55">
        <f t="shared" si="1"/>
        <v>2</v>
      </c>
      <c r="J58" s="31" t="str">
        <f t="shared" si="8"/>
        <v>MUY ALTO</v>
      </c>
      <c r="K58" s="33">
        <f>+Hoja1!K58/Hoja1!$U$1</f>
        <v>10</v>
      </c>
      <c r="L58" s="33">
        <f>+Hoja1!L58/Hoja1!$U$1</f>
        <v>6</v>
      </c>
      <c r="M58" s="132">
        <f>+Hoja1!M58/Hoja1!$U$1</f>
        <v>5.9999999999999997E-7</v>
      </c>
      <c r="N58" s="33">
        <f>+Hoja1!N58/Hoja1!$U$1</f>
        <v>0</v>
      </c>
      <c r="O58" s="33">
        <f>+Hoja1!O58/Hoja1!$U$1</f>
        <v>0</v>
      </c>
      <c r="P58" s="107">
        <f t="shared" si="7"/>
        <v>0</v>
      </c>
      <c r="Q58" s="31" t="str">
        <f t="shared" si="3"/>
        <v>MUY BAJO</v>
      </c>
      <c r="R58" s="102"/>
      <c r="S58" s="32">
        <f t="shared" si="4"/>
        <v>0</v>
      </c>
      <c r="T58" s="31" t="str">
        <f t="shared" si="5"/>
        <v>MUY BAJO</v>
      </c>
    </row>
    <row r="59" spans="1:20" ht="38.25" hidden="1" x14ac:dyDescent="0.25">
      <c r="A59" s="141"/>
      <c r="B59" s="10" t="s">
        <v>40</v>
      </c>
      <c r="C59" s="3" t="s">
        <v>31</v>
      </c>
      <c r="D59" s="1" t="s">
        <v>42</v>
      </c>
      <c r="E59" s="49">
        <v>26</v>
      </c>
      <c r="F59" s="54">
        <v>3</v>
      </c>
      <c r="G59" s="49" t="s">
        <v>289</v>
      </c>
      <c r="H59" s="136">
        <v>11</v>
      </c>
      <c r="I59" s="55">
        <f t="shared" si="1"/>
        <v>3.6666666666666665</v>
      </c>
      <c r="J59" s="31" t="str">
        <f t="shared" si="8"/>
        <v>MUY ALTO</v>
      </c>
      <c r="K59" s="33">
        <f>+Hoja1!K59/Hoja1!$U$1</f>
        <v>15</v>
      </c>
      <c r="L59" s="33">
        <f>+Hoja1!L59/Hoja1!$U$1</f>
        <v>6</v>
      </c>
      <c r="M59" s="132">
        <f>+Hoja1!M59/Hoja1!$U$1</f>
        <v>4.0000000000000003E-7</v>
      </c>
      <c r="N59" s="33">
        <f>+Hoja1!N59/Hoja1!$U$1</f>
        <v>1</v>
      </c>
      <c r="O59" s="33">
        <f>+Hoja1!O59/Hoja1!$U$1</f>
        <v>1</v>
      </c>
      <c r="P59" s="107">
        <f t="shared" si="7"/>
        <v>0.16666666666666666</v>
      </c>
      <c r="Q59" s="31" t="str">
        <f t="shared" si="3"/>
        <v>MUY BAJO</v>
      </c>
      <c r="R59" s="102"/>
      <c r="S59" s="32">
        <f t="shared" si="4"/>
        <v>0.61111111111111105</v>
      </c>
      <c r="T59" s="31" t="str">
        <f t="shared" si="5"/>
        <v>ALTO</v>
      </c>
    </row>
    <row r="60" spans="1:20" ht="38.25" hidden="1" x14ac:dyDescent="0.25">
      <c r="A60" s="141"/>
      <c r="B60" s="10" t="s">
        <v>40</v>
      </c>
      <c r="C60" s="3" t="s">
        <v>27</v>
      </c>
      <c r="D60" s="1" t="s">
        <v>43</v>
      </c>
      <c r="E60" s="49">
        <v>1360</v>
      </c>
      <c r="F60" s="54">
        <v>150</v>
      </c>
      <c r="G60" s="49" t="s">
        <v>289</v>
      </c>
      <c r="H60" s="136">
        <v>78</v>
      </c>
      <c r="I60" s="55">
        <f t="shared" si="1"/>
        <v>0.52</v>
      </c>
      <c r="J60" s="31" t="str">
        <f t="shared" si="8"/>
        <v>MEDIO</v>
      </c>
      <c r="K60" s="33">
        <f>+Hoja1!K60/Hoja1!$U$1</f>
        <v>750</v>
      </c>
      <c r="L60" s="33">
        <f>+Hoja1!L60/Hoja1!$U$1</f>
        <v>42.971850000000003</v>
      </c>
      <c r="M60" s="132">
        <f>+Hoja1!M60/Hoja1!$U$1</f>
        <v>5.7295800000000001E-8</v>
      </c>
      <c r="N60" s="33">
        <f>+Hoja1!N60/Hoja1!$U$1</f>
        <v>7.71685</v>
      </c>
      <c r="O60" s="33">
        <f>+Hoja1!O60/Hoja1!$U$1</f>
        <v>24.991849999999999</v>
      </c>
      <c r="P60" s="107">
        <f t="shared" si="7"/>
        <v>0.5815865502648826</v>
      </c>
      <c r="Q60" s="31" t="str">
        <f t="shared" si="3"/>
        <v>MEDIO</v>
      </c>
      <c r="R60" s="102"/>
      <c r="S60" s="32">
        <f t="shared" si="4"/>
        <v>0.30242500613773898</v>
      </c>
      <c r="T60" s="31" t="str">
        <f t="shared" si="5"/>
        <v>BAJO</v>
      </c>
    </row>
    <row r="61" spans="1:20" ht="38.25" hidden="1" x14ac:dyDescent="0.25">
      <c r="A61" s="141"/>
      <c r="B61" s="10" t="s">
        <v>40</v>
      </c>
      <c r="C61" s="3" t="s">
        <v>29</v>
      </c>
      <c r="D61" s="1" t="s">
        <v>43</v>
      </c>
      <c r="E61" s="49">
        <v>2</v>
      </c>
      <c r="F61" s="54">
        <v>1</v>
      </c>
      <c r="G61" s="49" t="s">
        <v>289</v>
      </c>
      <c r="H61" s="136">
        <v>2</v>
      </c>
      <c r="I61" s="55">
        <f t="shared" si="1"/>
        <v>2</v>
      </c>
      <c r="J61" s="31" t="str">
        <f t="shared" si="8"/>
        <v>MUY ALTO</v>
      </c>
      <c r="K61" s="33">
        <f>+Hoja1!K61/Hoja1!$U$1</f>
        <v>5</v>
      </c>
      <c r="L61" s="33">
        <f>+Hoja1!L61/Hoja1!$U$1</f>
        <v>7</v>
      </c>
      <c r="M61" s="132">
        <f>+Hoja1!M61/Hoja1!$U$1</f>
        <v>1.3999999999999999E-6</v>
      </c>
      <c r="N61" s="33">
        <f>+Hoja1!N61/Hoja1!$U$1</f>
        <v>0</v>
      </c>
      <c r="O61" s="33">
        <f>+Hoja1!O61/Hoja1!$U$1</f>
        <v>0</v>
      </c>
      <c r="P61" s="107">
        <f t="shared" si="7"/>
        <v>0</v>
      </c>
      <c r="Q61" s="31" t="str">
        <f t="shared" si="3"/>
        <v>MUY BAJO</v>
      </c>
      <c r="R61" s="102"/>
      <c r="S61" s="32">
        <f t="shared" si="4"/>
        <v>0</v>
      </c>
      <c r="T61" s="31" t="str">
        <f t="shared" si="5"/>
        <v>MUY BAJO</v>
      </c>
    </row>
    <row r="62" spans="1:20" ht="38.25" hidden="1" x14ac:dyDescent="0.25">
      <c r="A62" s="141"/>
      <c r="B62" s="10" t="s">
        <v>40</v>
      </c>
      <c r="C62" s="3" t="s">
        <v>30</v>
      </c>
      <c r="D62" s="1" t="s">
        <v>43</v>
      </c>
      <c r="E62" s="49">
        <v>6</v>
      </c>
      <c r="F62" s="54">
        <v>1</v>
      </c>
      <c r="G62" s="49" t="s">
        <v>289</v>
      </c>
      <c r="H62" s="136">
        <v>73</v>
      </c>
      <c r="I62" s="55">
        <f t="shared" si="1"/>
        <v>73</v>
      </c>
      <c r="J62" s="31" t="str">
        <f t="shared" si="8"/>
        <v>MUY ALTO</v>
      </c>
      <c r="K62" s="33">
        <f>+Hoja1!K62/Hoja1!$U$1</f>
        <v>5</v>
      </c>
      <c r="L62" s="33">
        <f>+Hoja1!L62/Hoja1!$U$1</f>
        <v>7</v>
      </c>
      <c r="M62" s="132">
        <f>+Hoja1!M62/Hoja1!$U$1</f>
        <v>1.3999999999999999E-6</v>
      </c>
      <c r="N62" s="33">
        <f>+Hoja1!N62/Hoja1!$U$1</f>
        <v>0</v>
      </c>
      <c r="O62" s="33">
        <f>+Hoja1!O62/Hoja1!$U$1</f>
        <v>0</v>
      </c>
      <c r="P62" s="107">
        <f t="shared" si="7"/>
        <v>0</v>
      </c>
      <c r="Q62" s="31" t="str">
        <f t="shared" si="3"/>
        <v>MUY BAJO</v>
      </c>
      <c r="R62" s="102"/>
      <c r="S62" s="32">
        <f t="shared" si="4"/>
        <v>0</v>
      </c>
      <c r="T62" s="31" t="str">
        <f t="shared" si="5"/>
        <v>MUY BAJO</v>
      </c>
    </row>
    <row r="63" spans="1:20" ht="38.25" hidden="1" x14ac:dyDescent="0.25">
      <c r="A63" s="141"/>
      <c r="B63" s="10" t="s">
        <v>40</v>
      </c>
      <c r="C63" s="3" t="s">
        <v>31</v>
      </c>
      <c r="D63" s="1" t="s">
        <v>43</v>
      </c>
      <c r="E63" s="49">
        <v>22</v>
      </c>
      <c r="F63" s="54">
        <v>2</v>
      </c>
      <c r="G63" s="49" t="s">
        <v>289</v>
      </c>
      <c r="H63" s="136">
        <v>6</v>
      </c>
      <c r="I63" s="55">
        <f t="shared" si="1"/>
        <v>3</v>
      </c>
      <c r="J63" s="31" t="str">
        <f t="shared" si="8"/>
        <v>MUY ALTO</v>
      </c>
      <c r="K63" s="33">
        <f>+Hoja1!K63/Hoja1!$U$1</f>
        <v>10</v>
      </c>
      <c r="L63" s="33">
        <f>+Hoja1!L63/Hoja1!$U$1</f>
        <v>13</v>
      </c>
      <c r="M63" s="132">
        <f>+Hoja1!M63/Hoja1!$U$1</f>
        <v>1.3E-6</v>
      </c>
      <c r="N63" s="33">
        <f>+Hoja1!N63/Hoja1!$U$1</f>
        <v>0</v>
      </c>
      <c r="O63" s="33">
        <f>+Hoja1!O63/Hoja1!$U$1</f>
        <v>9</v>
      </c>
      <c r="P63" s="107">
        <f t="shared" si="7"/>
        <v>0.69230769230769229</v>
      </c>
      <c r="Q63" s="31" t="str">
        <f t="shared" si="3"/>
        <v>ALTO</v>
      </c>
      <c r="R63" s="102"/>
      <c r="S63" s="32">
        <f t="shared" si="4"/>
        <v>2.0769230769230766</v>
      </c>
      <c r="T63" s="31" t="str">
        <f t="shared" si="5"/>
        <v>MUY ALTO</v>
      </c>
    </row>
    <row r="64" spans="1:20" ht="38.25" hidden="1" x14ac:dyDescent="0.25">
      <c r="A64" s="141"/>
      <c r="B64" s="10" t="s">
        <v>40</v>
      </c>
      <c r="C64" s="3" t="s">
        <v>27</v>
      </c>
      <c r="D64" s="1" t="s">
        <v>44</v>
      </c>
      <c r="E64" s="49">
        <v>1940</v>
      </c>
      <c r="F64" s="54">
        <v>250</v>
      </c>
      <c r="G64" s="49" t="s">
        <v>289</v>
      </c>
      <c r="H64" s="136">
        <v>119</v>
      </c>
      <c r="I64" s="55">
        <f t="shared" si="1"/>
        <v>0.47599999999999998</v>
      </c>
      <c r="J64" s="31" t="str">
        <f t="shared" si="8"/>
        <v>MEDIO</v>
      </c>
      <c r="K64" s="33">
        <f>+Hoja1!K64/Hoja1!$U$1</f>
        <v>350</v>
      </c>
      <c r="L64" s="33">
        <f>+Hoja1!L64/Hoja1!$U$1</f>
        <v>25</v>
      </c>
      <c r="M64" s="132">
        <f>+Hoja1!M64/Hoja1!$U$1</f>
        <v>7.1428571428571423E-8</v>
      </c>
      <c r="N64" s="33">
        <f>+Hoja1!N64/Hoja1!$U$1</f>
        <v>0.58050000000000002</v>
      </c>
      <c r="O64" s="33">
        <f>+Hoja1!O64/Hoja1!$U$1</f>
        <v>5.3194999999999997</v>
      </c>
      <c r="P64" s="107">
        <f t="shared" si="7"/>
        <v>0.21278</v>
      </c>
      <c r="Q64" s="31" t="str">
        <f t="shared" si="3"/>
        <v>BAJO</v>
      </c>
      <c r="R64" s="102"/>
      <c r="S64" s="32">
        <f t="shared" si="4"/>
        <v>0.10128327999999999</v>
      </c>
      <c r="T64" s="31" t="str">
        <f t="shared" si="5"/>
        <v>MUY BAJO</v>
      </c>
    </row>
    <row r="65" spans="1:20" ht="38.25" hidden="1" x14ac:dyDescent="0.25">
      <c r="A65" s="141"/>
      <c r="B65" s="10" t="s">
        <v>40</v>
      </c>
      <c r="C65" s="3" t="s">
        <v>29</v>
      </c>
      <c r="D65" s="1" t="s">
        <v>44</v>
      </c>
      <c r="E65" s="49">
        <v>4</v>
      </c>
      <c r="F65" s="54">
        <v>3</v>
      </c>
      <c r="G65" s="49" t="s">
        <v>289</v>
      </c>
      <c r="H65" s="136">
        <v>0</v>
      </c>
      <c r="I65" s="55">
        <f t="shared" si="1"/>
        <v>0</v>
      </c>
      <c r="J65" s="31" t="str">
        <f t="shared" si="8"/>
        <v>MUY BAJO</v>
      </c>
      <c r="K65" s="33">
        <f>+Hoja1!K65/Hoja1!$U$1</f>
        <v>4.5</v>
      </c>
      <c r="L65" s="33">
        <f>+Hoja1!L65/Hoja1!$U$1</f>
        <v>5.5</v>
      </c>
      <c r="M65" s="132">
        <f>+Hoja1!M65/Hoja1!$U$1</f>
        <v>1.2222222222222223E-6</v>
      </c>
      <c r="N65" s="33">
        <f>+Hoja1!N65/Hoja1!$U$1</f>
        <v>0</v>
      </c>
      <c r="O65" s="33">
        <f>+Hoja1!O65/Hoja1!$U$1</f>
        <v>0</v>
      </c>
      <c r="P65" s="107">
        <f t="shared" si="7"/>
        <v>0</v>
      </c>
      <c r="Q65" s="31" t="str">
        <f t="shared" si="3"/>
        <v>MUY BAJO</v>
      </c>
      <c r="R65" s="102"/>
      <c r="S65" s="32">
        <f t="shared" si="4"/>
        <v>0</v>
      </c>
      <c r="T65" s="31" t="str">
        <f t="shared" si="5"/>
        <v>MUY BAJO</v>
      </c>
    </row>
    <row r="66" spans="1:20" ht="38.25" hidden="1" x14ac:dyDescent="0.25">
      <c r="A66" s="141"/>
      <c r="B66" s="10" t="s">
        <v>40</v>
      </c>
      <c r="C66" s="3" t="s">
        <v>30</v>
      </c>
      <c r="D66" s="1" t="s">
        <v>44</v>
      </c>
      <c r="E66" s="49">
        <v>3</v>
      </c>
      <c r="F66" s="54">
        <v>3</v>
      </c>
      <c r="G66" s="49" t="s">
        <v>289</v>
      </c>
      <c r="H66" s="136">
        <v>1</v>
      </c>
      <c r="I66" s="55">
        <f t="shared" si="1"/>
        <v>0.33333333333333331</v>
      </c>
      <c r="J66" s="31" t="str">
        <f t="shared" si="8"/>
        <v>BAJO</v>
      </c>
      <c r="K66" s="33">
        <f>+Hoja1!K66/Hoja1!$U$1</f>
        <v>4.5</v>
      </c>
      <c r="L66" s="33">
        <f>+Hoja1!L66/Hoja1!$U$1</f>
        <v>5.5</v>
      </c>
      <c r="M66" s="132">
        <f>+Hoja1!M66/Hoja1!$U$1</f>
        <v>1.2222222222222223E-6</v>
      </c>
      <c r="N66" s="33">
        <f>+Hoja1!N66/Hoja1!$U$1</f>
        <v>0</v>
      </c>
      <c r="O66" s="33">
        <f>+Hoja1!O66/Hoja1!$U$1</f>
        <v>0</v>
      </c>
      <c r="P66" s="107">
        <f t="shared" si="7"/>
        <v>0</v>
      </c>
      <c r="Q66" s="31" t="str">
        <f t="shared" si="3"/>
        <v>MUY BAJO</v>
      </c>
      <c r="R66" s="102"/>
      <c r="S66" s="32">
        <f t="shared" si="4"/>
        <v>0</v>
      </c>
      <c r="T66" s="31" t="str">
        <f t="shared" si="5"/>
        <v>MUY BAJO</v>
      </c>
    </row>
    <row r="67" spans="1:20" ht="38.25" hidden="1" x14ac:dyDescent="0.25">
      <c r="A67" s="141"/>
      <c r="B67" s="10" t="s">
        <v>40</v>
      </c>
      <c r="C67" s="3" t="s">
        <v>31</v>
      </c>
      <c r="D67" s="1" t="s">
        <v>44</v>
      </c>
      <c r="E67" s="49">
        <v>26</v>
      </c>
      <c r="F67" s="54">
        <v>4</v>
      </c>
      <c r="G67" s="49" t="s">
        <v>289</v>
      </c>
      <c r="H67" s="136">
        <v>4</v>
      </c>
      <c r="I67" s="55">
        <f t="shared" si="1"/>
        <v>1</v>
      </c>
      <c r="J67" s="31" t="str">
        <f t="shared" si="8"/>
        <v>MUY ALTO</v>
      </c>
      <c r="K67" s="33">
        <f>+Hoja1!K67/Hoja1!$U$1</f>
        <v>6</v>
      </c>
      <c r="L67" s="33">
        <f>+Hoja1!L67/Hoja1!$U$1</f>
        <v>6</v>
      </c>
      <c r="M67" s="132">
        <f>+Hoja1!M67/Hoja1!$U$1</f>
        <v>9.9999999999999995E-7</v>
      </c>
      <c r="N67" s="33">
        <f>+Hoja1!N67/Hoja1!$U$1</f>
        <v>0</v>
      </c>
      <c r="O67" s="33">
        <f>+Hoja1!O67/Hoja1!$U$1</f>
        <v>0</v>
      </c>
      <c r="P67" s="107">
        <f t="shared" si="7"/>
        <v>0</v>
      </c>
      <c r="Q67" s="31" t="str">
        <f t="shared" si="3"/>
        <v>MUY BAJO</v>
      </c>
      <c r="R67" s="102"/>
      <c r="S67" s="32">
        <f t="shared" si="4"/>
        <v>0</v>
      </c>
      <c r="T67" s="31" t="str">
        <f t="shared" si="5"/>
        <v>MUY BAJO</v>
      </c>
    </row>
    <row r="68" spans="1:20" ht="38.25" hidden="1" x14ac:dyDescent="0.25">
      <c r="A68" s="141"/>
      <c r="B68" s="10" t="s">
        <v>40</v>
      </c>
      <c r="C68" s="3" t="s">
        <v>27</v>
      </c>
      <c r="D68" s="1" t="s">
        <v>45</v>
      </c>
      <c r="E68" s="49">
        <v>0</v>
      </c>
      <c r="F68" s="54">
        <v>8</v>
      </c>
      <c r="G68" s="49" t="s">
        <v>289</v>
      </c>
      <c r="H68" s="136">
        <v>0</v>
      </c>
      <c r="I68" s="55">
        <f t="shared" si="1"/>
        <v>0</v>
      </c>
      <c r="J68" s="31" t="str">
        <f t="shared" si="8"/>
        <v>MUY BAJO</v>
      </c>
      <c r="K68" s="33">
        <f>+Hoja1!K68/Hoja1!$U$1</f>
        <v>100</v>
      </c>
      <c r="L68" s="33">
        <f>+Hoja1!L68/Hoja1!$U$1</f>
        <v>10</v>
      </c>
      <c r="M68" s="132">
        <f>+Hoja1!M68/Hoja1!$U$1</f>
        <v>1.0000000000000001E-7</v>
      </c>
      <c r="N68" s="33">
        <f>+Hoja1!N68/Hoja1!$U$1</f>
        <v>0</v>
      </c>
      <c r="O68" s="33">
        <f>+Hoja1!O68/Hoja1!$U$1</f>
        <v>0</v>
      </c>
      <c r="P68" s="107">
        <f t="shared" si="7"/>
        <v>0</v>
      </c>
      <c r="Q68" s="31" t="str">
        <f t="shared" si="3"/>
        <v>MUY BAJO</v>
      </c>
      <c r="R68" s="102"/>
      <c r="S68" s="32">
        <f t="shared" si="4"/>
        <v>0</v>
      </c>
      <c r="T68" s="31" t="str">
        <f t="shared" si="5"/>
        <v>MUY BAJO</v>
      </c>
    </row>
    <row r="69" spans="1:20" ht="38.25" hidden="1" x14ac:dyDescent="0.25">
      <c r="A69" s="141"/>
      <c r="B69" s="10" t="s">
        <v>40</v>
      </c>
      <c r="C69" s="3" t="s">
        <v>29</v>
      </c>
      <c r="D69" s="1" t="s">
        <v>45</v>
      </c>
      <c r="E69" s="49">
        <v>0</v>
      </c>
      <c r="F69" s="54">
        <v>1</v>
      </c>
      <c r="G69" s="49" t="s">
        <v>289</v>
      </c>
      <c r="H69" s="136">
        <v>0</v>
      </c>
      <c r="I69" s="55">
        <f t="shared" si="1"/>
        <v>0</v>
      </c>
      <c r="J69" s="31" t="str">
        <f t="shared" si="8"/>
        <v>MUY BAJO</v>
      </c>
      <c r="K69" s="33">
        <f>+Hoja1!K69/Hoja1!$U$1</f>
        <v>7</v>
      </c>
      <c r="L69" s="33">
        <f>+Hoja1!L69/Hoja1!$U$1</f>
        <v>2</v>
      </c>
      <c r="M69" s="132">
        <f>+Hoja1!M69/Hoja1!$U$1</f>
        <v>2.8571428571428569E-7</v>
      </c>
      <c r="N69" s="33">
        <f>+Hoja1!N69/Hoja1!$U$1</f>
        <v>0</v>
      </c>
      <c r="O69" s="33">
        <f>+Hoja1!O69/Hoja1!$U$1</f>
        <v>0</v>
      </c>
      <c r="P69" s="107">
        <f t="shared" si="7"/>
        <v>0</v>
      </c>
      <c r="Q69" s="31" t="str">
        <f t="shared" si="3"/>
        <v>MUY BAJO</v>
      </c>
      <c r="R69" s="102"/>
      <c r="S69" s="32">
        <f t="shared" si="4"/>
        <v>0</v>
      </c>
      <c r="T69" s="31" t="str">
        <f t="shared" si="5"/>
        <v>MUY BAJO</v>
      </c>
    </row>
    <row r="70" spans="1:20" ht="38.25" hidden="1" x14ac:dyDescent="0.25">
      <c r="A70" s="141"/>
      <c r="B70" s="10" t="s">
        <v>40</v>
      </c>
      <c r="C70" s="3" t="s">
        <v>30</v>
      </c>
      <c r="D70" s="1" t="s">
        <v>45</v>
      </c>
      <c r="E70" s="49">
        <v>0</v>
      </c>
      <c r="F70" s="54">
        <v>1</v>
      </c>
      <c r="G70" s="49" t="s">
        <v>289</v>
      </c>
      <c r="H70" s="136">
        <v>0</v>
      </c>
      <c r="I70" s="55">
        <f t="shared" si="1"/>
        <v>0</v>
      </c>
      <c r="J70" s="31" t="str">
        <f t="shared" si="8"/>
        <v>MUY BAJO</v>
      </c>
      <c r="K70" s="33">
        <f>+Hoja1!K70/Hoja1!$U$1</f>
        <v>7</v>
      </c>
      <c r="L70" s="33">
        <f>+Hoja1!L70/Hoja1!$U$1</f>
        <v>2</v>
      </c>
      <c r="M70" s="132">
        <f>+Hoja1!M70/Hoja1!$U$1</f>
        <v>2.8571428571428569E-7</v>
      </c>
      <c r="N70" s="33">
        <f>+Hoja1!N70/Hoja1!$U$1</f>
        <v>0</v>
      </c>
      <c r="O70" s="33">
        <f>+Hoja1!O70/Hoja1!$U$1</f>
        <v>0</v>
      </c>
      <c r="P70" s="107">
        <f t="shared" si="7"/>
        <v>0</v>
      </c>
      <c r="Q70" s="31" t="str">
        <f t="shared" si="3"/>
        <v>MUY BAJO</v>
      </c>
      <c r="R70" s="102"/>
      <c r="S70" s="32">
        <f t="shared" si="4"/>
        <v>0</v>
      </c>
      <c r="T70" s="31" t="str">
        <f t="shared" si="5"/>
        <v>MUY BAJO</v>
      </c>
    </row>
    <row r="71" spans="1:20" ht="38.25" hidden="1" x14ac:dyDescent="0.25">
      <c r="A71" s="141"/>
      <c r="B71" s="10" t="s">
        <v>40</v>
      </c>
      <c r="C71" s="3" t="s">
        <v>31</v>
      </c>
      <c r="D71" s="1" t="s">
        <v>45</v>
      </c>
      <c r="E71" s="49">
        <v>0</v>
      </c>
      <c r="F71" s="54">
        <v>1</v>
      </c>
      <c r="G71" s="49" t="s">
        <v>289</v>
      </c>
      <c r="H71" s="136">
        <v>0</v>
      </c>
      <c r="I71" s="55">
        <f t="shared" si="1"/>
        <v>0</v>
      </c>
      <c r="J71" s="31" t="str">
        <f t="shared" si="8"/>
        <v>MUY BAJO</v>
      </c>
      <c r="K71" s="33">
        <f>+Hoja1!K71/Hoja1!$U$1</f>
        <v>7</v>
      </c>
      <c r="L71" s="33">
        <f>+Hoja1!L71/Hoja1!$U$1</f>
        <v>2</v>
      </c>
      <c r="M71" s="132">
        <f>+Hoja1!M71/Hoja1!$U$1</f>
        <v>2.8571428571428569E-7</v>
      </c>
      <c r="N71" s="33">
        <f>+Hoja1!N71/Hoja1!$U$1</f>
        <v>0</v>
      </c>
      <c r="O71" s="33">
        <f>+Hoja1!O71/Hoja1!$U$1</f>
        <v>0</v>
      </c>
      <c r="P71" s="107">
        <f t="shared" si="7"/>
        <v>0</v>
      </c>
      <c r="Q71" s="31" t="str">
        <f t="shared" si="3"/>
        <v>MUY BAJO</v>
      </c>
      <c r="R71" s="102"/>
      <c r="S71" s="32">
        <f t="shared" si="4"/>
        <v>0</v>
      </c>
      <c r="T71" s="31" t="str">
        <f t="shared" si="5"/>
        <v>MUY BAJO</v>
      </c>
    </row>
    <row r="72" spans="1:20" ht="25.5" hidden="1" x14ac:dyDescent="0.25">
      <c r="A72" s="141"/>
      <c r="B72" s="10" t="s">
        <v>46</v>
      </c>
      <c r="C72" s="3" t="s">
        <v>1</v>
      </c>
      <c r="D72" s="1" t="s">
        <v>47</v>
      </c>
      <c r="E72" s="65">
        <v>1</v>
      </c>
      <c r="F72" s="69">
        <v>0.3</v>
      </c>
      <c r="G72" s="49" t="s">
        <v>290</v>
      </c>
      <c r="H72" s="136">
        <v>0</v>
      </c>
      <c r="I72" s="55">
        <f t="shared" ref="I72:I131" si="9">+H72/F72</f>
        <v>0</v>
      </c>
      <c r="J72" s="31" t="str">
        <f t="shared" si="8"/>
        <v>MUY BAJO</v>
      </c>
      <c r="K72" s="33">
        <f>+Hoja1!K72/Hoja1!$U$1</f>
        <v>0</v>
      </c>
      <c r="L72" s="33">
        <f>+Hoja1!L72/Hoja1!$U$1</f>
        <v>0</v>
      </c>
      <c r="M72" s="132">
        <f>+Hoja1!M72/Hoja1!$U$1</f>
        <v>0</v>
      </c>
      <c r="N72" s="33">
        <f>+Hoja1!N72/Hoja1!$U$1</f>
        <v>0</v>
      </c>
      <c r="O72" s="33">
        <f>+Hoja1!O72/Hoja1!$U$1</f>
        <v>0</v>
      </c>
      <c r="P72" s="107"/>
      <c r="Q72" s="31" t="s">
        <v>293</v>
      </c>
      <c r="R72" s="102"/>
      <c r="S72" s="32"/>
      <c r="T72" s="31" t="s">
        <v>293</v>
      </c>
    </row>
    <row r="73" spans="1:20" ht="38.25" hidden="1" x14ac:dyDescent="0.25">
      <c r="A73" s="141"/>
      <c r="B73" s="10" t="s">
        <v>46</v>
      </c>
      <c r="C73" s="3" t="s">
        <v>1</v>
      </c>
      <c r="D73" s="1" t="s">
        <v>48</v>
      </c>
      <c r="E73" s="65">
        <v>0</v>
      </c>
      <c r="F73" s="54"/>
      <c r="G73" s="49" t="s">
        <v>290</v>
      </c>
      <c r="H73" s="136">
        <v>0</v>
      </c>
      <c r="I73" s="55"/>
      <c r="J73" s="31" t="s">
        <v>293</v>
      </c>
      <c r="K73" s="33">
        <f>+Hoja1!K73/Hoja1!$U$1</f>
        <v>0</v>
      </c>
      <c r="L73" s="33">
        <f>+Hoja1!L73/Hoja1!$U$1</f>
        <v>0</v>
      </c>
      <c r="M73" s="132">
        <f>+Hoja1!M73/Hoja1!$U$1</f>
        <v>0</v>
      </c>
      <c r="N73" s="33">
        <f>+Hoja1!N73/Hoja1!$U$1</f>
        <v>0</v>
      </c>
      <c r="O73" s="33">
        <f>+Hoja1!O73/Hoja1!$U$1</f>
        <v>0</v>
      </c>
      <c r="P73" s="107"/>
      <c r="Q73" s="31" t="s">
        <v>293</v>
      </c>
      <c r="R73" s="102"/>
      <c r="S73" s="32"/>
      <c r="T73" s="31" t="s">
        <v>293</v>
      </c>
    </row>
    <row r="74" spans="1:20" ht="25.5" hidden="1" x14ac:dyDescent="0.25">
      <c r="A74" s="141"/>
      <c r="B74" s="10" t="s">
        <v>49</v>
      </c>
      <c r="C74" s="3" t="s">
        <v>1</v>
      </c>
      <c r="D74" s="1" t="s">
        <v>50</v>
      </c>
      <c r="E74" s="65">
        <v>0</v>
      </c>
      <c r="F74" s="69"/>
      <c r="G74" s="49" t="s">
        <v>290</v>
      </c>
      <c r="H74" s="136">
        <v>0</v>
      </c>
      <c r="I74" s="55"/>
      <c r="J74" s="31" t="s">
        <v>293</v>
      </c>
      <c r="K74" s="33">
        <f>+Hoja1!K74/Hoja1!$U$1</f>
        <v>0</v>
      </c>
      <c r="L74" s="33">
        <f>+Hoja1!L74/Hoja1!$U$1</f>
        <v>0</v>
      </c>
      <c r="M74" s="132">
        <f>+Hoja1!M74/Hoja1!$U$1</f>
        <v>0</v>
      </c>
      <c r="N74" s="33">
        <f>+Hoja1!N74/Hoja1!$U$1</f>
        <v>0</v>
      </c>
      <c r="O74" s="33">
        <f>+Hoja1!O74/Hoja1!$U$1</f>
        <v>0</v>
      </c>
      <c r="P74" s="107"/>
      <c r="Q74" s="31" t="s">
        <v>293</v>
      </c>
      <c r="R74" s="102"/>
      <c r="S74" s="32"/>
      <c r="T74" s="31" t="s">
        <v>293</v>
      </c>
    </row>
    <row r="75" spans="1:20" hidden="1" x14ac:dyDescent="0.25">
      <c r="A75" s="141"/>
      <c r="B75" s="10" t="s">
        <v>49</v>
      </c>
      <c r="C75" s="3" t="s">
        <v>27</v>
      </c>
      <c r="D75" s="1" t="s">
        <v>51</v>
      </c>
      <c r="E75" s="65">
        <v>0</v>
      </c>
      <c r="F75" s="54"/>
      <c r="G75" s="49" t="s">
        <v>290</v>
      </c>
      <c r="H75" s="136">
        <v>0</v>
      </c>
      <c r="I75" s="55"/>
      <c r="J75" s="31" t="s">
        <v>293</v>
      </c>
      <c r="K75" s="33">
        <f>+Hoja1!K75/Hoja1!$U$1</f>
        <v>0</v>
      </c>
      <c r="L75" s="33">
        <f>+Hoja1!L75/Hoja1!$U$1</f>
        <v>0</v>
      </c>
      <c r="M75" s="132">
        <f>+Hoja1!M75/Hoja1!$U$1</f>
        <v>0</v>
      </c>
      <c r="N75" s="33">
        <f>+Hoja1!N75/Hoja1!$U$1</f>
        <v>0</v>
      </c>
      <c r="O75" s="33">
        <f>+Hoja1!O75/Hoja1!$U$1</f>
        <v>0</v>
      </c>
      <c r="P75" s="107"/>
      <c r="Q75" s="31" t="s">
        <v>293</v>
      </c>
      <c r="R75" s="102"/>
      <c r="S75" s="32"/>
      <c r="T75" s="31" t="s">
        <v>293</v>
      </c>
    </row>
    <row r="76" spans="1:20" hidden="1" x14ac:dyDescent="0.25">
      <c r="A76" s="141"/>
      <c r="B76" s="10" t="s">
        <v>49</v>
      </c>
      <c r="C76" s="3" t="s">
        <v>29</v>
      </c>
      <c r="D76" s="1" t="s">
        <v>51</v>
      </c>
      <c r="E76" s="65">
        <v>0</v>
      </c>
      <c r="F76" s="54"/>
      <c r="G76" s="49" t="s">
        <v>290</v>
      </c>
      <c r="H76" s="136">
        <v>0</v>
      </c>
      <c r="I76" s="55"/>
      <c r="J76" s="31" t="s">
        <v>293</v>
      </c>
      <c r="K76" s="33">
        <f>+Hoja1!K76/Hoja1!$U$1</f>
        <v>0</v>
      </c>
      <c r="L76" s="33">
        <f>+Hoja1!L76/Hoja1!$U$1</f>
        <v>0</v>
      </c>
      <c r="M76" s="132">
        <f>+Hoja1!M76/Hoja1!$U$1</f>
        <v>0</v>
      </c>
      <c r="N76" s="33">
        <f>+Hoja1!N76/Hoja1!$U$1</f>
        <v>0</v>
      </c>
      <c r="O76" s="33">
        <f>+Hoja1!O76/Hoja1!$U$1</f>
        <v>0</v>
      </c>
      <c r="P76" s="107"/>
      <c r="Q76" s="31" t="s">
        <v>293</v>
      </c>
      <c r="R76" s="102"/>
      <c r="S76" s="32"/>
      <c r="T76" s="31" t="s">
        <v>293</v>
      </c>
    </row>
    <row r="77" spans="1:20" hidden="1" x14ac:dyDescent="0.25">
      <c r="A77" s="141"/>
      <c r="B77" s="10" t="s">
        <v>49</v>
      </c>
      <c r="C77" s="3" t="s">
        <v>30</v>
      </c>
      <c r="D77" s="1" t="s">
        <v>51</v>
      </c>
      <c r="E77" s="65">
        <v>0</v>
      </c>
      <c r="F77" s="54"/>
      <c r="G77" s="49" t="s">
        <v>290</v>
      </c>
      <c r="H77" s="136">
        <v>0</v>
      </c>
      <c r="I77" s="55"/>
      <c r="J77" s="31" t="s">
        <v>293</v>
      </c>
      <c r="K77" s="33">
        <f>+Hoja1!K77/Hoja1!$U$1</f>
        <v>0</v>
      </c>
      <c r="L77" s="33">
        <f>+Hoja1!L77/Hoja1!$U$1</f>
        <v>0</v>
      </c>
      <c r="M77" s="132">
        <f>+Hoja1!M77/Hoja1!$U$1</f>
        <v>0</v>
      </c>
      <c r="N77" s="33">
        <f>+Hoja1!N77/Hoja1!$U$1</f>
        <v>0</v>
      </c>
      <c r="O77" s="33">
        <f>+Hoja1!O77/Hoja1!$U$1</f>
        <v>0</v>
      </c>
      <c r="P77" s="107"/>
      <c r="Q77" s="31" t="s">
        <v>293</v>
      </c>
      <c r="R77" s="102"/>
      <c r="S77" s="32"/>
      <c r="T77" s="31" t="s">
        <v>293</v>
      </c>
    </row>
    <row r="78" spans="1:20" hidden="1" x14ac:dyDescent="0.25">
      <c r="A78" s="141"/>
      <c r="B78" s="14" t="s">
        <v>49</v>
      </c>
      <c r="C78" s="15" t="s">
        <v>31</v>
      </c>
      <c r="D78" s="16" t="s">
        <v>51</v>
      </c>
      <c r="E78" s="70">
        <v>0</v>
      </c>
      <c r="F78" s="71"/>
      <c r="G78" s="72" t="s">
        <v>290</v>
      </c>
      <c r="H78" s="136">
        <v>0</v>
      </c>
      <c r="I78" s="73"/>
      <c r="J78" s="31" t="s">
        <v>293</v>
      </c>
      <c r="K78" s="33">
        <f>+Hoja1!K78/Hoja1!$U$1</f>
        <v>0</v>
      </c>
      <c r="L78" s="33">
        <f>+Hoja1!L78/Hoja1!$U$1</f>
        <v>0</v>
      </c>
      <c r="M78" s="132">
        <f>+Hoja1!M78/Hoja1!$U$1</f>
        <v>0</v>
      </c>
      <c r="N78" s="33">
        <f>+Hoja1!N78/Hoja1!$U$1</f>
        <v>0</v>
      </c>
      <c r="O78" s="33">
        <f>+Hoja1!O78/Hoja1!$U$1</f>
        <v>0</v>
      </c>
      <c r="P78" s="107"/>
      <c r="Q78" s="31" t="s">
        <v>293</v>
      </c>
      <c r="R78" s="102"/>
      <c r="S78" s="32"/>
      <c r="T78" s="40" t="s">
        <v>293</v>
      </c>
    </row>
    <row r="79" spans="1:20" x14ac:dyDescent="0.25">
      <c r="A79" s="141"/>
      <c r="B79" s="6" t="s">
        <v>302</v>
      </c>
      <c r="C79" s="7"/>
      <c r="D79" s="7"/>
      <c r="E79" s="74"/>
      <c r="F79" s="74"/>
      <c r="G79" s="20"/>
      <c r="H79" s="20"/>
      <c r="I79" s="183">
        <f>+AVERAGE(I29:I78)</f>
        <v>2.5867938042771881</v>
      </c>
      <c r="J79" s="168" t="str">
        <f>IF(I79&lt;=20%,"MUY BAJO",IF(AND(I79&gt;20%,I79&lt;=40%),"BAJO",IF(AND(I79&gt;40%,I79&lt;=60%),"MEDIO",IF(AND(I79&gt;60%,I79&lt;=80%),"ALTO","MUY ALTO"))))</f>
        <v>MUY ALTO</v>
      </c>
      <c r="K79" s="36">
        <f>+Hoja1!K79/Hoja1!$U$1</f>
        <v>5346.5</v>
      </c>
      <c r="L79" s="36">
        <f>+Hoja1!L79/Hoja1!$U$1</f>
        <v>1615.848999</v>
      </c>
      <c r="M79" s="75">
        <f>+Hoja1!M79/Hoja1!$U$1</f>
        <v>3.0222556794164408E-7</v>
      </c>
      <c r="N79" s="36">
        <f>+Hoja1!N79/Hoja1!$U$1</f>
        <v>487.09333700000002</v>
      </c>
      <c r="O79" s="36">
        <f>+Hoja1!O79/Hoja1!$U$1</f>
        <v>1063.3944509999999</v>
      </c>
      <c r="P79" s="184">
        <f>+O79/L79</f>
        <v>0.65810261457481634</v>
      </c>
      <c r="Q79" s="168" t="str">
        <f t="shared" ref="Q79:Q142" si="10">IF(P79&lt;=20%,"MUY BAJO",IF(AND(P79&gt;20%,P79&lt;=40%),"BAJO",IF(AND(P79&gt;40%,P79&lt;=60%),"MEDIO",IF(AND(P79&gt;60%,P79&lt;=80%),"ALTO","MUY ALTO"))))</f>
        <v>ALTO</v>
      </c>
      <c r="R79" s="177"/>
      <c r="S79" s="178">
        <f t="shared" ref="S79:S121" si="11">+I79*P79</f>
        <v>1.7023757659607532</v>
      </c>
      <c r="T79" s="168" t="str">
        <f t="shared" ref="T79:T142" si="12">IF(S79&lt;=20%,"MUY BAJO",IF(AND(S79&gt;20%,S79&lt;=40%),"BAJO",IF(AND(S79&gt;40%,S79&lt;=60%),"MEDIO",IF(AND(S79&gt;60%,S79&lt;=80%),"ALTO","MUY ALTO"))))</f>
        <v>MUY ALTO</v>
      </c>
    </row>
    <row r="80" spans="1:20" ht="63.75" hidden="1" x14ac:dyDescent="0.25">
      <c r="A80" s="141"/>
      <c r="B80" s="17" t="s">
        <v>52</v>
      </c>
      <c r="C80" s="18" t="s">
        <v>1</v>
      </c>
      <c r="D80" s="19" t="s">
        <v>53</v>
      </c>
      <c r="E80" s="66">
        <v>0</v>
      </c>
      <c r="F80" s="67">
        <v>9</v>
      </c>
      <c r="G80" s="66" t="s">
        <v>289</v>
      </c>
      <c r="H80" s="136">
        <v>0</v>
      </c>
      <c r="I80" s="68">
        <f t="shared" si="9"/>
        <v>0</v>
      </c>
      <c r="J80" s="41" t="str">
        <f t="shared" si="8"/>
        <v>MUY BAJO</v>
      </c>
      <c r="K80" s="33">
        <f>+Hoja1!K80/Hoja1!$U$1</f>
        <v>50</v>
      </c>
      <c r="L80" s="33">
        <f>+Hoja1!L80/Hoja1!$U$1</f>
        <v>68.194092999999995</v>
      </c>
      <c r="M80" s="132">
        <f>+Hoja1!M80/Hoja1!$U$1</f>
        <v>1.36388186E-6</v>
      </c>
      <c r="N80" s="33">
        <f>+Hoja1!N80/Hoja1!$U$1</f>
        <v>32.887265999999997</v>
      </c>
      <c r="O80" s="33">
        <f>+Hoja1!O80/Hoja1!$U$1</f>
        <v>54.373066000000001</v>
      </c>
      <c r="P80" s="112">
        <f>+O80/L80</f>
        <v>0.79732809115886338</v>
      </c>
      <c r="Q80" s="31" t="str">
        <f t="shared" si="10"/>
        <v>ALTO</v>
      </c>
      <c r="R80" s="102"/>
      <c r="S80" s="32">
        <f t="shared" si="11"/>
        <v>0</v>
      </c>
      <c r="T80" s="41" t="str">
        <f t="shared" si="12"/>
        <v>MUY BAJO</v>
      </c>
    </row>
    <row r="81" spans="1:20" ht="38.25" hidden="1" x14ac:dyDescent="0.25">
      <c r="A81" s="141"/>
      <c r="B81" s="10" t="s">
        <v>54</v>
      </c>
      <c r="C81" s="3" t="s">
        <v>27</v>
      </c>
      <c r="D81" s="1" t="s">
        <v>55</v>
      </c>
      <c r="E81" s="49">
        <v>1362</v>
      </c>
      <c r="F81" s="54">
        <v>150</v>
      </c>
      <c r="G81" s="49" t="s">
        <v>289</v>
      </c>
      <c r="H81" s="136">
        <v>32</v>
      </c>
      <c r="I81" s="55">
        <f t="shared" si="9"/>
        <v>0.21333333333333335</v>
      </c>
      <c r="J81" s="31" t="str">
        <f t="shared" si="8"/>
        <v>BAJO</v>
      </c>
      <c r="K81" s="33">
        <f>+Hoja1!K81/Hoja1!$U$1</f>
        <v>250</v>
      </c>
      <c r="L81" s="33">
        <f>+Hoja1!L81/Hoja1!$U$1</f>
        <v>36.5</v>
      </c>
      <c r="M81" s="132">
        <f>+Hoja1!M81/Hoja1!$U$1</f>
        <v>1.4599999999999998E-7</v>
      </c>
      <c r="N81" s="33">
        <f>+Hoja1!N81/Hoja1!$U$1</f>
        <v>9.25</v>
      </c>
      <c r="O81" s="33">
        <f>+Hoja1!O81/Hoja1!$U$1</f>
        <v>22.625214</v>
      </c>
      <c r="P81" s="112">
        <f t="shared" ref="P81:P96" si="13">+O81/L81</f>
        <v>0.61986887671232871</v>
      </c>
      <c r="Q81" s="31" t="str">
        <f t="shared" si="10"/>
        <v>ALTO</v>
      </c>
      <c r="R81" s="102"/>
      <c r="S81" s="32">
        <f t="shared" si="11"/>
        <v>0.13223869369863014</v>
      </c>
      <c r="T81" s="31" t="str">
        <f t="shared" si="12"/>
        <v>MUY BAJO</v>
      </c>
    </row>
    <row r="82" spans="1:20" ht="38.25" hidden="1" x14ac:dyDescent="0.25">
      <c r="A82" s="141"/>
      <c r="B82" s="10" t="s">
        <v>54</v>
      </c>
      <c r="C82" s="3" t="s">
        <v>29</v>
      </c>
      <c r="D82" s="1" t="s">
        <v>55</v>
      </c>
      <c r="E82" s="49">
        <v>46</v>
      </c>
      <c r="F82" s="54">
        <v>5</v>
      </c>
      <c r="G82" s="49" t="s">
        <v>289</v>
      </c>
      <c r="H82" s="136">
        <v>0</v>
      </c>
      <c r="I82" s="55">
        <f t="shared" si="9"/>
        <v>0</v>
      </c>
      <c r="J82" s="31" t="str">
        <f t="shared" si="8"/>
        <v>MUY BAJO</v>
      </c>
      <c r="K82" s="33">
        <f>+Hoja1!K82/Hoja1!$U$1</f>
        <v>10</v>
      </c>
      <c r="L82" s="33">
        <f>+Hoja1!L82/Hoja1!$U$1</f>
        <v>5</v>
      </c>
      <c r="M82" s="132">
        <f>+Hoja1!M82/Hoja1!$U$1</f>
        <v>4.9999999999999998E-7</v>
      </c>
      <c r="N82" s="33">
        <f>+Hoja1!N82/Hoja1!$U$1</f>
        <v>0</v>
      </c>
      <c r="O82" s="33">
        <f>+Hoja1!O82/Hoja1!$U$1</f>
        <v>0</v>
      </c>
      <c r="P82" s="112">
        <f t="shared" si="13"/>
        <v>0</v>
      </c>
      <c r="Q82" s="31" t="str">
        <f t="shared" si="10"/>
        <v>MUY BAJO</v>
      </c>
      <c r="R82" s="102"/>
      <c r="S82" s="32">
        <f t="shared" si="11"/>
        <v>0</v>
      </c>
      <c r="T82" s="31" t="str">
        <f t="shared" si="12"/>
        <v>MUY BAJO</v>
      </c>
    </row>
    <row r="83" spans="1:20" ht="38.25" hidden="1" x14ac:dyDescent="0.25">
      <c r="A83" s="141"/>
      <c r="B83" s="10" t="s">
        <v>54</v>
      </c>
      <c r="C83" s="3" t="s">
        <v>30</v>
      </c>
      <c r="D83" s="1" t="s">
        <v>55</v>
      </c>
      <c r="E83" s="49">
        <v>14</v>
      </c>
      <c r="F83" s="54">
        <v>3</v>
      </c>
      <c r="G83" s="49" t="s">
        <v>289</v>
      </c>
      <c r="H83" s="136">
        <v>0</v>
      </c>
      <c r="I83" s="55">
        <f t="shared" si="9"/>
        <v>0</v>
      </c>
      <c r="J83" s="31" t="str">
        <f t="shared" si="8"/>
        <v>MUY BAJO</v>
      </c>
      <c r="K83" s="33">
        <f>+Hoja1!K83/Hoja1!$U$1</f>
        <v>5</v>
      </c>
      <c r="L83" s="33">
        <f>+Hoja1!L83/Hoja1!$U$1</f>
        <v>5</v>
      </c>
      <c r="M83" s="132">
        <f>+Hoja1!M83/Hoja1!$U$1</f>
        <v>9.9999999999999995E-7</v>
      </c>
      <c r="N83" s="33">
        <f>+Hoja1!N83/Hoja1!$U$1</f>
        <v>0</v>
      </c>
      <c r="O83" s="33">
        <f>+Hoja1!O83/Hoja1!$U$1</f>
        <v>0</v>
      </c>
      <c r="P83" s="112">
        <f t="shared" si="13"/>
        <v>0</v>
      </c>
      <c r="Q83" s="31" t="str">
        <f t="shared" si="10"/>
        <v>MUY BAJO</v>
      </c>
      <c r="R83" s="102"/>
      <c r="S83" s="32">
        <f t="shared" si="11"/>
        <v>0</v>
      </c>
      <c r="T83" s="31" t="str">
        <f t="shared" si="12"/>
        <v>MUY BAJO</v>
      </c>
    </row>
    <row r="84" spans="1:20" ht="38.25" hidden="1" x14ac:dyDescent="0.25">
      <c r="A84" s="141"/>
      <c r="B84" s="10" t="s">
        <v>54</v>
      </c>
      <c r="C84" s="3" t="s">
        <v>31</v>
      </c>
      <c r="D84" s="1" t="s">
        <v>55</v>
      </c>
      <c r="E84" s="49">
        <v>54</v>
      </c>
      <c r="F84" s="54">
        <v>8</v>
      </c>
      <c r="G84" s="49" t="s">
        <v>289</v>
      </c>
      <c r="H84" s="136">
        <v>0</v>
      </c>
      <c r="I84" s="55">
        <f t="shared" si="9"/>
        <v>0</v>
      </c>
      <c r="J84" s="31" t="str">
        <f t="shared" si="8"/>
        <v>MUY BAJO</v>
      </c>
      <c r="K84" s="33">
        <f>+Hoja1!K84/Hoja1!$U$1</f>
        <v>13</v>
      </c>
      <c r="L84" s="33">
        <f>+Hoja1!L84/Hoja1!$U$1</f>
        <v>5</v>
      </c>
      <c r="M84" s="132">
        <f>+Hoja1!M84/Hoja1!$U$1</f>
        <v>3.8461538461538463E-7</v>
      </c>
      <c r="N84" s="33">
        <f>+Hoja1!N84/Hoja1!$U$1</f>
        <v>0</v>
      </c>
      <c r="O84" s="33">
        <f>+Hoja1!O84/Hoja1!$U$1</f>
        <v>0</v>
      </c>
      <c r="P84" s="112">
        <f t="shared" si="13"/>
        <v>0</v>
      </c>
      <c r="Q84" s="31" t="str">
        <f t="shared" si="10"/>
        <v>MUY BAJO</v>
      </c>
      <c r="R84" s="102"/>
      <c r="S84" s="32">
        <f t="shared" si="11"/>
        <v>0</v>
      </c>
      <c r="T84" s="31" t="str">
        <f t="shared" si="12"/>
        <v>MUY BAJO</v>
      </c>
    </row>
    <row r="85" spans="1:20" ht="38.25" hidden="1" x14ac:dyDescent="0.25">
      <c r="A85" s="141"/>
      <c r="B85" s="10" t="s">
        <v>54</v>
      </c>
      <c r="C85" s="3" t="s">
        <v>27</v>
      </c>
      <c r="D85" s="1" t="s">
        <v>56</v>
      </c>
      <c r="E85" s="66">
        <v>1942</v>
      </c>
      <c r="F85" s="67">
        <v>20</v>
      </c>
      <c r="G85" s="66" t="s">
        <v>289</v>
      </c>
      <c r="H85" s="136">
        <v>173</v>
      </c>
      <c r="I85" s="68">
        <f t="shared" si="9"/>
        <v>8.65</v>
      </c>
      <c r="J85" s="31" t="str">
        <f t="shared" si="8"/>
        <v>MUY ALTO</v>
      </c>
      <c r="K85" s="33">
        <f>+Hoja1!K85/Hoja1!$U$1</f>
        <v>20</v>
      </c>
      <c r="L85" s="33">
        <f>+Hoja1!L85/Hoja1!$U$1</f>
        <v>24.5</v>
      </c>
      <c r="M85" s="132">
        <f>+Hoja1!M85/Hoja1!$U$1</f>
        <v>1.2250000000000001E-6</v>
      </c>
      <c r="N85" s="33">
        <f>+Hoja1!N85/Hoja1!$U$1</f>
        <v>3.4369499999999999</v>
      </c>
      <c r="O85" s="33">
        <f>+Hoja1!O85/Hoja1!$U$1</f>
        <v>3.4369499999999999</v>
      </c>
      <c r="P85" s="112">
        <f t="shared" si="13"/>
        <v>0.14028367346938775</v>
      </c>
      <c r="Q85" s="31" t="str">
        <f t="shared" si="10"/>
        <v>MUY BAJO</v>
      </c>
      <c r="R85" s="102"/>
      <c r="S85" s="32">
        <f t="shared" si="11"/>
        <v>1.2134537755102042</v>
      </c>
      <c r="T85" s="31" t="str">
        <f t="shared" si="12"/>
        <v>MUY ALTO</v>
      </c>
    </row>
    <row r="86" spans="1:20" ht="38.25" hidden="1" x14ac:dyDescent="0.25">
      <c r="A86" s="141"/>
      <c r="B86" s="10" t="s">
        <v>54</v>
      </c>
      <c r="C86" s="3" t="s">
        <v>29</v>
      </c>
      <c r="D86" s="1" t="s">
        <v>56</v>
      </c>
      <c r="E86" s="49">
        <v>46</v>
      </c>
      <c r="F86" s="54">
        <v>6</v>
      </c>
      <c r="G86" s="49" t="s">
        <v>289</v>
      </c>
      <c r="H86" s="136">
        <v>4</v>
      </c>
      <c r="I86" s="55">
        <f t="shared" si="9"/>
        <v>0.66666666666666663</v>
      </c>
      <c r="J86" s="31" t="str">
        <f t="shared" si="8"/>
        <v>ALTO</v>
      </c>
      <c r="K86" s="33">
        <f>+Hoja1!K86/Hoja1!$U$1</f>
        <v>6</v>
      </c>
      <c r="L86" s="33">
        <f>+Hoja1!L86/Hoja1!$U$1</f>
        <v>4</v>
      </c>
      <c r="M86" s="132">
        <f>+Hoja1!M86/Hoja1!$U$1</f>
        <v>6.666666666666666E-7</v>
      </c>
      <c r="N86" s="33">
        <f>+Hoja1!N86/Hoja1!$U$1</f>
        <v>0</v>
      </c>
      <c r="O86" s="33">
        <f>+Hoja1!O86/Hoja1!$U$1</f>
        <v>0</v>
      </c>
      <c r="P86" s="112">
        <f t="shared" si="13"/>
        <v>0</v>
      </c>
      <c r="Q86" s="31" t="str">
        <f t="shared" si="10"/>
        <v>MUY BAJO</v>
      </c>
      <c r="R86" s="102"/>
      <c r="S86" s="32">
        <f t="shared" si="11"/>
        <v>0</v>
      </c>
      <c r="T86" s="31" t="str">
        <f t="shared" si="12"/>
        <v>MUY BAJO</v>
      </c>
    </row>
    <row r="87" spans="1:20" ht="38.25" hidden="1" x14ac:dyDescent="0.25">
      <c r="A87" s="141"/>
      <c r="B87" s="10" t="s">
        <v>54</v>
      </c>
      <c r="C87" s="3" t="s">
        <v>30</v>
      </c>
      <c r="D87" s="1" t="s">
        <v>56</v>
      </c>
      <c r="E87" s="49">
        <v>14</v>
      </c>
      <c r="F87" s="54">
        <v>3</v>
      </c>
      <c r="G87" s="49" t="s">
        <v>289</v>
      </c>
      <c r="H87" s="136">
        <v>1</v>
      </c>
      <c r="I87" s="55">
        <f t="shared" si="9"/>
        <v>0.33333333333333331</v>
      </c>
      <c r="J87" s="31" t="str">
        <f t="shared" si="8"/>
        <v>BAJO</v>
      </c>
      <c r="K87" s="33">
        <f>+Hoja1!K87/Hoja1!$U$1</f>
        <v>3</v>
      </c>
      <c r="L87" s="33">
        <f>+Hoja1!L87/Hoja1!$U$1</f>
        <v>2</v>
      </c>
      <c r="M87" s="132">
        <f>+Hoja1!M87/Hoja1!$U$1</f>
        <v>6.666666666666666E-7</v>
      </c>
      <c r="N87" s="33">
        <f>+Hoja1!N87/Hoja1!$U$1</f>
        <v>0</v>
      </c>
      <c r="O87" s="33">
        <f>+Hoja1!O87/Hoja1!$U$1</f>
        <v>0</v>
      </c>
      <c r="P87" s="112">
        <f t="shared" si="13"/>
        <v>0</v>
      </c>
      <c r="Q87" s="31" t="str">
        <f t="shared" si="10"/>
        <v>MUY BAJO</v>
      </c>
      <c r="R87" s="102"/>
      <c r="S87" s="32">
        <f t="shared" si="11"/>
        <v>0</v>
      </c>
      <c r="T87" s="31" t="str">
        <f t="shared" si="12"/>
        <v>MUY BAJO</v>
      </c>
    </row>
    <row r="88" spans="1:20" ht="38.25" hidden="1" x14ac:dyDescent="0.25">
      <c r="A88" s="141"/>
      <c r="B88" s="10" t="s">
        <v>54</v>
      </c>
      <c r="C88" s="3" t="s">
        <v>31</v>
      </c>
      <c r="D88" s="1" t="s">
        <v>56</v>
      </c>
      <c r="E88" s="49">
        <v>54</v>
      </c>
      <c r="F88" s="54">
        <v>6</v>
      </c>
      <c r="G88" s="49" t="s">
        <v>289</v>
      </c>
      <c r="H88" s="136">
        <v>31</v>
      </c>
      <c r="I88" s="55">
        <f t="shared" si="9"/>
        <v>5.166666666666667</v>
      </c>
      <c r="J88" s="31" t="str">
        <f t="shared" si="8"/>
        <v>MUY ALTO</v>
      </c>
      <c r="K88" s="33">
        <f>+Hoja1!K88/Hoja1!$U$1</f>
        <v>6</v>
      </c>
      <c r="L88" s="33">
        <f>+Hoja1!L88/Hoja1!$U$1</f>
        <v>4</v>
      </c>
      <c r="M88" s="132">
        <f>+Hoja1!M88/Hoja1!$U$1</f>
        <v>6.666666666666666E-7</v>
      </c>
      <c r="N88" s="33">
        <f>+Hoja1!N88/Hoja1!$U$1</f>
        <v>1.5</v>
      </c>
      <c r="O88" s="33">
        <f>+Hoja1!O88/Hoja1!$U$1</f>
        <v>1.5</v>
      </c>
      <c r="P88" s="112">
        <f t="shared" si="13"/>
        <v>0.375</v>
      </c>
      <c r="Q88" s="31" t="str">
        <f t="shared" si="10"/>
        <v>BAJO</v>
      </c>
      <c r="R88" s="102"/>
      <c r="S88" s="32">
        <f t="shared" si="11"/>
        <v>1.9375</v>
      </c>
      <c r="T88" s="31" t="str">
        <f t="shared" si="12"/>
        <v>MUY ALTO</v>
      </c>
    </row>
    <row r="89" spans="1:20" ht="38.25" hidden="1" x14ac:dyDescent="0.25">
      <c r="A89" s="141"/>
      <c r="B89" s="10" t="s">
        <v>54</v>
      </c>
      <c r="C89" s="3" t="s">
        <v>27</v>
      </c>
      <c r="D89" s="1" t="s">
        <v>57</v>
      </c>
      <c r="E89" s="49">
        <v>157</v>
      </c>
      <c r="F89" s="54">
        <v>20</v>
      </c>
      <c r="G89" s="49" t="s">
        <v>289</v>
      </c>
      <c r="H89" s="136">
        <v>17</v>
      </c>
      <c r="I89" s="55">
        <f t="shared" si="9"/>
        <v>0.85</v>
      </c>
      <c r="J89" s="31" t="str">
        <f t="shared" si="8"/>
        <v>MUY ALTO</v>
      </c>
      <c r="K89" s="33">
        <f>+Hoja1!K89/Hoja1!$U$1</f>
        <v>30</v>
      </c>
      <c r="L89" s="33">
        <f>+Hoja1!L89/Hoja1!$U$1</f>
        <v>24.5</v>
      </c>
      <c r="M89" s="132">
        <f>+Hoja1!M89/Hoja1!$U$1</f>
        <v>8.1666666666666665E-7</v>
      </c>
      <c r="N89" s="33">
        <f>+Hoja1!N89/Hoja1!$U$1</f>
        <v>0</v>
      </c>
      <c r="O89" s="33">
        <f>+Hoja1!O89/Hoja1!$U$1</f>
        <v>12.352499999999999</v>
      </c>
      <c r="P89" s="112">
        <f t="shared" si="13"/>
        <v>0.50418367346938775</v>
      </c>
      <c r="Q89" s="31" t="str">
        <f t="shared" si="10"/>
        <v>MEDIO</v>
      </c>
      <c r="R89" s="102"/>
      <c r="S89" s="32">
        <f t="shared" si="11"/>
        <v>0.42855612244897956</v>
      </c>
      <c r="T89" s="31" t="str">
        <f t="shared" si="12"/>
        <v>MEDIO</v>
      </c>
    </row>
    <row r="90" spans="1:20" ht="38.25" hidden="1" x14ac:dyDescent="0.25">
      <c r="A90" s="141"/>
      <c r="B90" s="10" t="s">
        <v>54</v>
      </c>
      <c r="C90" s="3" t="s">
        <v>29</v>
      </c>
      <c r="D90" s="1" t="s">
        <v>57</v>
      </c>
      <c r="E90" s="49">
        <v>46</v>
      </c>
      <c r="F90" s="54">
        <v>5</v>
      </c>
      <c r="G90" s="49" t="s">
        <v>289</v>
      </c>
      <c r="H90" s="136">
        <v>0</v>
      </c>
      <c r="I90" s="55">
        <f t="shared" si="9"/>
        <v>0</v>
      </c>
      <c r="J90" s="31" t="str">
        <f t="shared" si="8"/>
        <v>MUY BAJO</v>
      </c>
      <c r="K90" s="33">
        <f>+Hoja1!K90/Hoja1!$U$1</f>
        <v>7.5</v>
      </c>
      <c r="L90" s="33">
        <f>+Hoja1!L90/Hoja1!$U$1</f>
        <v>4</v>
      </c>
      <c r="M90" s="132">
        <f>+Hoja1!M90/Hoja1!$U$1</f>
        <v>5.3333333333333334E-7</v>
      </c>
      <c r="N90" s="33">
        <f>+Hoja1!N90/Hoja1!$U$1</f>
        <v>0</v>
      </c>
      <c r="O90" s="33">
        <f>+Hoja1!O90/Hoja1!$U$1</f>
        <v>0</v>
      </c>
      <c r="P90" s="112">
        <f t="shared" si="13"/>
        <v>0</v>
      </c>
      <c r="Q90" s="31" t="str">
        <f t="shared" si="10"/>
        <v>MUY BAJO</v>
      </c>
      <c r="R90" s="102"/>
      <c r="S90" s="32">
        <f t="shared" si="11"/>
        <v>0</v>
      </c>
      <c r="T90" s="31" t="str">
        <f t="shared" si="12"/>
        <v>MUY BAJO</v>
      </c>
    </row>
    <row r="91" spans="1:20" ht="38.25" hidden="1" x14ac:dyDescent="0.25">
      <c r="A91" s="141"/>
      <c r="B91" s="10" t="s">
        <v>54</v>
      </c>
      <c r="C91" s="3" t="s">
        <v>30</v>
      </c>
      <c r="D91" s="1" t="s">
        <v>57</v>
      </c>
      <c r="E91" s="49">
        <v>14</v>
      </c>
      <c r="F91" s="54">
        <v>2</v>
      </c>
      <c r="G91" s="49" t="s">
        <v>289</v>
      </c>
      <c r="H91" s="136">
        <v>0</v>
      </c>
      <c r="I91" s="55">
        <f t="shared" si="9"/>
        <v>0</v>
      </c>
      <c r="J91" s="31" t="str">
        <f t="shared" si="8"/>
        <v>MUY BAJO</v>
      </c>
      <c r="K91" s="33">
        <f>+Hoja1!K91/Hoja1!$U$1</f>
        <v>3</v>
      </c>
      <c r="L91" s="33">
        <f>+Hoja1!L91/Hoja1!$U$1</f>
        <v>2</v>
      </c>
      <c r="M91" s="132">
        <f>+Hoja1!M91/Hoja1!$U$1</f>
        <v>6.666666666666666E-7</v>
      </c>
      <c r="N91" s="33">
        <f>+Hoja1!N91/Hoja1!$U$1</f>
        <v>0</v>
      </c>
      <c r="O91" s="33">
        <f>+Hoja1!O91/Hoja1!$U$1</f>
        <v>0</v>
      </c>
      <c r="P91" s="112">
        <f t="shared" si="13"/>
        <v>0</v>
      </c>
      <c r="Q91" s="31" t="str">
        <f t="shared" si="10"/>
        <v>MUY BAJO</v>
      </c>
      <c r="R91" s="102"/>
      <c r="S91" s="32">
        <f t="shared" si="11"/>
        <v>0</v>
      </c>
      <c r="T91" s="31" t="str">
        <f t="shared" si="12"/>
        <v>MUY BAJO</v>
      </c>
    </row>
    <row r="92" spans="1:20" ht="38.25" hidden="1" x14ac:dyDescent="0.25">
      <c r="A92" s="141"/>
      <c r="B92" s="10" t="s">
        <v>54</v>
      </c>
      <c r="C92" s="3" t="s">
        <v>31</v>
      </c>
      <c r="D92" s="1" t="s">
        <v>57</v>
      </c>
      <c r="E92" s="49">
        <v>54</v>
      </c>
      <c r="F92" s="54">
        <v>7</v>
      </c>
      <c r="G92" s="49" t="s">
        <v>289</v>
      </c>
      <c r="H92" s="136">
        <v>1</v>
      </c>
      <c r="I92" s="55">
        <f t="shared" si="9"/>
        <v>0.14285714285714285</v>
      </c>
      <c r="J92" s="31" t="str">
        <f t="shared" si="8"/>
        <v>MUY BAJO</v>
      </c>
      <c r="K92" s="33">
        <f>+Hoja1!K92/Hoja1!$U$1</f>
        <v>10.5</v>
      </c>
      <c r="L92" s="33">
        <f>+Hoja1!L92/Hoja1!$U$1</f>
        <v>5</v>
      </c>
      <c r="M92" s="132">
        <f>+Hoja1!M92/Hoja1!$U$1</f>
        <v>4.7619047619047617E-7</v>
      </c>
      <c r="N92" s="33">
        <f>+Hoja1!N92/Hoja1!$U$1</f>
        <v>0</v>
      </c>
      <c r="O92" s="33">
        <f>+Hoja1!O92/Hoja1!$U$1</f>
        <v>0</v>
      </c>
      <c r="P92" s="112">
        <f t="shared" si="13"/>
        <v>0</v>
      </c>
      <c r="Q92" s="31" t="str">
        <f t="shared" si="10"/>
        <v>MUY BAJO</v>
      </c>
      <c r="R92" s="102"/>
      <c r="S92" s="32">
        <f t="shared" si="11"/>
        <v>0</v>
      </c>
      <c r="T92" s="31" t="str">
        <f t="shared" si="12"/>
        <v>MUY BAJO</v>
      </c>
    </row>
    <row r="93" spans="1:20" ht="38.25" hidden="1" x14ac:dyDescent="0.25">
      <c r="A93" s="141"/>
      <c r="B93" s="10" t="s">
        <v>54</v>
      </c>
      <c r="C93" s="3" t="s">
        <v>27</v>
      </c>
      <c r="D93" s="1" t="s">
        <v>58</v>
      </c>
      <c r="E93" s="49">
        <v>134</v>
      </c>
      <c r="F93" s="54">
        <v>20</v>
      </c>
      <c r="G93" s="49" t="s">
        <v>289</v>
      </c>
      <c r="H93" s="136">
        <v>73</v>
      </c>
      <c r="I93" s="55">
        <f t="shared" si="9"/>
        <v>3.65</v>
      </c>
      <c r="J93" s="31" t="str">
        <f t="shared" si="8"/>
        <v>MUY ALTO</v>
      </c>
      <c r="K93" s="33">
        <f>+Hoja1!K93/Hoja1!$U$1</f>
        <v>20</v>
      </c>
      <c r="L93" s="33">
        <f>+Hoja1!L93/Hoja1!$U$1</f>
        <v>14.5</v>
      </c>
      <c r="M93" s="132">
        <f>+Hoja1!M93/Hoja1!$U$1</f>
        <v>7.2499999999999994E-7</v>
      </c>
      <c r="N93" s="33">
        <f>+Hoja1!N93/Hoja1!$U$1</f>
        <v>0</v>
      </c>
      <c r="O93" s="33">
        <f>+Hoja1!O93/Hoja1!$U$1</f>
        <v>0</v>
      </c>
      <c r="P93" s="112">
        <f t="shared" si="13"/>
        <v>0</v>
      </c>
      <c r="Q93" s="31" t="str">
        <f t="shared" si="10"/>
        <v>MUY BAJO</v>
      </c>
      <c r="R93" s="102"/>
      <c r="S93" s="32">
        <f t="shared" si="11"/>
        <v>0</v>
      </c>
      <c r="T93" s="31" t="str">
        <f t="shared" si="12"/>
        <v>MUY BAJO</v>
      </c>
    </row>
    <row r="94" spans="1:20" ht="38.25" hidden="1" x14ac:dyDescent="0.25">
      <c r="A94" s="141"/>
      <c r="B94" s="10" t="s">
        <v>54</v>
      </c>
      <c r="C94" s="3" t="s">
        <v>29</v>
      </c>
      <c r="D94" s="1" t="s">
        <v>58</v>
      </c>
      <c r="E94" s="49">
        <v>0</v>
      </c>
      <c r="F94" s="54">
        <v>2</v>
      </c>
      <c r="G94" s="49" t="s">
        <v>289</v>
      </c>
      <c r="H94" s="136">
        <v>0</v>
      </c>
      <c r="I94" s="55">
        <f t="shared" si="9"/>
        <v>0</v>
      </c>
      <c r="J94" s="31" t="str">
        <f t="shared" si="8"/>
        <v>MUY BAJO</v>
      </c>
      <c r="K94" s="33">
        <f>+Hoja1!K94/Hoja1!$U$1</f>
        <v>2</v>
      </c>
      <c r="L94" s="33">
        <f>+Hoja1!L94/Hoja1!$U$1</f>
        <v>1</v>
      </c>
      <c r="M94" s="132">
        <f>+Hoja1!M94/Hoja1!$U$1</f>
        <v>4.9999999999999998E-7</v>
      </c>
      <c r="N94" s="33">
        <f>+Hoja1!N94/Hoja1!$U$1</f>
        <v>0</v>
      </c>
      <c r="O94" s="33">
        <f>+Hoja1!O94/Hoja1!$U$1</f>
        <v>0</v>
      </c>
      <c r="P94" s="112">
        <f t="shared" si="13"/>
        <v>0</v>
      </c>
      <c r="Q94" s="31" t="str">
        <f t="shared" si="10"/>
        <v>MUY BAJO</v>
      </c>
      <c r="R94" s="102"/>
      <c r="S94" s="32">
        <f t="shared" si="11"/>
        <v>0</v>
      </c>
      <c r="T94" s="31" t="str">
        <f t="shared" si="12"/>
        <v>MUY BAJO</v>
      </c>
    </row>
    <row r="95" spans="1:20" ht="38.25" hidden="1" x14ac:dyDescent="0.25">
      <c r="A95" s="141"/>
      <c r="B95" s="10" t="s">
        <v>54</v>
      </c>
      <c r="C95" s="3" t="s">
        <v>30</v>
      </c>
      <c r="D95" s="1" t="s">
        <v>58</v>
      </c>
      <c r="E95" s="49">
        <v>0</v>
      </c>
      <c r="F95" s="54">
        <v>2</v>
      </c>
      <c r="G95" s="49" t="s">
        <v>289</v>
      </c>
      <c r="H95" s="136">
        <v>0</v>
      </c>
      <c r="I95" s="55">
        <f t="shared" si="9"/>
        <v>0</v>
      </c>
      <c r="J95" s="31" t="str">
        <f t="shared" si="8"/>
        <v>MUY BAJO</v>
      </c>
      <c r="K95" s="33">
        <f>+Hoja1!K95/Hoja1!$U$1</f>
        <v>2</v>
      </c>
      <c r="L95" s="33">
        <f>+Hoja1!L95/Hoja1!$U$1</f>
        <v>1</v>
      </c>
      <c r="M95" s="132">
        <f>+Hoja1!M95/Hoja1!$U$1</f>
        <v>4.9999999999999998E-7</v>
      </c>
      <c r="N95" s="33">
        <f>+Hoja1!N95/Hoja1!$U$1</f>
        <v>0</v>
      </c>
      <c r="O95" s="33">
        <f>+Hoja1!O95/Hoja1!$U$1</f>
        <v>0</v>
      </c>
      <c r="P95" s="112">
        <f t="shared" si="13"/>
        <v>0</v>
      </c>
      <c r="Q95" s="31" t="str">
        <f t="shared" si="10"/>
        <v>MUY BAJO</v>
      </c>
      <c r="R95" s="102"/>
      <c r="S95" s="32">
        <f t="shared" si="11"/>
        <v>0</v>
      </c>
      <c r="T95" s="31" t="str">
        <f t="shared" si="12"/>
        <v>MUY BAJO</v>
      </c>
    </row>
    <row r="96" spans="1:20" ht="38.25" hidden="1" x14ac:dyDescent="0.25">
      <c r="A96" s="141"/>
      <c r="B96" s="10" t="s">
        <v>54</v>
      </c>
      <c r="C96" s="3" t="s">
        <v>31</v>
      </c>
      <c r="D96" s="1" t="s">
        <v>58</v>
      </c>
      <c r="E96" s="49">
        <v>0</v>
      </c>
      <c r="F96" s="54">
        <v>4</v>
      </c>
      <c r="G96" s="49" t="s">
        <v>289</v>
      </c>
      <c r="H96" s="136">
        <v>0</v>
      </c>
      <c r="I96" s="55">
        <f t="shared" si="9"/>
        <v>0</v>
      </c>
      <c r="J96" s="31" t="str">
        <f t="shared" si="8"/>
        <v>MUY BAJO</v>
      </c>
      <c r="K96" s="33">
        <f>+Hoja1!K96/Hoja1!$U$1</f>
        <v>4</v>
      </c>
      <c r="L96" s="33">
        <f>+Hoja1!L96/Hoja1!$U$1</f>
        <v>2</v>
      </c>
      <c r="M96" s="132">
        <f>+Hoja1!M96/Hoja1!$U$1</f>
        <v>4.9999999999999998E-7</v>
      </c>
      <c r="N96" s="33">
        <f>+Hoja1!N96/Hoja1!$U$1</f>
        <v>0</v>
      </c>
      <c r="O96" s="33">
        <f>+Hoja1!O96/Hoja1!$U$1</f>
        <v>0</v>
      </c>
      <c r="P96" s="112">
        <f t="shared" si="13"/>
        <v>0</v>
      </c>
      <c r="Q96" s="31" t="str">
        <f t="shared" si="10"/>
        <v>MUY BAJO</v>
      </c>
      <c r="R96" s="102"/>
      <c r="S96" s="32">
        <f t="shared" si="11"/>
        <v>0</v>
      </c>
      <c r="T96" s="31" t="str">
        <f t="shared" si="12"/>
        <v>MUY BAJO</v>
      </c>
    </row>
    <row r="97" spans="1:20" ht="38.25" hidden="1" x14ac:dyDescent="0.25">
      <c r="A97" s="141"/>
      <c r="B97" s="10" t="s">
        <v>54</v>
      </c>
      <c r="C97" s="3" t="s">
        <v>27</v>
      </c>
      <c r="D97" s="1" t="s">
        <v>59</v>
      </c>
      <c r="E97" s="49">
        <v>0</v>
      </c>
      <c r="F97" s="54">
        <v>8</v>
      </c>
      <c r="G97" s="49" t="s">
        <v>289</v>
      </c>
      <c r="H97" s="136">
        <v>3</v>
      </c>
      <c r="I97" s="55">
        <f t="shared" si="9"/>
        <v>0.375</v>
      </c>
      <c r="J97" s="31" t="str">
        <f t="shared" si="8"/>
        <v>BAJO</v>
      </c>
      <c r="K97" s="33">
        <f>+Hoja1!K97/Hoja1!$U$1</f>
        <v>0</v>
      </c>
      <c r="L97" s="33">
        <f>+Hoja1!L97/Hoja1!$U$1</f>
        <v>0</v>
      </c>
      <c r="M97" s="132">
        <f>+Hoja1!M97/Hoja1!$U$1</f>
        <v>0</v>
      </c>
      <c r="N97" s="33">
        <f>+Hoja1!N97/Hoja1!$U$1</f>
        <v>0</v>
      </c>
      <c r="O97" s="33">
        <f>+Hoja1!O97/Hoja1!$U$1</f>
        <v>0</v>
      </c>
      <c r="P97" s="112"/>
      <c r="Q97" s="31" t="s">
        <v>293</v>
      </c>
      <c r="R97" s="102"/>
      <c r="S97" s="32"/>
      <c r="T97" s="31" t="s">
        <v>293</v>
      </c>
    </row>
    <row r="98" spans="1:20" ht="38.25" hidden="1" x14ac:dyDescent="0.25">
      <c r="A98" s="141"/>
      <c r="B98" s="10" t="s">
        <v>54</v>
      </c>
      <c r="C98" s="3" t="s">
        <v>29</v>
      </c>
      <c r="D98" s="1" t="s">
        <v>59</v>
      </c>
      <c r="E98" s="49">
        <v>0</v>
      </c>
      <c r="F98" s="54"/>
      <c r="G98" s="49" t="s">
        <v>289</v>
      </c>
      <c r="H98" s="136">
        <v>0</v>
      </c>
      <c r="I98" s="55"/>
      <c r="J98" s="31" t="s">
        <v>293</v>
      </c>
      <c r="K98" s="33">
        <f>+Hoja1!K98/Hoja1!$U$1</f>
        <v>0</v>
      </c>
      <c r="L98" s="33">
        <f>+Hoja1!L98/Hoja1!$U$1</f>
        <v>0</v>
      </c>
      <c r="M98" s="132">
        <f>+Hoja1!M98/Hoja1!$U$1</f>
        <v>0</v>
      </c>
      <c r="N98" s="33">
        <f>+Hoja1!N98/Hoja1!$U$1</f>
        <v>0</v>
      </c>
      <c r="O98" s="33">
        <f>+Hoja1!O98/Hoja1!$U$1</f>
        <v>0</v>
      </c>
      <c r="P98" s="112"/>
      <c r="Q98" s="31" t="s">
        <v>293</v>
      </c>
      <c r="R98" s="102"/>
      <c r="S98" s="32"/>
      <c r="T98" s="31" t="s">
        <v>293</v>
      </c>
    </row>
    <row r="99" spans="1:20" ht="38.25" hidden="1" x14ac:dyDescent="0.25">
      <c r="A99" s="141"/>
      <c r="B99" s="10" t="s">
        <v>54</v>
      </c>
      <c r="C99" s="3" t="s">
        <v>30</v>
      </c>
      <c r="D99" s="1" t="s">
        <v>59</v>
      </c>
      <c r="E99" s="49">
        <v>0</v>
      </c>
      <c r="F99" s="54"/>
      <c r="G99" s="49" t="s">
        <v>289</v>
      </c>
      <c r="H99" s="136">
        <v>0</v>
      </c>
      <c r="I99" s="55"/>
      <c r="J99" s="31" t="s">
        <v>293</v>
      </c>
      <c r="K99" s="33">
        <f>+Hoja1!K99/Hoja1!$U$1</f>
        <v>0</v>
      </c>
      <c r="L99" s="33">
        <f>+Hoja1!L99/Hoja1!$U$1</f>
        <v>0</v>
      </c>
      <c r="M99" s="132">
        <f>+Hoja1!M99/Hoja1!$U$1</f>
        <v>0</v>
      </c>
      <c r="N99" s="33">
        <f>+Hoja1!N99/Hoja1!$U$1</f>
        <v>0</v>
      </c>
      <c r="O99" s="33">
        <f>+Hoja1!O99/Hoja1!$U$1</f>
        <v>0</v>
      </c>
      <c r="P99" s="112"/>
      <c r="Q99" s="31" t="s">
        <v>293</v>
      </c>
      <c r="R99" s="102"/>
      <c r="S99" s="32"/>
      <c r="T99" s="31" t="s">
        <v>293</v>
      </c>
    </row>
    <row r="100" spans="1:20" ht="38.25" hidden="1" x14ac:dyDescent="0.25">
      <c r="A100" s="141"/>
      <c r="B100" s="10" t="s">
        <v>54</v>
      </c>
      <c r="C100" s="3" t="s">
        <v>31</v>
      </c>
      <c r="D100" s="1" t="s">
        <v>59</v>
      </c>
      <c r="E100" s="49">
        <v>0</v>
      </c>
      <c r="F100" s="54">
        <v>1</v>
      </c>
      <c r="G100" s="49" t="s">
        <v>289</v>
      </c>
      <c r="H100" s="136">
        <v>0</v>
      </c>
      <c r="I100" s="55">
        <f t="shared" si="9"/>
        <v>0</v>
      </c>
      <c r="J100" s="31" t="str">
        <f t="shared" si="8"/>
        <v>MUY BAJO</v>
      </c>
      <c r="K100" s="33">
        <f>+Hoja1!K100/Hoja1!$U$1</f>
        <v>0</v>
      </c>
      <c r="L100" s="33">
        <f>+Hoja1!L100/Hoja1!$U$1</f>
        <v>0</v>
      </c>
      <c r="M100" s="132">
        <f>+Hoja1!M100/Hoja1!$U$1</f>
        <v>0</v>
      </c>
      <c r="N100" s="33">
        <f>+Hoja1!N100/Hoja1!$U$1</f>
        <v>0</v>
      </c>
      <c r="O100" s="33">
        <f>+Hoja1!O100/Hoja1!$U$1</f>
        <v>0</v>
      </c>
      <c r="P100" s="112"/>
      <c r="Q100" s="31" t="s">
        <v>293</v>
      </c>
      <c r="R100" s="102"/>
      <c r="S100" s="32"/>
      <c r="T100" s="31" t="s">
        <v>293</v>
      </c>
    </row>
    <row r="101" spans="1:20" ht="38.25" hidden="1" x14ac:dyDescent="0.25">
      <c r="A101" s="141"/>
      <c r="B101" s="10" t="s">
        <v>60</v>
      </c>
      <c r="C101" s="3" t="s">
        <v>1</v>
      </c>
      <c r="D101" s="1" t="s">
        <v>61</v>
      </c>
      <c r="E101" s="49">
        <v>1</v>
      </c>
      <c r="F101" s="54">
        <v>2</v>
      </c>
      <c r="G101" s="49" t="s">
        <v>289</v>
      </c>
      <c r="H101" s="136">
        <v>1</v>
      </c>
      <c r="I101" s="55">
        <f t="shared" si="9"/>
        <v>0.5</v>
      </c>
      <c r="J101" s="31" t="str">
        <f t="shared" si="8"/>
        <v>MEDIO</v>
      </c>
      <c r="K101" s="33">
        <f>+Hoja1!K101/Hoja1!$U$1</f>
        <v>0</v>
      </c>
      <c r="L101" s="33">
        <f>+Hoja1!L101/Hoja1!$U$1</f>
        <v>0</v>
      </c>
      <c r="M101" s="132">
        <f>+Hoja1!M101/Hoja1!$U$1</f>
        <v>0</v>
      </c>
      <c r="N101" s="33">
        <f>+Hoja1!N101/Hoja1!$U$1</f>
        <v>0</v>
      </c>
      <c r="O101" s="33">
        <f>+Hoja1!O101/Hoja1!$U$1</f>
        <v>0</v>
      </c>
      <c r="P101" s="112"/>
      <c r="Q101" s="31" t="s">
        <v>293</v>
      </c>
      <c r="R101" s="102"/>
      <c r="S101" s="32"/>
      <c r="T101" s="31" t="s">
        <v>293</v>
      </c>
    </row>
    <row r="102" spans="1:20" ht="63.75" hidden="1" x14ac:dyDescent="0.25">
      <c r="A102" s="141"/>
      <c r="B102" s="10" t="s">
        <v>60</v>
      </c>
      <c r="C102" s="3" t="s">
        <v>1</v>
      </c>
      <c r="D102" s="1" t="s">
        <v>62</v>
      </c>
      <c r="E102" s="48">
        <v>0.16</v>
      </c>
      <c r="F102" s="48">
        <v>0.1</v>
      </c>
      <c r="G102" s="49" t="s">
        <v>289</v>
      </c>
      <c r="H102" s="136">
        <v>0</v>
      </c>
      <c r="I102" s="50">
        <f t="shared" si="9"/>
        <v>0</v>
      </c>
      <c r="J102" s="31" t="str">
        <f t="shared" si="8"/>
        <v>MUY BAJO</v>
      </c>
      <c r="K102" s="33">
        <f>+Hoja1!K102/Hoja1!$U$1</f>
        <v>0</v>
      </c>
      <c r="L102" s="33">
        <f>+Hoja1!L102/Hoja1!$U$1</f>
        <v>0</v>
      </c>
      <c r="M102" s="132">
        <f>+Hoja1!M102/Hoja1!$U$1</f>
        <v>0</v>
      </c>
      <c r="N102" s="33">
        <f>+Hoja1!N102/Hoja1!$U$1</f>
        <v>0</v>
      </c>
      <c r="O102" s="33">
        <f>+Hoja1!O102/Hoja1!$U$1</f>
        <v>0</v>
      </c>
      <c r="P102" s="112"/>
      <c r="Q102" s="31" t="s">
        <v>293</v>
      </c>
      <c r="R102" s="102"/>
      <c r="S102" s="32"/>
      <c r="T102" s="31" t="s">
        <v>293</v>
      </c>
    </row>
    <row r="103" spans="1:20" ht="21" customHeight="1" x14ac:dyDescent="0.25">
      <c r="A103" s="141"/>
      <c r="B103" s="6" t="s">
        <v>305</v>
      </c>
      <c r="C103" s="7"/>
      <c r="D103" s="7"/>
      <c r="E103" s="74"/>
      <c r="F103" s="74"/>
      <c r="G103" s="20"/>
      <c r="H103" s="20"/>
      <c r="I103" s="183">
        <f>+AVERAGE(I80:I102)</f>
        <v>0.97846938775510206</v>
      </c>
      <c r="J103" s="168" t="str">
        <f t="shared" si="8"/>
        <v>MUY ALTO</v>
      </c>
      <c r="K103" s="36">
        <f>+Hoja1!K103/Hoja1!$U$1</f>
        <v>442</v>
      </c>
      <c r="L103" s="36">
        <f>+Hoja1!L103/Hoja1!$U$1</f>
        <v>208.19409300000001</v>
      </c>
      <c r="M103" s="75">
        <f>+Hoja1!M103/Hoja1!$U$1</f>
        <v>4.7102735972850678E-7</v>
      </c>
      <c r="N103" s="36">
        <f>+Hoja1!N103/Hoja1!$U$1</f>
        <v>47.074216</v>
      </c>
      <c r="O103" s="36">
        <f>+Hoja1!O103/Hoja1!$U$1</f>
        <v>94.287729999999996</v>
      </c>
      <c r="P103" s="184">
        <f>+O103/L103</f>
        <v>0.45288379051177013</v>
      </c>
      <c r="Q103" s="168" t="str">
        <f t="shared" si="10"/>
        <v>MEDIO</v>
      </c>
      <c r="R103" s="177"/>
      <c r="S103" s="178">
        <f t="shared" si="11"/>
        <v>0.44313292522626163</v>
      </c>
      <c r="T103" s="168" t="str">
        <f t="shared" si="12"/>
        <v>MEDIO</v>
      </c>
    </row>
    <row r="104" spans="1:20" ht="25.5" hidden="1" x14ac:dyDescent="0.25">
      <c r="A104" s="141"/>
      <c r="B104" s="10" t="s">
        <v>63</v>
      </c>
      <c r="C104" s="3" t="s">
        <v>27</v>
      </c>
      <c r="D104" s="1" t="s">
        <v>64</v>
      </c>
      <c r="E104" s="49">
        <v>0</v>
      </c>
      <c r="F104" s="54">
        <v>5</v>
      </c>
      <c r="G104" s="49" t="s">
        <v>289</v>
      </c>
      <c r="H104" s="136">
        <v>6</v>
      </c>
      <c r="I104" s="55">
        <f t="shared" si="9"/>
        <v>1.2</v>
      </c>
      <c r="J104" s="31" t="str">
        <f t="shared" si="8"/>
        <v>MUY ALTO</v>
      </c>
      <c r="K104" s="33">
        <f>+Hoja1!K104/Hoja1!$U$1</f>
        <v>0</v>
      </c>
      <c r="L104" s="33">
        <f>+Hoja1!L104/Hoja1!$U$1</f>
        <v>0</v>
      </c>
      <c r="M104" s="132">
        <f>+Hoja1!M104/Hoja1!$U$1</f>
        <v>0</v>
      </c>
      <c r="N104" s="33">
        <f>+Hoja1!N104/Hoja1!$U$1</f>
        <v>0</v>
      </c>
      <c r="O104" s="33">
        <f>+Hoja1!O104/Hoja1!$U$1</f>
        <v>0</v>
      </c>
      <c r="P104" s="106"/>
      <c r="Q104" s="31" t="s">
        <v>293</v>
      </c>
      <c r="R104" s="102"/>
      <c r="S104" s="32"/>
      <c r="T104" s="31" t="s">
        <v>293</v>
      </c>
    </row>
    <row r="105" spans="1:20" ht="25.5" hidden="1" x14ac:dyDescent="0.25">
      <c r="A105" s="141"/>
      <c r="B105" s="10" t="s">
        <v>63</v>
      </c>
      <c r="C105" s="3" t="s">
        <v>29</v>
      </c>
      <c r="D105" s="1" t="s">
        <v>64</v>
      </c>
      <c r="E105" s="49">
        <v>0</v>
      </c>
      <c r="F105" s="54">
        <v>1</v>
      </c>
      <c r="G105" s="49" t="s">
        <v>289</v>
      </c>
      <c r="H105" s="136">
        <v>1</v>
      </c>
      <c r="I105" s="55">
        <f t="shared" si="9"/>
        <v>1</v>
      </c>
      <c r="J105" s="31" t="str">
        <f t="shared" si="8"/>
        <v>MUY ALTO</v>
      </c>
      <c r="K105" s="33">
        <f>+Hoja1!K105/Hoja1!$U$1</f>
        <v>0</v>
      </c>
      <c r="L105" s="33">
        <f>+Hoja1!L105/Hoja1!$U$1</f>
        <v>0</v>
      </c>
      <c r="M105" s="132">
        <f>+Hoja1!M105/Hoja1!$U$1</f>
        <v>0</v>
      </c>
      <c r="N105" s="33">
        <f>+Hoja1!N105/Hoja1!$U$1</f>
        <v>0</v>
      </c>
      <c r="O105" s="33">
        <f>+Hoja1!O105/Hoja1!$U$1</f>
        <v>0</v>
      </c>
      <c r="P105" s="106"/>
      <c r="Q105" s="31" t="s">
        <v>293</v>
      </c>
      <c r="R105" s="102"/>
      <c r="S105" s="32"/>
      <c r="T105" s="31" t="s">
        <v>293</v>
      </c>
    </row>
    <row r="106" spans="1:20" ht="25.5" hidden="1" x14ac:dyDescent="0.25">
      <c r="A106" s="141"/>
      <c r="B106" s="10" t="s">
        <v>63</v>
      </c>
      <c r="C106" s="3" t="s">
        <v>30</v>
      </c>
      <c r="D106" s="1" t="s">
        <v>64</v>
      </c>
      <c r="E106" s="49">
        <v>0</v>
      </c>
      <c r="F106" s="54">
        <v>1</v>
      </c>
      <c r="G106" s="49" t="s">
        <v>289</v>
      </c>
      <c r="H106" s="136">
        <v>1</v>
      </c>
      <c r="I106" s="55">
        <f t="shared" si="9"/>
        <v>1</v>
      </c>
      <c r="J106" s="31" t="str">
        <f t="shared" si="8"/>
        <v>MUY ALTO</v>
      </c>
      <c r="K106" s="33">
        <f>+Hoja1!K106/Hoja1!$U$1</f>
        <v>0</v>
      </c>
      <c r="L106" s="33">
        <f>+Hoja1!L106/Hoja1!$U$1</f>
        <v>0</v>
      </c>
      <c r="M106" s="132">
        <f>+Hoja1!M106/Hoja1!$U$1</f>
        <v>0</v>
      </c>
      <c r="N106" s="33">
        <f>+Hoja1!N106/Hoja1!$U$1</f>
        <v>0</v>
      </c>
      <c r="O106" s="33">
        <f>+Hoja1!O106/Hoja1!$U$1</f>
        <v>0</v>
      </c>
      <c r="P106" s="106"/>
      <c r="Q106" s="31" t="s">
        <v>293</v>
      </c>
      <c r="R106" s="102"/>
      <c r="S106" s="32"/>
      <c r="T106" s="31" t="s">
        <v>293</v>
      </c>
    </row>
    <row r="107" spans="1:20" ht="25.5" hidden="1" x14ac:dyDescent="0.25">
      <c r="A107" s="141"/>
      <c r="B107" s="10" t="s">
        <v>63</v>
      </c>
      <c r="C107" s="3" t="s">
        <v>31</v>
      </c>
      <c r="D107" s="1" t="s">
        <v>64</v>
      </c>
      <c r="E107" s="49">
        <v>0</v>
      </c>
      <c r="F107" s="54">
        <v>1</v>
      </c>
      <c r="G107" s="49" t="s">
        <v>289</v>
      </c>
      <c r="H107" s="136">
        <v>3</v>
      </c>
      <c r="I107" s="55">
        <f t="shared" si="9"/>
        <v>3</v>
      </c>
      <c r="J107" s="31" t="str">
        <f t="shared" si="8"/>
        <v>MUY ALTO</v>
      </c>
      <c r="K107" s="33">
        <f>+Hoja1!K107/Hoja1!$U$1</f>
        <v>0</v>
      </c>
      <c r="L107" s="33">
        <f>+Hoja1!L107/Hoja1!$U$1</f>
        <v>0</v>
      </c>
      <c r="M107" s="132">
        <f>+Hoja1!M107/Hoja1!$U$1</f>
        <v>0</v>
      </c>
      <c r="N107" s="33">
        <f>+Hoja1!N107/Hoja1!$U$1</f>
        <v>0</v>
      </c>
      <c r="O107" s="33">
        <f>+Hoja1!O107/Hoja1!$U$1</f>
        <v>0</v>
      </c>
      <c r="P107" s="106"/>
      <c r="Q107" s="31" t="s">
        <v>293</v>
      </c>
      <c r="R107" s="102"/>
      <c r="S107" s="32"/>
      <c r="T107" s="31" t="s">
        <v>293</v>
      </c>
    </row>
    <row r="108" spans="1:20" ht="51" hidden="1" x14ac:dyDescent="0.25">
      <c r="A108" s="141"/>
      <c r="B108" s="10" t="s">
        <v>63</v>
      </c>
      <c r="C108" s="3" t="s">
        <v>27</v>
      </c>
      <c r="D108" s="1" t="s">
        <v>65</v>
      </c>
      <c r="E108" s="49">
        <v>0</v>
      </c>
      <c r="F108" s="54">
        <v>50</v>
      </c>
      <c r="G108" s="49" t="s">
        <v>289</v>
      </c>
      <c r="H108" s="136">
        <v>151</v>
      </c>
      <c r="I108" s="55">
        <f t="shared" si="9"/>
        <v>3.02</v>
      </c>
      <c r="J108" s="31" t="str">
        <f t="shared" si="8"/>
        <v>MUY ALTO</v>
      </c>
      <c r="K108" s="33">
        <f>+Hoja1!K108/Hoja1!$U$1</f>
        <v>320</v>
      </c>
      <c r="L108" s="33">
        <f>+Hoja1!L108/Hoja1!$U$1</f>
        <v>95</v>
      </c>
      <c r="M108" s="132">
        <f>+Hoja1!M108/Hoja1!$U$1</f>
        <v>2.9687500000000002E-7</v>
      </c>
      <c r="N108" s="33">
        <f>+Hoja1!N108/Hoja1!$U$1</f>
        <v>9.9995700000000003</v>
      </c>
      <c r="O108" s="33">
        <f>+Hoja1!O108/Hoja1!$U$1</f>
        <v>34.930194</v>
      </c>
      <c r="P108" s="127">
        <f t="shared" ref="P108:P111" si="14">+O108/L108</f>
        <v>0.36768625263157895</v>
      </c>
      <c r="Q108" s="31" t="str">
        <f t="shared" si="10"/>
        <v>BAJO</v>
      </c>
      <c r="R108" s="102"/>
      <c r="S108" s="32">
        <f t="shared" si="11"/>
        <v>1.1104124829473685</v>
      </c>
      <c r="T108" s="31" t="str">
        <f t="shared" si="12"/>
        <v>MUY ALTO</v>
      </c>
    </row>
    <row r="109" spans="1:20" ht="51" hidden="1" x14ac:dyDescent="0.25">
      <c r="A109" s="141"/>
      <c r="B109" s="10" t="s">
        <v>63</v>
      </c>
      <c r="C109" s="3" t="s">
        <v>29</v>
      </c>
      <c r="D109" s="1" t="s">
        <v>65</v>
      </c>
      <c r="E109" s="49">
        <v>0</v>
      </c>
      <c r="F109" s="54">
        <v>5</v>
      </c>
      <c r="G109" s="49" t="s">
        <v>289</v>
      </c>
      <c r="H109" s="136">
        <v>1</v>
      </c>
      <c r="I109" s="55">
        <f t="shared" si="9"/>
        <v>0.2</v>
      </c>
      <c r="J109" s="31" t="str">
        <f t="shared" si="8"/>
        <v>MUY BAJO</v>
      </c>
      <c r="K109" s="33">
        <f>+Hoja1!K109/Hoja1!$U$1</f>
        <v>20</v>
      </c>
      <c r="L109" s="33">
        <f>+Hoja1!L109/Hoja1!$U$1</f>
        <v>22</v>
      </c>
      <c r="M109" s="132">
        <f>+Hoja1!M109/Hoja1!$U$1</f>
        <v>1.1000000000000001E-6</v>
      </c>
      <c r="N109" s="33">
        <f>+Hoja1!N109/Hoja1!$U$1</f>
        <v>0</v>
      </c>
      <c r="O109" s="33">
        <f>+Hoja1!O109/Hoja1!$U$1</f>
        <v>8</v>
      </c>
      <c r="P109" s="127">
        <f t="shared" si="14"/>
        <v>0.36363636363636365</v>
      </c>
      <c r="Q109" s="31" t="str">
        <f t="shared" si="10"/>
        <v>BAJO</v>
      </c>
      <c r="R109" s="102"/>
      <c r="S109" s="32">
        <f t="shared" si="11"/>
        <v>7.2727272727272738E-2</v>
      </c>
      <c r="T109" s="31" t="str">
        <f t="shared" si="12"/>
        <v>MUY BAJO</v>
      </c>
    </row>
    <row r="110" spans="1:20" ht="51" hidden="1" x14ac:dyDescent="0.25">
      <c r="A110" s="141"/>
      <c r="B110" s="10" t="s">
        <v>63</v>
      </c>
      <c r="C110" s="3" t="s">
        <v>30</v>
      </c>
      <c r="D110" s="1" t="s">
        <v>65</v>
      </c>
      <c r="E110" s="49">
        <v>0</v>
      </c>
      <c r="F110" s="54">
        <v>5</v>
      </c>
      <c r="G110" s="49" t="s">
        <v>289</v>
      </c>
      <c r="H110" s="136">
        <v>1</v>
      </c>
      <c r="I110" s="55">
        <f t="shared" si="9"/>
        <v>0.2</v>
      </c>
      <c r="J110" s="31" t="str">
        <f t="shared" ref="J110:J175" si="15">IF(I110&lt;=20%,"MUY BAJO",IF(AND(I110&gt;20%,I110&lt;=40%),"BAJO",IF(AND(I110&gt;40%,I110&lt;=60%),"MEDIO",IF(AND(I110&gt;60%,I110&lt;=80%),"ALTO","MUY ALTO"))))</f>
        <v>MUY BAJO</v>
      </c>
      <c r="K110" s="33">
        <f>+Hoja1!K110/Hoja1!$U$1</f>
        <v>20</v>
      </c>
      <c r="L110" s="33">
        <f>+Hoja1!L110/Hoja1!$U$1</f>
        <v>22</v>
      </c>
      <c r="M110" s="132">
        <f>+Hoja1!M110/Hoja1!$U$1</f>
        <v>1.1000000000000001E-6</v>
      </c>
      <c r="N110" s="33">
        <f>+Hoja1!N110/Hoja1!$U$1</f>
        <v>3.3498459999999999</v>
      </c>
      <c r="O110" s="33">
        <f>+Hoja1!O110/Hoja1!$U$1</f>
        <v>8</v>
      </c>
      <c r="P110" s="127">
        <f t="shared" si="14"/>
        <v>0.36363636363636365</v>
      </c>
      <c r="Q110" s="31" t="str">
        <f t="shared" si="10"/>
        <v>BAJO</v>
      </c>
      <c r="R110" s="102"/>
      <c r="S110" s="32">
        <f t="shared" si="11"/>
        <v>7.2727272727272738E-2</v>
      </c>
      <c r="T110" s="31" t="str">
        <f t="shared" si="12"/>
        <v>MUY BAJO</v>
      </c>
    </row>
    <row r="111" spans="1:20" ht="51" hidden="1" x14ac:dyDescent="0.25">
      <c r="A111" s="141"/>
      <c r="B111" s="10" t="s">
        <v>63</v>
      </c>
      <c r="C111" s="3" t="s">
        <v>31</v>
      </c>
      <c r="D111" s="1" t="s">
        <v>65</v>
      </c>
      <c r="E111" s="49">
        <v>0</v>
      </c>
      <c r="F111" s="54">
        <v>10</v>
      </c>
      <c r="G111" s="49" t="s">
        <v>289</v>
      </c>
      <c r="H111" s="136">
        <v>0</v>
      </c>
      <c r="I111" s="55">
        <f t="shared" si="9"/>
        <v>0</v>
      </c>
      <c r="J111" s="31" t="str">
        <f t="shared" si="15"/>
        <v>MUY BAJO</v>
      </c>
      <c r="K111" s="33">
        <f>+Hoja1!K111/Hoja1!$U$1</f>
        <v>30</v>
      </c>
      <c r="L111" s="33">
        <f>+Hoja1!L111/Hoja1!$U$1</f>
        <v>32</v>
      </c>
      <c r="M111" s="132">
        <f>+Hoja1!M111/Hoja1!$U$1</f>
        <v>1.0666666666666667E-6</v>
      </c>
      <c r="N111" s="33">
        <f>+Hoja1!N111/Hoja1!$U$1</f>
        <v>4.5881540000000003</v>
      </c>
      <c r="O111" s="33">
        <f>+Hoja1!O111/Hoja1!$U$1</f>
        <v>6.5881540000000003</v>
      </c>
      <c r="P111" s="127">
        <f t="shared" si="14"/>
        <v>0.20587981250000001</v>
      </c>
      <c r="Q111" s="31" t="str">
        <f t="shared" si="10"/>
        <v>BAJO</v>
      </c>
      <c r="R111" s="102"/>
      <c r="S111" s="32">
        <f t="shared" si="11"/>
        <v>0</v>
      </c>
      <c r="T111" s="31" t="str">
        <f t="shared" si="12"/>
        <v>MUY BAJO</v>
      </c>
    </row>
    <row r="112" spans="1:20" ht="63.75" hidden="1" x14ac:dyDescent="0.25">
      <c r="A112" s="141"/>
      <c r="B112" s="10" t="s">
        <v>66</v>
      </c>
      <c r="C112" s="3" t="s">
        <v>27</v>
      </c>
      <c r="D112" s="1" t="s">
        <v>67</v>
      </c>
      <c r="E112" s="49">
        <v>10</v>
      </c>
      <c r="F112" s="54">
        <v>8</v>
      </c>
      <c r="G112" s="49" t="s">
        <v>289</v>
      </c>
      <c r="H112" s="136">
        <v>0</v>
      </c>
      <c r="I112" s="55">
        <f t="shared" si="9"/>
        <v>0</v>
      </c>
      <c r="J112" s="31" t="str">
        <f t="shared" si="15"/>
        <v>MUY BAJO</v>
      </c>
      <c r="K112" s="33">
        <f>+Hoja1!K112/Hoja1!$U$1</f>
        <v>0</v>
      </c>
      <c r="L112" s="33">
        <f>+Hoja1!L112/Hoja1!$U$1</f>
        <v>0</v>
      </c>
      <c r="M112" s="132">
        <f>+Hoja1!M112/Hoja1!$U$1</f>
        <v>0</v>
      </c>
      <c r="N112" s="33">
        <f>+Hoja1!N112/Hoja1!$U$1</f>
        <v>0</v>
      </c>
      <c r="O112" s="33">
        <f>+Hoja1!O112/Hoja1!$U$1</f>
        <v>0</v>
      </c>
      <c r="P112" s="106"/>
      <c r="Q112" s="31" t="s">
        <v>293</v>
      </c>
      <c r="R112" s="102"/>
      <c r="S112" s="32"/>
      <c r="T112" s="31" t="s">
        <v>293</v>
      </c>
    </row>
    <row r="113" spans="1:20" ht="38.25" hidden="1" x14ac:dyDescent="0.25">
      <c r="A113" s="141"/>
      <c r="B113" s="10" t="s">
        <v>68</v>
      </c>
      <c r="C113" s="3" t="s">
        <v>27</v>
      </c>
      <c r="D113" s="1" t="s">
        <v>69</v>
      </c>
      <c r="E113" s="65">
        <v>234</v>
      </c>
      <c r="F113" s="54">
        <v>245</v>
      </c>
      <c r="G113" s="49" t="s">
        <v>291</v>
      </c>
      <c r="H113" s="136">
        <v>37</v>
      </c>
      <c r="I113" s="55">
        <f t="shared" si="9"/>
        <v>0.15102040816326531</v>
      </c>
      <c r="J113" s="31" t="str">
        <f t="shared" si="15"/>
        <v>MUY BAJO</v>
      </c>
      <c r="K113" s="33">
        <f>+Hoja1!K113/Hoja1!$U$1</f>
        <v>0</v>
      </c>
      <c r="L113" s="33">
        <f>+Hoja1!L113/Hoja1!$U$1</f>
        <v>0</v>
      </c>
      <c r="M113" s="132">
        <f>+Hoja1!M113/Hoja1!$U$1</f>
        <v>0</v>
      </c>
      <c r="N113" s="33">
        <f>+Hoja1!N113/Hoja1!$U$1</f>
        <v>0</v>
      </c>
      <c r="O113" s="33">
        <f>+Hoja1!O113/Hoja1!$U$1</f>
        <v>0</v>
      </c>
      <c r="P113" s="106"/>
      <c r="Q113" s="31" t="s">
        <v>293</v>
      </c>
      <c r="R113" s="102"/>
      <c r="S113" s="32"/>
      <c r="T113" s="31" t="s">
        <v>293</v>
      </c>
    </row>
    <row r="114" spans="1:20" ht="38.25" hidden="1" x14ac:dyDescent="0.25">
      <c r="A114" s="141"/>
      <c r="B114" s="10" t="s">
        <v>68</v>
      </c>
      <c r="C114" s="3" t="s">
        <v>29</v>
      </c>
      <c r="D114" s="1" t="s">
        <v>69</v>
      </c>
      <c r="E114" s="65">
        <v>0</v>
      </c>
      <c r="F114" s="54">
        <v>2</v>
      </c>
      <c r="G114" s="49" t="s">
        <v>289</v>
      </c>
      <c r="H114" s="136">
        <v>5</v>
      </c>
      <c r="I114" s="55">
        <f t="shared" si="9"/>
        <v>2.5</v>
      </c>
      <c r="J114" s="31" t="str">
        <f t="shared" si="15"/>
        <v>MUY ALTO</v>
      </c>
      <c r="K114" s="33">
        <f>+Hoja1!K114/Hoja1!$U$1</f>
        <v>0</v>
      </c>
      <c r="L114" s="33">
        <f>+Hoja1!L114/Hoja1!$U$1</f>
        <v>0</v>
      </c>
      <c r="M114" s="132">
        <f>+Hoja1!M114/Hoja1!$U$1</f>
        <v>0</v>
      </c>
      <c r="N114" s="33">
        <f>+Hoja1!N114/Hoja1!$U$1</f>
        <v>0</v>
      </c>
      <c r="O114" s="33">
        <f>+Hoja1!O114/Hoja1!$U$1</f>
        <v>0</v>
      </c>
      <c r="P114" s="106"/>
      <c r="Q114" s="31" t="s">
        <v>293</v>
      </c>
      <c r="R114" s="102"/>
      <c r="S114" s="32"/>
      <c r="T114" s="31" t="s">
        <v>293</v>
      </c>
    </row>
    <row r="115" spans="1:20" ht="38.25" hidden="1" x14ac:dyDescent="0.25">
      <c r="A115" s="141"/>
      <c r="B115" s="10" t="s">
        <v>68</v>
      </c>
      <c r="C115" s="3" t="s">
        <v>30</v>
      </c>
      <c r="D115" s="1" t="s">
        <v>69</v>
      </c>
      <c r="E115" s="65">
        <v>0</v>
      </c>
      <c r="F115" s="54">
        <v>2</v>
      </c>
      <c r="G115" s="49" t="s">
        <v>289</v>
      </c>
      <c r="H115" s="136">
        <v>3</v>
      </c>
      <c r="I115" s="55">
        <f t="shared" si="9"/>
        <v>1.5</v>
      </c>
      <c r="J115" s="31" t="str">
        <f t="shared" si="15"/>
        <v>MUY ALTO</v>
      </c>
      <c r="K115" s="33">
        <f>+Hoja1!K115/Hoja1!$U$1</f>
        <v>0</v>
      </c>
      <c r="L115" s="33">
        <f>+Hoja1!L115/Hoja1!$U$1</f>
        <v>0</v>
      </c>
      <c r="M115" s="132">
        <f>+Hoja1!M115/Hoja1!$U$1</f>
        <v>0</v>
      </c>
      <c r="N115" s="33">
        <f>+Hoja1!N115/Hoja1!$U$1</f>
        <v>0</v>
      </c>
      <c r="O115" s="33">
        <f>+Hoja1!O115/Hoja1!$U$1</f>
        <v>0</v>
      </c>
      <c r="P115" s="106"/>
      <c r="Q115" s="31" t="s">
        <v>293</v>
      </c>
      <c r="R115" s="102"/>
      <c r="S115" s="32"/>
      <c r="T115" s="31" t="s">
        <v>293</v>
      </c>
    </row>
    <row r="116" spans="1:20" ht="38.25" hidden="1" x14ac:dyDescent="0.25">
      <c r="A116" s="141"/>
      <c r="B116" s="10" t="s">
        <v>68</v>
      </c>
      <c r="C116" s="3" t="s">
        <v>31</v>
      </c>
      <c r="D116" s="1" t="s">
        <v>69</v>
      </c>
      <c r="E116" s="65">
        <v>0</v>
      </c>
      <c r="F116" s="54">
        <v>3</v>
      </c>
      <c r="G116" s="49" t="s">
        <v>289</v>
      </c>
      <c r="H116" s="136">
        <v>6</v>
      </c>
      <c r="I116" s="55">
        <f t="shared" si="9"/>
        <v>2</v>
      </c>
      <c r="J116" s="31" t="str">
        <f t="shared" si="15"/>
        <v>MUY ALTO</v>
      </c>
      <c r="K116" s="33">
        <f>+Hoja1!K116/Hoja1!$U$1</f>
        <v>0</v>
      </c>
      <c r="L116" s="33">
        <f>+Hoja1!L116/Hoja1!$U$1</f>
        <v>0</v>
      </c>
      <c r="M116" s="132">
        <f>+Hoja1!M116/Hoja1!$U$1</f>
        <v>0</v>
      </c>
      <c r="N116" s="33">
        <f>+Hoja1!N116/Hoja1!$U$1</f>
        <v>0</v>
      </c>
      <c r="O116" s="33">
        <f>+Hoja1!O116/Hoja1!$U$1</f>
        <v>0</v>
      </c>
      <c r="P116" s="106"/>
      <c r="Q116" s="31" t="s">
        <v>293</v>
      </c>
      <c r="R116" s="102"/>
      <c r="S116" s="32"/>
      <c r="T116" s="31" t="s">
        <v>293</v>
      </c>
    </row>
    <row r="117" spans="1:20" ht="38.25" hidden="1" x14ac:dyDescent="0.25">
      <c r="A117" s="141"/>
      <c r="B117" s="10" t="s">
        <v>68</v>
      </c>
      <c r="C117" s="3" t="s">
        <v>27</v>
      </c>
      <c r="D117" s="1" t="s">
        <v>70</v>
      </c>
      <c r="E117" s="65">
        <v>3200</v>
      </c>
      <c r="F117" s="54">
        <v>350</v>
      </c>
      <c r="G117" s="49" t="s">
        <v>289</v>
      </c>
      <c r="H117" s="136">
        <v>485</v>
      </c>
      <c r="I117" s="55">
        <f t="shared" si="9"/>
        <v>1.3857142857142857</v>
      </c>
      <c r="J117" s="31" t="str">
        <f t="shared" si="15"/>
        <v>MUY ALTO</v>
      </c>
      <c r="K117" s="33">
        <f>+Hoja1!K117/Hoja1!$U$1</f>
        <v>0</v>
      </c>
      <c r="L117" s="33">
        <f>+Hoja1!L117/Hoja1!$U$1</f>
        <v>0</v>
      </c>
      <c r="M117" s="132">
        <f>+Hoja1!M117/Hoja1!$U$1</f>
        <v>0</v>
      </c>
      <c r="N117" s="33">
        <f>+Hoja1!N117/Hoja1!$U$1</f>
        <v>0</v>
      </c>
      <c r="O117" s="33">
        <f>+Hoja1!O117/Hoja1!$U$1</f>
        <v>0</v>
      </c>
      <c r="P117" s="106"/>
      <c r="Q117" s="31" t="s">
        <v>293</v>
      </c>
      <c r="R117" s="102"/>
      <c r="S117" s="32"/>
      <c r="T117" s="31" t="s">
        <v>293</v>
      </c>
    </row>
    <row r="118" spans="1:20" ht="38.25" hidden="1" x14ac:dyDescent="0.25">
      <c r="A118" s="141"/>
      <c r="B118" s="10" t="s">
        <v>68</v>
      </c>
      <c r="C118" s="3" t="s">
        <v>29</v>
      </c>
      <c r="D118" s="1" t="s">
        <v>70</v>
      </c>
      <c r="E118" s="65">
        <v>93</v>
      </c>
      <c r="F118" s="54">
        <v>10</v>
      </c>
      <c r="G118" s="49" t="s">
        <v>289</v>
      </c>
      <c r="H118" s="136">
        <v>42</v>
      </c>
      <c r="I118" s="55">
        <f t="shared" si="9"/>
        <v>4.2</v>
      </c>
      <c r="J118" s="31" t="str">
        <f t="shared" si="15"/>
        <v>MUY ALTO</v>
      </c>
      <c r="K118" s="33">
        <f>+Hoja1!K118/Hoja1!$U$1</f>
        <v>0</v>
      </c>
      <c r="L118" s="33">
        <f>+Hoja1!L118/Hoja1!$U$1</f>
        <v>0</v>
      </c>
      <c r="M118" s="132">
        <f>+Hoja1!M118/Hoja1!$U$1</f>
        <v>0</v>
      </c>
      <c r="N118" s="33">
        <f>+Hoja1!N118/Hoja1!$U$1</f>
        <v>0</v>
      </c>
      <c r="O118" s="33">
        <f>+Hoja1!O118/Hoja1!$U$1</f>
        <v>0</v>
      </c>
      <c r="P118" s="106"/>
      <c r="Q118" s="31" t="s">
        <v>293</v>
      </c>
      <c r="R118" s="102"/>
      <c r="S118" s="32"/>
      <c r="T118" s="31" t="s">
        <v>293</v>
      </c>
    </row>
    <row r="119" spans="1:20" ht="38.25" hidden="1" x14ac:dyDescent="0.25">
      <c r="A119" s="141"/>
      <c r="B119" s="10" t="s">
        <v>68</v>
      </c>
      <c r="C119" s="3" t="s">
        <v>30</v>
      </c>
      <c r="D119" s="1" t="s">
        <v>70</v>
      </c>
      <c r="E119" s="65">
        <v>218</v>
      </c>
      <c r="F119" s="54">
        <v>10</v>
      </c>
      <c r="G119" s="49" t="s">
        <v>289</v>
      </c>
      <c r="H119" s="136">
        <v>69</v>
      </c>
      <c r="I119" s="55">
        <f t="shared" si="9"/>
        <v>6.9</v>
      </c>
      <c r="J119" s="31" t="str">
        <f t="shared" si="15"/>
        <v>MUY ALTO</v>
      </c>
      <c r="K119" s="33">
        <f>+Hoja1!K119/Hoja1!$U$1</f>
        <v>0</v>
      </c>
      <c r="L119" s="33">
        <f>+Hoja1!L119/Hoja1!$U$1</f>
        <v>0</v>
      </c>
      <c r="M119" s="132">
        <f>+Hoja1!M119/Hoja1!$U$1</f>
        <v>0</v>
      </c>
      <c r="N119" s="33">
        <f>+Hoja1!N119/Hoja1!$U$1</f>
        <v>0</v>
      </c>
      <c r="O119" s="33">
        <f>+Hoja1!O119/Hoja1!$U$1</f>
        <v>0</v>
      </c>
      <c r="P119" s="106"/>
      <c r="Q119" s="31" t="s">
        <v>293</v>
      </c>
      <c r="R119" s="102"/>
      <c r="S119" s="32"/>
      <c r="T119" s="31" t="s">
        <v>293</v>
      </c>
    </row>
    <row r="120" spans="1:20" ht="38.25" hidden="1" x14ac:dyDescent="0.25">
      <c r="A120" s="141"/>
      <c r="B120" s="10" t="s">
        <v>68</v>
      </c>
      <c r="C120" s="3" t="s">
        <v>31</v>
      </c>
      <c r="D120" s="1" t="s">
        <v>70</v>
      </c>
      <c r="E120" s="65">
        <v>505</v>
      </c>
      <c r="F120" s="54">
        <v>15</v>
      </c>
      <c r="G120" s="49" t="s">
        <v>289</v>
      </c>
      <c r="H120" s="136">
        <v>55</v>
      </c>
      <c r="I120" s="55">
        <f t="shared" si="9"/>
        <v>3.6666666666666665</v>
      </c>
      <c r="J120" s="31" t="str">
        <f t="shared" si="15"/>
        <v>MUY ALTO</v>
      </c>
      <c r="K120" s="33">
        <f>+Hoja1!K120/Hoja1!$U$1</f>
        <v>0</v>
      </c>
      <c r="L120" s="33">
        <f>+Hoja1!L120/Hoja1!$U$1</f>
        <v>0</v>
      </c>
      <c r="M120" s="132">
        <f>+Hoja1!M120/Hoja1!$U$1</f>
        <v>0</v>
      </c>
      <c r="N120" s="33">
        <f>+Hoja1!N120/Hoja1!$U$1</f>
        <v>0</v>
      </c>
      <c r="O120" s="33">
        <f>+Hoja1!O120/Hoja1!$U$1</f>
        <v>0</v>
      </c>
      <c r="P120" s="106"/>
      <c r="Q120" s="31" t="s">
        <v>293</v>
      </c>
      <c r="R120" s="102"/>
      <c r="S120" s="32"/>
      <c r="T120" s="31" t="s">
        <v>293</v>
      </c>
    </row>
    <row r="121" spans="1:20" ht="15" customHeight="1" x14ac:dyDescent="0.25">
      <c r="A121" s="141"/>
      <c r="B121" s="11" t="s">
        <v>306</v>
      </c>
      <c r="C121" s="20"/>
      <c r="D121" s="7"/>
      <c r="E121" s="76"/>
      <c r="F121" s="77"/>
      <c r="G121" s="52"/>
      <c r="H121" s="77"/>
      <c r="I121" s="185">
        <f>+AVERAGE(I104:I120)</f>
        <v>1.877847138855542</v>
      </c>
      <c r="J121" s="186" t="str">
        <f t="shared" si="15"/>
        <v>MUY ALTO</v>
      </c>
      <c r="K121" s="36">
        <f>+Hoja1!K121/Hoja1!$U$1</f>
        <v>390</v>
      </c>
      <c r="L121" s="36">
        <f>+Hoja1!L121/Hoja1!$U$1</f>
        <v>171</v>
      </c>
      <c r="M121" s="75">
        <f>+Hoja1!M121/Hoja1!$U$1</f>
        <v>4.3846153846153845E-7</v>
      </c>
      <c r="N121" s="36">
        <f>+Hoja1!N121/Hoja1!$U$1</f>
        <v>17.937570000000001</v>
      </c>
      <c r="O121" s="36">
        <f>+Hoja1!O121/Hoja1!$U$1</f>
        <v>57.518348000000003</v>
      </c>
      <c r="P121" s="175">
        <f>+O121/L121</f>
        <v>0.33636460818713454</v>
      </c>
      <c r="Q121" s="186" t="str">
        <f t="shared" ref="Q121" si="16">IF(P121&lt;=20%,"MUY BAJO",IF(AND(P121&gt;20%,P121&lt;=40%),"BAJO",IF(AND(P121&gt;40%,P121&lt;=60%),"MEDIO",IF(AND(P121&gt;60%,P121&lt;=80%),"ALTO","MUY ALTO"))))</f>
        <v>BAJO</v>
      </c>
      <c r="R121" s="177"/>
      <c r="S121" s="178">
        <f t="shared" si="11"/>
        <v>0.63164131709647597</v>
      </c>
      <c r="T121" s="186" t="str">
        <f t="shared" ref="T121" si="17">IF(S121&lt;=20%,"MUY BAJO",IF(AND(S121&gt;20%,S121&lt;=40%),"BAJO",IF(AND(S121&gt;40%,S121&lt;=60%),"MEDIO",IF(AND(S121&gt;60%,S121&lt;=80%),"ALTO","MUY ALTO"))))</f>
        <v>ALTO</v>
      </c>
    </row>
    <row r="122" spans="1:20" ht="51" hidden="1" x14ac:dyDescent="0.25">
      <c r="A122" s="141"/>
      <c r="B122" s="10" t="s">
        <v>71</v>
      </c>
      <c r="C122" s="3" t="s">
        <v>1</v>
      </c>
      <c r="D122" s="1" t="s">
        <v>72</v>
      </c>
      <c r="E122" s="49">
        <v>22</v>
      </c>
      <c r="F122" s="54">
        <v>4</v>
      </c>
      <c r="G122" s="49" t="s">
        <v>289</v>
      </c>
      <c r="H122" s="136">
        <v>0</v>
      </c>
      <c r="I122" s="55">
        <f t="shared" si="9"/>
        <v>0</v>
      </c>
      <c r="J122" s="31" t="str">
        <f t="shared" si="15"/>
        <v>MUY BAJO</v>
      </c>
      <c r="K122" s="33">
        <f>+Hoja1!K122/Hoja1!$U$1</f>
        <v>0</v>
      </c>
      <c r="L122" s="33">
        <f>+Hoja1!L122/Hoja1!$U$1</f>
        <v>0</v>
      </c>
      <c r="M122" s="132">
        <f>+Hoja1!M122/Hoja1!$U$1</f>
        <v>0</v>
      </c>
      <c r="N122" s="33">
        <f>+Hoja1!N122/Hoja1!$U$1</f>
        <v>0</v>
      </c>
      <c r="O122" s="33">
        <f>+Hoja1!O122/Hoja1!$U$1</f>
        <v>0</v>
      </c>
      <c r="P122" s="127"/>
      <c r="Q122" s="31" t="s">
        <v>293</v>
      </c>
      <c r="R122" s="102"/>
      <c r="S122" s="32"/>
      <c r="T122" s="31" t="s">
        <v>293</v>
      </c>
    </row>
    <row r="123" spans="1:20" ht="38.25" hidden="1" x14ac:dyDescent="0.25">
      <c r="A123" s="141"/>
      <c r="B123" s="10" t="s">
        <v>73</v>
      </c>
      <c r="C123" s="3" t="s">
        <v>27</v>
      </c>
      <c r="D123" s="1" t="s">
        <v>74</v>
      </c>
      <c r="E123" s="49">
        <v>0</v>
      </c>
      <c r="F123" s="54">
        <v>2</v>
      </c>
      <c r="G123" s="49" t="s">
        <v>289</v>
      </c>
      <c r="H123" s="136">
        <v>1</v>
      </c>
      <c r="I123" s="55">
        <f t="shared" si="9"/>
        <v>0.5</v>
      </c>
      <c r="J123" s="31" t="str">
        <f t="shared" si="15"/>
        <v>MEDIO</v>
      </c>
      <c r="K123" s="33">
        <f>+Hoja1!K123/Hoja1!$U$1</f>
        <v>0</v>
      </c>
      <c r="L123" s="33">
        <f>+Hoja1!L123/Hoja1!$U$1</f>
        <v>27</v>
      </c>
      <c r="M123" s="132" t="e">
        <f>+Hoja1!M123/Hoja1!$U$1</f>
        <v>#DIV/0!</v>
      </c>
      <c r="N123" s="33">
        <f>+Hoja1!N123/Hoja1!$U$1</f>
        <v>15.4785</v>
      </c>
      <c r="O123" s="33">
        <f>+Hoja1!O123/Hoja1!$U$1</f>
        <v>23.404499999999999</v>
      </c>
      <c r="P123" s="127">
        <f t="shared" ref="P123:P145" si="18">+O123/L123</f>
        <v>0.86683333333333323</v>
      </c>
      <c r="Q123" s="31" t="str">
        <f t="shared" si="10"/>
        <v>MUY ALTO</v>
      </c>
      <c r="R123" s="102"/>
      <c r="S123" s="32">
        <f t="shared" ref="S123" si="19">+I123*P123</f>
        <v>0.43341666666666662</v>
      </c>
      <c r="T123" s="31" t="str">
        <f t="shared" ref="T123" si="20">IF(S123&lt;=20%,"MUY BAJO",IF(AND(S123&gt;20%,S123&lt;=40%),"BAJO",IF(AND(S123&gt;40%,S123&lt;=60%),"MEDIO",IF(AND(S123&gt;60%,S123&lt;=80%),"ALTO","MUY ALTO"))))</f>
        <v>MEDIO</v>
      </c>
    </row>
    <row r="124" spans="1:20" ht="38.25" hidden="1" x14ac:dyDescent="0.25">
      <c r="A124" s="141"/>
      <c r="B124" s="10" t="s">
        <v>73</v>
      </c>
      <c r="C124" s="3" t="s">
        <v>29</v>
      </c>
      <c r="D124" s="1" t="s">
        <v>74</v>
      </c>
      <c r="E124" s="49">
        <v>0</v>
      </c>
      <c r="F124" s="54">
        <v>2</v>
      </c>
      <c r="G124" s="49" t="s">
        <v>289</v>
      </c>
      <c r="H124" s="136">
        <v>0</v>
      </c>
      <c r="I124" s="55">
        <f t="shared" si="9"/>
        <v>0</v>
      </c>
      <c r="J124" s="31" t="str">
        <f t="shared" si="15"/>
        <v>MUY BAJO</v>
      </c>
      <c r="K124" s="33">
        <f>+Hoja1!K124/Hoja1!$U$1</f>
        <v>0</v>
      </c>
      <c r="L124" s="33">
        <f>+Hoja1!L124/Hoja1!$U$1</f>
        <v>0</v>
      </c>
      <c r="M124" s="132">
        <f>+Hoja1!M124/Hoja1!$U$1</f>
        <v>0</v>
      </c>
      <c r="N124" s="33">
        <f>+Hoja1!N124/Hoja1!$U$1</f>
        <v>0</v>
      </c>
      <c r="O124" s="33">
        <f>+Hoja1!O124/Hoja1!$U$1</f>
        <v>0</v>
      </c>
      <c r="P124" s="127"/>
      <c r="Q124" s="31" t="s">
        <v>293</v>
      </c>
      <c r="R124" s="102"/>
      <c r="S124" s="32"/>
      <c r="T124" s="31" t="s">
        <v>293</v>
      </c>
    </row>
    <row r="125" spans="1:20" ht="38.25" hidden="1" x14ac:dyDescent="0.25">
      <c r="A125" s="141"/>
      <c r="B125" s="10" t="s">
        <v>73</v>
      </c>
      <c r="C125" s="3" t="s">
        <v>30</v>
      </c>
      <c r="D125" s="1" t="s">
        <v>74</v>
      </c>
      <c r="E125" s="49">
        <v>0</v>
      </c>
      <c r="F125" s="54">
        <v>2</v>
      </c>
      <c r="G125" s="49" t="s">
        <v>289</v>
      </c>
      <c r="H125" s="136">
        <v>0</v>
      </c>
      <c r="I125" s="55">
        <f t="shared" si="9"/>
        <v>0</v>
      </c>
      <c r="J125" s="31" t="str">
        <f t="shared" si="15"/>
        <v>MUY BAJO</v>
      </c>
      <c r="K125" s="33">
        <f>+Hoja1!K125/Hoja1!$U$1</f>
        <v>0</v>
      </c>
      <c r="L125" s="33">
        <f>+Hoja1!L125/Hoja1!$U$1</f>
        <v>0</v>
      </c>
      <c r="M125" s="132">
        <f>+Hoja1!M125/Hoja1!$U$1</f>
        <v>0</v>
      </c>
      <c r="N125" s="33">
        <f>+Hoja1!N125/Hoja1!$U$1</f>
        <v>0</v>
      </c>
      <c r="O125" s="33">
        <f>+Hoja1!O125/Hoja1!$U$1</f>
        <v>0</v>
      </c>
      <c r="P125" s="127"/>
      <c r="Q125" s="31" t="s">
        <v>293</v>
      </c>
      <c r="R125" s="102"/>
      <c r="S125" s="32"/>
      <c r="T125" s="31" t="s">
        <v>293</v>
      </c>
    </row>
    <row r="126" spans="1:20" ht="38.25" hidden="1" x14ac:dyDescent="0.25">
      <c r="A126" s="141"/>
      <c r="B126" s="10" t="s">
        <v>73</v>
      </c>
      <c r="C126" s="3" t="s">
        <v>31</v>
      </c>
      <c r="D126" s="1" t="s">
        <v>74</v>
      </c>
      <c r="E126" s="49">
        <v>0</v>
      </c>
      <c r="F126" s="54">
        <v>2</v>
      </c>
      <c r="G126" s="49" t="s">
        <v>289</v>
      </c>
      <c r="H126" s="136">
        <v>0</v>
      </c>
      <c r="I126" s="55">
        <f t="shared" si="9"/>
        <v>0</v>
      </c>
      <c r="J126" s="31" t="str">
        <f t="shared" si="15"/>
        <v>MUY BAJO</v>
      </c>
      <c r="K126" s="33">
        <f>+Hoja1!K126/Hoja1!$U$1</f>
        <v>0</v>
      </c>
      <c r="L126" s="33">
        <f>+Hoja1!L126/Hoja1!$U$1</f>
        <v>0</v>
      </c>
      <c r="M126" s="132">
        <f>+Hoja1!M126/Hoja1!$U$1</f>
        <v>0</v>
      </c>
      <c r="N126" s="33">
        <f>+Hoja1!N126/Hoja1!$U$1</f>
        <v>0</v>
      </c>
      <c r="O126" s="33">
        <f>+Hoja1!O126/Hoja1!$U$1</f>
        <v>0</v>
      </c>
      <c r="P126" s="127"/>
      <c r="Q126" s="31" t="s">
        <v>293</v>
      </c>
      <c r="R126" s="102"/>
      <c r="S126" s="32"/>
      <c r="T126" s="31" t="s">
        <v>293</v>
      </c>
    </row>
    <row r="127" spans="1:20" ht="38.25" hidden="1" x14ac:dyDescent="0.25">
      <c r="A127" s="141"/>
      <c r="B127" s="10" t="s">
        <v>75</v>
      </c>
      <c r="C127" s="3" t="s">
        <v>1</v>
      </c>
      <c r="D127" s="1" t="s">
        <v>76</v>
      </c>
      <c r="E127" s="49">
        <v>0</v>
      </c>
      <c r="F127" s="54">
        <v>1</v>
      </c>
      <c r="G127" s="49" t="s">
        <v>290</v>
      </c>
      <c r="H127" s="136">
        <v>0</v>
      </c>
      <c r="I127" s="55">
        <f t="shared" si="9"/>
        <v>0</v>
      </c>
      <c r="J127" s="31" t="str">
        <f t="shared" si="15"/>
        <v>MUY BAJO</v>
      </c>
      <c r="K127" s="33">
        <f>+Hoja1!K127/Hoja1!$U$1</f>
        <v>0</v>
      </c>
      <c r="L127" s="33">
        <f>+Hoja1!L127/Hoja1!$U$1</f>
        <v>0</v>
      </c>
      <c r="M127" s="132">
        <f>+Hoja1!M127/Hoja1!$U$1</f>
        <v>0</v>
      </c>
      <c r="N127" s="33">
        <f>+Hoja1!N127/Hoja1!$U$1</f>
        <v>0</v>
      </c>
      <c r="O127" s="33">
        <f>+Hoja1!O127/Hoja1!$U$1</f>
        <v>0</v>
      </c>
      <c r="P127" s="127"/>
      <c r="Q127" s="31" t="s">
        <v>293</v>
      </c>
      <c r="R127" s="102"/>
      <c r="S127" s="32"/>
      <c r="T127" s="31" t="s">
        <v>293</v>
      </c>
    </row>
    <row r="128" spans="1:20" ht="38.25" hidden="1" x14ac:dyDescent="0.25">
      <c r="A128" s="141"/>
      <c r="B128" s="10" t="s">
        <v>75</v>
      </c>
      <c r="C128" s="3" t="s">
        <v>1</v>
      </c>
      <c r="D128" s="1" t="s">
        <v>77</v>
      </c>
      <c r="E128" s="49">
        <v>0</v>
      </c>
      <c r="F128" s="54">
        <v>1</v>
      </c>
      <c r="G128" s="49" t="s">
        <v>290</v>
      </c>
      <c r="H128" s="136">
        <v>0</v>
      </c>
      <c r="I128" s="55">
        <f t="shared" si="9"/>
        <v>0</v>
      </c>
      <c r="J128" s="31" t="str">
        <f t="shared" si="15"/>
        <v>MUY BAJO</v>
      </c>
      <c r="K128" s="33">
        <f>+Hoja1!K128/Hoja1!$U$1</f>
        <v>0</v>
      </c>
      <c r="L128" s="33">
        <f>+Hoja1!L128/Hoja1!$U$1</f>
        <v>0</v>
      </c>
      <c r="M128" s="132">
        <f>+Hoja1!M128/Hoja1!$U$1</f>
        <v>0</v>
      </c>
      <c r="N128" s="33">
        <f>+Hoja1!N128/Hoja1!$U$1</f>
        <v>0</v>
      </c>
      <c r="O128" s="33">
        <f>+Hoja1!O128/Hoja1!$U$1</f>
        <v>0</v>
      </c>
      <c r="P128" s="127"/>
      <c r="Q128" s="31" t="s">
        <v>293</v>
      </c>
      <c r="R128" s="102"/>
      <c r="S128" s="32"/>
      <c r="T128" s="31" t="s">
        <v>293</v>
      </c>
    </row>
    <row r="129" spans="1:20" ht="25.5" hidden="1" x14ac:dyDescent="0.25">
      <c r="A129" s="141"/>
      <c r="B129" s="10" t="s">
        <v>78</v>
      </c>
      <c r="C129" s="3" t="s">
        <v>1</v>
      </c>
      <c r="D129" s="1" t="s">
        <v>79</v>
      </c>
      <c r="E129" s="49">
        <v>0</v>
      </c>
      <c r="F129" s="54">
        <v>1</v>
      </c>
      <c r="G129" s="49" t="s">
        <v>290</v>
      </c>
      <c r="H129" s="136">
        <v>0</v>
      </c>
      <c r="I129" s="55">
        <f t="shared" si="9"/>
        <v>0</v>
      </c>
      <c r="J129" s="31" t="str">
        <f t="shared" si="15"/>
        <v>MUY BAJO</v>
      </c>
      <c r="K129" s="33">
        <f>+Hoja1!K129/Hoja1!$U$1</f>
        <v>0</v>
      </c>
      <c r="L129" s="33">
        <f>+Hoja1!L129/Hoja1!$U$1</f>
        <v>0</v>
      </c>
      <c r="M129" s="132">
        <f>+Hoja1!M129/Hoja1!$U$1</f>
        <v>0</v>
      </c>
      <c r="N129" s="33">
        <f>+Hoja1!N129/Hoja1!$U$1</f>
        <v>0</v>
      </c>
      <c r="O129" s="33">
        <f>+Hoja1!O129/Hoja1!$U$1</f>
        <v>0</v>
      </c>
      <c r="P129" s="127"/>
      <c r="Q129" s="31" t="s">
        <v>293</v>
      </c>
      <c r="R129" s="102"/>
      <c r="S129" s="32"/>
      <c r="T129" s="31" t="s">
        <v>293</v>
      </c>
    </row>
    <row r="130" spans="1:20" ht="25.5" hidden="1" x14ac:dyDescent="0.25">
      <c r="A130" s="141"/>
      <c r="B130" s="10" t="s">
        <v>78</v>
      </c>
      <c r="C130" s="3" t="s">
        <v>1</v>
      </c>
      <c r="D130" s="1" t="s">
        <v>80</v>
      </c>
      <c r="E130" s="49">
        <v>0</v>
      </c>
      <c r="F130" s="54"/>
      <c r="G130" s="49" t="s">
        <v>290</v>
      </c>
      <c r="H130" s="136">
        <v>0</v>
      </c>
      <c r="I130" s="55"/>
      <c r="J130" s="31" t="s">
        <v>293</v>
      </c>
      <c r="K130" s="33">
        <f>+Hoja1!K130/Hoja1!$U$1</f>
        <v>0</v>
      </c>
      <c r="L130" s="33">
        <f>+Hoja1!L130/Hoja1!$U$1</f>
        <v>0</v>
      </c>
      <c r="M130" s="132">
        <f>+Hoja1!M130/Hoja1!$U$1</f>
        <v>0</v>
      </c>
      <c r="N130" s="33">
        <f>+Hoja1!N130/Hoja1!$U$1</f>
        <v>0</v>
      </c>
      <c r="O130" s="33">
        <f>+Hoja1!O130/Hoja1!$U$1</f>
        <v>0</v>
      </c>
      <c r="P130" s="127"/>
      <c r="Q130" s="31" t="s">
        <v>293</v>
      </c>
      <c r="R130" s="102"/>
      <c r="S130" s="32"/>
      <c r="T130" s="31" t="s">
        <v>293</v>
      </c>
    </row>
    <row r="131" spans="1:20" ht="25.5" hidden="1" x14ac:dyDescent="0.25">
      <c r="A131" s="141"/>
      <c r="B131" s="10" t="s">
        <v>81</v>
      </c>
      <c r="C131" s="3" t="s">
        <v>1</v>
      </c>
      <c r="D131" s="1" t="s">
        <v>82</v>
      </c>
      <c r="E131" s="49">
        <v>43</v>
      </c>
      <c r="F131" s="54">
        <v>43</v>
      </c>
      <c r="G131" s="49" t="s">
        <v>290</v>
      </c>
      <c r="H131" s="136">
        <v>32</v>
      </c>
      <c r="I131" s="55">
        <f t="shared" si="9"/>
        <v>0.7441860465116279</v>
      </c>
      <c r="J131" s="31" t="str">
        <f t="shared" si="15"/>
        <v>ALTO</v>
      </c>
      <c r="K131" s="33">
        <f>+Hoja1!K131/Hoja1!$U$1</f>
        <v>0</v>
      </c>
      <c r="L131" s="33">
        <f>+Hoja1!L131/Hoja1!$U$1</f>
        <v>0</v>
      </c>
      <c r="M131" s="132">
        <f>+Hoja1!M131/Hoja1!$U$1</f>
        <v>0</v>
      </c>
      <c r="N131" s="33">
        <f>+Hoja1!N131/Hoja1!$U$1</f>
        <v>0</v>
      </c>
      <c r="O131" s="33">
        <f>+Hoja1!O131/Hoja1!$U$1</f>
        <v>0</v>
      </c>
      <c r="P131" s="127"/>
      <c r="Q131" s="31" t="s">
        <v>293</v>
      </c>
      <c r="R131" s="102"/>
      <c r="S131" s="32"/>
      <c r="T131" s="31" t="s">
        <v>293</v>
      </c>
    </row>
    <row r="132" spans="1:20" ht="25.5" hidden="1" x14ac:dyDescent="0.25">
      <c r="A132" s="141"/>
      <c r="B132" s="10" t="s">
        <v>83</v>
      </c>
      <c r="C132" s="3" t="s">
        <v>27</v>
      </c>
      <c r="D132" s="1" t="s">
        <v>84</v>
      </c>
      <c r="E132" s="65">
        <v>43</v>
      </c>
      <c r="F132" s="54"/>
      <c r="G132" s="49" t="s">
        <v>289</v>
      </c>
      <c r="H132" s="136">
        <v>0</v>
      </c>
      <c r="I132" s="55"/>
      <c r="J132" s="31" t="s">
        <v>293</v>
      </c>
      <c r="K132" s="33">
        <f>+Hoja1!K132/Hoja1!$U$1</f>
        <v>0</v>
      </c>
      <c r="L132" s="33">
        <f>+Hoja1!L132/Hoja1!$U$1</f>
        <v>19</v>
      </c>
      <c r="M132" s="132">
        <f>+Hoja1!M132/Hoja1!$U$1</f>
        <v>0</v>
      </c>
      <c r="N132" s="33">
        <f>+Hoja1!N132/Hoja1!$U$1</f>
        <v>10.816666</v>
      </c>
      <c r="O132" s="33">
        <f>+Hoja1!O132/Hoja1!$U$1</f>
        <v>10.816666</v>
      </c>
      <c r="P132" s="127">
        <f t="shared" si="18"/>
        <v>0.5692982105263158</v>
      </c>
      <c r="Q132" s="31" t="str">
        <f t="shared" si="10"/>
        <v>MEDIO</v>
      </c>
      <c r="R132" s="102"/>
      <c r="S132" s="32">
        <f t="shared" ref="S132" si="21">+I132*P132</f>
        <v>0</v>
      </c>
      <c r="T132" s="31" t="str">
        <f t="shared" ref="T132" si="22">IF(S132&lt;=20%,"MUY BAJO",IF(AND(S132&gt;20%,S132&lt;=40%),"BAJO",IF(AND(S132&gt;40%,S132&lt;=60%),"MEDIO",IF(AND(S132&gt;60%,S132&lt;=80%),"ALTO","MUY ALTO"))))</f>
        <v>MUY BAJO</v>
      </c>
    </row>
    <row r="133" spans="1:20" ht="25.5" hidden="1" x14ac:dyDescent="0.25">
      <c r="A133" s="141"/>
      <c r="B133" s="10" t="s">
        <v>83</v>
      </c>
      <c r="C133" s="3" t="s">
        <v>29</v>
      </c>
      <c r="D133" s="1" t="s">
        <v>84</v>
      </c>
      <c r="E133" s="65">
        <v>3</v>
      </c>
      <c r="F133" s="54"/>
      <c r="G133" s="49" t="s">
        <v>289</v>
      </c>
      <c r="H133" s="136">
        <v>0</v>
      </c>
      <c r="I133" s="55"/>
      <c r="J133" s="31" t="s">
        <v>293</v>
      </c>
      <c r="K133" s="33">
        <f>+Hoja1!K133/Hoja1!$U$1</f>
        <v>0</v>
      </c>
      <c r="L133" s="33">
        <f>+Hoja1!L133/Hoja1!$U$1</f>
        <v>0</v>
      </c>
      <c r="M133" s="132">
        <f>+Hoja1!M133/Hoja1!$U$1</f>
        <v>0</v>
      </c>
      <c r="N133" s="33">
        <f>+Hoja1!N133/Hoja1!$U$1</f>
        <v>0</v>
      </c>
      <c r="O133" s="33">
        <f>+Hoja1!O133/Hoja1!$U$1</f>
        <v>0</v>
      </c>
      <c r="P133" s="127"/>
      <c r="Q133" s="31" t="s">
        <v>293</v>
      </c>
      <c r="R133" s="102"/>
      <c r="S133" s="32"/>
      <c r="T133" s="31" t="s">
        <v>293</v>
      </c>
    </row>
    <row r="134" spans="1:20" ht="25.5" hidden="1" x14ac:dyDescent="0.25">
      <c r="A134" s="141"/>
      <c r="B134" s="10" t="s">
        <v>83</v>
      </c>
      <c r="C134" s="3" t="s">
        <v>30</v>
      </c>
      <c r="D134" s="1" t="s">
        <v>84</v>
      </c>
      <c r="E134" s="65">
        <v>3</v>
      </c>
      <c r="F134" s="54"/>
      <c r="G134" s="49" t="s">
        <v>289</v>
      </c>
      <c r="H134" s="136">
        <v>0</v>
      </c>
      <c r="I134" s="55"/>
      <c r="J134" s="31" t="s">
        <v>293</v>
      </c>
      <c r="K134" s="33">
        <f>+Hoja1!K134/Hoja1!$U$1</f>
        <v>0</v>
      </c>
      <c r="L134" s="33">
        <f>+Hoja1!L134/Hoja1!$U$1</f>
        <v>0</v>
      </c>
      <c r="M134" s="132">
        <f>+Hoja1!M134/Hoja1!$U$1</f>
        <v>0</v>
      </c>
      <c r="N134" s="33">
        <f>+Hoja1!N134/Hoja1!$U$1</f>
        <v>0</v>
      </c>
      <c r="O134" s="33">
        <f>+Hoja1!O134/Hoja1!$U$1</f>
        <v>0</v>
      </c>
      <c r="P134" s="127"/>
      <c r="Q134" s="31" t="s">
        <v>293</v>
      </c>
      <c r="R134" s="102"/>
      <c r="S134" s="32"/>
      <c r="T134" s="31" t="s">
        <v>293</v>
      </c>
    </row>
    <row r="135" spans="1:20" ht="25.5" hidden="1" x14ac:dyDescent="0.25">
      <c r="A135" s="141"/>
      <c r="B135" s="10" t="s">
        <v>83</v>
      </c>
      <c r="C135" s="3" t="s">
        <v>31</v>
      </c>
      <c r="D135" s="1" t="s">
        <v>84</v>
      </c>
      <c r="E135" s="65">
        <v>7</v>
      </c>
      <c r="F135" s="54"/>
      <c r="G135" s="49" t="s">
        <v>289</v>
      </c>
      <c r="H135" s="136">
        <v>0</v>
      </c>
      <c r="I135" s="55"/>
      <c r="J135" s="31" t="s">
        <v>293</v>
      </c>
      <c r="K135" s="33">
        <f>+Hoja1!K135/Hoja1!$U$1</f>
        <v>0</v>
      </c>
      <c r="L135" s="33">
        <f>+Hoja1!L135/Hoja1!$U$1</f>
        <v>0</v>
      </c>
      <c r="M135" s="132">
        <f>+Hoja1!M135/Hoja1!$U$1</f>
        <v>0</v>
      </c>
      <c r="N135" s="33">
        <f>+Hoja1!N135/Hoja1!$U$1</f>
        <v>0</v>
      </c>
      <c r="O135" s="33">
        <f>+Hoja1!O135/Hoja1!$U$1</f>
        <v>0</v>
      </c>
      <c r="P135" s="127"/>
      <c r="Q135" s="31" t="s">
        <v>293</v>
      </c>
      <c r="R135" s="102"/>
      <c r="S135" s="32"/>
      <c r="T135" s="31" t="s">
        <v>293</v>
      </c>
    </row>
    <row r="136" spans="1:20" ht="25.5" hidden="1" x14ac:dyDescent="0.25">
      <c r="A136" s="141"/>
      <c r="B136" s="10" t="s">
        <v>83</v>
      </c>
      <c r="C136" s="3" t="s">
        <v>27</v>
      </c>
      <c r="D136" s="1" t="s">
        <v>85</v>
      </c>
      <c r="E136" s="65">
        <v>38</v>
      </c>
      <c r="F136" s="54">
        <v>2</v>
      </c>
      <c r="G136" s="49" t="s">
        <v>289</v>
      </c>
      <c r="H136" s="136">
        <v>0</v>
      </c>
      <c r="I136" s="55">
        <f t="shared" ref="I136:I199" si="23">+H136/F136</f>
        <v>0</v>
      </c>
      <c r="J136" s="31" t="str">
        <f t="shared" si="15"/>
        <v>MUY BAJO</v>
      </c>
      <c r="K136" s="33">
        <f>+Hoja1!K136/Hoja1!$U$1</f>
        <v>0</v>
      </c>
      <c r="L136" s="33">
        <f>+Hoja1!L136/Hoja1!$U$1</f>
        <v>17</v>
      </c>
      <c r="M136" s="132">
        <f>+Hoja1!M136/Hoja1!$U$1</f>
        <v>0</v>
      </c>
      <c r="N136" s="33">
        <f>+Hoja1!N136/Hoja1!$U$1</f>
        <v>7.1666660000000002</v>
      </c>
      <c r="O136" s="33">
        <f>+Hoja1!O136/Hoja1!$U$1</f>
        <v>7.1666660000000002</v>
      </c>
      <c r="P136" s="127">
        <f t="shared" si="18"/>
        <v>0.42156858823529414</v>
      </c>
      <c r="Q136" s="31" t="str">
        <f t="shared" si="10"/>
        <v>MEDIO</v>
      </c>
      <c r="R136" s="102"/>
      <c r="S136" s="32">
        <f t="shared" ref="S136" si="24">+I136*P136</f>
        <v>0</v>
      </c>
      <c r="T136" s="31" t="str">
        <f t="shared" ref="T136" si="25">IF(S136&lt;=20%,"MUY BAJO",IF(AND(S136&gt;20%,S136&lt;=40%),"BAJO",IF(AND(S136&gt;40%,S136&lt;=60%),"MEDIO",IF(AND(S136&gt;60%,S136&lt;=80%),"ALTO","MUY ALTO"))))</f>
        <v>MUY BAJO</v>
      </c>
    </row>
    <row r="137" spans="1:20" ht="25.5" hidden="1" x14ac:dyDescent="0.25">
      <c r="A137" s="141"/>
      <c r="B137" s="10" t="s">
        <v>83</v>
      </c>
      <c r="C137" s="3" t="s">
        <v>29</v>
      </c>
      <c r="D137" s="1" t="s">
        <v>85</v>
      </c>
      <c r="E137" s="65">
        <v>0</v>
      </c>
      <c r="F137" s="54"/>
      <c r="G137" s="49" t="s">
        <v>289</v>
      </c>
      <c r="H137" s="136">
        <v>0</v>
      </c>
      <c r="I137" s="55"/>
      <c r="J137" s="31" t="s">
        <v>293</v>
      </c>
      <c r="K137" s="33">
        <f>+Hoja1!K137/Hoja1!$U$1</f>
        <v>0</v>
      </c>
      <c r="L137" s="33">
        <f>+Hoja1!L137/Hoja1!$U$1</f>
        <v>0</v>
      </c>
      <c r="M137" s="132">
        <f>+Hoja1!M137/Hoja1!$U$1</f>
        <v>0</v>
      </c>
      <c r="N137" s="33">
        <f>+Hoja1!N137/Hoja1!$U$1</f>
        <v>0</v>
      </c>
      <c r="O137" s="33">
        <f>+Hoja1!O137/Hoja1!$U$1</f>
        <v>0</v>
      </c>
      <c r="P137" s="127"/>
      <c r="Q137" s="31" t="s">
        <v>293</v>
      </c>
      <c r="R137" s="102"/>
      <c r="S137" s="32"/>
      <c r="T137" s="31" t="s">
        <v>293</v>
      </c>
    </row>
    <row r="138" spans="1:20" ht="25.5" hidden="1" x14ac:dyDescent="0.25">
      <c r="A138" s="141"/>
      <c r="B138" s="10" t="s">
        <v>83</v>
      </c>
      <c r="C138" s="3" t="s">
        <v>30</v>
      </c>
      <c r="D138" s="1" t="s">
        <v>85</v>
      </c>
      <c r="E138" s="65">
        <v>0</v>
      </c>
      <c r="F138" s="54"/>
      <c r="G138" s="49" t="s">
        <v>289</v>
      </c>
      <c r="H138" s="136">
        <v>0</v>
      </c>
      <c r="I138" s="55"/>
      <c r="J138" s="31" t="s">
        <v>293</v>
      </c>
      <c r="K138" s="33">
        <f>+Hoja1!K138/Hoja1!$U$1</f>
        <v>0</v>
      </c>
      <c r="L138" s="33">
        <f>+Hoja1!L138/Hoja1!$U$1</f>
        <v>0</v>
      </c>
      <c r="M138" s="132">
        <f>+Hoja1!M138/Hoja1!$U$1</f>
        <v>0</v>
      </c>
      <c r="N138" s="33">
        <f>+Hoja1!N138/Hoja1!$U$1</f>
        <v>0</v>
      </c>
      <c r="O138" s="33">
        <f>+Hoja1!O138/Hoja1!$U$1</f>
        <v>0</v>
      </c>
      <c r="P138" s="127"/>
      <c r="Q138" s="31" t="s">
        <v>293</v>
      </c>
      <c r="R138" s="102"/>
      <c r="S138" s="32"/>
      <c r="T138" s="31" t="s">
        <v>293</v>
      </c>
    </row>
    <row r="139" spans="1:20" ht="25.5" hidden="1" x14ac:dyDescent="0.25">
      <c r="A139" s="141"/>
      <c r="B139" s="10" t="s">
        <v>83</v>
      </c>
      <c r="C139" s="3" t="s">
        <v>31</v>
      </c>
      <c r="D139" s="1" t="s">
        <v>85</v>
      </c>
      <c r="E139" s="65">
        <v>1</v>
      </c>
      <c r="F139" s="54"/>
      <c r="G139" s="49" t="s">
        <v>289</v>
      </c>
      <c r="H139" s="136">
        <v>0</v>
      </c>
      <c r="I139" s="55"/>
      <c r="J139" s="31" t="s">
        <v>293</v>
      </c>
      <c r="K139" s="33">
        <f>+Hoja1!K139/Hoja1!$U$1</f>
        <v>0</v>
      </c>
      <c r="L139" s="33">
        <f>+Hoja1!L139/Hoja1!$U$1</f>
        <v>0</v>
      </c>
      <c r="M139" s="132">
        <f>+Hoja1!M139/Hoja1!$U$1</f>
        <v>0</v>
      </c>
      <c r="N139" s="33">
        <f>+Hoja1!N139/Hoja1!$U$1</f>
        <v>0</v>
      </c>
      <c r="O139" s="33">
        <f>+Hoja1!O139/Hoja1!$U$1</f>
        <v>0</v>
      </c>
      <c r="P139" s="127"/>
      <c r="Q139" s="31" t="s">
        <v>293</v>
      </c>
      <c r="R139" s="102"/>
      <c r="S139" s="32"/>
      <c r="T139" s="31" t="s">
        <v>293</v>
      </c>
    </row>
    <row r="140" spans="1:20" ht="38.25" hidden="1" x14ac:dyDescent="0.25">
      <c r="A140" s="141"/>
      <c r="B140" s="10" t="s">
        <v>83</v>
      </c>
      <c r="C140" s="3" t="s">
        <v>1</v>
      </c>
      <c r="D140" s="1" t="s">
        <v>86</v>
      </c>
      <c r="E140" s="65">
        <v>0</v>
      </c>
      <c r="F140" s="54"/>
      <c r="G140" s="49" t="s">
        <v>289</v>
      </c>
      <c r="H140" s="136">
        <v>0</v>
      </c>
      <c r="I140" s="55"/>
      <c r="J140" s="31" t="s">
        <v>293</v>
      </c>
      <c r="K140" s="33">
        <f>+Hoja1!K140/Hoja1!$U$1</f>
        <v>0</v>
      </c>
      <c r="L140" s="33">
        <f>+Hoja1!L140/Hoja1!$U$1</f>
        <v>10</v>
      </c>
      <c r="M140" s="132" t="e">
        <f>+Hoja1!M140/Hoja1!$U$1</f>
        <v>#DIV/0!</v>
      </c>
      <c r="N140" s="33">
        <f>+Hoja1!N140/Hoja1!$U$1</f>
        <v>0</v>
      </c>
      <c r="O140" s="33">
        <f>+Hoja1!O140/Hoja1!$U$1</f>
        <v>0</v>
      </c>
      <c r="P140" s="127">
        <f t="shared" si="18"/>
        <v>0</v>
      </c>
      <c r="Q140" s="31" t="str">
        <f t="shared" si="10"/>
        <v>MUY BAJO</v>
      </c>
      <c r="R140" s="102"/>
      <c r="S140" s="32"/>
      <c r="T140" s="31" t="s">
        <v>293</v>
      </c>
    </row>
    <row r="141" spans="1:20" ht="38.25" hidden="1" x14ac:dyDescent="0.25">
      <c r="A141" s="141"/>
      <c r="B141" s="10" t="s">
        <v>83</v>
      </c>
      <c r="C141" s="3" t="s">
        <v>27</v>
      </c>
      <c r="D141" s="1" t="s">
        <v>87</v>
      </c>
      <c r="E141" s="65">
        <v>2000</v>
      </c>
      <c r="F141" s="54">
        <v>1000</v>
      </c>
      <c r="G141" s="49" t="s">
        <v>289</v>
      </c>
      <c r="H141" s="136">
        <v>884</v>
      </c>
      <c r="I141" s="55">
        <f t="shared" si="23"/>
        <v>0.88400000000000001</v>
      </c>
      <c r="J141" s="31" t="str">
        <f t="shared" si="15"/>
        <v>MUY ALTO</v>
      </c>
      <c r="K141" s="33">
        <f>+Hoja1!K141/Hoja1!$U$1</f>
        <v>40</v>
      </c>
      <c r="L141" s="33">
        <f>+Hoja1!L141/Hoja1!$U$1</f>
        <v>68.752830000000003</v>
      </c>
      <c r="M141" s="132">
        <f>+Hoja1!M141/Hoja1!$U$1</f>
        <v>1.7188207499999998E-6</v>
      </c>
      <c r="N141" s="33">
        <f>+Hoja1!N141/Hoja1!$U$1</f>
        <v>9.0850000000000009</v>
      </c>
      <c r="O141" s="33">
        <f>+Hoja1!O141/Hoja1!$U$1</f>
        <v>37.934759999999997</v>
      </c>
      <c r="P141" s="127">
        <f t="shared" si="18"/>
        <v>0.55175561500522952</v>
      </c>
      <c r="Q141" s="31" t="str">
        <f t="shared" si="10"/>
        <v>MEDIO</v>
      </c>
      <c r="R141" s="102"/>
      <c r="S141" s="32">
        <f t="shared" ref="S141:S201" si="26">+I141*P141</f>
        <v>0.48775196366462292</v>
      </c>
      <c r="T141" s="31" t="str">
        <f t="shared" si="12"/>
        <v>MEDIO</v>
      </c>
    </row>
    <row r="142" spans="1:20" ht="38.25" hidden="1" x14ac:dyDescent="0.25">
      <c r="A142" s="141"/>
      <c r="B142" s="10" t="s">
        <v>83</v>
      </c>
      <c r="C142" s="3" t="s">
        <v>29</v>
      </c>
      <c r="D142" s="1" t="s">
        <v>87</v>
      </c>
      <c r="E142" s="49">
        <v>1922</v>
      </c>
      <c r="F142" s="54">
        <v>300</v>
      </c>
      <c r="G142" s="49" t="s">
        <v>289</v>
      </c>
      <c r="H142" s="136">
        <v>554</v>
      </c>
      <c r="I142" s="55">
        <f t="shared" si="23"/>
        <v>1.8466666666666667</v>
      </c>
      <c r="J142" s="31" t="str">
        <f t="shared" si="15"/>
        <v>MUY ALTO</v>
      </c>
      <c r="K142" s="33">
        <f>+Hoja1!K142/Hoja1!$U$1</f>
        <v>15</v>
      </c>
      <c r="L142" s="33">
        <f>+Hoja1!L142/Hoja1!$U$1</f>
        <v>19.5</v>
      </c>
      <c r="M142" s="132">
        <f>+Hoja1!M142/Hoja1!$U$1</f>
        <v>1.3E-6</v>
      </c>
      <c r="N142" s="33">
        <f>+Hoja1!N142/Hoja1!$U$1</f>
        <v>0.66</v>
      </c>
      <c r="O142" s="33">
        <f>+Hoja1!O142/Hoja1!$U$1</f>
        <v>7.96</v>
      </c>
      <c r="P142" s="127">
        <f t="shared" si="18"/>
        <v>0.40820512820512822</v>
      </c>
      <c r="Q142" s="31" t="str">
        <f t="shared" si="10"/>
        <v>MEDIO</v>
      </c>
      <c r="R142" s="102"/>
      <c r="S142" s="32">
        <f t="shared" si="26"/>
        <v>0.75381880341880347</v>
      </c>
      <c r="T142" s="31" t="str">
        <f t="shared" si="12"/>
        <v>ALTO</v>
      </c>
    </row>
    <row r="143" spans="1:20" ht="38.25" hidden="1" x14ac:dyDescent="0.25">
      <c r="A143" s="141"/>
      <c r="B143" s="10" t="s">
        <v>83</v>
      </c>
      <c r="C143" s="3" t="s">
        <v>30</v>
      </c>
      <c r="D143" s="1" t="s">
        <v>87</v>
      </c>
      <c r="E143" s="49">
        <v>1612</v>
      </c>
      <c r="F143" s="54">
        <v>300</v>
      </c>
      <c r="G143" s="49" t="s">
        <v>289</v>
      </c>
      <c r="H143" s="136">
        <v>978</v>
      </c>
      <c r="I143" s="55">
        <f t="shared" si="23"/>
        <v>3.26</v>
      </c>
      <c r="J143" s="31" t="str">
        <f t="shared" si="15"/>
        <v>MUY ALTO</v>
      </c>
      <c r="K143" s="33">
        <f>+Hoja1!K143/Hoja1!$U$1</f>
        <v>15</v>
      </c>
      <c r="L143" s="33">
        <f>+Hoja1!L143/Hoja1!$U$1</f>
        <v>19.5</v>
      </c>
      <c r="M143" s="132">
        <f>+Hoja1!M143/Hoja1!$U$1</f>
        <v>1.3E-6</v>
      </c>
      <c r="N143" s="33">
        <f>+Hoja1!N143/Hoja1!$U$1</f>
        <v>4.2</v>
      </c>
      <c r="O143" s="33">
        <f>+Hoja1!O143/Hoja1!$U$1</f>
        <v>11.5</v>
      </c>
      <c r="P143" s="127">
        <f t="shared" si="18"/>
        <v>0.58974358974358976</v>
      </c>
      <c r="Q143" s="31" t="str">
        <f t="shared" ref="Q143:Q209" si="27">IF(P143&lt;=20%,"MUY BAJO",IF(AND(P143&gt;20%,P143&lt;=40%),"BAJO",IF(AND(P143&gt;40%,P143&lt;=60%),"MEDIO",IF(AND(P143&gt;60%,P143&lt;=80%),"ALTO","MUY ALTO"))))</f>
        <v>MEDIO</v>
      </c>
      <c r="R143" s="102"/>
      <c r="S143" s="32">
        <f t="shared" si="26"/>
        <v>1.9225641025641025</v>
      </c>
      <c r="T143" s="31" t="str">
        <f t="shared" ref="T143:T209" si="28">IF(S143&lt;=20%,"MUY BAJO",IF(AND(S143&gt;20%,S143&lt;=40%),"BAJO",IF(AND(S143&gt;40%,S143&lt;=60%),"MEDIO",IF(AND(S143&gt;60%,S143&lt;=80%),"ALTO","MUY ALTO"))))</f>
        <v>MUY ALTO</v>
      </c>
    </row>
    <row r="144" spans="1:20" ht="38.25" hidden="1" x14ac:dyDescent="0.25">
      <c r="A144" s="141"/>
      <c r="B144" s="10" t="s">
        <v>83</v>
      </c>
      <c r="C144" s="3" t="s">
        <v>31</v>
      </c>
      <c r="D144" s="1" t="s">
        <v>87</v>
      </c>
      <c r="E144" s="54">
        <v>1052</v>
      </c>
      <c r="F144" s="54">
        <v>500</v>
      </c>
      <c r="G144" s="49" t="s">
        <v>289</v>
      </c>
      <c r="H144" s="136">
        <v>408</v>
      </c>
      <c r="I144" s="55">
        <f t="shared" si="23"/>
        <v>0.81599999999999995</v>
      </c>
      <c r="J144" s="31" t="str">
        <f t="shared" si="15"/>
        <v>MUY ALTO</v>
      </c>
      <c r="K144" s="33">
        <f>+Hoja1!K144/Hoja1!$U$1</f>
        <v>25</v>
      </c>
      <c r="L144" s="33">
        <f>+Hoja1!L144/Hoja1!$U$1</f>
        <v>30.5</v>
      </c>
      <c r="M144" s="132">
        <f>+Hoja1!M144/Hoja1!$U$1</f>
        <v>1.22E-6</v>
      </c>
      <c r="N144" s="33">
        <f>+Hoja1!N144/Hoja1!$U$1</f>
        <v>2</v>
      </c>
      <c r="O144" s="33">
        <f>+Hoja1!O144/Hoja1!$U$1</f>
        <v>14.5</v>
      </c>
      <c r="P144" s="127">
        <f t="shared" si="18"/>
        <v>0.47540983606557374</v>
      </c>
      <c r="Q144" s="31" t="str">
        <f t="shared" si="27"/>
        <v>MEDIO</v>
      </c>
      <c r="R144" s="102"/>
      <c r="S144" s="32">
        <f t="shared" si="26"/>
        <v>0.38793442622950813</v>
      </c>
      <c r="T144" s="31" t="str">
        <f t="shared" si="28"/>
        <v>BAJO</v>
      </c>
    </row>
    <row r="145" spans="1:20" ht="25.5" hidden="1" x14ac:dyDescent="0.25">
      <c r="A145" s="141"/>
      <c r="B145" s="10" t="s">
        <v>83</v>
      </c>
      <c r="C145" s="3" t="s">
        <v>27</v>
      </c>
      <c r="D145" s="1" t="s">
        <v>88</v>
      </c>
      <c r="E145" s="54">
        <v>0</v>
      </c>
      <c r="F145" s="54">
        <v>6</v>
      </c>
      <c r="G145" s="49" t="s">
        <v>289</v>
      </c>
      <c r="H145" s="136">
        <v>0</v>
      </c>
      <c r="I145" s="55">
        <f t="shared" si="23"/>
        <v>0</v>
      </c>
      <c r="J145" s="31" t="str">
        <f t="shared" si="15"/>
        <v>MUY BAJO</v>
      </c>
      <c r="K145" s="33">
        <f>+Hoja1!K145/Hoja1!$U$1</f>
        <v>0</v>
      </c>
      <c r="L145" s="33">
        <f>+Hoja1!L145/Hoja1!$U$1</f>
        <v>114.108752</v>
      </c>
      <c r="M145" s="132">
        <f>+Hoja1!M145/Hoja1!$U$1</f>
        <v>0</v>
      </c>
      <c r="N145" s="33">
        <f>+Hoja1!N145/Hoja1!$U$1</f>
        <v>8.3166659999999997</v>
      </c>
      <c r="O145" s="33">
        <f>+Hoja1!O145/Hoja1!$U$1</f>
        <v>67.366664999999998</v>
      </c>
      <c r="P145" s="127">
        <f t="shared" si="18"/>
        <v>0.59037246327959136</v>
      </c>
      <c r="Q145" s="31" t="s">
        <v>293</v>
      </c>
      <c r="R145" s="102"/>
      <c r="S145" s="32">
        <f t="shared" si="26"/>
        <v>0</v>
      </c>
      <c r="T145" s="31" t="str">
        <f t="shared" si="28"/>
        <v>MUY BAJO</v>
      </c>
    </row>
    <row r="146" spans="1:20" ht="25.5" hidden="1" x14ac:dyDescent="0.25">
      <c r="A146" s="141"/>
      <c r="B146" s="10" t="s">
        <v>83</v>
      </c>
      <c r="C146" s="3" t="s">
        <v>29</v>
      </c>
      <c r="D146" s="1" t="s">
        <v>88</v>
      </c>
      <c r="E146" s="54">
        <v>0</v>
      </c>
      <c r="F146" s="54"/>
      <c r="G146" s="49" t="s">
        <v>289</v>
      </c>
      <c r="H146" s="136">
        <v>0</v>
      </c>
      <c r="I146" s="55"/>
      <c r="J146" s="31" t="s">
        <v>293</v>
      </c>
      <c r="K146" s="33">
        <f>+Hoja1!K146/Hoja1!$U$1</f>
        <v>0</v>
      </c>
      <c r="L146" s="33">
        <f>+Hoja1!L146/Hoja1!$U$1</f>
        <v>0</v>
      </c>
      <c r="M146" s="132">
        <f>+Hoja1!M146/Hoja1!$U$1</f>
        <v>0</v>
      </c>
      <c r="N146" s="33">
        <f>+Hoja1!N146/Hoja1!$U$1</f>
        <v>0</v>
      </c>
      <c r="O146" s="33">
        <f>+Hoja1!O146/Hoja1!$U$1</f>
        <v>0</v>
      </c>
      <c r="P146" s="127"/>
      <c r="Q146" s="31" t="s">
        <v>293</v>
      </c>
      <c r="R146" s="102"/>
      <c r="S146" s="32"/>
      <c r="T146" s="31" t="s">
        <v>293</v>
      </c>
    </row>
    <row r="147" spans="1:20" ht="25.5" hidden="1" x14ac:dyDescent="0.25">
      <c r="A147" s="141"/>
      <c r="B147" s="10" t="s">
        <v>83</v>
      </c>
      <c r="C147" s="3" t="s">
        <v>30</v>
      </c>
      <c r="D147" s="1" t="s">
        <v>88</v>
      </c>
      <c r="E147" s="54">
        <v>0</v>
      </c>
      <c r="F147" s="54"/>
      <c r="G147" s="49" t="s">
        <v>289</v>
      </c>
      <c r="H147" s="136">
        <v>0</v>
      </c>
      <c r="I147" s="55"/>
      <c r="J147" s="31" t="s">
        <v>293</v>
      </c>
      <c r="K147" s="33">
        <f>+Hoja1!K147/Hoja1!$U$1</f>
        <v>0</v>
      </c>
      <c r="L147" s="33">
        <f>+Hoja1!L147/Hoja1!$U$1</f>
        <v>0</v>
      </c>
      <c r="M147" s="132">
        <f>+Hoja1!M147/Hoja1!$U$1</f>
        <v>0</v>
      </c>
      <c r="N147" s="33">
        <f>+Hoja1!N147/Hoja1!$U$1</f>
        <v>0</v>
      </c>
      <c r="O147" s="33">
        <f>+Hoja1!O147/Hoja1!$U$1</f>
        <v>0</v>
      </c>
      <c r="P147" s="127"/>
      <c r="Q147" s="31" t="s">
        <v>293</v>
      </c>
      <c r="R147" s="102"/>
      <c r="S147" s="32"/>
      <c r="T147" s="31" t="s">
        <v>293</v>
      </c>
    </row>
    <row r="148" spans="1:20" ht="25.5" hidden="1" x14ac:dyDescent="0.25">
      <c r="A148" s="141"/>
      <c r="B148" s="10" t="s">
        <v>83</v>
      </c>
      <c r="C148" s="3" t="s">
        <v>31</v>
      </c>
      <c r="D148" s="1" t="s">
        <v>88</v>
      </c>
      <c r="E148" s="54">
        <v>0</v>
      </c>
      <c r="F148" s="54"/>
      <c r="G148" s="49" t="s">
        <v>289</v>
      </c>
      <c r="H148" s="136">
        <v>0</v>
      </c>
      <c r="I148" s="55"/>
      <c r="J148" s="31" t="s">
        <v>293</v>
      </c>
      <c r="K148" s="33">
        <f>+Hoja1!K148/Hoja1!$U$1</f>
        <v>0</v>
      </c>
      <c r="L148" s="33">
        <f>+Hoja1!L148/Hoja1!$U$1</f>
        <v>0</v>
      </c>
      <c r="M148" s="132">
        <f>+Hoja1!M148/Hoja1!$U$1</f>
        <v>0</v>
      </c>
      <c r="N148" s="33">
        <f>+Hoja1!N148/Hoja1!$U$1</f>
        <v>0</v>
      </c>
      <c r="O148" s="33">
        <f>+Hoja1!O148/Hoja1!$U$1</f>
        <v>0</v>
      </c>
      <c r="P148" s="127"/>
      <c r="Q148" s="31" t="s">
        <v>293</v>
      </c>
      <c r="R148" s="102"/>
      <c r="S148" s="32"/>
      <c r="T148" s="31" t="s">
        <v>293</v>
      </c>
    </row>
    <row r="149" spans="1:20" ht="15" customHeight="1" x14ac:dyDescent="0.25">
      <c r="A149" s="141"/>
      <c r="B149" s="11" t="s">
        <v>329</v>
      </c>
      <c r="C149" s="20"/>
      <c r="D149" s="7"/>
      <c r="E149" s="76"/>
      <c r="F149" s="77"/>
      <c r="G149" s="52"/>
      <c r="H149" s="77"/>
      <c r="I149" s="185">
        <f>+AVERAGE(I122:I148)</f>
        <v>0.53672351421188624</v>
      </c>
      <c r="J149" s="168" t="str">
        <f t="shared" si="15"/>
        <v>MEDIO</v>
      </c>
      <c r="K149" s="36">
        <f>+Hoja1!K149/Hoja1!$U$1</f>
        <v>95</v>
      </c>
      <c r="L149" s="36">
        <f>+Hoja1!L149/Hoja1!$U$1</f>
        <v>325.361582</v>
      </c>
      <c r="M149" s="75">
        <f>+Hoja1!M149/Hoja1!$U$1</f>
        <v>3.4248587578947368E-6</v>
      </c>
      <c r="N149" s="36">
        <f>+Hoja1!N149/Hoja1!$U$1</f>
        <v>57.723497999999999</v>
      </c>
      <c r="O149" s="36">
        <f>+Hoja1!O149/Hoja1!$U$1</f>
        <v>180.64925700000001</v>
      </c>
      <c r="P149" s="187">
        <f>+O149/L149</f>
        <v>0.55522614529210157</v>
      </c>
      <c r="Q149" s="168" t="str">
        <f t="shared" ref="Q149" si="29">IF(P149&lt;=20%,"MUY BAJO",IF(AND(P149&gt;20%,P149&lt;=40%),"BAJO",IF(AND(P149&gt;40%,P149&lt;=60%),"MEDIO",IF(AND(P149&gt;60%,P149&lt;=80%),"ALTO","MUY ALTO"))))</f>
        <v>MEDIO</v>
      </c>
      <c r="R149" s="177"/>
      <c r="S149" s="178">
        <f t="shared" si="26"/>
        <v>0.29800292788349608</v>
      </c>
      <c r="T149" s="168" t="str">
        <f t="shared" ref="T149" si="30">IF(S149&lt;=20%,"MUY BAJO",IF(AND(S149&gt;20%,S149&lt;=40%),"BAJO",IF(AND(S149&gt;40%,S149&lt;=60%),"MEDIO",IF(AND(S149&gt;60%,S149&lt;=80%),"ALTO","MUY ALTO"))))</f>
        <v>BAJO</v>
      </c>
    </row>
    <row r="150" spans="1:20" ht="38.25" hidden="1" x14ac:dyDescent="0.25">
      <c r="A150" s="141"/>
      <c r="B150" s="10" t="s">
        <v>89</v>
      </c>
      <c r="C150" s="3" t="s">
        <v>1</v>
      </c>
      <c r="D150" s="1" t="s">
        <v>90</v>
      </c>
      <c r="E150" s="54">
        <v>0</v>
      </c>
      <c r="F150" s="54">
        <v>1</v>
      </c>
      <c r="G150" s="49" t="s">
        <v>290</v>
      </c>
      <c r="H150" s="136">
        <v>1</v>
      </c>
      <c r="I150" s="55">
        <f t="shared" si="23"/>
        <v>1</v>
      </c>
      <c r="J150" s="31" t="str">
        <f t="shared" si="15"/>
        <v>MUY ALTO</v>
      </c>
      <c r="K150" s="33">
        <f>+Hoja1!K150/Hoja1!$U$1</f>
        <v>0</v>
      </c>
      <c r="L150" s="33">
        <f>+Hoja1!L150/Hoja1!$U$1</f>
        <v>0</v>
      </c>
      <c r="M150" s="33">
        <f>+Hoja1!M150/Hoja1!$U$1</f>
        <v>0</v>
      </c>
      <c r="N150" s="33">
        <f>+Hoja1!N150/Hoja1!$U$1</f>
        <v>0</v>
      </c>
      <c r="O150" s="33">
        <f>+Hoja1!O150/Hoja1!$U$1</f>
        <v>0</v>
      </c>
      <c r="P150" s="127"/>
      <c r="Q150" s="31" t="s">
        <v>293</v>
      </c>
      <c r="R150" s="102"/>
      <c r="S150" s="32"/>
      <c r="T150" s="31" t="s">
        <v>293</v>
      </c>
    </row>
    <row r="151" spans="1:20" ht="25.5" hidden="1" x14ac:dyDescent="0.25">
      <c r="A151" s="141"/>
      <c r="B151" s="10" t="s">
        <v>91</v>
      </c>
      <c r="C151" s="3" t="s">
        <v>1</v>
      </c>
      <c r="D151" s="1" t="s">
        <v>92</v>
      </c>
      <c r="E151" s="54">
        <v>0</v>
      </c>
      <c r="F151" s="54">
        <v>2</v>
      </c>
      <c r="G151" s="49" t="s">
        <v>289</v>
      </c>
      <c r="H151" s="136">
        <v>0</v>
      </c>
      <c r="I151" s="55">
        <f t="shared" si="23"/>
        <v>0</v>
      </c>
      <c r="J151" s="31" t="str">
        <f t="shared" si="15"/>
        <v>MUY BAJO</v>
      </c>
      <c r="K151" s="33">
        <f>+Hoja1!K151/Hoja1!$U$1</f>
        <v>0</v>
      </c>
      <c r="L151" s="33">
        <f>+Hoja1!L151/Hoja1!$U$1</f>
        <v>0</v>
      </c>
      <c r="M151" s="33">
        <f>+Hoja1!M151/Hoja1!$U$1</f>
        <v>0</v>
      </c>
      <c r="N151" s="33">
        <f>+Hoja1!N151/Hoja1!$U$1</f>
        <v>0</v>
      </c>
      <c r="O151" s="33">
        <f>+Hoja1!O151/Hoja1!$U$1</f>
        <v>0</v>
      </c>
      <c r="P151" s="127"/>
      <c r="Q151" s="31" t="s">
        <v>293</v>
      </c>
      <c r="R151" s="102"/>
      <c r="S151" s="32"/>
      <c r="T151" s="31" t="s">
        <v>293</v>
      </c>
    </row>
    <row r="152" spans="1:20" ht="15" customHeight="1" x14ac:dyDescent="0.25">
      <c r="A152" s="141"/>
      <c r="B152" s="11" t="s">
        <v>328</v>
      </c>
      <c r="C152" s="20"/>
      <c r="D152" s="7"/>
      <c r="E152" s="76"/>
      <c r="F152" s="77"/>
      <c r="G152" s="52"/>
      <c r="H152" s="77"/>
      <c r="I152" s="185">
        <f>+AVERAGE(I150:I151)</f>
        <v>0.5</v>
      </c>
      <c r="J152" s="168" t="str">
        <f t="shared" si="15"/>
        <v>MEDIO</v>
      </c>
      <c r="K152" s="36">
        <f>+Hoja1!K152/Hoja1!$U$1</f>
        <v>0</v>
      </c>
      <c r="L152" s="36">
        <f>+Hoja1!L152/Hoja1!$U$1</f>
        <v>0</v>
      </c>
      <c r="M152" s="36">
        <f>+Hoja1!M152/Hoja1!$U$1</f>
        <v>0</v>
      </c>
      <c r="N152" s="36">
        <f>+Hoja1!N152/Hoja1!$U$1</f>
        <v>0</v>
      </c>
      <c r="O152" s="36">
        <f>+Hoja1!O152/Hoja1!$U$1</f>
        <v>0</v>
      </c>
      <c r="P152" s="187"/>
      <c r="Q152" s="188"/>
      <c r="R152" s="177"/>
      <c r="S152" s="178"/>
      <c r="T152" s="188"/>
    </row>
    <row r="153" spans="1:20" ht="25.5" hidden="1" x14ac:dyDescent="0.25">
      <c r="A153" s="141"/>
      <c r="B153" s="10" t="s">
        <v>93</v>
      </c>
      <c r="C153" s="3" t="s">
        <v>1</v>
      </c>
      <c r="D153" s="1" t="s">
        <v>94</v>
      </c>
      <c r="E153" s="69">
        <v>0.7</v>
      </c>
      <c r="F153" s="69">
        <v>0.3</v>
      </c>
      <c r="G153" s="49" t="s">
        <v>290</v>
      </c>
      <c r="H153" s="136">
        <v>0</v>
      </c>
      <c r="I153" s="55">
        <f t="shared" si="23"/>
        <v>0</v>
      </c>
      <c r="J153" s="31" t="str">
        <f t="shared" si="15"/>
        <v>MUY BAJO</v>
      </c>
      <c r="K153" s="33">
        <f>+Hoja1!K153/Hoja1!$U$1</f>
        <v>0</v>
      </c>
      <c r="L153" s="33">
        <f>+Hoja1!L153/Hoja1!$U$1</f>
        <v>0</v>
      </c>
      <c r="M153" s="128">
        <f>+Hoja1!M153/Hoja1!$U$1</f>
        <v>0</v>
      </c>
      <c r="N153" s="33">
        <f>+Hoja1!N153/Hoja1!$U$1</f>
        <v>0</v>
      </c>
      <c r="O153" s="33">
        <f>+Hoja1!O153/Hoja1!$U$1</f>
        <v>0</v>
      </c>
      <c r="P153" s="127"/>
      <c r="Q153" s="31" t="s">
        <v>293</v>
      </c>
      <c r="R153" s="102"/>
      <c r="S153" s="32"/>
      <c r="T153" s="31" t="s">
        <v>293</v>
      </c>
    </row>
    <row r="154" spans="1:20" ht="51" hidden="1" x14ac:dyDescent="0.25">
      <c r="A154" s="141"/>
      <c r="B154" s="10" t="s">
        <v>93</v>
      </c>
      <c r="C154" s="3" t="s">
        <v>1</v>
      </c>
      <c r="D154" s="1" t="s">
        <v>95</v>
      </c>
      <c r="E154" s="54">
        <v>43</v>
      </c>
      <c r="F154" s="54"/>
      <c r="G154" s="49" t="s">
        <v>290</v>
      </c>
      <c r="H154" s="136">
        <v>1</v>
      </c>
      <c r="I154" s="55"/>
      <c r="J154" s="31" t="s">
        <v>293</v>
      </c>
      <c r="K154" s="33">
        <f>+Hoja1!K154/Hoja1!$U$1</f>
        <v>0</v>
      </c>
      <c r="L154" s="33">
        <f>+Hoja1!L154/Hoja1!$U$1</f>
        <v>0</v>
      </c>
      <c r="M154" s="128">
        <f>+Hoja1!M154/Hoja1!$U$1</f>
        <v>0</v>
      </c>
      <c r="N154" s="33">
        <f>+Hoja1!N154/Hoja1!$U$1</f>
        <v>0</v>
      </c>
      <c r="O154" s="33">
        <f>+Hoja1!O154/Hoja1!$U$1</f>
        <v>0</v>
      </c>
      <c r="P154" s="127"/>
      <c r="Q154" s="31" t="s">
        <v>293</v>
      </c>
      <c r="R154" s="102"/>
      <c r="S154" s="32"/>
      <c r="T154" s="31" t="s">
        <v>293</v>
      </c>
    </row>
    <row r="155" spans="1:20" ht="51" hidden="1" x14ac:dyDescent="0.25">
      <c r="A155" s="141"/>
      <c r="B155" s="10" t="s">
        <v>93</v>
      </c>
      <c r="C155" s="3" t="s">
        <v>1</v>
      </c>
      <c r="D155" s="1" t="s">
        <v>96</v>
      </c>
      <c r="E155" s="54">
        <v>19</v>
      </c>
      <c r="F155" s="54">
        <v>2</v>
      </c>
      <c r="G155" s="49" t="s">
        <v>289</v>
      </c>
      <c r="H155" s="136">
        <v>0</v>
      </c>
      <c r="I155" s="55">
        <f t="shared" si="23"/>
        <v>0</v>
      </c>
      <c r="J155" s="31" t="str">
        <f t="shared" si="15"/>
        <v>MUY BAJO</v>
      </c>
      <c r="K155" s="33">
        <f>+Hoja1!K155/Hoja1!$U$1</f>
        <v>0</v>
      </c>
      <c r="L155" s="33">
        <f>+Hoja1!L155/Hoja1!$U$1</f>
        <v>0</v>
      </c>
      <c r="M155" s="128">
        <f>+Hoja1!M155/Hoja1!$U$1</f>
        <v>0</v>
      </c>
      <c r="N155" s="33">
        <f>+Hoja1!N155/Hoja1!$U$1</f>
        <v>0</v>
      </c>
      <c r="O155" s="33">
        <f>+Hoja1!O155/Hoja1!$U$1</f>
        <v>0</v>
      </c>
      <c r="P155" s="127"/>
      <c r="Q155" s="31" t="s">
        <v>293</v>
      </c>
      <c r="R155" s="102"/>
      <c r="S155" s="32"/>
      <c r="T155" s="31" t="s">
        <v>293</v>
      </c>
    </row>
    <row r="156" spans="1:20" ht="76.5" hidden="1" x14ac:dyDescent="0.25">
      <c r="A156" s="141"/>
      <c r="B156" s="10" t="s">
        <v>93</v>
      </c>
      <c r="C156" s="3" t="s">
        <v>1</v>
      </c>
      <c r="D156" s="1" t="s">
        <v>97</v>
      </c>
      <c r="E156" s="54">
        <v>1</v>
      </c>
      <c r="F156" s="54">
        <v>1</v>
      </c>
      <c r="G156" s="49" t="s">
        <v>290</v>
      </c>
      <c r="H156" s="136">
        <v>0</v>
      </c>
      <c r="I156" s="55">
        <f t="shared" si="23"/>
        <v>0</v>
      </c>
      <c r="J156" s="31" t="str">
        <f t="shared" si="15"/>
        <v>MUY BAJO</v>
      </c>
      <c r="K156" s="33">
        <f>+Hoja1!K156/Hoja1!$U$1</f>
        <v>0</v>
      </c>
      <c r="L156" s="33">
        <f>+Hoja1!L156/Hoja1!$U$1</f>
        <v>0</v>
      </c>
      <c r="M156" s="128">
        <f>+Hoja1!M156/Hoja1!$U$1</f>
        <v>0</v>
      </c>
      <c r="N156" s="33">
        <f>+Hoja1!N156/Hoja1!$U$1</f>
        <v>0</v>
      </c>
      <c r="O156" s="33">
        <f>+Hoja1!O156/Hoja1!$U$1</f>
        <v>0</v>
      </c>
      <c r="P156" s="127"/>
      <c r="Q156" s="31" t="s">
        <v>293</v>
      </c>
      <c r="R156" s="102"/>
      <c r="S156" s="32"/>
      <c r="T156" s="31" t="s">
        <v>293</v>
      </c>
    </row>
    <row r="157" spans="1:20" ht="38.25" hidden="1" x14ac:dyDescent="0.25">
      <c r="A157" s="141"/>
      <c r="B157" s="10" t="s">
        <v>98</v>
      </c>
      <c r="C157" s="3" t="s">
        <v>1</v>
      </c>
      <c r="D157" s="1" t="s">
        <v>99</v>
      </c>
      <c r="E157" s="54">
        <v>19</v>
      </c>
      <c r="F157" s="54">
        <v>2</v>
      </c>
      <c r="G157" s="49" t="s">
        <v>291</v>
      </c>
      <c r="H157" s="136">
        <v>2</v>
      </c>
      <c r="I157" s="55">
        <f t="shared" si="23"/>
        <v>1</v>
      </c>
      <c r="J157" s="31" t="str">
        <f t="shared" si="15"/>
        <v>MUY ALTO</v>
      </c>
      <c r="K157" s="33">
        <f>+Hoja1!K157/Hoja1!$U$1</f>
        <v>380</v>
      </c>
      <c r="L157" s="33">
        <f>+Hoja1!L157/Hoja1!$U$1</f>
        <v>434.8965</v>
      </c>
      <c r="M157" s="128">
        <f>+Hoja1!M157/Hoja1!$U$1</f>
        <v>1.1444644736842105E-6</v>
      </c>
      <c r="N157" s="33">
        <f>+Hoja1!N157/Hoja1!$U$1</f>
        <v>112.57322499999999</v>
      </c>
      <c r="O157" s="33">
        <f>+Hoja1!O157/Hoja1!$U$1</f>
        <v>374.77452</v>
      </c>
      <c r="P157" s="127">
        <f t="shared" ref="P157" si="31">+O157/L157</f>
        <v>0.86175565910509744</v>
      </c>
      <c r="Q157" s="31" t="str">
        <f t="shared" si="27"/>
        <v>MUY ALTO</v>
      </c>
      <c r="R157" s="102"/>
      <c r="S157" s="32">
        <f t="shared" si="26"/>
        <v>0.86175565910509744</v>
      </c>
      <c r="T157" s="31" t="str">
        <f t="shared" si="28"/>
        <v>MUY ALTO</v>
      </c>
    </row>
    <row r="158" spans="1:20" ht="51" hidden="1" x14ac:dyDescent="0.25">
      <c r="A158" s="141"/>
      <c r="B158" s="10" t="s">
        <v>100</v>
      </c>
      <c r="C158" s="3" t="s">
        <v>1</v>
      </c>
      <c r="D158" s="1" t="s">
        <v>101</v>
      </c>
      <c r="E158" s="54">
        <v>1</v>
      </c>
      <c r="F158" s="54">
        <v>1</v>
      </c>
      <c r="G158" s="49" t="s">
        <v>289</v>
      </c>
      <c r="H158" s="136">
        <v>0</v>
      </c>
      <c r="I158" s="55">
        <f t="shared" si="23"/>
        <v>0</v>
      </c>
      <c r="J158" s="31" t="str">
        <f t="shared" si="15"/>
        <v>MUY BAJO</v>
      </c>
      <c r="K158" s="33">
        <f>+Hoja1!K158/Hoja1!$U$1</f>
        <v>0</v>
      </c>
      <c r="L158" s="33">
        <f>+Hoja1!L158/Hoja1!$U$1</f>
        <v>86</v>
      </c>
      <c r="M158" s="128" t="e">
        <f>+Hoja1!M158/Hoja1!$U$1</f>
        <v>#DIV/0!</v>
      </c>
      <c r="N158" s="33">
        <f>+Hoja1!N158/Hoja1!$U$1</f>
        <v>0</v>
      </c>
      <c r="O158" s="33">
        <f>+Hoja1!O158/Hoja1!$U$1</f>
        <v>1.6</v>
      </c>
      <c r="P158" s="127">
        <f>+O158/L158</f>
        <v>1.8604651162790697E-2</v>
      </c>
      <c r="Q158" s="31" t="str">
        <f t="shared" si="27"/>
        <v>MUY BAJO</v>
      </c>
      <c r="R158" s="102"/>
      <c r="S158" s="32">
        <f t="shared" si="26"/>
        <v>0</v>
      </c>
      <c r="T158" s="31" t="str">
        <f t="shared" si="28"/>
        <v>MUY BAJO</v>
      </c>
    </row>
    <row r="159" spans="1:20" ht="38.25" hidden="1" x14ac:dyDescent="0.25">
      <c r="A159" s="141"/>
      <c r="B159" s="10" t="s">
        <v>102</v>
      </c>
      <c r="C159" s="3" t="s">
        <v>1</v>
      </c>
      <c r="D159" s="1" t="s">
        <v>103</v>
      </c>
      <c r="E159" s="54">
        <v>21</v>
      </c>
      <c r="F159" s="54">
        <v>3</v>
      </c>
      <c r="G159" s="49" t="s">
        <v>289</v>
      </c>
      <c r="H159" s="136">
        <v>4</v>
      </c>
      <c r="I159" s="55">
        <f t="shared" si="23"/>
        <v>1.3333333333333333</v>
      </c>
      <c r="J159" s="31" t="str">
        <f t="shared" si="15"/>
        <v>MUY ALTO</v>
      </c>
      <c r="K159" s="33">
        <f>+Hoja1!K159/Hoja1!$U$1</f>
        <v>0</v>
      </c>
      <c r="L159" s="33">
        <f>+Hoja1!L159/Hoja1!$U$1</f>
        <v>0</v>
      </c>
      <c r="M159" s="128">
        <f>+Hoja1!M159/Hoja1!$U$1</f>
        <v>0</v>
      </c>
      <c r="N159" s="33">
        <f>+Hoja1!N159/Hoja1!$U$1</f>
        <v>0</v>
      </c>
      <c r="O159" s="33">
        <f>+Hoja1!O159/Hoja1!$U$1</f>
        <v>0</v>
      </c>
      <c r="P159" s="106"/>
      <c r="Q159" s="31" t="s">
        <v>293</v>
      </c>
      <c r="R159" s="102"/>
      <c r="S159" s="32"/>
      <c r="T159" s="31" t="s">
        <v>293</v>
      </c>
    </row>
    <row r="160" spans="1:20" ht="15" customHeight="1" x14ac:dyDescent="0.25">
      <c r="A160" s="141"/>
      <c r="B160" s="11" t="s">
        <v>327</v>
      </c>
      <c r="C160" s="20"/>
      <c r="D160" s="7"/>
      <c r="E160" s="76"/>
      <c r="F160" s="77"/>
      <c r="G160" s="52"/>
      <c r="H160" s="77"/>
      <c r="I160" s="185">
        <f>+AVERAGE(I153:I159)</f>
        <v>0.38888888888888884</v>
      </c>
      <c r="J160" s="186" t="str">
        <f t="shared" si="15"/>
        <v>BAJO</v>
      </c>
      <c r="K160" s="36">
        <f>+Hoja1!K160/Hoja1!$U$1</f>
        <v>380</v>
      </c>
      <c r="L160" s="36">
        <f>+Hoja1!L160/Hoja1!$U$1</f>
        <v>520.89649999999995</v>
      </c>
      <c r="M160" s="75">
        <f>+Hoja1!M160/Hoja1!$U$1</f>
        <v>1.3707802631578947E-6</v>
      </c>
      <c r="N160" s="36">
        <f>+Hoja1!N160/Hoja1!$U$1</f>
        <v>112.57322499999999</v>
      </c>
      <c r="O160" s="36">
        <f>+Hoja1!O160/Hoja1!$U$1</f>
        <v>376.37452000000002</v>
      </c>
      <c r="P160" s="175">
        <f>+O160/L160</f>
        <v>0.72255144736046428</v>
      </c>
      <c r="Q160" s="186" t="str">
        <f t="shared" ref="Q160" si="32">IF(P160&lt;=20%,"MUY BAJO",IF(AND(P160&gt;20%,P160&lt;=40%),"BAJO",IF(AND(P160&gt;40%,P160&lt;=60%),"MEDIO",IF(AND(P160&gt;60%,P160&lt;=80%),"ALTO","MUY ALTO"))))</f>
        <v>ALTO</v>
      </c>
      <c r="R160" s="177"/>
      <c r="S160" s="178">
        <f>+I160*P160</f>
        <v>0.28099222952906938</v>
      </c>
      <c r="T160" s="186" t="str">
        <f t="shared" ref="T160:T161" si="33">IF(S160&lt;=20%,"MUY BAJO",IF(AND(S160&gt;20%,S160&lt;=40%),"BAJO",IF(AND(S160&gt;40%,S160&lt;=60%),"MEDIO",IF(AND(S160&gt;60%,S160&lt;=80%),"ALTO","MUY ALTO"))))</f>
        <v>BAJO</v>
      </c>
    </row>
    <row r="161" spans="1:20" ht="15" customHeight="1" x14ac:dyDescent="0.25">
      <c r="A161" s="142"/>
      <c r="B161" s="12" t="s">
        <v>326</v>
      </c>
      <c r="C161" s="21"/>
      <c r="D161" s="9"/>
      <c r="E161" s="79"/>
      <c r="F161" s="79"/>
      <c r="G161" s="58"/>
      <c r="H161" s="79"/>
      <c r="I161" s="189">
        <f>+AVERAGE(I79,I103,I121,I149,I152,I160)</f>
        <v>1.1447871223314348</v>
      </c>
      <c r="J161" s="182" t="str">
        <f t="shared" si="15"/>
        <v>MUY ALTO</v>
      </c>
      <c r="K161" s="38">
        <f>+Hoja1!K161/Hoja1!$U$1</f>
        <v>6653.5</v>
      </c>
      <c r="L161" s="38">
        <f>+Hoja1!L161/Hoja1!$U$1</f>
        <v>2841.3011740000002</v>
      </c>
      <c r="M161" s="117">
        <f>+Hoja1!M161/Hoja1!$U$1</f>
        <v>4.2703857729014803E-7</v>
      </c>
      <c r="N161" s="38">
        <f>+Hoja1!N161/Hoja1!$U$1</f>
        <v>722.40184599999998</v>
      </c>
      <c r="O161" s="38">
        <f>+Hoja1!O161/Hoja1!$U$1</f>
        <v>1772.2243060000001</v>
      </c>
      <c r="P161" s="179">
        <f>+O161/L161</f>
        <v>0.62373687176043102</v>
      </c>
      <c r="Q161" s="168" t="str">
        <f>IF(P161&lt;=20%,"MUY BAJO",IF(AND(P161&gt;20%,P161&lt;=40%),"BAJO",IF(AND(P161&gt;40%,P161&lt;=60%),"MEDIO",IF(AND(P161&gt;60%,P161&lt;=80%),"ALTO","MUY ALTO"))))</f>
        <v>ALTO</v>
      </c>
      <c r="R161" s="171"/>
      <c r="S161" s="180">
        <f t="shared" si="26"/>
        <v>0.71404593851463494</v>
      </c>
      <c r="T161" s="168" t="str">
        <f t="shared" si="33"/>
        <v>ALTO</v>
      </c>
    </row>
    <row r="162" spans="1:20" ht="25.5" hidden="1" customHeight="1" x14ac:dyDescent="0.25">
      <c r="A162" s="140" t="s">
        <v>318</v>
      </c>
      <c r="B162" s="10" t="s">
        <v>104</v>
      </c>
      <c r="C162" s="3" t="s">
        <v>1</v>
      </c>
      <c r="D162" s="1" t="s">
        <v>105</v>
      </c>
      <c r="E162" s="49">
        <v>0</v>
      </c>
      <c r="F162" s="54">
        <v>2</v>
      </c>
      <c r="G162" s="49" t="s">
        <v>289</v>
      </c>
      <c r="H162" s="136">
        <v>0</v>
      </c>
      <c r="I162" s="55">
        <f t="shared" si="23"/>
        <v>0</v>
      </c>
      <c r="J162" s="31" t="str">
        <f t="shared" si="15"/>
        <v>MUY BAJO</v>
      </c>
      <c r="K162" s="33">
        <f>+Hoja1!K162/Hoja1!$U$1</f>
        <v>20</v>
      </c>
      <c r="L162" s="33">
        <f>+Hoja1!L162/Hoja1!$U$1</f>
        <v>0</v>
      </c>
      <c r="M162" s="132">
        <f>+Hoja1!M162/Hoja1!$U$1</f>
        <v>0</v>
      </c>
      <c r="N162" s="33">
        <f>+Hoja1!N162/Hoja1!$U$1</f>
        <v>0</v>
      </c>
      <c r="O162" s="33">
        <f>+Hoja1!O162/Hoja1!$U$1</f>
        <v>0</v>
      </c>
      <c r="P162" s="127">
        <v>0</v>
      </c>
      <c r="Q162" s="31" t="str">
        <f t="shared" si="27"/>
        <v>MUY BAJO</v>
      </c>
      <c r="R162" s="102"/>
      <c r="S162" s="32">
        <f t="shared" si="26"/>
        <v>0</v>
      </c>
      <c r="T162" s="31" t="str">
        <f t="shared" si="28"/>
        <v>MUY BAJO</v>
      </c>
    </row>
    <row r="163" spans="1:20" ht="38.25" hidden="1" x14ac:dyDescent="0.25">
      <c r="A163" s="141"/>
      <c r="B163" s="10" t="s">
        <v>106</v>
      </c>
      <c r="C163" s="3" t="s">
        <v>1</v>
      </c>
      <c r="D163" s="1" t="s">
        <v>107</v>
      </c>
      <c r="E163" s="49">
        <v>0</v>
      </c>
      <c r="F163" s="54">
        <v>110</v>
      </c>
      <c r="G163" s="49" t="s">
        <v>289</v>
      </c>
      <c r="H163" s="136">
        <v>114</v>
      </c>
      <c r="I163" s="55">
        <f t="shared" si="23"/>
        <v>1.0363636363636364</v>
      </c>
      <c r="J163" s="31" t="str">
        <f t="shared" si="15"/>
        <v>MUY ALTO</v>
      </c>
      <c r="K163" s="33">
        <f>+Hoja1!K163/Hoja1!$U$1</f>
        <v>20</v>
      </c>
      <c r="L163" s="33">
        <f>+Hoja1!L163/Hoja1!$U$1</f>
        <v>0</v>
      </c>
      <c r="M163" s="132">
        <f>+Hoja1!M163/Hoja1!$U$1</f>
        <v>0</v>
      </c>
      <c r="N163" s="33">
        <f>+Hoja1!N163/Hoja1!$U$1</f>
        <v>0</v>
      </c>
      <c r="O163" s="33">
        <f>+Hoja1!O163/Hoja1!$U$1</f>
        <v>0</v>
      </c>
      <c r="P163" s="127">
        <v>0</v>
      </c>
      <c r="Q163" s="31" t="str">
        <f t="shared" si="27"/>
        <v>MUY BAJO</v>
      </c>
      <c r="R163" s="102"/>
      <c r="S163" s="32">
        <f t="shared" si="26"/>
        <v>0</v>
      </c>
      <c r="T163" s="31" t="str">
        <f t="shared" si="28"/>
        <v>MUY BAJO</v>
      </c>
    </row>
    <row r="164" spans="1:20" ht="25.5" hidden="1" x14ac:dyDescent="0.25">
      <c r="A164" s="141"/>
      <c r="B164" s="10" t="s">
        <v>108</v>
      </c>
      <c r="C164" s="3" t="s">
        <v>1</v>
      </c>
      <c r="D164" s="1" t="s">
        <v>109</v>
      </c>
      <c r="E164" s="49">
        <v>0</v>
      </c>
      <c r="F164" s="54">
        <v>210</v>
      </c>
      <c r="G164" s="49" t="s">
        <v>289</v>
      </c>
      <c r="H164" s="136">
        <v>0</v>
      </c>
      <c r="I164" s="55">
        <f t="shared" si="23"/>
        <v>0</v>
      </c>
      <c r="J164" s="31" t="str">
        <f t="shared" si="15"/>
        <v>MUY BAJO</v>
      </c>
      <c r="K164" s="33">
        <f>+Hoja1!K164/Hoja1!$U$1</f>
        <v>630</v>
      </c>
      <c r="L164" s="33">
        <f>+Hoja1!L164/Hoja1!$U$1</f>
        <v>1277.4320029999999</v>
      </c>
      <c r="M164" s="132">
        <f>+Hoja1!M164/Hoja1!$U$1</f>
        <v>2.0276698460317461E-6</v>
      </c>
      <c r="N164" s="33">
        <f>+Hoja1!N164/Hoja1!$U$1</f>
        <v>145.08888200000001</v>
      </c>
      <c r="O164" s="33">
        <f>+Hoja1!O164/Hoja1!$U$1</f>
        <v>371.60717199999999</v>
      </c>
      <c r="P164" s="127">
        <f t="shared" ref="P164:P227" si="34">+O164/L164</f>
        <v>0.29090172402702835</v>
      </c>
      <c r="Q164" s="31" t="str">
        <f t="shared" si="27"/>
        <v>BAJO</v>
      </c>
      <c r="R164" s="102"/>
      <c r="S164" s="32">
        <f t="shared" si="26"/>
        <v>0</v>
      </c>
      <c r="T164" s="31" t="str">
        <f t="shared" si="28"/>
        <v>MUY BAJO</v>
      </c>
    </row>
    <row r="165" spans="1:20" ht="25.5" hidden="1" x14ac:dyDescent="0.25">
      <c r="A165" s="141"/>
      <c r="B165" s="10" t="s">
        <v>110</v>
      </c>
      <c r="C165" s="3" t="s">
        <v>1</v>
      </c>
      <c r="D165" s="1" t="s">
        <v>111</v>
      </c>
      <c r="E165" s="49">
        <v>1</v>
      </c>
      <c r="F165" s="54">
        <v>1</v>
      </c>
      <c r="G165" s="49" t="s">
        <v>289</v>
      </c>
      <c r="H165" s="136">
        <v>0</v>
      </c>
      <c r="I165" s="55">
        <f t="shared" si="23"/>
        <v>0</v>
      </c>
      <c r="J165" s="31" t="str">
        <f t="shared" si="15"/>
        <v>MUY BAJO</v>
      </c>
      <c r="K165" s="33">
        <f>+Hoja1!K165/Hoja1!$U$1</f>
        <v>1000</v>
      </c>
      <c r="L165" s="33">
        <f>+Hoja1!L165/Hoja1!$U$1</f>
        <v>200</v>
      </c>
      <c r="M165" s="132">
        <f>+Hoja1!M165/Hoja1!$U$1</f>
        <v>2.0000000000000002E-7</v>
      </c>
      <c r="N165" s="33">
        <f>+Hoja1!N165/Hoja1!$U$1</f>
        <v>0</v>
      </c>
      <c r="O165" s="33">
        <f>+Hoja1!O165/Hoja1!$U$1</f>
        <v>51.2</v>
      </c>
      <c r="P165" s="127">
        <f t="shared" si="34"/>
        <v>0.25600000000000001</v>
      </c>
      <c r="Q165" s="31" t="str">
        <f t="shared" si="27"/>
        <v>BAJO</v>
      </c>
      <c r="R165" s="102"/>
      <c r="S165" s="32">
        <f t="shared" si="26"/>
        <v>0</v>
      </c>
      <c r="T165" s="31" t="str">
        <f t="shared" si="28"/>
        <v>MUY BAJO</v>
      </c>
    </row>
    <row r="166" spans="1:20" ht="15" customHeight="1" x14ac:dyDescent="0.25">
      <c r="A166" s="141"/>
      <c r="B166" s="11" t="s">
        <v>324</v>
      </c>
      <c r="C166" s="20"/>
      <c r="D166" s="7"/>
      <c r="E166" s="76"/>
      <c r="F166" s="77"/>
      <c r="G166" s="52"/>
      <c r="H166" s="77"/>
      <c r="I166" s="185">
        <f>+AVERAGE(I162:I165)</f>
        <v>0.25909090909090909</v>
      </c>
      <c r="J166" s="186" t="str">
        <f t="shared" si="15"/>
        <v>BAJO</v>
      </c>
      <c r="K166" s="36">
        <f>+Hoja1!K166/Hoja1!$U$1</f>
        <v>1670</v>
      </c>
      <c r="L166" s="36">
        <f>+Hoja1!L166/Hoja1!$U$1</f>
        <v>1477.4320029999999</v>
      </c>
      <c r="M166" s="75">
        <f>+Hoja1!M166/Hoja1!$U$1</f>
        <v>8.8468982215568858E-7</v>
      </c>
      <c r="N166" s="36">
        <f>+Hoja1!N166/Hoja1!$U$1</f>
        <v>145.08888200000001</v>
      </c>
      <c r="O166" s="36">
        <f>+Hoja1!O166/Hoja1!$U$1</f>
        <v>422.80717199999998</v>
      </c>
      <c r="P166" s="175">
        <f>+O166/L166</f>
        <v>0.28617707694260636</v>
      </c>
      <c r="Q166" s="186" t="str">
        <f t="shared" si="27"/>
        <v>BAJO</v>
      </c>
      <c r="R166" s="177"/>
      <c r="S166" s="178">
        <f t="shared" si="26"/>
        <v>7.4145879026038919E-2</v>
      </c>
      <c r="T166" s="186" t="str">
        <f t="shared" si="28"/>
        <v>MUY BAJO</v>
      </c>
    </row>
    <row r="167" spans="1:20" ht="25.5" hidden="1" x14ac:dyDescent="0.25">
      <c r="A167" s="141"/>
      <c r="B167" s="10" t="s">
        <v>112</v>
      </c>
      <c r="C167" s="3" t="s">
        <v>27</v>
      </c>
      <c r="D167" s="1" t="s">
        <v>113</v>
      </c>
      <c r="E167" s="49">
        <v>0</v>
      </c>
      <c r="F167" s="54">
        <v>1</v>
      </c>
      <c r="G167" s="49" t="s">
        <v>289</v>
      </c>
      <c r="H167" s="136">
        <v>1</v>
      </c>
      <c r="I167" s="55">
        <f t="shared" si="23"/>
        <v>1</v>
      </c>
      <c r="J167" s="31" t="str">
        <f t="shared" si="15"/>
        <v>MUY ALTO</v>
      </c>
      <c r="K167" s="33">
        <f>+Hoja1!K167/Hoja1!$U$1</f>
        <v>600</v>
      </c>
      <c r="L167" s="33">
        <f>+Hoja1!L167/Hoja1!$U$1</f>
        <v>358.219832</v>
      </c>
      <c r="M167" s="132">
        <f>+Hoja1!M167/Hoja1!$U$1</f>
        <v>5.970330533333333E-7</v>
      </c>
      <c r="N167" s="33">
        <f>+Hoja1!N167/Hoja1!$U$1</f>
        <v>0</v>
      </c>
      <c r="O167" s="33">
        <f>+Hoja1!O167/Hoja1!$U$1</f>
        <v>258.219832</v>
      </c>
      <c r="P167" s="127">
        <f t="shared" si="34"/>
        <v>0.72084180978567369</v>
      </c>
      <c r="Q167" s="31" t="str">
        <f t="shared" si="27"/>
        <v>ALTO</v>
      </c>
      <c r="R167" s="102"/>
      <c r="S167" s="32">
        <f t="shared" si="26"/>
        <v>0.72084180978567369</v>
      </c>
      <c r="T167" s="31" t="str">
        <f t="shared" si="28"/>
        <v>ALTO</v>
      </c>
    </row>
    <row r="168" spans="1:20" ht="25.5" hidden="1" x14ac:dyDescent="0.25">
      <c r="A168" s="141"/>
      <c r="B168" s="10" t="s">
        <v>112</v>
      </c>
      <c r="C168" s="3" t="s">
        <v>29</v>
      </c>
      <c r="D168" s="1" t="s">
        <v>113</v>
      </c>
      <c r="E168" s="49">
        <v>0</v>
      </c>
      <c r="F168" s="54">
        <v>1</v>
      </c>
      <c r="G168" s="49" t="s">
        <v>289</v>
      </c>
      <c r="H168" s="136">
        <v>1</v>
      </c>
      <c r="I168" s="55">
        <f t="shared" si="23"/>
        <v>1</v>
      </c>
      <c r="J168" s="31" t="str">
        <f t="shared" si="15"/>
        <v>MUY ALTO</v>
      </c>
      <c r="K168" s="33">
        <f>+Hoja1!K168/Hoja1!$U$1</f>
        <v>50</v>
      </c>
      <c r="L168" s="33">
        <f>+Hoja1!L168/Hoja1!$U$1</f>
        <v>20.905524</v>
      </c>
      <c r="M168" s="132">
        <f>+Hoja1!M168/Hoja1!$U$1</f>
        <v>4.1811048000000002E-7</v>
      </c>
      <c r="N168" s="33">
        <f>+Hoja1!N168/Hoja1!$U$1</f>
        <v>0</v>
      </c>
      <c r="O168" s="33">
        <f>+Hoja1!O168/Hoja1!$U$1</f>
        <v>20.905524</v>
      </c>
      <c r="P168" s="127">
        <f t="shared" si="34"/>
        <v>1</v>
      </c>
      <c r="Q168" s="31" t="str">
        <f t="shared" si="27"/>
        <v>MUY ALTO</v>
      </c>
      <c r="R168" s="102"/>
      <c r="S168" s="32">
        <f t="shared" si="26"/>
        <v>1</v>
      </c>
      <c r="T168" s="31" t="str">
        <f t="shared" si="28"/>
        <v>MUY ALTO</v>
      </c>
    </row>
    <row r="169" spans="1:20" ht="25.5" hidden="1" x14ac:dyDescent="0.25">
      <c r="A169" s="141"/>
      <c r="B169" s="10" t="s">
        <v>112</v>
      </c>
      <c r="C169" s="3" t="s">
        <v>30</v>
      </c>
      <c r="D169" s="1" t="s">
        <v>113</v>
      </c>
      <c r="E169" s="49">
        <v>0</v>
      </c>
      <c r="F169" s="54">
        <v>1</v>
      </c>
      <c r="G169" s="49" t="s">
        <v>289</v>
      </c>
      <c r="H169" s="136">
        <v>0</v>
      </c>
      <c r="I169" s="55">
        <f t="shared" si="23"/>
        <v>0</v>
      </c>
      <c r="J169" s="31" t="str">
        <f t="shared" si="15"/>
        <v>MUY BAJO</v>
      </c>
      <c r="K169" s="33">
        <f>+Hoja1!K169/Hoja1!$U$1</f>
        <v>50</v>
      </c>
      <c r="L169" s="33">
        <f>+Hoja1!L169/Hoja1!$U$1</f>
        <v>0</v>
      </c>
      <c r="M169" s="132">
        <f>+Hoja1!M169/Hoja1!$U$1</f>
        <v>0</v>
      </c>
      <c r="N169" s="33">
        <f>+Hoja1!N169/Hoja1!$U$1</f>
        <v>0</v>
      </c>
      <c r="O169" s="33">
        <f>+Hoja1!O169/Hoja1!$U$1</f>
        <v>0</v>
      </c>
      <c r="P169" s="127">
        <v>0</v>
      </c>
      <c r="Q169" s="31" t="str">
        <f t="shared" si="27"/>
        <v>MUY BAJO</v>
      </c>
      <c r="R169" s="102"/>
      <c r="S169" s="32">
        <f t="shared" si="26"/>
        <v>0</v>
      </c>
      <c r="T169" s="31" t="str">
        <f t="shared" si="28"/>
        <v>MUY BAJO</v>
      </c>
    </row>
    <row r="170" spans="1:20" ht="25.5" hidden="1" x14ac:dyDescent="0.25">
      <c r="A170" s="141"/>
      <c r="B170" s="10" t="s">
        <v>112</v>
      </c>
      <c r="C170" s="3" t="s">
        <v>31</v>
      </c>
      <c r="D170" s="1" t="s">
        <v>113</v>
      </c>
      <c r="E170" s="49">
        <v>0</v>
      </c>
      <c r="F170" s="54">
        <v>1</v>
      </c>
      <c r="G170" s="49" t="s">
        <v>289</v>
      </c>
      <c r="H170" s="136">
        <v>0</v>
      </c>
      <c r="I170" s="55">
        <f t="shared" si="23"/>
        <v>0</v>
      </c>
      <c r="J170" s="31" t="str">
        <f t="shared" si="15"/>
        <v>MUY BAJO</v>
      </c>
      <c r="K170" s="33">
        <f>+Hoja1!K170/Hoja1!$U$1</f>
        <v>100</v>
      </c>
      <c r="L170" s="33">
        <f>+Hoja1!L170/Hoja1!$U$1</f>
        <v>106.981308</v>
      </c>
      <c r="M170" s="132">
        <f>+Hoja1!M170/Hoja1!$U$1</f>
        <v>1.0698130800000001E-6</v>
      </c>
      <c r="N170" s="33">
        <f>+Hoja1!N170/Hoja1!$U$1</f>
        <v>0</v>
      </c>
      <c r="O170" s="33">
        <f>+Hoja1!O170/Hoja1!$U$1</f>
        <v>0</v>
      </c>
      <c r="P170" s="127">
        <f t="shared" si="34"/>
        <v>0</v>
      </c>
      <c r="Q170" s="31" t="str">
        <f t="shared" si="27"/>
        <v>MUY BAJO</v>
      </c>
      <c r="R170" s="102"/>
      <c r="S170" s="32">
        <f t="shared" si="26"/>
        <v>0</v>
      </c>
      <c r="T170" s="31" t="str">
        <f t="shared" si="28"/>
        <v>MUY BAJO</v>
      </c>
    </row>
    <row r="171" spans="1:20" hidden="1" x14ac:dyDescent="0.25">
      <c r="A171" s="141"/>
      <c r="B171" s="10" t="s">
        <v>114</v>
      </c>
      <c r="C171" s="3" t="s">
        <v>27</v>
      </c>
      <c r="D171" s="1" t="s">
        <v>115</v>
      </c>
      <c r="E171" s="54">
        <v>48789</v>
      </c>
      <c r="F171" s="54"/>
      <c r="G171" s="49" t="s">
        <v>289</v>
      </c>
      <c r="H171" s="136">
        <v>110</v>
      </c>
      <c r="I171" s="55"/>
      <c r="J171" s="31" t="s">
        <v>293</v>
      </c>
      <c r="K171" s="33">
        <f>+Hoja1!K171/Hoja1!$U$1</f>
        <v>8626</v>
      </c>
      <c r="L171" s="33">
        <f>+Hoja1!L171/Hoja1!$U$1</f>
        <v>107</v>
      </c>
      <c r="M171" s="132">
        <f>+Hoja1!M171/Hoja1!$U$1</f>
        <v>1.2404358914908417E-8</v>
      </c>
      <c r="N171" s="33">
        <f>+Hoja1!N171/Hoja1!$U$1</f>
        <v>105.5</v>
      </c>
      <c r="O171" s="33">
        <f>+Hoja1!O171/Hoja1!$U$1</f>
        <v>106.5</v>
      </c>
      <c r="P171" s="127">
        <f t="shared" si="34"/>
        <v>0.99532710280373837</v>
      </c>
      <c r="Q171" s="31" t="str">
        <f t="shared" si="27"/>
        <v>MUY ALTO</v>
      </c>
      <c r="R171" s="102"/>
      <c r="S171" s="32">
        <f t="shared" si="26"/>
        <v>0</v>
      </c>
      <c r="T171" s="31" t="str">
        <f t="shared" si="28"/>
        <v>MUY BAJO</v>
      </c>
    </row>
    <row r="172" spans="1:20" hidden="1" x14ac:dyDescent="0.25">
      <c r="A172" s="141"/>
      <c r="B172" s="10" t="s">
        <v>114</v>
      </c>
      <c r="C172" s="3" t="s">
        <v>29</v>
      </c>
      <c r="D172" s="1" t="s">
        <v>115</v>
      </c>
      <c r="E172" s="54">
        <v>2455</v>
      </c>
      <c r="F172" s="54">
        <v>600</v>
      </c>
      <c r="G172" s="49" t="s">
        <v>289</v>
      </c>
      <c r="H172" s="136">
        <v>0</v>
      </c>
      <c r="I172" s="55">
        <f t="shared" si="23"/>
        <v>0</v>
      </c>
      <c r="J172" s="31" t="str">
        <f t="shared" si="15"/>
        <v>MUY BAJO</v>
      </c>
      <c r="K172" s="33">
        <f>+Hoja1!K172/Hoja1!$U$1</f>
        <v>3630</v>
      </c>
      <c r="L172" s="33">
        <f>+Hoja1!L172/Hoja1!$U$1</f>
        <v>1025.185428</v>
      </c>
      <c r="M172" s="132">
        <f>+Hoja1!M172/Hoja1!$U$1</f>
        <v>2.8242022809917357E-7</v>
      </c>
      <c r="N172" s="33">
        <f>+Hoja1!N172/Hoja1!$U$1</f>
        <v>0</v>
      </c>
      <c r="O172" s="33">
        <f>+Hoja1!O172/Hoja1!$U$1</f>
        <v>934.27854100000002</v>
      </c>
      <c r="P172" s="127">
        <f t="shared" si="34"/>
        <v>0.91132639567717311</v>
      </c>
      <c r="Q172" s="31" t="str">
        <f t="shared" si="27"/>
        <v>MUY ALTO</v>
      </c>
      <c r="R172" s="102"/>
      <c r="S172" s="32">
        <f t="shared" si="26"/>
        <v>0</v>
      </c>
      <c r="T172" s="31" t="str">
        <f t="shared" si="28"/>
        <v>MUY BAJO</v>
      </c>
    </row>
    <row r="173" spans="1:20" hidden="1" x14ac:dyDescent="0.25">
      <c r="A173" s="141"/>
      <c r="B173" s="10" t="s">
        <v>114</v>
      </c>
      <c r="C173" s="3" t="s">
        <v>30</v>
      </c>
      <c r="D173" s="1" t="s">
        <v>115</v>
      </c>
      <c r="E173" s="54">
        <v>3938</v>
      </c>
      <c r="F173" s="54"/>
      <c r="G173" s="49" t="s">
        <v>289</v>
      </c>
      <c r="H173" s="136">
        <v>0</v>
      </c>
      <c r="I173" s="55"/>
      <c r="J173" s="31" t="s">
        <v>293</v>
      </c>
      <c r="K173" s="33">
        <f>+Hoja1!K173/Hoja1!$U$1</f>
        <v>0</v>
      </c>
      <c r="L173" s="33">
        <f>+Hoja1!L173/Hoja1!$U$1</f>
        <v>0</v>
      </c>
      <c r="M173" s="132">
        <f>+Hoja1!M173/Hoja1!$U$1</f>
        <v>0</v>
      </c>
      <c r="N173" s="33">
        <f>+Hoja1!N173/Hoja1!$U$1</f>
        <v>0</v>
      </c>
      <c r="O173" s="33">
        <f>+Hoja1!O173/Hoja1!$U$1</f>
        <v>0</v>
      </c>
      <c r="P173" s="127"/>
      <c r="Q173" s="31" t="s">
        <v>293</v>
      </c>
      <c r="R173" s="102"/>
      <c r="S173" s="32"/>
      <c r="T173" s="31" t="s">
        <v>293</v>
      </c>
    </row>
    <row r="174" spans="1:20" hidden="1" x14ac:dyDescent="0.25">
      <c r="A174" s="141"/>
      <c r="B174" s="10" t="s">
        <v>114</v>
      </c>
      <c r="C174" s="3" t="s">
        <v>31</v>
      </c>
      <c r="D174" s="1" t="s">
        <v>115</v>
      </c>
      <c r="E174" s="54">
        <v>4197</v>
      </c>
      <c r="F174" s="54"/>
      <c r="G174" s="49" t="s">
        <v>289</v>
      </c>
      <c r="H174" s="136">
        <v>1200</v>
      </c>
      <c r="I174" s="55"/>
      <c r="J174" s="31" t="s">
        <v>293</v>
      </c>
      <c r="K174" s="33">
        <f>+Hoja1!K174/Hoja1!$U$1</f>
        <v>6500</v>
      </c>
      <c r="L174" s="33">
        <f>+Hoja1!L174/Hoja1!$U$1</f>
        <v>6459.7477399999998</v>
      </c>
      <c r="M174" s="132">
        <f>+Hoja1!M174/Hoja1!$U$1</f>
        <v>9.9380734461538477E-7</v>
      </c>
      <c r="N174" s="33">
        <f>+Hoja1!N174/Hoja1!$U$1</f>
        <v>0</v>
      </c>
      <c r="O174" s="33">
        <f>+Hoja1!O174/Hoja1!$U$1</f>
        <v>6458.9802950000003</v>
      </c>
      <c r="P174" s="127">
        <f t="shared" si="34"/>
        <v>0.99988119582514856</v>
      </c>
      <c r="Q174" s="31" t="str">
        <f t="shared" si="27"/>
        <v>MUY ALTO</v>
      </c>
      <c r="R174" s="102"/>
      <c r="S174" s="32">
        <f t="shared" si="26"/>
        <v>0</v>
      </c>
      <c r="T174" s="31" t="str">
        <f t="shared" si="28"/>
        <v>MUY BAJO</v>
      </c>
    </row>
    <row r="175" spans="1:20" ht="25.5" hidden="1" x14ac:dyDescent="0.25">
      <c r="A175" s="141"/>
      <c r="B175" s="10" t="s">
        <v>116</v>
      </c>
      <c r="C175" s="3" t="s">
        <v>27</v>
      </c>
      <c r="D175" s="1" t="s">
        <v>117</v>
      </c>
      <c r="E175" s="49">
        <v>0</v>
      </c>
      <c r="F175" s="54">
        <v>1</v>
      </c>
      <c r="G175" s="49" t="s">
        <v>290</v>
      </c>
      <c r="H175" s="136">
        <v>0</v>
      </c>
      <c r="I175" s="55">
        <f t="shared" si="23"/>
        <v>0</v>
      </c>
      <c r="J175" s="31" t="str">
        <f t="shared" si="15"/>
        <v>MUY BAJO</v>
      </c>
      <c r="K175" s="33">
        <f>+Hoja1!K175/Hoja1!$U$1</f>
        <v>300</v>
      </c>
      <c r="L175" s="33">
        <f>+Hoja1!L175/Hoja1!$U$1</f>
        <v>0</v>
      </c>
      <c r="M175" s="132">
        <f>+Hoja1!M175/Hoja1!$U$1</f>
        <v>0</v>
      </c>
      <c r="N175" s="33">
        <f>+Hoja1!N175/Hoja1!$U$1</f>
        <v>0</v>
      </c>
      <c r="O175" s="33">
        <f>+Hoja1!O175/Hoja1!$U$1</f>
        <v>0</v>
      </c>
      <c r="P175" s="127">
        <v>0</v>
      </c>
      <c r="Q175" s="31" t="str">
        <f t="shared" si="27"/>
        <v>MUY BAJO</v>
      </c>
      <c r="R175" s="102"/>
      <c r="S175" s="32">
        <f t="shared" si="26"/>
        <v>0</v>
      </c>
      <c r="T175" s="31" t="str">
        <f t="shared" si="28"/>
        <v>MUY BAJO</v>
      </c>
    </row>
    <row r="176" spans="1:20" ht="25.5" hidden="1" x14ac:dyDescent="0.25">
      <c r="A176" s="141"/>
      <c r="B176" s="10" t="s">
        <v>116</v>
      </c>
      <c r="C176" s="3" t="s">
        <v>29</v>
      </c>
      <c r="D176" s="1" t="s">
        <v>117</v>
      </c>
      <c r="E176" s="49">
        <v>0</v>
      </c>
      <c r="F176" s="54"/>
      <c r="G176" s="49" t="s">
        <v>290</v>
      </c>
      <c r="H176" s="136">
        <v>0</v>
      </c>
      <c r="I176" s="55"/>
      <c r="J176" s="31" t="s">
        <v>293</v>
      </c>
      <c r="K176" s="33">
        <f>+Hoja1!K176/Hoja1!$U$1</f>
        <v>0</v>
      </c>
      <c r="L176" s="33">
        <f>+Hoja1!L176/Hoja1!$U$1</f>
        <v>0</v>
      </c>
      <c r="M176" s="132">
        <f>+Hoja1!M176/Hoja1!$U$1</f>
        <v>0</v>
      </c>
      <c r="N176" s="33">
        <f>+Hoja1!N176/Hoja1!$U$1</f>
        <v>0</v>
      </c>
      <c r="O176" s="33">
        <f>+Hoja1!O176/Hoja1!$U$1</f>
        <v>0</v>
      </c>
      <c r="P176" s="127"/>
      <c r="Q176" s="31" t="s">
        <v>293</v>
      </c>
      <c r="R176" s="102"/>
      <c r="S176" s="32"/>
      <c r="T176" s="31" t="s">
        <v>293</v>
      </c>
    </row>
    <row r="177" spans="1:20" ht="25.5" hidden="1" x14ac:dyDescent="0.25">
      <c r="A177" s="141"/>
      <c r="B177" s="10" t="s">
        <v>116</v>
      </c>
      <c r="C177" s="3" t="s">
        <v>30</v>
      </c>
      <c r="D177" s="1" t="s">
        <v>117</v>
      </c>
      <c r="E177" s="49">
        <v>0</v>
      </c>
      <c r="F177" s="54"/>
      <c r="G177" s="49" t="s">
        <v>290</v>
      </c>
      <c r="H177" s="136">
        <v>0</v>
      </c>
      <c r="I177" s="55"/>
      <c r="J177" s="31" t="s">
        <v>293</v>
      </c>
      <c r="K177" s="33">
        <f>+Hoja1!K177/Hoja1!$U$1</f>
        <v>0</v>
      </c>
      <c r="L177" s="33">
        <f>+Hoja1!L177/Hoja1!$U$1</f>
        <v>0</v>
      </c>
      <c r="M177" s="132">
        <f>+Hoja1!M177/Hoja1!$U$1</f>
        <v>0</v>
      </c>
      <c r="N177" s="33">
        <f>+Hoja1!N177/Hoja1!$U$1</f>
        <v>0</v>
      </c>
      <c r="O177" s="33">
        <f>+Hoja1!O177/Hoja1!$U$1</f>
        <v>0</v>
      </c>
      <c r="P177" s="127"/>
      <c r="Q177" s="31" t="s">
        <v>293</v>
      </c>
      <c r="R177" s="102"/>
      <c r="S177" s="32"/>
      <c r="T177" s="31" t="s">
        <v>293</v>
      </c>
    </row>
    <row r="178" spans="1:20" ht="25.5" hidden="1" x14ac:dyDescent="0.25">
      <c r="A178" s="141"/>
      <c r="B178" s="10" t="s">
        <v>116</v>
      </c>
      <c r="C178" s="3" t="s">
        <v>31</v>
      </c>
      <c r="D178" s="1" t="s">
        <v>117</v>
      </c>
      <c r="E178" s="49">
        <v>0</v>
      </c>
      <c r="F178" s="54"/>
      <c r="G178" s="49" t="s">
        <v>290</v>
      </c>
      <c r="H178" s="136">
        <v>0</v>
      </c>
      <c r="I178" s="55"/>
      <c r="J178" s="31" t="s">
        <v>293</v>
      </c>
      <c r="K178" s="33">
        <f>+Hoja1!K178/Hoja1!$U$1</f>
        <v>0</v>
      </c>
      <c r="L178" s="33">
        <f>+Hoja1!L178/Hoja1!$U$1</f>
        <v>0</v>
      </c>
      <c r="M178" s="132">
        <f>+Hoja1!M178/Hoja1!$U$1</f>
        <v>0</v>
      </c>
      <c r="N178" s="33">
        <f>+Hoja1!N178/Hoja1!$U$1</f>
        <v>0</v>
      </c>
      <c r="O178" s="33">
        <f>+Hoja1!O178/Hoja1!$U$1</f>
        <v>0</v>
      </c>
      <c r="P178" s="127"/>
      <c r="Q178" s="31" t="s">
        <v>293</v>
      </c>
      <c r="R178" s="102"/>
      <c r="S178" s="32"/>
      <c r="T178" s="31" t="s">
        <v>293</v>
      </c>
    </row>
    <row r="179" spans="1:20" ht="25.5" hidden="1" x14ac:dyDescent="0.25">
      <c r="A179" s="141"/>
      <c r="B179" s="10" t="s">
        <v>116</v>
      </c>
      <c r="C179" s="3" t="s">
        <v>27</v>
      </c>
      <c r="D179" s="1" t="s">
        <v>118</v>
      </c>
      <c r="E179" s="49">
        <v>0</v>
      </c>
      <c r="F179" s="54"/>
      <c r="G179" s="49" t="s">
        <v>289</v>
      </c>
      <c r="H179" s="136">
        <v>0</v>
      </c>
      <c r="I179" s="55"/>
      <c r="J179" s="31" t="s">
        <v>293</v>
      </c>
      <c r="K179" s="33">
        <f>+Hoja1!K179/Hoja1!$U$1</f>
        <v>0</v>
      </c>
      <c r="L179" s="33">
        <f>+Hoja1!L179/Hoja1!$U$1</f>
        <v>0</v>
      </c>
      <c r="M179" s="132">
        <f>+Hoja1!M179/Hoja1!$U$1</f>
        <v>0</v>
      </c>
      <c r="N179" s="33">
        <f>+Hoja1!N179/Hoja1!$U$1</f>
        <v>0</v>
      </c>
      <c r="O179" s="33">
        <f>+Hoja1!O179/Hoja1!$U$1</f>
        <v>0</v>
      </c>
      <c r="P179" s="127"/>
      <c r="Q179" s="31" t="s">
        <v>293</v>
      </c>
      <c r="R179" s="102"/>
      <c r="S179" s="32"/>
      <c r="T179" s="31" t="s">
        <v>293</v>
      </c>
    </row>
    <row r="180" spans="1:20" ht="25.5" hidden="1" x14ac:dyDescent="0.25">
      <c r="A180" s="141"/>
      <c r="B180" s="10" t="s">
        <v>116</v>
      </c>
      <c r="C180" s="3" t="s">
        <v>29</v>
      </c>
      <c r="D180" s="1" t="s">
        <v>118</v>
      </c>
      <c r="E180" s="49">
        <v>0</v>
      </c>
      <c r="F180" s="54"/>
      <c r="G180" s="49" t="s">
        <v>289</v>
      </c>
      <c r="H180" s="136">
        <v>0</v>
      </c>
      <c r="I180" s="55"/>
      <c r="J180" s="31" t="s">
        <v>293</v>
      </c>
      <c r="K180" s="33">
        <f>+Hoja1!K180/Hoja1!$U$1</f>
        <v>0</v>
      </c>
      <c r="L180" s="33">
        <f>+Hoja1!L180/Hoja1!$U$1</f>
        <v>0</v>
      </c>
      <c r="M180" s="132">
        <f>+Hoja1!M180/Hoja1!$U$1</f>
        <v>0</v>
      </c>
      <c r="N180" s="33">
        <f>+Hoja1!N180/Hoja1!$U$1</f>
        <v>0</v>
      </c>
      <c r="O180" s="33">
        <f>+Hoja1!O180/Hoja1!$U$1</f>
        <v>0</v>
      </c>
      <c r="P180" s="127"/>
      <c r="Q180" s="31" t="s">
        <v>293</v>
      </c>
      <c r="R180" s="102"/>
      <c r="S180" s="32"/>
      <c r="T180" s="31" t="s">
        <v>293</v>
      </c>
    </row>
    <row r="181" spans="1:20" ht="25.5" hidden="1" x14ac:dyDescent="0.25">
      <c r="A181" s="141"/>
      <c r="B181" s="10" t="s">
        <v>116</v>
      </c>
      <c r="C181" s="3" t="s">
        <v>30</v>
      </c>
      <c r="D181" s="1" t="s">
        <v>118</v>
      </c>
      <c r="E181" s="49">
        <v>0</v>
      </c>
      <c r="F181" s="54"/>
      <c r="G181" s="49" t="s">
        <v>289</v>
      </c>
      <c r="H181" s="136">
        <v>0</v>
      </c>
      <c r="I181" s="55"/>
      <c r="J181" s="31" t="s">
        <v>293</v>
      </c>
      <c r="K181" s="33">
        <f>+Hoja1!K181/Hoja1!$U$1</f>
        <v>0</v>
      </c>
      <c r="L181" s="33">
        <f>+Hoja1!L181/Hoja1!$U$1</f>
        <v>0</v>
      </c>
      <c r="M181" s="132">
        <f>+Hoja1!M181/Hoja1!$U$1</f>
        <v>0</v>
      </c>
      <c r="N181" s="33">
        <f>+Hoja1!N181/Hoja1!$U$1</f>
        <v>0</v>
      </c>
      <c r="O181" s="33">
        <f>+Hoja1!O181/Hoja1!$U$1</f>
        <v>0</v>
      </c>
      <c r="P181" s="127"/>
      <c r="Q181" s="31" t="s">
        <v>293</v>
      </c>
      <c r="R181" s="102"/>
      <c r="S181" s="32"/>
      <c r="T181" s="31" t="s">
        <v>293</v>
      </c>
    </row>
    <row r="182" spans="1:20" ht="25.5" hidden="1" x14ac:dyDescent="0.25">
      <c r="A182" s="141"/>
      <c r="B182" s="10" t="s">
        <v>116</v>
      </c>
      <c r="C182" s="3" t="s">
        <v>31</v>
      </c>
      <c r="D182" s="1" t="s">
        <v>118</v>
      </c>
      <c r="E182" s="49">
        <v>0</v>
      </c>
      <c r="F182" s="54"/>
      <c r="G182" s="49" t="s">
        <v>289</v>
      </c>
      <c r="H182" s="136">
        <v>0</v>
      </c>
      <c r="I182" s="55"/>
      <c r="J182" s="31" t="s">
        <v>293</v>
      </c>
      <c r="K182" s="33">
        <f>+Hoja1!K182/Hoja1!$U$1</f>
        <v>0</v>
      </c>
      <c r="L182" s="33">
        <f>+Hoja1!L182/Hoja1!$U$1</f>
        <v>0</v>
      </c>
      <c r="M182" s="132">
        <f>+Hoja1!M182/Hoja1!$U$1</f>
        <v>0</v>
      </c>
      <c r="N182" s="33">
        <f>+Hoja1!N182/Hoja1!$U$1</f>
        <v>0</v>
      </c>
      <c r="O182" s="33">
        <f>+Hoja1!O182/Hoja1!$U$1</f>
        <v>0</v>
      </c>
      <c r="P182" s="127"/>
      <c r="Q182" s="31" t="s">
        <v>293</v>
      </c>
      <c r="R182" s="102"/>
      <c r="S182" s="32"/>
      <c r="T182" s="31" t="s">
        <v>293</v>
      </c>
    </row>
    <row r="183" spans="1:20" hidden="1" x14ac:dyDescent="0.25">
      <c r="A183" s="141"/>
      <c r="B183" s="10" t="s">
        <v>119</v>
      </c>
      <c r="C183" s="3" t="s">
        <v>27</v>
      </c>
      <c r="D183" s="1" t="s">
        <v>120</v>
      </c>
      <c r="E183" s="65">
        <v>48789</v>
      </c>
      <c r="F183" s="54">
        <v>4800</v>
      </c>
      <c r="G183" s="49" t="s">
        <v>290</v>
      </c>
      <c r="H183" s="136">
        <v>8846</v>
      </c>
      <c r="I183" s="55">
        <f t="shared" si="23"/>
        <v>1.8429166666666668</v>
      </c>
      <c r="J183" s="31" t="str">
        <f t="shared" ref="J183:J246" si="35">IF(I183&lt;=20%,"MUY BAJO",IF(AND(I183&gt;20%,I183&lt;=40%),"BAJO",IF(AND(I183&gt;40%,I183&lt;=60%),"MEDIO",IF(AND(I183&gt;60%,I183&lt;=80%),"ALTO","MUY ALTO"))))</f>
        <v>MUY ALTO</v>
      </c>
      <c r="K183" s="33">
        <f>+Hoja1!K183/Hoja1!$U$1</f>
        <v>244</v>
      </c>
      <c r="L183" s="33">
        <f>+Hoja1!L183/Hoja1!$U$1</f>
        <v>1312.750892</v>
      </c>
      <c r="M183" s="132">
        <f>+Hoja1!M183/Hoja1!$U$1</f>
        <v>5.380126606557377E-6</v>
      </c>
      <c r="N183" s="33">
        <f>+Hoja1!N183/Hoja1!$U$1</f>
        <v>0</v>
      </c>
      <c r="O183" s="33">
        <f>+Hoja1!O183/Hoja1!$U$1</f>
        <v>953.452989</v>
      </c>
      <c r="P183" s="127">
        <f t="shared" si="34"/>
        <v>0.72630153581339174</v>
      </c>
      <c r="Q183" s="31" t="str">
        <f t="shared" si="27"/>
        <v>ALTO</v>
      </c>
      <c r="R183" s="102"/>
      <c r="S183" s="32">
        <f t="shared" si="26"/>
        <v>1.3385132053760966</v>
      </c>
      <c r="T183" s="31" t="str">
        <f t="shared" si="28"/>
        <v>MUY ALTO</v>
      </c>
    </row>
    <row r="184" spans="1:20" hidden="1" x14ac:dyDescent="0.25">
      <c r="A184" s="141"/>
      <c r="B184" s="10" t="s">
        <v>119</v>
      </c>
      <c r="C184" s="3" t="s">
        <v>29</v>
      </c>
      <c r="D184" s="1" t="s">
        <v>120</v>
      </c>
      <c r="E184" s="65">
        <v>2455</v>
      </c>
      <c r="F184" s="54">
        <v>245</v>
      </c>
      <c r="G184" s="49" t="s">
        <v>289</v>
      </c>
      <c r="H184" s="136">
        <v>0</v>
      </c>
      <c r="I184" s="55">
        <f t="shared" si="23"/>
        <v>0</v>
      </c>
      <c r="J184" s="31" t="str">
        <f t="shared" si="35"/>
        <v>MUY BAJO</v>
      </c>
      <c r="K184" s="33">
        <f>+Hoja1!K184/Hoja1!$U$1</f>
        <v>12.25</v>
      </c>
      <c r="L184" s="33">
        <f>+Hoja1!L184/Hoja1!$U$1</f>
        <v>0</v>
      </c>
      <c r="M184" s="132">
        <f>+Hoja1!M184/Hoja1!$U$1</f>
        <v>0</v>
      </c>
      <c r="N184" s="33">
        <f>+Hoja1!N184/Hoja1!$U$1</f>
        <v>0</v>
      </c>
      <c r="O184" s="33">
        <f>+Hoja1!O184/Hoja1!$U$1</f>
        <v>0</v>
      </c>
      <c r="P184" s="127">
        <v>0</v>
      </c>
      <c r="Q184" s="31" t="str">
        <f t="shared" si="27"/>
        <v>MUY BAJO</v>
      </c>
      <c r="R184" s="102"/>
      <c r="S184" s="32">
        <f t="shared" si="26"/>
        <v>0</v>
      </c>
      <c r="T184" s="31" t="str">
        <f t="shared" si="28"/>
        <v>MUY BAJO</v>
      </c>
    </row>
    <row r="185" spans="1:20" hidden="1" x14ac:dyDescent="0.25">
      <c r="A185" s="141"/>
      <c r="B185" s="10" t="s">
        <v>119</v>
      </c>
      <c r="C185" s="3" t="s">
        <v>30</v>
      </c>
      <c r="D185" s="1" t="s">
        <v>120</v>
      </c>
      <c r="E185" s="65">
        <v>3938</v>
      </c>
      <c r="F185" s="54">
        <v>393</v>
      </c>
      <c r="G185" s="49" t="s">
        <v>289</v>
      </c>
      <c r="H185" s="136">
        <v>638</v>
      </c>
      <c r="I185" s="55">
        <f t="shared" si="23"/>
        <v>1.6234096692111959</v>
      </c>
      <c r="J185" s="31" t="str">
        <f t="shared" si="35"/>
        <v>MUY ALTO</v>
      </c>
      <c r="K185" s="33">
        <f>+Hoja1!K185/Hoja1!$U$1</f>
        <v>19.649999999999999</v>
      </c>
      <c r="L185" s="33">
        <f>+Hoja1!L185/Hoja1!$U$1</f>
        <v>352.58659</v>
      </c>
      <c r="M185" s="132">
        <f>+Hoja1!M185/Hoja1!$U$1</f>
        <v>1.7943337913486005E-5</v>
      </c>
      <c r="N185" s="33">
        <f>+Hoja1!N185/Hoja1!$U$1</f>
        <v>0</v>
      </c>
      <c r="O185" s="33">
        <f>+Hoja1!O185/Hoja1!$U$1</f>
        <v>338.77023200000002</v>
      </c>
      <c r="P185" s="127">
        <f t="shared" si="34"/>
        <v>0.96081428394653356</v>
      </c>
      <c r="Q185" s="31" t="str">
        <f t="shared" si="27"/>
        <v>MUY ALTO</v>
      </c>
      <c r="R185" s="102"/>
      <c r="S185" s="32">
        <f t="shared" si="26"/>
        <v>1.559795198875034</v>
      </c>
      <c r="T185" s="31" t="str">
        <f t="shared" si="28"/>
        <v>MUY ALTO</v>
      </c>
    </row>
    <row r="186" spans="1:20" hidden="1" x14ac:dyDescent="0.25">
      <c r="A186" s="141"/>
      <c r="B186" s="10" t="s">
        <v>119</v>
      </c>
      <c r="C186" s="3" t="s">
        <v>31</v>
      </c>
      <c r="D186" s="1" t="s">
        <v>120</v>
      </c>
      <c r="E186" s="65">
        <v>4197</v>
      </c>
      <c r="F186" s="54">
        <v>419</v>
      </c>
      <c r="G186" s="49" t="s">
        <v>289</v>
      </c>
      <c r="H186" s="136">
        <v>0</v>
      </c>
      <c r="I186" s="55">
        <f t="shared" si="23"/>
        <v>0</v>
      </c>
      <c r="J186" s="31" t="str">
        <f t="shared" si="35"/>
        <v>MUY BAJO</v>
      </c>
      <c r="K186" s="33">
        <f>+Hoja1!K186/Hoja1!$U$1</f>
        <v>20.95</v>
      </c>
      <c r="L186" s="33">
        <f>+Hoja1!L186/Hoja1!$U$1</f>
        <v>0</v>
      </c>
      <c r="M186" s="132">
        <f>+Hoja1!M186/Hoja1!$U$1</f>
        <v>0</v>
      </c>
      <c r="N186" s="33">
        <f>+Hoja1!N186/Hoja1!$U$1</f>
        <v>0</v>
      </c>
      <c r="O186" s="33">
        <f>+Hoja1!O186/Hoja1!$U$1</f>
        <v>0</v>
      </c>
      <c r="P186" s="127">
        <v>0</v>
      </c>
      <c r="Q186" s="31" t="str">
        <f t="shared" si="27"/>
        <v>MUY BAJO</v>
      </c>
      <c r="R186" s="102"/>
      <c r="S186" s="32">
        <f t="shared" si="26"/>
        <v>0</v>
      </c>
      <c r="T186" s="31" t="str">
        <f t="shared" si="28"/>
        <v>MUY BAJO</v>
      </c>
    </row>
    <row r="187" spans="1:20" ht="15" customHeight="1" x14ac:dyDescent="0.25">
      <c r="A187" s="141"/>
      <c r="B187" s="11" t="s">
        <v>323</v>
      </c>
      <c r="C187" s="20"/>
      <c r="D187" s="7"/>
      <c r="E187" s="76"/>
      <c r="F187" s="77"/>
      <c r="G187" s="52"/>
      <c r="H187" s="77"/>
      <c r="I187" s="185">
        <f>+AVERAGE(I167:I186)</f>
        <v>0.54663263358778624</v>
      </c>
      <c r="J187" s="186" t="str">
        <f t="shared" si="35"/>
        <v>MEDIO</v>
      </c>
      <c r="K187" s="36">
        <f>+Hoja1!K187/Hoja1!$U$1</f>
        <v>20152.849999999999</v>
      </c>
      <c r="L187" s="36">
        <f>+Hoja1!L187/Hoja1!$U$1</f>
        <v>9743.3773139999994</v>
      </c>
      <c r="M187" s="75">
        <f>+Hoja1!M187/Hoja1!$U$1</f>
        <v>4.8347391629471764E-7</v>
      </c>
      <c r="N187" s="36">
        <f>+Hoja1!N187/Hoja1!$U$1</f>
        <v>105.5</v>
      </c>
      <c r="O187" s="36">
        <f>+Hoja1!O187/Hoja1!$U$1</f>
        <v>9071.1074129999997</v>
      </c>
      <c r="P187" s="175">
        <f>+O187/L187</f>
        <v>0.93100237429643284</v>
      </c>
      <c r="Q187" s="186" t="str">
        <f t="shared" si="27"/>
        <v>MUY ALTO</v>
      </c>
      <c r="R187" s="177"/>
      <c r="S187" s="178">
        <f t="shared" si="26"/>
        <v>0.50891627973814102</v>
      </c>
      <c r="T187" s="186" t="str">
        <f t="shared" si="28"/>
        <v>MEDIO</v>
      </c>
    </row>
    <row r="188" spans="1:20" hidden="1" x14ac:dyDescent="0.25">
      <c r="A188" s="141"/>
      <c r="B188" s="10" t="s">
        <v>121</v>
      </c>
      <c r="C188" s="3" t="s">
        <v>27</v>
      </c>
      <c r="D188" s="1" t="s">
        <v>122</v>
      </c>
      <c r="E188" s="49">
        <v>1450</v>
      </c>
      <c r="F188" s="81">
        <v>1850</v>
      </c>
      <c r="G188" s="49" t="s">
        <v>291</v>
      </c>
      <c r="H188" s="136">
        <v>0</v>
      </c>
      <c r="I188" s="82">
        <f t="shared" si="23"/>
        <v>0</v>
      </c>
      <c r="J188" s="31" t="str">
        <f t="shared" si="35"/>
        <v>MUY BAJO</v>
      </c>
      <c r="K188" s="33">
        <f>+Hoja1!K188/Hoja1!$U$1</f>
        <v>558.19732399999998</v>
      </c>
      <c r="L188" s="33">
        <f>+Hoja1!L188/Hoja1!$U$1</f>
        <v>0</v>
      </c>
      <c r="M188" s="132">
        <f>+Hoja1!M188/Hoja1!$U$1</f>
        <v>0</v>
      </c>
      <c r="N188" s="33">
        <f>+Hoja1!N188/Hoja1!$U$1</f>
        <v>0</v>
      </c>
      <c r="O188" s="33">
        <f>+Hoja1!O188/Hoja1!$U$1</f>
        <v>0</v>
      </c>
      <c r="P188" s="127">
        <v>0</v>
      </c>
      <c r="Q188" s="31" t="str">
        <f t="shared" si="27"/>
        <v>MUY BAJO</v>
      </c>
      <c r="R188" s="102"/>
      <c r="S188" s="32">
        <f t="shared" si="26"/>
        <v>0</v>
      </c>
      <c r="T188" s="31" t="str">
        <f t="shared" si="28"/>
        <v>MUY BAJO</v>
      </c>
    </row>
    <row r="189" spans="1:20" hidden="1" x14ac:dyDescent="0.25">
      <c r="A189" s="141"/>
      <c r="B189" s="10" t="s">
        <v>121</v>
      </c>
      <c r="C189" s="3" t="s">
        <v>29</v>
      </c>
      <c r="D189" s="1" t="s">
        <v>122</v>
      </c>
      <c r="E189" s="49">
        <v>150</v>
      </c>
      <c r="F189" s="81">
        <v>410</v>
      </c>
      <c r="G189" s="49" t="s">
        <v>291</v>
      </c>
      <c r="H189" s="136">
        <v>0</v>
      </c>
      <c r="I189" s="82">
        <f t="shared" si="23"/>
        <v>0</v>
      </c>
      <c r="J189" s="31" t="str">
        <f t="shared" si="35"/>
        <v>MUY BAJO</v>
      </c>
      <c r="K189" s="33">
        <f>+Hoja1!K189/Hoja1!$U$1</f>
        <v>123.708596</v>
      </c>
      <c r="L189" s="33">
        <f>+Hoja1!L189/Hoja1!$U$1</f>
        <v>0</v>
      </c>
      <c r="M189" s="132">
        <f>+Hoja1!M189/Hoja1!$U$1</f>
        <v>0</v>
      </c>
      <c r="N189" s="33">
        <f>+Hoja1!N189/Hoja1!$U$1</f>
        <v>0</v>
      </c>
      <c r="O189" s="33">
        <f>+Hoja1!O189/Hoja1!$U$1</f>
        <v>0</v>
      </c>
      <c r="P189" s="127">
        <v>0</v>
      </c>
      <c r="Q189" s="31" t="str">
        <f t="shared" si="27"/>
        <v>MUY BAJO</v>
      </c>
      <c r="R189" s="102"/>
      <c r="S189" s="32">
        <f t="shared" si="26"/>
        <v>0</v>
      </c>
      <c r="T189" s="31" t="str">
        <f t="shared" si="28"/>
        <v>MUY BAJO</v>
      </c>
    </row>
    <row r="190" spans="1:20" hidden="1" x14ac:dyDescent="0.25">
      <c r="A190" s="141"/>
      <c r="B190" s="10" t="s">
        <v>121</v>
      </c>
      <c r="C190" s="3" t="s">
        <v>30</v>
      </c>
      <c r="D190" s="1" t="s">
        <v>122</v>
      </c>
      <c r="E190" s="49">
        <v>150</v>
      </c>
      <c r="F190" s="81">
        <v>220</v>
      </c>
      <c r="G190" s="49" t="s">
        <v>291</v>
      </c>
      <c r="H190" s="136">
        <v>0</v>
      </c>
      <c r="I190" s="82">
        <f t="shared" si="23"/>
        <v>0</v>
      </c>
      <c r="J190" s="31" t="str">
        <f t="shared" si="35"/>
        <v>MUY BAJO</v>
      </c>
      <c r="K190" s="33">
        <f>+Hoja1!K190/Hoja1!$U$1</f>
        <v>66.380222000000003</v>
      </c>
      <c r="L190" s="33">
        <f>+Hoja1!L190/Hoja1!$U$1</f>
        <v>0</v>
      </c>
      <c r="M190" s="132">
        <f>+Hoja1!M190/Hoja1!$U$1</f>
        <v>0</v>
      </c>
      <c r="N190" s="33">
        <f>+Hoja1!N190/Hoja1!$U$1</f>
        <v>0</v>
      </c>
      <c r="O190" s="33">
        <f>+Hoja1!O190/Hoja1!$U$1</f>
        <v>0</v>
      </c>
      <c r="P190" s="127">
        <v>0</v>
      </c>
      <c r="Q190" s="31" t="str">
        <f t="shared" si="27"/>
        <v>MUY BAJO</v>
      </c>
      <c r="R190" s="102"/>
      <c r="S190" s="32">
        <f t="shared" si="26"/>
        <v>0</v>
      </c>
      <c r="T190" s="31" t="str">
        <f t="shared" si="28"/>
        <v>MUY BAJO</v>
      </c>
    </row>
    <row r="191" spans="1:20" hidden="1" x14ac:dyDescent="0.25">
      <c r="A191" s="141"/>
      <c r="B191" s="10" t="s">
        <v>121</v>
      </c>
      <c r="C191" s="3" t="s">
        <v>31</v>
      </c>
      <c r="D191" s="1" t="s">
        <v>122</v>
      </c>
      <c r="E191" s="49">
        <v>330</v>
      </c>
      <c r="F191" s="81">
        <v>220</v>
      </c>
      <c r="G191" s="49" t="s">
        <v>291</v>
      </c>
      <c r="H191" s="136">
        <v>0</v>
      </c>
      <c r="I191" s="82">
        <f t="shared" si="23"/>
        <v>0</v>
      </c>
      <c r="J191" s="31" t="str">
        <f t="shared" si="35"/>
        <v>MUY BAJO</v>
      </c>
      <c r="K191" s="33">
        <f>+Hoja1!K191/Hoja1!$U$1</f>
        <v>66.380222000000003</v>
      </c>
      <c r="L191" s="33">
        <f>+Hoja1!L191/Hoja1!$U$1</f>
        <v>0</v>
      </c>
      <c r="M191" s="132">
        <f>+Hoja1!M191/Hoja1!$U$1</f>
        <v>0</v>
      </c>
      <c r="N191" s="33">
        <f>+Hoja1!N191/Hoja1!$U$1</f>
        <v>0</v>
      </c>
      <c r="O191" s="33">
        <f>+Hoja1!O191/Hoja1!$U$1</f>
        <v>0</v>
      </c>
      <c r="P191" s="127">
        <v>0</v>
      </c>
      <c r="Q191" s="31" t="str">
        <f t="shared" si="27"/>
        <v>MUY BAJO</v>
      </c>
      <c r="R191" s="102"/>
      <c r="S191" s="32">
        <f t="shared" si="26"/>
        <v>0</v>
      </c>
      <c r="T191" s="31" t="str">
        <f t="shared" si="28"/>
        <v>MUY BAJO</v>
      </c>
    </row>
    <row r="192" spans="1:20" ht="15" customHeight="1" x14ac:dyDescent="0.25">
      <c r="A192" s="141"/>
      <c r="B192" s="11" t="s">
        <v>322</v>
      </c>
      <c r="C192" s="20"/>
      <c r="D192" s="7"/>
      <c r="E192" s="76"/>
      <c r="F192" s="77"/>
      <c r="G192" s="52"/>
      <c r="H192" s="77"/>
      <c r="I192" s="185">
        <f>+AVERAGE(I188:I191)</f>
        <v>0</v>
      </c>
      <c r="J192" s="186" t="str">
        <f t="shared" si="35"/>
        <v>MUY BAJO</v>
      </c>
      <c r="K192" s="36">
        <f>+Hoja1!K192/Hoja1!$U$1</f>
        <v>814.66636400000004</v>
      </c>
      <c r="L192" s="36">
        <f>+Hoja1!L192/Hoja1!$U$1</f>
        <v>0</v>
      </c>
      <c r="M192" s="75">
        <f>+Hoja1!M192/Hoja1!$U$1</f>
        <v>0</v>
      </c>
      <c r="N192" s="36">
        <f>+Hoja1!N192/Hoja1!$U$1</f>
        <v>0</v>
      </c>
      <c r="O192" s="36">
        <f>+Hoja1!O192/Hoja1!$U$1</f>
        <v>0</v>
      </c>
      <c r="P192" s="175">
        <v>0</v>
      </c>
      <c r="Q192" s="186" t="str">
        <f t="shared" si="27"/>
        <v>MUY BAJO</v>
      </c>
      <c r="R192" s="177"/>
      <c r="S192" s="178">
        <f t="shared" si="26"/>
        <v>0</v>
      </c>
      <c r="T192" s="186" t="str">
        <f t="shared" si="28"/>
        <v>MUY BAJO</v>
      </c>
    </row>
    <row r="193" spans="1:20" hidden="1" x14ac:dyDescent="0.25">
      <c r="A193" s="141"/>
      <c r="B193" s="10" t="s">
        <v>123</v>
      </c>
      <c r="C193" s="3" t="s">
        <v>27</v>
      </c>
      <c r="D193" s="1" t="s">
        <v>124</v>
      </c>
      <c r="E193" s="49">
        <v>113</v>
      </c>
      <c r="F193" s="54"/>
      <c r="G193" s="49" t="s">
        <v>291</v>
      </c>
      <c r="H193" s="136">
        <v>21</v>
      </c>
      <c r="I193" s="55"/>
      <c r="J193" s="31" t="s">
        <v>293</v>
      </c>
      <c r="K193" s="33">
        <f>+Hoja1!K193/Hoja1!$U$1</f>
        <v>940</v>
      </c>
      <c r="L193" s="33">
        <f>+Hoja1!L193/Hoja1!$U$1</f>
        <v>2348.4352090000002</v>
      </c>
      <c r="M193" s="132">
        <f>+Hoja1!M193/Hoja1!$U$1</f>
        <v>2.4983353287234044E-6</v>
      </c>
      <c r="N193" s="33">
        <f>+Hoja1!N193/Hoja1!$U$1</f>
        <v>507.696731</v>
      </c>
      <c r="O193" s="33">
        <f>+Hoja1!O193/Hoja1!$U$1</f>
        <v>626.07198100000005</v>
      </c>
      <c r="P193" s="127">
        <f t="shared" si="34"/>
        <v>0.26659112357057152</v>
      </c>
      <c r="Q193" s="31" t="str">
        <f t="shared" si="27"/>
        <v>BAJO</v>
      </c>
      <c r="R193" s="102"/>
      <c r="S193" s="32">
        <f t="shared" si="26"/>
        <v>0</v>
      </c>
      <c r="T193" s="31" t="str">
        <f t="shared" si="28"/>
        <v>MUY BAJO</v>
      </c>
    </row>
    <row r="194" spans="1:20" hidden="1" x14ac:dyDescent="0.25">
      <c r="A194" s="141"/>
      <c r="B194" s="10" t="s">
        <v>123</v>
      </c>
      <c r="C194" s="3" t="s">
        <v>29</v>
      </c>
      <c r="D194" s="1" t="s">
        <v>124</v>
      </c>
      <c r="E194" s="49">
        <v>3</v>
      </c>
      <c r="F194" s="54"/>
      <c r="G194" s="49" t="s">
        <v>291</v>
      </c>
      <c r="H194" s="136">
        <v>0</v>
      </c>
      <c r="I194" s="55"/>
      <c r="J194" s="31" t="s">
        <v>293</v>
      </c>
      <c r="K194" s="33">
        <f>+Hoja1!K194/Hoja1!$U$1</f>
        <v>417</v>
      </c>
      <c r="L194" s="33">
        <f>+Hoja1!L194/Hoja1!$U$1</f>
        <v>200.00069500000001</v>
      </c>
      <c r="M194" s="132">
        <f>+Hoja1!M194/Hoja1!$U$1</f>
        <v>4.7961797362110312E-7</v>
      </c>
      <c r="N194" s="33">
        <f>+Hoja1!N194/Hoja1!$U$1</f>
        <v>0</v>
      </c>
      <c r="O194" s="33">
        <f>+Hoja1!O194/Hoja1!$U$1</f>
        <v>0</v>
      </c>
      <c r="P194" s="127">
        <f t="shared" si="34"/>
        <v>0</v>
      </c>
      <c r="Q194" s="31" t="str">
        <f t="shared" si="27"/>
        <v>MUY BAJO</v>
      </c>
      <c r="R194" s="102"/>
      <c r="S194" s="32">
        <f t="shared" si="26"/>
        <v>0</v>
      </c>
      <c r="T194" s="31" t="str">
        <f t="shared" si="28"/>
        <v>MUY BAJO</v>
      </c>
    </row>
    <row r="195" spans="1:20" hidden="1" x14ac:dyDescent="0.25">
      <c r="A195" s="141"/>
      <c r="B195" s="10" t="s">
        <v>123</v>
      </c>
      <c r="C195" s="3" t="s">
        <v>30</v>
      </c>
      <c r="D195" s="1" t="s">
        <v>124</v>
      </c>
      <c r="E195" s="49">
        <v>4</v>
      </c>
      <c r="F195" s="54"/>
      <c r="G195" s="49" t="s">
        <v>291</v>
      </c>
      <c r="H195" s="136">
        <v>0</v>
      </c>
      <c r="I195" s="55"/>
      <c r="J195" s="31" t="s">
        <v>293</v>
      </c>
      <c r="K195" s="33">
        <f>+Hoja1!K195/Hoja1!$U$1</f>
        <v>200</v>
      </c>
      <c r="L195" s="33">
        <f>+Hoja1!L195/Hoja1!$U$1</f>
        <v>281.09470499999998</v>
      </c>
      <c r="M195" s="132">
        <f>+Hoja1!M195/Hoja1!$U$1</f>
        <v>1.4054735249999999E-6</v>
      </c>
      <c r="N195" s="33">
        <f>+Hoja1!N195/Hoja1!$U$1</f>
        <v>0</v>
      </c>
      <c r="O195" s="33">
        <f>+Hoja1!O195/Hoja1!$U$1</f>
        <v>0</v>
      </c>
      <c r="P195" s="127">
        <f t="shared" si="34"/>
        <v>0</v>
      </c>
      <c r="Q195" s="31" t="str">
        <f t="shared" si="27"/>
        <v>MUY BAJO</v>
      </c>
      <c r="R195" s="102"/>
      <c r="S195" s="32">
        <f t="shared" si="26"/>
        <v>0</v>
      </c>
      <c r="T195" s="31" t="str">
        <f t="shared" si="28"/>
        <v>MUY BAJO</v>
      </c>
    </row>
    <row r="196" spans="1:20" hidden="1" x14ac:dyDescent="0.25">
      <c r="A196" s="141"/>
      <c r="B196" s="10" t="s">
        <v>123</v>
      </c>
      <c r="C196" s="3" t="s">
        <v>31</v>
      </c>
      <c r="D196" s="1" t="s">
        <v>124</v>
      </c>
      <c r="E196" s="49">
        <v>6</v>
      </c>
      <c r="F196" s="54"/>
      <c r="G196" s="49" t="s">
        <v>291</v>
      </c>
      <c r="H196" s="136">
        <v>1</v>
      </c>
      <c r="I196" s="55"/>
      <c r="J196" s="31" t="s">
        <v>293</v>
      </c>
      <c r="K196" s="33">
        <f>+Hoja1!K196/Hoja1!$U$1</f>
        <v>392</v>
      </c>
      <c r="L196" s="33">
        <f>+Hoja1!L196/Hoja1!$U$1</f>
        <v>897.03724</v>
      </c>
      <c r="M196" s="132">
        <f>+Hoja1!M196/Hoja1!$U$1</f>
        <v>2.288360306122449E-6</v>
      </c>
      <c r="N196" s="33">
        <f>+Hoja1!N196/Hoja1!$U$1</f>
        <v>0</v>
      </c>
      <c r="O196" s="33">
        <f>+Hoja1!O196/Hoja1!$U$1</f>
        <v>200.803099</v>
      </c>
      <c r="P196" s="127">
        <f t="shared" si="34"/>
        <v>0.22385146351337656</v>
      </c>
      <c r="Q196" s="31" t="str">
        <f t="shared" si="27"/>
        <v>BAJO</v>
      </c>
      <c r="R196" s="102"/>
      <c r="S196" s="32">
        <f t="shared" si="26"/>
        <v>0</v>
      </c>
      <c r="T196" s="31" t="str">
        <f t="shared" si="28"/>
        <v>MUY BAJO</v>
      </c>
    </row>
    <row r="197" spans="1:20" ht="25.5" hidden="1" x14ac:dyDescent="0.25">
      <c r="A197" s="141"/>
      <c r="B197" s="10" t="s">
        <v>123</v>
      </c>
      <c r="C197" s="3" t="s">
        <v>27</v>
      </c>
      <c r="D197" s="1" t="s">
        <v>125</v>
      </c>
      <c r="E197" s="49">
        <v>110</v>
      </c>
      <c r="F197" s="49">
        <v>11</v>
      </c>
      <c r="G197" s="49" t="s">
        <v>291</v>
      </c>
      <c r="H197" s="136">
        <v>11</v>
      </c>
      <c r="I197" s="50">
        <f t="shared" si="23"/>
        <v>1</v>
      </c>
      <c r="J197" s="31" t="str">
        <f t="shared" si="35"/>
        <v>MUY ALTO</v>
      </c>
      <c r="K197" s="33">
        <f>+Hoja1!K197/Hoja1!$U$1</f>
        <v>104.5</v>
      </c>
      <c r="L197" s="33">
        <f>+Hoja1!L197/Hoja1!$U$1</f>
        <v>468.10092400000002</v>
      </c>
      <c r="M197" s="132">
        <f>+Hoja1!M197/Hoja1!$U$1</f>
        <v>4.4794346794258381E-6</v>
      </c>
      <c r="N197" s="33">
        <f>+Hoja1!N197/Hoja1!$U$1</f>
        <v>393.96604100000002</v>
      </c>
      <c r="O197" s="33">
        <f>+Hoja1!O197/Hoja1!$U$1</f>
        <v>393.96604100000002</v>
      </c>
      <c r="P197" s="127">
        <f t="shared" si="34"/>
        <v>0.84162628356614821</v>
      </c>
      <c r="Q197" s="31" t="str">
        <f t="shared" si="27"/>
        <v>MUY ALTO</v>
      </c>
      <c r="R197" s="102"/>
      <c r="S197" s="32">
        <f t="shared" si="26"/>
        <v>0.84162628356614821</v>
      </c>
      <c r="T197" s="31" t="str">
        <f t="shared" si="28"/>
        <v>MUY ALTO</v>
      </c>
    </row>
    <row r="198" spans="1:20" ht="25.5" hidden="1" x14ac:dyDescent="0.25">
      <c r="A198" s="141"/>
      <c r="B198" s="10" t="s">
        <v>123</v>
      </c>
      <c r="C198" s="3" t="s">
        <v>29</v>
      </c>
      <c r="D198" s="1" t="s">
        <v>125</v>
      </c>
      <c r="E198" s="49">
        <v>15</v>
      </c>
      <c r="F198" s="54">
        <v>8</v>
      </c>
      <c r="G198" s="49" t="s">
        <v>291</v>
      </c>
      <c r="H198" s="136">
        <v>2</v>
      </c>
      <c r="I198" s="55">
        <f t="shared" si="23"/>
        <v>0.25</v>
      </c>
      <c r="J198" s="31" t="str">
        <f t="shared" si="35"/>
        <v>BAJO</v>
      </c>
      <c r="K198" s="33">
        <f>+Hoja1!K198/Hoja1!$U$1</f>
        <v>76</v>
      </c>
      <c r="L198" s="33">
        <f>+Hoja1!L198/Hoja1!$U$1</f>
        <v>0</v>
      </c>
      <c r="M198" s="132">
        <f>+Hoja1!M198/Hoja1!$U$1</f>
        <v>0</v>
      </c>
      <c r="N198" s="33">
        <f>+Hoja1!N198/Hoja1!$U$1</f>
        <v>0</v>
      </c>
      <c r="O198" s="33">
        <f>+Hoja1!O198/Hoja1!$U$1</f>
        <v>0</v>
      </c>
      <c r="P198" s="127" t="e">
        <f t="shared" si="34"/>
        <v>#DIV/0!</v>
      </c>
      <c r="Q198" s="31" t="e">
        <f t="shared" si="27"/>
        <v>#DIV/0!</v>
      </c>
      <c r="R198" s="102"/>
      <c r="S198" s="32" t="e">
        <f t="shared" si="26"/>
        <v>#DIV/0!</v>
      </c>
      <c r="T198" s="31" t="e">
        <f t="shared" si="28"/>
        <v>#DIV/0!</v>
      </c>
    </row>
    <row r="199" spans="1:20" ht="25.5" hidden="1" x14ac:dyDescent="0.25">
      <c r="A199" s="141"/>
      <c r="B199" s="10" t="s">
        <v>123</v>
      </c>
      <c r="C199" s="3" t="s">
        <v>30</v>
      </c>
      <c r="D199" s="1" t="s">
        <v>125</v>
      </c>
      <c r="E199" s="49">
        <v>15</v>
      </c>
      <c r="F199" s="54">
        <v>4</v>
      </c>
      <c r="G199" s="49" t="s">
        <v>291</v>
      </c>
      <c r="H199" s="136">
        <v>5</v>
      </c>
      <c r="I199" s="55">
        <f t="shared" si="23"/>
        <v>1.25</v>
      </c>
      <c r="J199" s="31" t="str">
        <f t="shared" si="35"/>
        <v>MUY ALTO</v>
      </c>
      <c r="K199" s="33">
        <f>+Hoja1!K199/Hoja1!$U$1</f>
        <v>38</v>
      </c>
      <c r="L199" s="33">
        <f>+Hoja1!L199/Hoja1!$U$1</f>
        <v>225.40042600000001</v>
      </c>
      <c r="M199" s="132">
        <f>+Hoja1!M199/Hoja1!$U$1</f>
        <v>5.9315901578947369E-6</v>
      </c>
      <c r="N199" s="33">
        <f>+Hoja1!N199/Hoja1!$U$1</f>
        <v>107.32862299999999</v>
      </c>
      <c r="O199" s="33">
        <f>+Hoja1!O199/Hoja1!$U$1</f>
        <v>225.40042299999999</v>
      </c>
      <c r="P199" s="127">
        <f t="shared" si="34"/>
        <v>0.99999998669035339</v>
      </c>
      <c r="Q199" s="31" t="str">
        <f t="shared" si="27"/>
        <v>MUY ALTO</v>
      </c>
      <c r="R199" s="102"/>
      <c r="S199" s="32">
        <f t="shared" si="26"/>
        <v>1.2499999833629418</v>
      </c>
      <c r="T199" s="31" t="str">
        <f t="shared" si="28"/>
        <v>MUY ALTO</v>
      </c>
    </row>
    <row r="200" spans="1:20" ht="25.5" hidden="1" x14ac:dyDescent="0.25">
      <c r="A200" s="141"/>
      <c r="B200" s="10" t="s">
        <v>123</v>
      </c>
      <c r="C200" s="3" t="s">
        <v>31</v>
      </c>
      <c r="D200" s="1" t="s">
        <v>125</v>
      </c>
      <c r="E200" s="49">
        <v>20</v>
      </c>
      <c r="F200" s="54">
        <v>16</v>
      </c>
      <c r="G200" s="49" t="s">
        <v>291</v>
      </c>
      <c r="H200" s="136">
        <v>1</v>
      </c>
      <c r="I200" s="55">
        <f t="shared" ref="I200:I263" si="36">+H200/F200</f>
        <v>6.25E-2</v>
      </c>
      <c r="J200" s="31" t="str">
        <f t="shared" si="35"/>
        <v>MUY BAJO</v>
      </c>
      <c r="K200" s="33">
        <f>+Hoja1!K200/Hoja1!$U$1</f>
        <v>152</v>
      </c>
      <c r="L200" s="33">
        <f>+Hoja1!L200/Hoja1!$U$1</f>
        <v>0</v>
      </c>
      <c r="M200" s="132">
        <f>+Hoja1!M200/Hoja1!$U$1</f>
        <v>0</v>
      </c>
      <c r="N200" s="33">
        <f>+Hoja1!N200/Hoja1!$U$1</f>
        <v>0</v>
      </c>
      <c r="O200" s="33">
        <f>+Hoja1!O200/Hoja1!$U$1</f>
        <v>0</v>
      </c>
      <c r="P200" s="127" t="e">
        <f t="shared" si="34"/>
        <v>#DIV/0!</v>
      </c>
      <c r="Q200" s="31" t="e">
        <f t="shared" si="27"/>
        <v>#DIV/0!</v>
      </c>
      <c r="R200" s="102"/>
      <c r="S200" s="32" t="e">
        <f t="shared" si="26"/>
        <v>#DIV/0!</v>
      </c>
      <c r="T200" s="31" t="e">
        <f t="shared" si="28"/>
        <v>#DIV/0!</v>
      </c>
    </row>
    <row r="201" spans="1:20" ht="25.5" hidden="1" x14ac:dyDescent="0.25">
      <c r="A201" s="141"/>
      <c r="B201" s="10" t="s">
        <v>123</v>
      </c>
      <c r="C201" s="3" t="s">
        <v>27</v>
      </c>
      <c r="D201" s="1" t="s">
        <v>126</v>
      </c>
      <c r="E201" s="49">
        <v>1</v>
      </c>
      <c r="F201" s="54">
        <v>2</v>
      </c>
      <c r="G201" s="49" t="s">
        <v>289</v>
      </c>
      <c r="H201" s="136">
        <v>0</v>
      </c>
      <c r="I201" s="55">
        <f t="shared" si="36"/>
        <v>0</v>
      </c>
      <c r="J201" s="31" t="str">
        <f t="shared" si="35"/>
        <v>MUY BAJO</v>
      </c>
      <c r="K201" s="33">
        <f>+Hoja1!K201/Hoja1!$U$1</f>
        <v>1000</v>
      </c>
      <c r="L201" s="33">
        <f>+Hoja1!L201/Hoja1!$U$1</f>
        <v>466</v>
      </c>
      <c r="M201" s="132">
        <f>+Hoja1!M201/Hoja1!$U$1</f>
        <v>4.6600000000000002E-7</v>
      </c>
      <c r="N201" s="33">
        <f>+Hoja1!N201/Hoja1!$U$1</f>
        <v>0</v>
      </c>
      <c r="O201" s="33">
        <f>+Hoja1!O201/Hoja1!$U$1</f>
        <v>0</v>
      </c>
      <c r="P201" s="127">
        <f t="shared" si="34"/>
        <v>0</v>
      </c>
      <c r="Q201" s="31" t="str">
        <f t="shared" si="27"/>
        <v>MUY BAJO</v>
      </c>
      <c r="R201" s="102"/>
      <c r="S201" s="32">
        <f t="shared" si="26"/>
        <v>0</v>
      </c>
      <c r="T201" s="31" t="str">
        <f t="shared" si="28"/>
        <v>MUY BAJO</v>
      </c>
    </row>
    <row r="202" spans="1:20" ht="25.5" hidden="1" x14ac:dyDescent="0.25">
      <c r="A202" s="141"/>
      <c r="B202" s="10" t="s">
        <v>123</v>
      </c>
      <c r="C202" s="3" t="s">
        <v>29</v>
      </c>
      <c r="D202" s="1" t="s">
        <v>126</v>
      </c>
      <c r="E202" s="49">
        <v>0</v>
      </c>
      <c r="F202" s="54"/>
      <c r="G202" s="49" t="s">
        <v>289</v>
      </c>
      <c r="H202" s="136">
        <v>0</v>
      </c>
      <c r="I202" s="55"/>
      <c r="J202" s="31" t="s">
        <v>293</v>
      </c>
      <c r="K202" s="33">
        <f>+Hoja1!K202/Hoja1!$U$1</f>
        <v>0</v>
      </c>
      <c r="L202" s="33">
        <f>+Hoja1!L202/Hoja1!$U$1</f>
        <v>466</v>
      </c>
      <c r="M202" s="132" t="e">
        <f>+Hoja1!M202/Hoja1!$U$1</f>
        <v>#DIV/0!</v>
      </c>
      <c r="N202" s="33">
        <f>+Hoja1!N202/Hoja1!$U$1</f>
        <v>0</v>
      </c>
      <c r="O202" s="33">
        <f>+Hoja1!O202/Hoja1!$U$1</f>
        <v>0</v>
      </c>
      <c r="P202" s="127">
        <f t="shared" si="34"/>
        <v>0</v>
      </c>
      <c r="Q202" s="31" t="str">
        <f t="shared" si="27"/>
        <v>MUY BAJO</v>
      </c>
      <c r="R202" s="102"/>
      <c r="S202" s="32"/>
      <c r="T202" s="31" t="s">
        <v>293</v>
      </c>
    </row>
    <row r="203" spans="1:20" ht="25.5" hidden="1" x14ac:dyDescent="0.25">
      <c r="A203" s="141"/>
      <c r="B203" s="10" t="s">
        <v>123</v>
      </c>
      <c r="C203" s="3" t="s">
        <v>30</v>
      </c>
      <c r="D203" s="1" t="s">
        <v>126</v>
      </c>
      <c r="E203" s="49">
        <v>0</v>
      </c>
      <c r="F203" s="54"/>
      <c r="G203" s="49" t="s">
        <v>289</v>
      </c>
      <c r="H203" s="136">
        <v>0</v>
      </c>
      <c r="I203" s="55"/>
      <c r="J203" s="31" t="s">
        <v>293</v>
      </c>
      <c r="K203" s="33">
        <f>+Hoja1!K203/Hoja1!$U$1</f>
        <v>0</v>
      </c>
      <c r="L203" s="33">
        <f>+Hoja1!L203/Hoja1!$U$1</f>
        <v>466</v>
      </c>
      <c r="M203" s="132" t="e">
        <f>+Hoja1!M203/Hoja1!$U$1</f>
        <v>#DIV/0!</v>
      </c>
      <c r="N203" s="33">
        <f>+Hoja1!N203/Hoja1!$U$1</f>
        <v>0</v>
      </c>
      <c r="O203" s="33">
        <f>+Hoja1!O203/Hoja1!$U$1</f>
        <v>0</v>
      </c>
      <c r="P203" s="127">
        <f t="shared" si="34"/>
        <v>0</v>
      </c>
      <c r="Q203" s="31" t="str">
        <f t="shared" si="27"/>
        <v>MUY BAJO</v>
      </c>
      <c r="R203" s="102"/>
      <c r="S203" s="32"/>
      <c r="T203" s="31" t="s">
        <v>293</v>
      </c>
    </row>
    <row r="204" spans="1:20" ht="25.5" hidden="1" x14ac:dyDescent="0.25">
      <c r="A204" s="141"/>
      <c r="B204" s="10" t="s">
        <v>123</v>
      </c>
      <c r="C204" s="3" t="s">
        <v>31</v>
      </c>
      <c r="D204" s="1" t="s">
        <v>126</v>
      </c>
      <c r="E204" s="49">
        <v>0</v>
      </c>
      <c r="F204" s="54"/>
      <c r="G204" s="49" t="s">
        <v>289</v>
      </c>
      <c r="H204" s="136">
        <v>0</v>
      </c>
      <c r="I204" s="55"/>
      <c r="J204" s="31" t="s">
        <v>293</v>
      </c>
      <c r="K204" s="33">
        <f>+Hoja1!K204/Hoja1!$U$1</f>
        <v>0</v>
      </c>
      <c r="L204" s="33">
        <f>+Hoja1!L204/Hoja1!$U$1</f>
        <v>0</v>
      </c>
      <c r="M204" s="132">
        <f>+Hoja1!M204/Hoja1!$U$1</f>
        <v>0</v>
      </c>
      <c r="N204" s="33">
        <f>+Hoja1!N204/Hoja1!$U$1</f>
        <v>0</v>
      </c>
      <c r="O204" s="33">
        <f>+Hoja1!O204/Hoja1!$U$1</f>
        <v>0</v>
      </c>
      <c r="P204" s="127"/>
      <c r="Q204" s="31" t="s">
        <v>293</v>
      </c>
      <c r="R204" s="102"/>
      <c r="S204" s="32"/>
      <c r="T204" s="31" t="s">
        <v>293</v>
      </c>
    </row>
    <row r="205" spans="1:20" ht="38.25" hidden="1" x14ac:dyDescent="0.25">
      <c r="A205" s="141"/>
      <c r="B205" s="10" t="s">
        <v>123</v>
      </c>
      <c r="C205" s="3" t="s">
        <v>27</v>
      </c>
      <c r="D205" s="1" t="s">
        <v>127</v>
      </c>
      <c r="E205" s="49">
        <v>1</v>
      </c>
      <c r="F205" s="54">
        <v>1</v>
      </c>
      <c r="G205" s="49" t="s">
        <v>289</v>
      </c>
      <c r="H205" s="136">
        <v>0</v>
      </c>
      <c r="I205" s="55">
        <f t="shared" si="36"/>
        <v>0</v>
      </c>
      <c r="J205" s="31" t="str">
        <f t="shared" si="35"/>
        <v>MUY BAJO</v>
      </c>
      <c r="K205" s="33">
        <f>+Hoja1!K205/Hoja1!$U$1</f>
        <v>750</v>
      </c>
      <c r="L205" s="33">
        <f>+Hoja1!L205/Hoja1!$U$1</f>
        <v>0</v>
      </c>
      <c r="M205" s="132">
        <f>+Hoja1!M205/Hoja1!$U$1</f>
        <v>0</v>
      </c>
      <c r="N205" s="33">
        <f>+Hoja1!N205/Hoja1!$U$1</f>
        <v>0</v>
      </c>
      <c r="O205" s="33">
        <f>+Hoja1!O205/Hoja1!$U$1</f>
        <v>0</v>
      </c>
      <c r="P205" s="127" t="e">
        <f t="shared" si="34"/>
        <v>#DIV/0!</v>
      </c>
      <c r="Q205" s="31" t="e">
        <f t="shared" si="27"/>
        <v>#DIV/0!</v>
      </c>
      <c r="R205" s="102"/>
      <c r="S205" s="32" t="e">
        <f t="shared" ref="S205:S268" si="37">+I205*P205</f>
        <v>#DIV/0!</v>
      </c>
      <c r="T205" s="31" t="e">
        <f t="shared" si="28"/>
        <v>#DIV/0!</v>
      </c>
    </row>
    <row r="206" spans="1:20" ht="38.25" hidden="1" x14ac:dyDescent="0.25">
      <c r="A206" s="141"/>
      <c r="B206" s="10" t="s">
        <v>123</v>
      </c>
      <c r="C206" s="3" t="s">
        <v>29</v>
      </c>
      <c r="D206" s="4" t="s">
        <v>127</v>
      </c>
      <c r="E206" s="49">
        <v>1</v>
      </c>
      <c r="F206" s="54">
        <v>1</v>
      </c>
      <c r="G206" s="49" t="s">
        <v>289</v>
      </c>
      <c r="H206" s="136">
        <v>0</v>
      </c>
      <c r="I206" s="55">
        <f t="shared" si="36"/>
        <v>0</v>
      </c>
      <c r="J206" s="31" t="str">
        <f t="shared" si="35"/>
        <v>MUY BAJO</v>
      </c>
      <c r="K206" s="33">
        <f>+Hoja1!K206/Hoja1!$U$1</f>
        <v>750</v>
      </c>
      <c r="L206" s="33">
        <f>+Hoja1!L206/Hoja1!$U$1</f>
        <v>0</v>
      </c>
      <c r="M206" s="132">
        <f>+Hoja1!M206/Hoja1!$U$1</f>
        <v>0</v>
      </c>
      <c r="N206" s="33">
        <f>+Hoja1!N206/Hoja1!$U$1</f>
        <v>0</v>
      </c>
      <c r="O206" s="33">
        <f>+Hoja1!O206/Hoja1!$U$1</f>
        <v>0</v>
      </c>
      <c r="P206" s="127" t="e">
        <f t="shared" si="34"/>
        <v>#DIV/0!</v>
      </c>
      <c r="Q206" s="31" t="e">
        <f t="shared" si="27"/>
        <v>#DIV/0!</v>
      </c>
      <c r="R206" s="102"/>
      <c r="S206" s="32" t="e">
        <f t="shared" si="37"/>
        <v>#DIV/0!</v>
      </c>
      <c r="T206" s="31" t="e">
        <f t="shared" si="28"/>
        <v>#DIV/0!</v>
      </c>
    </row>
    <row r="207" spans="1:20" ht="38.25" hidden="1" x14ac:dyDescent="0.25">
      <c r="A207" s="141"/>
      <c r="B207" s="10" t="s">
        <v>123</v>
      </c>
      <c r="C207" s="3" t="s">
        <v>30</v>
      </c>
      <c r="D207" s="1" t="s">
        <v>127</v>
      </c>
      <c r="E207" s="49">
        <v>1</v>
      </c>
      <c r="F207" s="54">
        <v>1</v>
      </c>
      <c r="G207" s="49" t="s">
        <v>289</v>
      </c>
      <c r="H207" s="136">
        <v>0</v>
      </c>
      <c r="I207" s="55">
        <f t="shared" si="36"/>
        <v>0</v>
      </c>
      <c r="J207" s="31" t="str">
        <f t="shared" si="35"/>
        <v>MUY BAJO</v>
      </c>
      <c r="K207" s="33">
        <f>+Hoja1!K207/Hoja1!$U$1</f>
        <v>750</v>
      </c>
      <c r="L207" s="33">
        <f>+Hoja1!L207/Hoja1!$U$1</f>
        <v>0</v>
      </c>
      <c r="M207" s="132">
        <f>+Hoja1!M207/Hoja1!$U$1</f>
        <v>0</v>
      </c>
      <c r="N207" s="33">
        <f>+Hoja1!N207/Hoja1!$U$1</f>
        <v>0</v>
      </c>
      <c r="O207" s="33">
        <f>+Hoja1!O207/Hoja1!$U$1</f>
        <v>0</v>
      </c>
      <c r="P207" s="127" t="e">
        <f t="shared" si="34"/>
        <v>#DIV/0!</v>
      </c>
      <c r="Q207" s="31" t="e">
        <f t="shared" si="27"/>
        <v>#DIV/0!</v>
      </c>
      <c r="R207" s="102"/>
      <c r="S207" s="32" t="e">
        <f t="shared" si="37"/>
        <v>#DIV/0!</v>
      </c>
      <c r="T207" s="31" t="e">
        <f t="shared" si="28"/>
        <v>#DIV/0!</v>
      </c>
    </row>
    <row r="208" spans="1:20" ht="38.25" hidden="1" x14ac:dyDescent="0.25">
      <c r="A208" s="141"/>
      <c r="B208" s="10" t="s">
        <v>123</v>
      </c>
      <c r="C208" s="3" t="s">
        <v>31</v>
      </c>
      <c r="D208" s="1" t="s">
        <v>127</v>
      </c>
      <c r="E208" s="49">
        <v>1</v>
      </c>
      <c r="F208" s="54">
        <v>1</v>
      </c>
      <c r="G208" s="49" t="s">
        <v>289</v>
      </c>
      <c r="H208" s="136">
        <v>0</v>
      </c>
      <c r="I208" s="55">
        <f t="shared" si="36"/>
        <v>0</v>
      </c>
      <c r="J208" s="31" t="str">
        <f t="shared" si="35"/>
        <v>MUY BAJO</v>
      </c>
      <c r="K208" s="33">
        <f>+Hoja1!K208/Hoja1!$U$1</f>
        <v>750</v>
      </c>
      <c r="L208" s="33">
        <f>+Hoja1!L208/Hoja1!$U$1</f>
        <v>0</v>
      </c>
      <c r="M208" s="132">
        <f>+Hoja1!M208/Hoja1!$U$1</f>
        <v>0</v>
      </c>
      <c r="N208" s="33">
        <f>+Hoja1!N208/Hoja1!$U$1</f>
        <v>0</v>
      </c>
      <c r="O208" s="33">
        <f>+Hoja1!O208/Hoja1!$U$1</f>
        <v>0</v>
      </c>
      <c r="P208" s="127" t="e">
        <f t="shared" si="34"/>
        <v>#DIV/0!</v>
      </c>
      <c r="Q208" s="31" t="e">
        <f t="shared" si="27"/>
        <v>#DIV/0!</v>
      </c>
      <c r="R208" s="102"/>
      <c r="S208" s="32" t="e">
        <f t="shared" si="37"/>
        <v>#DIV/0!</v>
      </c>
      <c r="T208" s="31" t="e">
        <f t="shared" si="28"/>
        <v>#DIV/0!</v>
      </c>
    </row>
    <row r="209" spans="1:20" hidden="1" x14ac:dyDescent="0.25">
      <c r="A209" s="141"/>
      <c r="B209" s="10" t="s">
        <v>123</v>
      </c>
      <c r="C209" s="3" t="s">
        <v>27</v>
      </c>
      <c r="D209" s="1" t="s">
        <v>128</v>
      </c>
      <c r="E209" s="49">
        <v>5</v>
      </c>
      <c r="F209" s="54">
        <v>1</v>
      </c>
      <c r="G209" s="49" t="s">
        <v>289</v>
      </c>
      <c r="H209" s="136">
        <v>1</v>
      </c>
      <c r="I209" s="55">
        <f t="shared" si="36"/>
        <v>1</v>
      </c>
      <c r="J209" s="31" t="str">
        <f t="shared" si="35"/>
        <v>MUY ALTO</v>
      </c>
      <c r="K209" s="33">
        <f>+Hoja1!K209/Hoja1!$U$1</f>
        <v>300</v>
      </c>
      <c r="L209" s="33">
        <f>+Hoja1!L209/Hoja1!$U$1</f>
        <v>0.89300000000000002</v>
      </c>
      <c r="M209" s="132">
        <f>+Hoja1!M209/Hoja1!$U$1</f>
        <v>2.9766666666666665E-9</v>
      </c>
      <c r="N209" s="33">
        <f>+Hoja1!N209/Hoja1!$U$1</f>
        <v>0</v>
      </c>
      <c r="O209" s="33">
        <f>+Hoja1!O209/Hoja1!$U$1</f>
        <v>0</v>
      </c>
      <c r="P209" s="127">
        <f t="shared" si="34"/>
        <v>0</v>
      </c>
      <c r="Q209" s="31" t="str">
        <f t="shared" si="27"/>
        <v>MUY BAJO</v>
      </c>
      <c r="R209" s="102"/>
      <c r="S209" s="32">
        <f t="shared" si="37"/>
        <v>0</v>
      </c>
      <c r="T209" s="31" t="str">
        <f t="shared" si="28"/>
        <v>MUY BAJO</v>
      </c>
    </row>
    <row r="210" spans="1:20" hidden="1" x14ac:dyDescent="0.25">
      <c r="A210" s="141"/>
      <c r="B210" s="10" t="s">
        <v>123</v>
      </c>
      <c r="C210" s="3" t="s">
        <v>29</v>
      </c>
      <c r="D210" s="1" t="s">
        <v>128</v>
      </c>
      <c r="E210" s="49">
        <v>1</v>
      </c>
      <c r="F210" s="54"/>
      <c r="G210" s="49" t="s">
        <v>290</v>
      </c>
      <c r="H210" s="136">
        <v>0</v>
      </c>
      <c r="I210" s="55"/>
      <c r="J210" s="31" t="s">
        <v>293</v>
      </c>
      <c r="K210" s="33">
        <f>+Hoja1!K210/Hoja1!$U$1</f>
        <v>0</v>
      </c>
      <c r="L210" s="33">
        <f>+Hoja1!L210/Hoja1!$U$1</f>
        <v>0</v>
      </c>
      <c r="M210" s="132">
        <f>+Hoja1!M210/Hoja1!$U$1</f>
        <v>0</v>
      </c>
      <c r="N210" s="33">
        <f>+Hoja1!N210/Hoja1!$U$1</f>
        <v>0</v>
      </c>
      <c r="O210" s="33">
        <f>+Hoja1!O210/Hoja1!$U$1</f>
        <v>0</v>
      </c>
      <c r="P210" s="127"/>
      <c r="Q210" s="31" t="s">
        <v>293</v>
      </c>
      <c r="R210" s="102"/>
      <c r="S210" s="32"/>
      <c r="T210" s="31" t="s">
        <v>293</v>
      </c>
    </row>
    <row r="211" spans="1:20" hidden="1" x14ac:dyDescent="0.25">
      <c r="A211" s="141"/>
      <c r="B211" s="10" t="s">
        <v>123</v>
      </c>
      <c r="C211" s="3" t="s">
        <v>30</v>
      </c>
      <c r="D211" s="1" t="s">
        <v>128</v>
      </c>
      <c r="E211" s="49">
        <v>1</v>
      </c>
      <c r="F211" s="54"/>
      <c r="G211" s="49" t="s">
        <v>290</v>
      </c>
      <c r="H211" s="136">
        <v>0</v>
      </c>
      <c r="I211" s="55"/>
      <c r="J211" s="31" t="s">
        <v>293</v>
      </c>
      <c r="K211" s="33">
        <f>+Hoja1!K211/Hoja1!$U$1</f>
        <v>0</v>
      </c>
      <c r="L211" s="33">
        <f>+Hoja1!L211/Hoja1!$U$1</f>
        <v>0</v>
      </c>
      <c r="M211" s="132">
        <f>+Hoja1!M211/Hoja1!$U$1</f>
        <v>0</v>
      </c>
      <c r="N211" s="33">
        <f>+Hoja1!N211/Hoja1!$U$1</f>
        <v>0</v>
      </c>
      <c r="O211" s="33">
        <f>+Hoja1!O211/Hoja1!$U$1</f>
        <v>0</v>
      </c>
      <c r="P211" s="127"/>
      <c r="Q211" s="31" t="s">
        <v>293</v>
      </c>
      <c r="R211" s="102"/>
      <c r="S211" s="32"/>
      <c r="T211" s="31" t="s">
        <v>293</v>
      </c>
    </row>
    <row r="212" spans="1:20" hidden="1" x14ac:dyDescent="0.25">
      <c r="A212" s="141"/>
      <c r="B212" s="10" t="s">
        <v>123</v>
      </c>
      <c r="C212" s="3" t="s">
        <v>31</v>
      </c>
      <c r="D212" s="1" t="s">
        <v>128</v>
      </c>
      <c r="E212" s="49">
        <v>1</v>
      </c>
      <c r="F212" s="54"/>
      <c r="G212" s="49" t="s">
        <v>290</v>
      </c>
      <c r="H212" s="136">
        <v>0</v>
      </c>
      <c r="I212" s="55"/>
      <c r="J212" s="31" t="s">
        <v>293</v>
      </c>
      <c r="K212" s="33">
        <f>+Hoja1!K212/Hoja1!$U$1</f>
        <v>0</v>
      </c>
      <c r="L212" s="33">
        <f>+Hoja1!L212/Hoja1!$U$1</f>
        <v>0</v>
      </c>
      <c r="M212" s="132">
        <f>+Hoja1!M212/Hoja1!$U$1</f>
        <v>0</v>
      </c>
      <c r="N212" s="33">
        <f>+Hoja1!N212/Hoja1!$U$1</f>
        <v>0</v>
      </c>
      <c r="O212" s="33">
        <f>+Hoja1!O212/Hoja1!$U$1</f>
        <v>0</v>
      </c>
      <c r="P212" s="127"/>
      <c r="Q212" s="31" t="s">
        <v>293</v>
      </c>
      <c r="R212" s="102"/>
      <c r="S212" s="32"/>
      <c r="T212" s="31" t="s">
        <v>293</v>
      </c>
    </row>
    <row r="213" spans="1:20" ht="25.5" hidden="1" x14ac:dyDescent="0.25">
      <c r="A213" s="141"/>
      <c r="B213" s="10" t="s">
        <v>123</v>
      </c>
      <c r="C213" s="3" t="s">
        <v>27</v>
      </c>
      <c r="D213" s="1" t="s">
        <v>129</v>
      </c>
      <c r="E213" s="49">
        <v>3</v>
      </c>
      <c r="F213" s="54"/>
      <c r="G213" s="49" t="s">
        <v>289</v>
      </c>
      <c r="H213" s="136">
        <v>0</v>
      </c>
      <c r="I213" s="55"/>
      <c r="J213" s="31" t="s">
        <v>293</v>
      </c>
      <c r="K213" s="33">
        <f>+Hoja1!K213/Hoja1!$U$1</f>
        <v>0</v>
      </c>
      <c r="L213" s="33">
        <f>+Hoja1!L213/Hoja1!$U$1</f>
        <v>0</v>
      </c>
      <c r="M213" s="132">
        <f>+Hoja1!M213/Hoja1!$U$1</f>
        <v>0</v>
      </c>
      <c r="N213" s="33">
        <f>+Hoja1!N213/Hoja1!$U$1</f>
        <v>0</v>
      </c>
      <c r="O213" s="33">
        <f>+Hoja1!O213/Hoja1!$U$1</f>
        <v>0</v>
      </c>
      <c r="P213" s="127"/>
      <c r="Q213" s="31" t="s">
        <v>293</v>
      </c>
      <c r="R213" s="102"/>
      <c r="S213" s="32"/>
      <c r="T213" s="31" t="s">
        <v>293</v>
      </c>
    </row>
    <row r="214" spans="1:20" ht="25.5" hidden="1" x14ac:dyDescent="0.25">
      <c r="A214" s="141"/>
      <c r="B214" s="10" t="s">
        <v>123</v>
      </c>
      <c r="C214" s="3" t="s">
        <v>29</v>
      </c>
      <c r="D214" s="1" t="s">
        <v>129</v>
      </c>
      <c r="E214" s="49">
        <v>0</v>
      </c>
      <c r="F214" s="54"/>
      <c r="G214" s="49" t="s">
        <v>289</v>
      </c>
      <c r="H214" s="136">
        <v>0</v>
      </c>
      <c r="I214" s="55"/>
      <c r="J214" s="31" t="s">
        <v>293</v>
      </c>
      <c r="K214" s="33">
        <f>+Hoja1!K214/Hoja1!$U$1</f>
        <v>0</v>
      </c>
      <c r="L214" s="33">
        <f>+Hoja1!L214/Hoja1!$U$1</f>
        <v>0</v>
      </c>
      <c r="M214" s="132">
        <f>+Hoja1!M214/Hoja1!$U$1</f>
        <v>0</v>
      </c>
      <c r="N214" s="33">
        <f>+Hoja1!N214/Hoja1!$U$1</f>
        <v>0</v>
      </c>
      <c r="O214" s="33">
        <f>+Hoja1!O214/Hoja1!$U$1</f>
        <v>0</v>
      </c>
      <c r="P214" s="127"/>
      <c r="Q214" s="31" t="s">
        <v>293</v>
      </c>
      <c r="R214" s="102"/>
      <c r="S214" s="32"/>
      <c r="T214" s="31" t="s">
        <v>293</v>
      </c>
    </row>
    <row r="215" spans="1:20" ht="25.5" hidden="1" x14ac:dyDescent="0.25">
      <c r="A215" s="141"/>
      <c r="B215" s="10" t="s">
        <v>123</v>
      </c>
      <c r="C215" s="3" t="s">
        <v>30</v>
      </c>
      <c r="D215" s="1" t="s">
        <v>129</v>
      </c>
      <c r="E215" s="49">
        <v>0</v>
      </c>
      <c r="F215" s="54"/>
      <c r="G215" s="49" t="s">
        <v>289</v>
      </c>
      <c r="H215" s="136">
        <v>0</v>
      </c>
      <c r="I215" s="55"/>
      <c r="J215" s="31" t="s">
        <v>293</v>
      </c>
      <c r="K215" s="33">
        <f>+Hoja1!K215/Hoja1!$U$1</f>
        <v>0</v>
      </c>
      <c r="L215" s="33">
        <f>+Hoja1!L215/Hoja1!$U$1</f>
        <v>0</v>
      </c>
      <c r="M215" s="132">
        <f>+Hoja1!M215/Hoja1!$U$1</f>
        <v>0</v>
      </c>
      <c r="N215" s="33">
        <f>+Hoja1!N215/Hoja1!$U$1</f>
        <v>0</v>
      </c>
      <c r="O215" s="33">
        <f>+Hoja1!O215/Hoja1!$U$1</f>
        <v>0</v>
      </c>
      <c r="P215" s="127"/>
      <c r="Q215" s="31" t="s">
        <v>293</v>
      </c>
      <c r="R215" s="102"/>
      <c r="S215" s="32"/>
      <c r="T215" s="31" t="s">
        <v>293</v>
      </c>
    </row>
    <row r="216" spans="1:20" ht="25.5" hidden="1" x14ac:dyDescent="0.25">
      <c r="A216" s="141"/>
      <c r="B216" s="10" t="s">
        <v>123</v>
      </c>
      <c r="C216" s="3" t="s">
        <v>31</v>
      </c>
      <c r="D216" s="1" t="s">
        <v>129</v>
      </c>
      <c r="E216" s="49">
        <v>1</v>
      </c>
      <c r="F216" s="54">
        <v>1</v>
      </c>
      <c r="G216" s="49" t="s">
        <v>291</v>
      </c>
      <c r="H216" s="136">
        <v>1</v>
      </c>
      <c r="I216" s="55">
        <f t="shared" si="36"/>
        <v>1</v>
      </c>
      <c r="J216" s="31" t="str">
        <f t="shared" si="35"/>
        <v>MUY ALTO</v>
      </c>
      <c r="K216" s="33">
        <f>+Hoja1!K216/Hoja1!$U$1</f>
        <v>400</v>
      </c>
      <c r="L216" s="33">
        <f>+Hoja1!L216/Hoja1!$U$1</f>
        <v>383.74992800000001</v>
      </c>
      <c r="M216" s="132">
        <f>+Hoja1!M216/Hoja1!$U$1</f>
        <v>9.5937482000000001E-7</v>
      </c>
      <c r="N216" s="33">
        <f>+Hoja1!N216/Hoja1!$U$1</f>
        <v>0</v>
      </c>
      <c r="O216" s="33">
        <f>+Hoja1!O216/Hoja1!$U$1</f>
        <v>379.99967900000001</v>
      </c>
      <c r="P216" s="127">
        <f t="shared" si="34"/>
        <v>0.99022736233581787</v>
      </c>
      <c r="Q216" s="31" t="str">
        <f t="shared" ref="Q216:Q280" si="38">IF(P216&lt;=20%,"MUY BAJO",IF(AND(P216&gt;20%,P216&lt;=40%),"BAJO",IF(AND(P216&gt;40%,P216&lt;=60%),"MEDIO",IF(AND(P216&gt;60%,P216&lt;=80%),"ALTO","MUY ALTO"))))</f>
        <v>MUY ALTO</v>
      </c>
      <c r="R216" s="102"/>
      <c r="S216" s="32">
        <f t="shared" si="37"/>
        <v>0.99022736233581787</v>
      </c>
      <c r="T216" s="31" t="str">
        <f t="shared" ref="T216:T280" si="39">IF(S216&lt;=20%,"MUY BAJO",IF(AND(S216&gt;20%,S216&lt;=40%),"BAJO",IF(AND(S216&gt;40%,S216&lt;=60%),"MEDIO",IF(AND(S216&gt;60%,S216&lt;=80%),"ALTO","MUY ALTO"))))</f>
        <v>MUY ALTO</v>
      </c>
    </row>
    <row r="217" spans="1:20" hidden="1" x14ac:dyDescent="0.25">
      <c r="A217" s="141"/>
      <c r="B217" s="10" t="s">
        <v>123</v>
      </c>
      <c r="C217" s="3" t="s">
        <v>27</v>
      </c>
      <c r="D217" s="1" t="s">
        <v>130</v>
      </c>
      <c r="E217" s="49">
        <v>184</v>
      </c>
      <c r="F217" s="54">
        <v>6</v>
      </c>
      <c r="G217" s="49" t="s">
        <v>291</v>
      </c>
      <c r="H217" s="136">
        <v>72</v>
      </c>
      <c r="I217" s="55">
        <f t="shared" si="36"/>
        <v>12</v>
      </c>
      <c r="J217" s="31" t="str">
        <f t="shared" si="35"/>
        <v>MUY ALTO</v>
      </c>
      <c r="K217" s="33">
        <f>+Hoja1!K217/Hoja1!$U$1</f>
        <v>500</v>
      </c>
      <c r="L217" s="33">
        <f>+Hoja1!L217/Hoja1!$U$1</f>
        <v>734.809572</v>
      </c>
      <c r="M217" s="132">
        <f>+Hoja1!M217/Hoja1!$U$1</f>
        <v>1.4696191439999999E-6</v>
      </c>
      <c r="N217" s="33">
        <f>+Hoja1!N217/Hoja1!$U$1</f>
        <v>229.680612</v>
      </c>
      <c r="O217" s="33">
        <f>+Hoja1!O217/Hoja1!$U$1</f>
        <v>325.14732700000002</v>
      </c>
      <c r="P217" s="127">
        <f t="shared" si="34"/>
        <v>0.44249195899151955</v>
      </c>
      <c r="Q217" s="31" t="str">
        <f t="shared" si="38"/>
        <v>MEDIO</v>
      </c>
      <c r="R217" s="102"/>
      <c r="S217" s="32">
        <f t="shared" si="37"/>
        <v>5.3099035078982348</v>
      </c>
      <c r="T217" s="31" t="str">
        <f t="shared" si="39"/>
        <v>MUY ALTO</v>
      </c>
    </row>
    <row r="218" spans="1:20" hidden="1" x14ac:dyDescent="0.25">
      <c r="A218" s="141"/>
      <c r="B218" s="10" t="s">
        <v>123</v>
      </c>
      <c r="C218" s="3" t="s">
        <v>29</v>
      </c>
      <c r="D218" s="1" t="s">
        <v>130</v>
      </c>
      <c r="E218" s="49">
        <v>7</v>
      </c>
      <c r="F218" s="54">
        <v>3</v>
      </c>
      <c r="G218" s="49" t="s">
        <v>291</v>
      </c>
      <c r="H218" s="136">
        <v>0</v>
      </c>
      <c r="I218" s="55">
        <f t="shared" si="36"/>
        <v>0</v>
      </c>
      <c r="J218" s="31" t="str">
        <f t="shared" si="35"/>
        <v>MUY BAJO</v>
      </c>
      <c r="K218" s="33">
        <f>+Hoja1!K218/Hoja1!$U$1</f>
        <v>80</v>
      </c>
      <c r="L218" s="33">
        <f>+Hoja1!L218/Hoja1!$U$1</f>
        <v>0</v>
      </c>
      <c r="M218" s="132">
        <f>+Hoja1!M218/Hoja1!$U$1</f>
        <v>0</v>
      </c>
      <c r="N218" s="33">
        <f>+Hoja1!N218/Hoja1!$U$1</f>
        <v>0</v>
      </c>
      <c r="O218" s="33">
        <f>+Hoja1!O218/Hoja1!$U$1</f>
        <v>0</v>
      </c>
      <c r="P218" s="127" t="e">
        <f t="shared" si="34"/>
        <v>#DIV/0!</v>
      </c>
      <c r="Q218" s="31" t="e">
        <f t="shared" si="38"/>
        <v>#DIV/0!</v>
      </c>
      <c r="R218" s="102"/>
      <c r="S218" s="32" t="e">
        <f t="shared" si="37"/>
        <v>#DIV/0!</v>
      </c>
      <c r="T218" s="31" t="e">
        <f t="shared" si="39"/>
        <v>#DIV/0!</v>
      </c>
    </row>
    <row r="219" spans="1:20" hidden="1" x14ac:dyDescent="0.25">
      <c r="A219" s="141"/>
      <c r="B219" s="10" t="s">
        <v>123</v>
      </c>
      <c r="C219" s="3" t="s">
        <v>30</v>
      </c>
      <c r="D219" s="1" t="s">
        <v>130</v>
      </c>
      <c r="E219" s="49">
        <v>13</v>
      </c>
      <c r="F219" s="54">
        <v>3</v>
      </c>
      <c r="G219" s="49" t="s">
        <v>291</v>
      </c>
      <c r="H219" s="136">
        <v>1</v>
      </c>
      <c r="I219" s="55">
        <f t="shared" si="36"/>
        <v>0.33333333333333331</v>
      </c>
      <c r="J219" s="31" t="str">
        <f t="shared" si="35"/>
        <v>BAJO</v>
      </c>
      <c r="K219" s="33">
        <f>+Hoja1!K219/Hoja1!$U$1</f>
        <v>80</v>
      </c>
      <c r="L219" s="33">
        <f>+Hoja1!L219/Hoja1!$U$1</f>
        <v>0</v>
      </c>
      <c r="M219" s="132">
        <f>+Hoja1!M219/Hoja1!$U$1</f>
        <v>0</v>
      </c>
      <c r="N219" s="33">
        <f>+Hoja1!N219/Hoja1!$U$1</f>
        <v>0</v>
      </c>
      <c r="O219" s="33">
        <f>+Hoja1!O219/Hoja1!$U$1</f>
        <v>0</v>
      </c>
      <c r="P219" s="127" t="e">
        <f t="shared" si="34"/>
        <v>#DIV/0!</v>
      </c>
      <c r="Q219" s="31" t="e">
        <f t="shared" si="38"/>
        <v>#DIV/0!</v>
      </c>
      <c r="R219" s="102"/>
      <c r="S219" s="32" t="e">
        <f t="shared" si="37"/>
        <v>#DIV/0!</v>
      </c>
      <c r="T219" s="31" t="e">
        <f t="shared" si="39"/>
        <v>#DIV/0!</v>
      </c>
    </row>
    <row r="220" spans="1:20" hidden="1" x14ac:dyDescent="0.25">
      <c r="A220" s="141"/>
      <c r="B220" s="10" t="s">
        <v>123</v>
      </c>
      <c r="C220" s="3" t="s">
        <v>31</v>
      </c>
      <c r="D220" s="1" t="s">
        <v>130</v>
      </c>
      <c r="E220" s="49">
        <v>8</v>
      </c>
      <c r="F220" s="54">
        <v>3</v>
      </c>
      <c r="G220" s="49" t="s">
        <v>291</v>
      </c>
      <c r="H220" s="136">
        <v>0</v>
      </c>
      <c r="I220" s="55">
        <f t="shared" si="36"/>
        <v>0</v>
      </c>
      <c r="J220" s="31" t="str">
        <f t="shared" si="35"/>
        <v>MUY BAJO</v>
      </c>
      <c r="K220" s="33">
        <f>+Hoja1!K220/Hoja1!$U$1</f>
        <v>80</v>
      </c>
      <c r="L220" s="33">
        <f>+Hoja1!L220/Hoja1!$U$1</f>
        <v>0</v>
      </c>
      <c r="M220" s="132">
        <f>+Hoja1!M220/Hoja1!$U$1</f>
        <v>0</v>
      </c>
      <c r="N220" s="33">
        <f>+Hoja1!N220/Hoja1!$U$1</f>
        <v>0</v>
      </c>
      <c r="O220" s="33">
        <f>+Hoja1!O220/Hoja1!$U$1</f>
        <v>0</v>
      </c>
      <c r="P220" s="127" t="e">
        <f t="shared" si="34"/>
        <v>#DIV/0!</v>
      </c>
      <c r="Q220" s="31" t="e">
        <f t="shared" si="38"/>
        <v>#DIV/0!</v>
      </c>
      <c r="R220" s="102"/>
      <c r="S220" s="32" t="e">
        <f t="shared" si="37"/>
        <v>#DIV/0!</v>
      </c>
      <c r="T220" s="31" t="e">
        <f t="shared" si="39"/>
        <v>#DIV/0!</v>
      </c>
    </row>
    <row r="221" spans="1:20" ht="25.5" hidden="1" x14ac:dyDescent="0.25">
      <c r="A221" s="141"/>
      <c r="B221" s="10" t="s">
        <v>123</v>
      </c>
      <c r="C221" s="3" t="s">
        <v>1</v>
      </c>
      <c r="D221" s="1" t="s">
        <v>131</v>
      </c>
      <c r="E221" s="49">
        <v>1</v>
      </c>
      <c r="F221" s="54">
        <v>1</v>
      </c>
      <c r="G221" s="49" t="s">
        <v>290</v>
      </c>
      <c r="H221" s="136">
        <v>0</v>
      </c>
      <c r="I221" s="55">
        <f t="shared" si="36"/>
        <v>0</v>
      </c>
      <c r="J221" s="31" t="str">
        <f t="shared" si="35"/>
        <v>MUY BAJO</v>
      </c>
      <c r="K221" s="33">
        <f>+Hoja1!K221/Hoja1!$U$1</f>
        <v>145</v>
      </c>
      <c r="L221" s="33">
        <f>+Hoja1!L221/Hoja1!$U$1</f>
        <v>0</v>
      </c>
      <c r="M221" s="132">
        <f>+Hoja1!M221/Hoja1!$U$1</f>
        <v>0</v>
      </c>
      <c r="N221" s="33">
        <f>+Hoja1!N221/Hoja1!$U$1</f>
        <v>0</v>
      </c>
      <c r="O221" s="33">
        <f>+Hoja1!O221/Hoja1!$U$1</f>
        <v>0</v>
      </c>
      <c r="P221" s="127" t="e">
        <f t="shared" si="34"/>
        <v>#DIV/0!</v>
      </c>
      <c r="Q221" s="31" t="e">
        <f t="shared" si="38"/>
        <v>#DIV/0!</v>
      </c>
      <c r="R221" s="102"/>
      <c r="S221" s="32" t="e">
        <f t="shared" si="37"/>
        <v>#DIV/0!</v>
      </c>
      <c r="T221" s="31" t="e">
        <f t="shared" si="39"/>
        <v>#DIV/0!</v>
      </c>
    </row>
    <row r="222" spans="1:20" ht="38.25" hidden="1" x14ac:dyDescent="0.25">
      <c r="A222" s="141"/>
      <c r="B222" s="10" t="s">
        <v>123</v>
      </c>
      <c r="C222" s="3" t="s">
        <v>27</v>
      </c>
      <c r="D222" s="1" t="s">
        <v>132</v>
      </c>
      <c r="E222" s="49">
        <v>113</v>
      </c>
      <c r="F222" s="54">
        <v>113</v>
      </c>
      <c r="G222" s="49" t="s">
        <v>291</v>
      </c>
      <c r="H222" s="136">
        <v>10</v>
      </c>
      <c r="I222" s="55">
        <f t="shared" si="36"/>
        <v>8.8495575221238937E-2</v>
      </c>
      <c r="J222" s="31" t="str">
        <f t="shared" si="35"/>
        <v>MUY BAJO</v>
      </c>
      <c r="K222" s="33">
        <f>+Hoja1!K222/Hoja1!$U$1</f>
        <v>430</v>
      </c>
      <c r="L222" s="33">
        <f>+Hoja1!L222/Hoja1!$U$1</f>
        <v>177.721597</v>
      </c>
      <c r="M222" s="132">
        <f>+Hoja1!M222/Hoja1!$U$1</f>
        <v>4.1330603953488369E-7</v>
      </c>
      <c r="N222" s="33">
        <f>+Hoja1!N222/Hoja1!$U$1</f>
        <v>1.2</v>
      </c>
      <c r="O222" s="33">
        <f>+Hoja1!O222/Hoja1!$U$1</f>
        <v>175.69267500000001</v>
      </c>
      <c r="P222" s="127">
        <f t="shared" si="34"/>
        <v>0.98858370600844869</v>
      </c>
      <c r="Q222" s="31" t="str">
        <f t="shared" si="38"/>
        <v>MUY ALTO</v>
      </c>
      <c r="R222" s="102"/>
      <c r="S222" s="32">
        <f t="shared" si="37"/>
        <v>8.7485283717561826E-2</v>
      </c>
      <c r="T222" s="31" t="str">
        <f t="shared" si="39"/>
        <v>MUY BAJO</v>
      </c>
    </row>
    <row r="223" spans="1:20" ht="38.25" hidden="1" x14ac:dyDescent="0.25">
      <c r="A223" s="141"/>
      <c r="B223" s="10" t="s">
        <v>123</v>
      </c>
      <c r="C223" s="3" t="s">
        <v>29</v>
      </c>
      <c r="D223" s="1" t="s">
        <v>132</v>
      </c>
      <c r="E223" s="49">
        <v>3</v>
      </c>
      <c r="F223" s="54">
        <v>3</v>
      </c>
      <c r="G223" s="49" t="s">
        <v>290</v>
      </c>
      <c r="H223" s="136">
        <v>0</v>
      </c>
      <c r="I223" s="55">
        <f t="shared" si="36"/>
        <v>0</v>
      </c>
      <c r="J223" s="31" t="str">
        <f t="shared" si="35"/>
        <v>MUY BAJO</v>
      </c>
      <c r="K223" s="33">
        <f>+Hoja1!K223/Hoja1!$U$1</f>
        <v>80</v>
      </c>
      <c r="L223" s="33">
        <f>+Hoja1!L223/Hoja1!$U$1</f>
        <v>0</v>
      </c>
      <c r="M223" s="132">
        <f>+Hoja1!M223/Hoja1!$U$1</f>
        <v>0</v>
      </c>
      <c r="N223" s="33">
        <f>+Hoja1!N223/Hoja1!$U$1</f>
        <v>0</v>
      </c>
      <c r="O223" s="33">
        <f>+Hoja1!O223/Hoja1!$U$1</f>
        <v>0</v>
      </c>
      <c r="P223" s="127" t="e">
        <f t="shared" si="34"/>
        <v>#DIV/0!</v>
      </c>
      <c r="Q223" s="31" t="e">
        <f t="shared" si="38"/>
        <v>#DIV/0!</v>
      </c>
      <c r="R223" s="102"/>
      <c r="S223" s="32" t="e">
        <f t="shared" si="37"/>
        <v>#DIV/0!</v>
      </c>
      <c r="T223" s="31" t="e">
        <f t="shared" si="39"/>
        <v>#DIV/0!</v>
      </c>
    </row>
    <row r="224" spans="1:20" ht="38.25" hidden="1" x14ac:dyDescent="0.25">
      <c r="A224" s="141"/>
      <c r="B224" s="10" t="s">
        <v>123</v>
      </c>
      <c r="C224" s="3" t="s">
        <v>30</v>
      </c>
      <c r="D224" s="1" t="s">
        <v>132</v>
      </c>
      <c r="E224" s="49">
        <v>4</v>
      </c>
      <c r="F224" s="54">
        <v>4</v>
      </c>
      <c r="G224" s="49" t="s">
        <v>291</v>
      </c>
      <c r="H224" s="136">
        <v>0</v>
      </c>
      <c r="I224" s="55">
        <f t="shared" si="36"/>
        <v>0</v>
      </c>
      <c r="J224" s="31" t="str">
        <f t="shared" si="35"/>
        <v>MUY BAJO</v>
      </c>
      <c r="K224" s="33">
        <f>+Hoja1!K224/Hoja1!$U$1</f>
        <v>90</v>
      </c>
      <c r="L224" s="33">
        <f>+Hoja1!L224/Hoja1!$U$1</f>
        <v>0</v>
      </c>
      <c r="M224" s="132">
        <f>+Hoja1!M224/Hoja1!$U$1</f>
        <v>0</v>
      </c>
      <c r="N224" s="33">
        <f>+Hoja1!N224/Hoja1!$U$1</f>
        <v>0</v>
      </c>
      <c r="O224" s="33">
        <f>+Hoja1!O224/Hoja1!$U$1</f>
        <v>0</v>
      </c>
      <c r="P224" s="127" t="e">
        <f t="shared" si="34"/>
        <v>#DIV/0!</v>
      </c>
      <c r="Q224" s="31" t="e">
        <f t="shared" si="38"/>
        <v>#DIV/0!</v>
      </c>
      <c r="R224" s="102"/>
      <c r="S224" s="32" t="e">
        <f t="shared" si="37"/>
        <v>#DIV/0!</v>
      </c>
      <c r="T224" s="31" t="e">
        <f t="shared" si="39"/>
        <v>#DIV/0!</v>
      </c>
    </row>
    <row r="225" spans="1:20" ht="38.25" hidden="1" x14ac:dyDescent="0.25">
      <c r="A225" s="141"/>
      <c r="B225" s="10" t="s">
        <v>123</v>
      </c>
      <c r="C225" s="3" t="s">
        <v>31</v>
      </c>
      <c r="D225" s="1" t="s">
        <v>132</v>
      </c>
      <c r="E225" s="49">
        <v>6</v>
      </c>
      <c r="F225" s="54">
        <v>6</v>
      </c>
      <c r="G225" s="49" t="s">
        <v>291</v>
      </c>
      <c r="H225" s="136">
        <v>0</v>
      </c>
      <c r="I225" s="55">
        <f t="shared" si="36"/>
        <v>0</v>
      </c>
      <c r="J225" s="31" t="str">
        <f t="shared" si="35"/>
        <v>MUY BAJO</v>
      </c>
      <c r="K225" s="33">
        <f>+Hoja1!K225/Hoja1!$U$1</f>
        <v>70</v>
      </c>
      <c r="L225" s="33">
        <f>+Hoja1!L225/Hoja1!$U$1</f>
        <v>0</v>
      </c>
      <c r="M225" s="132">
        <f>+Hoja1!M225/Hoja1!$U$1</f>
        <v>0</v>
      </c>
      <c r="N225" s="33">
        <f>+Hoja1!N225/Hoja1!$U$1</f>
        <v>0</v>
      </c>
      <c r="O225" s="33">
        <f>+Hoja1!O225/Hoja1!$U$1</f>
        <v>0</v>
      </c>
      <c r="P225" s="127" t="e">
        <f t="shared" si="34"/>
        <v>#DIV/0!</v>
      </c>
      <c r="Q225" s="31" t="e">
        <f t="shared" si="38"/>
        <v>#DIV/0!</v>
      </c>
      <c r="R225" s="102"/>
      <c r="S225" s="32" t="e">
        <f t="shared" si="37"/>
        <v>#DIV/0!</v>
      </c>
      <c r="T225" s="31" t="e">
        <f t="shared" si="39"/>
        <v>#DIV/0!</v>
      </c>
    </row>
    <row r="226" spans="1:20" ht="25.5" hidden="1" x14ac:dyDescent="0.25">
      <c r="A226" s="141"/>
      <c r="B226" s="10" t="s">
        <v>123</v>
      </c>
      <c r="C226" s="3" t="s">
        <v>27</v>
      </c>
      <c r="D226" s="1" t="s">
        <v>133</v>
      </c>
      <c r="E226" s="49">
        <v>111</v>
      </c>
      <c r="F226" s="54">
        <v>121</v>
      </c>
      <c r="G226" s="49" t="s">
        <v>291</v>
      </c>
      <c r="H226" s="136">
        <v>3</v>
      </c>
      <c r="I226" s="55">
        <f t="shared" si="36"/>
        <v>2.4793388429752067E-2</v>
      </c>
      <c r="J226" s="31" t="str">
        <f t="shared" si="35"/>
        <v>MUY BAJO</v>
      </c>
      <c r="K226" s="33">
        <f>+Hoja1!K226/Hoja1!$U$1</f>
        <v>605</v>
      </c>
      <c r="L226" s="33">
        <f>+Hoja1!L226/Hoja1!$U$1</f>
        <v>30</v>
      </c>
      <c r="M226" s="132">
        <f>+Hoja1!M226/Hoja1!$U$1</f>
        <v>4.9586776859504132E-8</v>
      </c>
      <c r="N226" s="33">
        <f>+Hoja1!N226/Hoja1!$U$1</f>
        <v>0</v>
      </c>
      <c r="O226" s="33">
        <f>+Hoja1!O226/Hoja1!$U$1</f>
        <v>14.976784</v>
      </c>
      <c r="P226" s="127">
        <f t="shared" si="34"/>
        <v>0.49922613333333332</v>
      </c>
      <c r="Q226" s="31" t="str">
        <f t="shared" si="38"/>
        <v>MEDIO</v>
      </c>
      <c r="R226" s="102"/>
      <c r="S226" s="32">
        <f t="shared" si="37"/>
        <v>1.2377507438016529E-2</v>
      </c>
      <c r="T226" s="31" t="str">
        <f t="shared" si="39"/>
        <v>MUY BAJO</v>
      </c>
    </row>
    <row r="227" spans="1:20" ht="25.5" hidden="1" x14ac:dyDescent="0.25">
      <c r="A227" s="141"/>
      <c r="B227" s="10" t="s">
        <v>123</v>
      </c>
      <c r="C227" s="3" t="s">
        <v>29</v>
      </c>
      <c r="D227" s="1" t="s">
        <v>133</v>
      </c>
      <c r="E227" s="49">
        <v>15</v>
      </c>
      <c r="F227" s="54">
        <v>23</v>
      </c>
      <c r="G227" s="49" t="s">
        <v>291</v>
      </c>
      <c r="H227" s="136">
        <v>0</v>
      </c>
      <c r="I227" s="55">
        <f t="shared" si="36"/>
        <v>0</v>
      </c>
      <c r="J227" s="31" t="str">
        <f t="shared" si="35"/>
        <v>MUY BAJO</v>
      </c>
      <c r="K227" s="33">
        <f>+Hoja1!K227/Hoja1!$U$1</f>
        <v>115</v>
      </c>
      <c r="L227" s="33">
        <f>+Hoja1!L227/Hoja1!$U$1</f>
        <v>0</v>
      </c>
      <c r="M227" s="132">
        <f>+Hoja1!M227/Hoja1!$U$1</f>
        <v>0</v>
      </c>
      <c r="N227" s="33">
        <f>+Hoja1!N227/Hoja1!$U$1</f>
        <v>0</v>
      </c>
      <c r="O227" s="33">
        <f>+Hoja1!O227/Hoja1!$U$1</f>
        <v>0</v>
      </c>
      <c r="P227" s="127" t="e">
        <f t="shared" si="34"/>
        <v>#DIV/0!</v>
      </c>
      <c r="Q227" s="31" t="e">
        <f t="shared" si="38"/>
        <v>#DIV/0!</v>
      </c>
      <c r="R227" s="102"/>
      <c r="S227" s="32" t="e">
        <f t="shared" si="37"/>
        <v>#DIV/0!</v>
      </c>
      <c r="T227" s="31" t="e">
        <f t="shared" si="39"/>
        <v>#DIV/0!</v>
      </c>
    </row>
    <row r="228" spans="1:20" ht="25.5" hidden="1" x14ac:dyDescent="0.25">
      <c r="A228" s="141"/>
      <c r="B228" s="10" t="s">
        <v>123</v>
      </c>
      <c r="C228" s="3" t="s">
        <v>30</v>
      </c>
      <c r="D228" s="1" t="s">
        <v>133</v>
      </c>
      <c r="E228" s="49">
        <v>15</v>
      </c>
      <c r="F228" s="54">
        <v>19</v>
      </c>
      <c r="G228" s="49" t="s">
        <v>291</v>
      </c>
      <c r="H228" s="136">
        <v>0</v>
      </c>
      <c r="I228" s="55">
        <f t="shared" si="36"/>
        <v>0</v>
      </c>
      <c r="J228" s="31" t="str">
        <f t="shared" si="35"/>
        <v>MUY BAJO</v>
      </c>
      <c r="K228" s="33">
        <f>+Hoja1!K228/Hoja1!$U$1</f>
        <v>95</v>
      </c>
      <c r="L228" s="33">
        <f>+Hoja1!L228/Hoja1!$U$1</f>
        <v>0</v>
      </c>
      <c r="M228" s="132">
        <f>+Hoja1!M228/Hoja1!$U$1</f>
        <v>0</v>
      </c>
      <c r="N228" s="33">
        <f>+Hoja1!N228/Hoja1!$U$1</f>
        <v>0</v>
      </c>
      <c r="O228" s="33">
        <f>+Hoja1!O228/Hoja1!$U$1</f>
        <v>0</v>
      </c>
      <c r="P228" s="127" t="e">
        <f t="shared" ref="P228:P251" si="40">+O228/L228</f>
        <v>#DIV/0!</v>
      </c>
      <c r="Q228" s="31" t="e">
        <f t="shared" si="38"/>
        <v>#DIV/0!</v>
      </c>
      <c r="R228" s="102"/>
      <c r="S228" s="32" t="e">
        <f t="shared" si="37"/>
        <v>#DIV/0!</v>
      </c>
      <c r="T228" s="31" t="e">
        <f t="shared" si="39"/>
        <v>#DIV/0!</v>
      </c>
    </row>
    <row r="229" spans="1:20" ht="25.5" hidden="1" x14ac:dyDescent="0.25">
      <c r="A229" s="141"/>
      <c r="B229" s="10" t="s">
        <v>123</v>
      </c>
      <c r="C229" s="3" t="s">
        <v>31</v>
      </c>
      <c r="D229" s="1" t="s">
        <v>133</v>
      </c>
      <c r="E229" s="49">
        <v>20</v>
      </c>
      <c r="F229" s="54">
        <v>36</v>
      </c>
      <c r="G229" s="49" t="s">
        <v>291</v>
      </c>
      <c r="H229" s="136">
        <v>0</v>
      </c>
      <c r="I229" s="55">
        <f t="shared" si="36"/>
        <v>0</v>
      </c>
      <c r="J229" s="31" t="str">
        <f t="shared" si="35"/>
        <v>MUY BAJO</v>
      </c>
      <c r="K229" s="33">
        <f>+Hoja1!K229/Hoja1!$U$1</f>
        <v>180</v>
      </c>
      <c r="L229" s="33">
        <f>+Hoja1!L229/Hoja1!$U$1</f>
        <v>0</v>
      </c>
      <c r="M229" s="132">
        <f>+Hoja1!M229/Hoja1!$U$1</f>
        <v>0</v>
      </c>
      <c r="N229" s="33">
        <f>+Hoja1!N229/Hoja1!$U$1</f>
        <v>0</v>
      </c>
      <c r="O229" s="33">
        <f>+Hoja1!O229/Hoja1!$U$1</f>
        <v>0</v>
      </c>
      <c r="P229" s="127" t="e">
        <f t="shared" si="40"/>
        <v>#DIV/0!</v>
      </c>
      <c r="Q229" s="31" t="e">
        <f t="shared" si="38"/>
        <v>#DIV/0!</v>
      </c>
      <c r="R229" s="102"/>
      <c r="S229" s="32" t="e">
        <f t="shared" si="37"/>
        <v>#DIV/0!</v>
      </c>
      <c r="T229" s="31" t="e">
        <f t="shared" si="39"/>
        <v>#DIV/0!</v>
      </c>
    </row>
    <row r="230" spans="1:20" ht="38.25" hidden="1" x14ac:dyDescent="0.25">
      <c r="A230" s="141"/>
      <c r="B230" s="10" t="s">
        <v>123</v>
      </c>
      <c r="C230" s="3" t="s">
        <v>27</v>
      </c>
      <c r="D230" s="1" t="s">
        <v>134</v>
      </c>
      <c r="E230" s="49">
        <v>5</v>
      </c>
      <c r="F230" s="49">
        <v>7</v>
      </c>
      <c r="G230" s="49" t="s">
        <v>291</v>
      </c>
      <c r="H230" s="136">
        <v>0</v>
      </c>
      <c r="I230" s="50">
        <f t="shared" si="36"/>
        <v>0</v>
      </c>
      <c r="J230" s="31" t="str">
        <f t="shared" si="35"/>
        <v>MUY BAJO</v>
      </c>
      <c r="K230" s="33">
        <f>+Hoja1!K230/Hoja1!$U$1</f>
        <v>70</v>
      </c>
      <c r="L230" s="33">
        <f>+Hoja1!L230/Hoja1!$U$1</f>
        <v>0</v>
      </c>
      <c r="M230" s="132">
        <f>+Hoja1!M230/Hoja1!$U$1</f>
        <v>0</v>
      </c>
      <c r="N230" s="33">
        <f>+Hoja1!N230/Hoja1!$U$1</f>
        <v>0</v>
      </c>
      <c r="O230" s="33">
        <f>+Hoja1!O230/Hoja1!$U$1</f>
        <v>0</v>
      </c>
      <c r="P230" s="127" t="e">
        <f t="shared" si="40"/>
        <v>#DIV/0!</v>
      </c>
      <c r="Q230" s="31" t="e">
        <f t="shared" si="38"/>
        <v>#DIV/0!</v>
      </c>
      <c r="R230" s="102"/>
      <c r="S230" s="32" t="e">
        <f t="shared" si="37"/>
        <v>#DIV/0!</v>
      </c>
      <c r="T230" s="31" t="e">
        <f t="shared" si="39"/>
        <v>#DIV/0!</v>
      </c>
    </row>
    <row r="231" spans="1:20" ht="38.25" hidden="1" x14ac:dyDescent="0.25">
      <c r="A231" s="141"/>
      <c r="B231" s="10" t="s">
        <v>123</v>
      </c>
      <c r="C231" s="3" t="s">
        <v>29</v>
      </c>
      <c r="D231" s="1" t="s">
        <v>134</v>
      </c>
      <c r="E231" s="49">
        <v>1</v>
      </c>
      <c r="F231" s="49">
        <v>1</v>
      </c>
      <c r="G231" s="49" t="s">
        <v>290</v>
      </c>
      <c r="H231" s="136">
        <v>0</v>
      </c>
      <c r="I231" s="50">
        <f t="shared" si="36"/>
        <v>0</v>
      </c>
      <c r="J231" s="31" t="str">
        <f t="shared" si="35"/>
        <v>MUY BAJO</v>
      </c>
      <c r="K231" s="33">
        <f>+Hoja1!K231/Hoja1!$U$1</f>
        <v>10</v>
      </c>
      <c r="L231" s="33">
        <f>+Hoja1!L231/Hoja1!$U$1</f>
        <v>0</v>
      </c>
      <c r="M231" s="132">
        <f>+Hoja1!M231/Hoja1!$U$1</f>
        <v>0</v>
      </c>
      <c r="N231" s="33">
        <f>+Hoja1!N231/Hoja1!$U$1</f>
        <v>0</v>
      </c>
      <c r="O231" s="33">
        <f>+Hoja1!O231/Hoja1!$U$1</f>
        <v>0</v>
      </c>
      <c r="P231" s="127" t="e">
        <f t="shared" si="40"/>
        <v>#DIV/0!</v>
      </c>
      <c r="Q231" s="31" t="e">
        <f t="shared" si="38"/>
        <v>#DIV/0!</v>
      </c>
      <c r="R231" s="102"/>
      <c r="S231" s="32" t="e">
        <f t="shared" si="37"/>
        <v>#DIV/0!</v>
      </c>
      <c r="T231" s="31" t="e">
        <f t="shared" si="39"/>
        <v>#DIV/0!</v>
      </c>
    </row>
    <row r="232" spans="1:20" ht="38.25" hidden="1" x14ac:dyDescent="0.25">
      <c r="A232" s="141"/>
      <c r="B232" s="10" t="s">
        <v>123</v>
      </c>
      <c r="C232" s="3" t="s">
        <v>30</v>
      </c>
      <c r="D232" s="1" t="s">
        <v>134</v>
      </c>
      <c r="E232" s="49">
        <v>1</v>
      </c>
      <c r="F232" s="49">
        <v>1</v>
      </c>
      <c r="G232" s="49" t="s">
        <v>290</v>
      </c>
      <c r="H232" s="136">
        <v>0</v>
      </c>
      <c r="I232" s="50">
        <f t="shared" si="36"/>
        <v>0</v>
      </c>
      <c r="J232" s="31" t="str">
        <f t="shared" si="35"/>
        <v>MUY BAJO</v>
      </c>
      <c r="K232" s="33">
        <f>+Hoja1!K232/Hoja1!$U$1</f>
        <v>10</v>
      </c>
      <c r="L232" s="33">
        <f>+Hoja1!L232/Hoja1!$U$1</f>
        <v>0</v>
      </c>
      <c r="M232" s="132">
        <f>+Hoja1!M232/Hoja1!$U$1</f>
        <v>0</v>
      </c>
      <c r="N232" s="33">
        <f>+Hoja1!N232/Hoja1!$U$1</f>
        <v>0</v>
      </c>
      <c r="O232" s="33">
        <f>+Hoja1!O232/Hoja1!$U$1</f>
        <v>0</v>
      </c>
      <c r="P232" s="127" t="e">
        <f t="shared" si="40"/>
        <v>#DIV/0!</v>
      </c>
      <c r="Q232" s="31" t="e">
        <f t="shared" si="38"/>
        <v>#DIV/0!</v>
      </c>
      <c r="R232" s="102"/>
      <c r="S232" s="32" t="e">
        <f t="shared" si="37"/>
        <v>#DIV/0!</v>
      </c>
      <c r="T232" s="31" t="e">
        <f t="shared" si="39"/>
        <v>#DIV/0!</v>
      </c>
    </row>
    <row r="233" spans="1:20" ht="38.25" hidden="1" x14ac:dyDescent="0.25">
      <c r="A233" s="141"/>
      <c r="B233" s="10" t="s">
        <v>123</v>
      </c>
      <c r="C233" s="3" t="s">
        <v>31</v>
      </c>
      <c r="D233" s="1" t="s">
        <v>134</v>
      </c>
      <c r="E233" s="49">
        <v>1</v>
      </c>
      <c r="F233" s="49">
        <v>1</v>
      </c>
      <c r="G233" s="49" t="s">
        <v>290</v>
      </c>
      <c r="H233" s="136">
        <v>0</v>
      </c>
      <c r="I233" s="50">
        <f t="shared" si="36"/>
        <v>0</v>
      </c>
      <c r="J233" s="31" t="str">
        <f t="shared" si="35"/>
        <v>MUY BAJO</v>
      </c>
      <c r="K233" s="33">
        <f>+Hoja1!K233/Hoja1!$U$1</f>
        <v>10</v>
      </c>
      <c r="L233" s="33">
        <f>+Hoja1!L233/Hoja1!$U$1</f>
        <v>0</v>
      </c>
      <c r="M233" s="132">
        <f>+Hoja1!M233/Hoja1!$U$1</f>
        <v>0</v>
      </c>
      <c r="N233" s="33">
        <f>+Hoja1!N233/Hoja1!$U$1</f>
        <v>0</v>
      </c>
      <c r="O233" s="33">
        <f>+Hoja1!O233/Hoja1!$U$1</f>
        <v>0</v>
      </c>
      <c r="P233" s="127" t="e">
        <f t="shared" si="40"/>
        <v>#DIV/0!</v>
      </c>
      <c r="Q233" s="31" t="e">
        <f t="shared" si="38"/>
        <v>#DIV/0!</v>
      </c>
      <c r="R233" s="102"/>
      <c r="S233" s="32" t="e">
        <f t="shared" si="37"/>
        <v>#DIV/0!</v>
      </c>
      <c r="T233" s="31" t="e">
        <f t="shared" si="39"/>
        <v>#DIV/0!</v>
      </c>
    </row>
    <row r="234" spans="1:20" ht="38.25" hidden="1" x14ac:dyDescent="0.25">
      <c r="A234" s="141"/>
      <c r="B234" s="10" t="s">
        <v>123</v>
      </c>
      <c r="C234" s="3" t="s">
        <v>27</v>
      </c>
      <c r="D234" s="1" t="s">
        <v>135</v>
      </c>
      <c r="E234" s="49">
        <v>3</v>
      </c>
      <c r="F234" s="54">
        <v>3</v>
      </c>
      <c r="G234" s="49" t="s">
        <v>291</v>
      </c>
      <c r="H234" s="136">
        <v>0</v>
      </c>
      <c r="I234" s="55">
        <f t="shared" si="36"/>
        <v>0</v>
      </c>
      <c r="J234" s="31" t="str">
        <f t="shared" si="35"/>
        <v>MUY BAJO</v>
      </c>
      <c r="K234" s="33">
        <f>+Hoja1!K234/Hoja1!$U$1</f>
        <v>30</v>
      </c>
      <c r="L234" s="33">
        <f>+Hoja1!L234/Hoja1!$U$1</f>
        <v>0</v>
      </c>
      <c r="M234" s="132">
        <f>+Hoja1!M234/Hoja1!$U$1</f>
        <v>0</v>
      </c>
      <c r="N234" s="33">
        <f>+Hoja1!N234/Hoja1!$U$1</f>
        <v>0</v>
      </c>
      <c r="O234" s="33">
        <f>+Hoja1!O234/Hoja1!$U$1</f>
        <v>0</v>
      </c>
      <c r="P234" s="127" t="e">
        <f t="shared" si="40"/>
        <v>#DIV/0!</v>
      </c>
      <c r="Q234" s="31" t="e">
        <f t="shared" si="38"/>
        <v>#DIV/0!</v>
      </c>
      <c r="R234" s="102"/>
      <c r="S234" s="32" t="e">
        <f t="shared" si="37"/>
        <v>#DIV/0!</v>
      </c>
      <c r="T234" s="31" t="e">
        <f t="shared" si="39"/>
        <v>#DIV/0!</v>
      </c>
    </row>
    <row r="235" spans="1:20" ht="38.25" hidden="1" x14ac:dyDescent="0.25">
      <c r="A235" s="141"/>
      <c r="B235" s="10" t="s">
        <v>123</v>
      </c>
      <c r="C235" s="3" t="s">
        <v>29</v>
      </c>
      <c r="D235" s="1" t="s">
        <v>135</v>
      </c>
      <c r="E235" s="49">
        <v>0</v>
      </c>
      <c r="F235" s="54">
        <v>1</v>
      </c>
      <c r="G235" s="49" t="s">
        <v>291</v>
      </c>
      <c r="H235" s="136">
        <v>0</v>
      </c>
      <c r="I235" s="55">
        <f t="shared" si="36"/>
        <v>0</v>
      </c>
      <c r="J235" s="31" t="str">
        <f t="shared" si="35"/>
        <v>MUY BAJO</v>
      </c>
      <c r="K235" s="33">
        <f>+Hoja1!K235/Hoja1!$U$1</f>
        <v>10</v>
      </c>
      <c r="L235" s="33">
        <f>+Hoja1!L235/Hoja1!$U$1</f>
        <v>0</v>
      </c>
      <c r="M235" s="132">
        <f>+Hoja1!M235/Hoja1!$U$1</f>
        <v>0</v>
      </c>
      <c r="N235" s="33">
        <f>+Hoja1!N235/Hoja1!$U$1</f>
        <v>0</v>
      </c>
      <c r="O235" s="33">
        <f>+Hoja1!O235/Hoja1!$U$1</f>
        <v>0</v>
      </c>
      <c r="P235" s="127" t="e">
        <f t="shared" si="40"/>
        <v>#DIV/0!</v>
      </c>
      <c r="Q235" s="31" t="e">
        <f t="shared" si="38"/>
        <v>#DIV/0!</v>
      </c>
      <c r="R235" s="102"/>
      <c r="S235" s="32" t="e">
        <f t="shared" si="37"/>
        <v>#DIV/0!</v>
      </c>
      <c r="T235" s="31" t="e">
        <f t="shared" si="39"/>
        <v>#DIV/0!</v>
      </c>
    </row>
    <row r="236" spans="1:20" ht="38.25" hidden="1" x14ac:dyDescent="0.25">
      <c r="A236" s="141"/>
      <c r="B236" s="10" t="s">
        <v>123</v>
      </c>
      <c r="C236" s="3" t="s">
        <v>30</v>
      </c>
      <c r="D236" s="1" t="s">
        <v>135</v>
      </c>
      <c r="E236" s="49">
        <v>0</v>
      </c>
      <c r="F236" s="54">
        <v>1</v>
      </c>
      <c r="G236" s="49" t="s">
        <v>291</v>
      </c>
      <c r="H236" s="136">
        <v>0</v>
      </c>
      <c r="I236" s="55">
        <f t="shared" si="36"/>
        <v>0</v>
      </c>
      <c r="J236" s="31" t="str">
        <f t="shared" si="35"/>
        <v>MUY BAJO</v>
      </c>
      <c r="K236" s="33">
        <f>+Hoja1!K236/Hoja1!$U$1</f>
        <v>10</v>
      </c>
      <c r="L236" s="33">
        <f>+Hoja1!L236/Hoja1!$U$1</f>
        <v>0</v>
      </c>
      <c r="M236" s="132">
        <f>+Hoja1!M236/Hoja1!$U$1</f>
        <v>0</v>
      </c>
      <c r="N236" s="33">
        <f>+Hoja1!N236/Hoja1!$U$1</f>
        <v>0</v>
      </c>
      <c r="O236" s="33">
        <f>+Hoja1!O236/Hoja1!$U$1</f>
        <v>0</v>
      </c>
      <c r="P236" s="127" t="e">
        <f t="shared" si="40"/>
        <v>#DIV/0!</v>
      </c>
      <c r="Q236" s="31" t="e">
        <f t="shared" si="38"/>
        <v>#DIV/0!</v>
      </c>
      <c r="R236" s="102"/>
      <c r="S236" s="32" t="e">
        <f t="shared" si="37"/>
        <v>#DIV/0!</v>
      </c>
      <c r="T236" s="31" t="e">
        <f t="shared" si="39"/>
        <v>#DIV/0!</v>
      </c>
    </row>
    <row r="237" spans="1:20" ht="38.25" hidden="1" x14ac:dyDescent="0.25">
      <c r="A237" s="141"/>
      <c r="B237" s="10" t="s">
        <v>123</v>
      </c>
      <c r="C237" s="3" t="s">
        <v>31</v>
      </c>
      <c r="D237" s="1" t="s">
        <v>135</v>
      </c>
      <c r="E237" s="49">
        <v>1</v>
      </c>
      <c r="F237" s="54">
        <v>1</v>
      </c>
      <c r="G237" s="49" t="s">
        <v>291</v>
      </c>
      <c r="H237" s="136">
        <v>0</v>
      </c>
      <c r="I237" s="55">
        <f t="shared" si="36"/>
        <v>0</v>
      </c>
      <c r="J237" s="31" t="str">
        <f t="shared" si="35"/>
        <v>MUY BAJO</v>
      </c>
      <c r="K237" s="33">
        <f>+Hoja1!K237/Hoja1!$U$1</f>
        <v>10</v>
      </c>
      <c r="L237" s="33">
        <f>+Hoja1!L237/Hoja1!$U$1</f>
        <v>0</v>
      </c>
      <c r="M237" s="132">
        <f>+Hoja1!M237/Hoja1!$U$1</f>
        <v>0</v>
      </c>
      <c r="N237" s="33">
        <f>+Hoja1!N237/Hoja1!$U$1</f>
        <v>0</v>
      </c>
      <c r="O237" s="33">
        <f>+Hoja1!O237/Hoja1!$U$1</f>
        <v>0</v>
      </c>
      <c r="P237" s="127" t="e">
        <f t="shared" si="40"/>
        <v>#DIV/0!</v>
      </c>
      <c r="Q237" s="31" t="e">
        <f t="shared" si="38"/>
        <v>#DIV/0!</v>
      </c>
      <c r="R237" s="102"/>
      <c r="S237" s="32" t="e">
        <f t="shared" si="37"/>
        <v>#DIV/0!</v>
      </c>
      <c r="T237" s="31" t="e">
        <f t="shared" si="39"/>
        <v>#DIV/0!</v>
      </c>
    </row>
    <row r="238" spans="1:20" ht="25.5" hidden="1" x14ac:dyDescent="0.25">
      <c r="A238" s="141"/>
      <c r="B238" s="10" t="s">
        <v>123</v>
      </c>
      <c r="C238" s="3" t="s">
        <v>27</v>
      </c>
      <c r="D238" s="1" t="s">
        <v>136</v>
      </c>
      <c r="E238" s="49">
        <v>184</v>
      </c>
      <c r="F238" s="54">
        <v>184</v>
      </c>
      <c r="G238" s="49" t="s">
        <v>291</v>
      </c>
      <c r="H238" s="136">
        <v>0</v>
      </c>
      <c r="I238" s="55">
        <f t="shared" si="36"/>
        <v>0</v>
      </c>
      <c r="J238" s="31" t="str">
        <f t="shared" si="35"/>
        <v>MUY BAJO</v>
      </c>
      <c r="K238" s="33">
        <f>+Hoja1!K238/Hoja1!$U$1</f>
        <v>92</v>
      </c>
      <c r="L238" s="33">
        <f>+Hoja1!L238/Hoja1!$U$1</f>
        <v>0</v>
      </c>
      <c r="M238" s="132">
        <f>+Hoja1!M238/Hoja1!$U$1</f>
        <v>0</v>
      </c>
      <c r="N238" s="33">
        <f>+Hoja1!N238/Hoja1!$U$1</f>
        <v>0</v>
      </c>
      <c r="O238" s="33">
        <f>+Hoja1!O238/Hoja1!$U$1</f>
        <v>0</v>
      </c>
      <c r="P238" s="127" t="e">
        <f t="shared" si="40"/>
        <v>#DIV/0!</v>
      </c>
      <c r="Q238" s="31" t="e">
        <f t="shared" si="38"/>
        <v>#DIV/0!</v>
      </c>
      <c r="R238" s="102"/>
      <c r="S238" s="32" t="e">
        <f t="shared" si="37"/>
        <v>#DIV/0!</v>
      </c>
      <c r="T238" s="31" t="e">
        <f t="shared" si="39"/>
        <v>#DIV/0!</v>
      </c>
    </row>
    <row r="239" spans="1:20" ht="25.5" hidden="1" x14ac:dyDescent="0.25">
      <c r="A239" s="141"/>
      <c r="B239" s="10" t="s">
        <v>123</v>
      </c>
      <c r="C239" s="3" t="s">
        <v>29</v>
      </c>
      <c r="D239" s="1" t="s">
        <v>136</v>
      </c>
      <c r="E239" s="49">
        <v>7</v>
      </c>
      <c r="F239" s="54">
        <v>7</v>
      </c>
      <c r="G239" s="49" t="s">
        <v>291</v>
      </c>
      <c r="H239" s="136">
        <v>0</v>
      </c>
      <c r="I239" s="55">
        <f t="shared" si="36"/>
        <v>0</v>
      </c>
      <c r="J239" s="31" t="str">
        <f t="shared" si="35"/>
        <v>MUY BAJO</v>
      </c>
      <c r="K239" s="33">
        <f>+Hoja1!K239/Hoja1!$U$1</f>
        <v>3.5</v>
      </c>
      <c r="L239" s="33">
        <f>+Hoja1!L239/Hoja1!$U$1</f>
        <v>0</v>
      </c>
      <c r="M239" s="132">
        <f>+Hoja1!M239/Hoja1!$U$1</f>
        <v>0</v>
      </c>
      <c r="N239" s="33">
        <f>+Hoja1!N239/Hoja1!$U$1</f>
        <v>0</v>
      </c>
      <c r="O239" s="33">
        <f>+Hoja1!O239/Hoja1!$U$1</f>
        <v>0</v>
      </c>
      <c r="P239" s="127" t="e">
        <f t="shared" si="40"/>
        <v>#DIV/0!</v>
      </c>
      <c r="Q239" s="31" t="e">
        <f t="shared" si="38"/>
        <v>#DIV/0!</v>
      </c>
      <c r="R239" s="102"/>
      <c r="S239" s="32" t="e">
        <f t="shared" si="37"/>
        <v>#DIV/0!</v>
      </c>
      <c r="T239" s="31" t="e">
        <f t="shared" si="39"/>
        <v>#DIV/0!</v>
      </c>
    </row>
    <row r="240" spans="1:20" ht="25.5" hidden="1" x14ac:dyDescent="0.25">
      <c r="A240" s="141"/>
      <c r="B240" s="10" t="s">
        <v>123</v>
      </c>
      <c r="C240" s="3" t="s">
        <v>30</v>
      </c>
      <c r="D240" s="1" t="s">
        <v>136</v>
      </c>
      <c r="E240" s="49">
        <v>13</v>
      </c>
      <c r="F240" s="54">
        <v>13</v>
      </c>
      <c r="G240" s="49" t="s">
        <v>291</v>
      </c>
      <c r="H240" s="136">
        <v>0</v>
      </c>
      <c r="I240" s="55">
        <f t="shared" si="36"/>
        <v>0</v>
      </c>
      <c r="J240" s="31" t="str">
        <f t="shared" si="35"/>
        <v>MUY BAJO</v>
      </c>
      <c r="K240" s="33">
        <f>+Hoja1!K240/Hoja1!$U$1</f>
        <v>6.5</v>
      </c>
      <c r="L240" s="33">
        <f>+Hoja1!L240/Hoja1!$U$1</f>
        <v>0</v>
      </c>
      <c r="M240" s="132">
        <f>+Hoja1!M240/Hoja1!$U$1</f>
        <v>0</v>
      </c>
      <c r="N240" s="33">
        <f>+Hoja1!N240/Hoja1!$U$1</f>
        <v>0</v>
      </c>
      <c r="O240" s="33">
        <f>+Hoja1!O240/Hoja1!$U$1</f>
        <v>0</v>
      </c>
      <c r="P240" s="127" t="e">
        <f t="shared" si="40"/>
        <v>#DIV/0!</v>
      </c>
      <c r="Q240" s="31" t="e">
        <f t="shared" si="38"/>
        <v>#DIV/0!</v>
      </c>
      <c r="R240" s="102"/>
      <c r="S240" s="32" t="e">
        <f t="shared" si="37"/>
        <v>#DIV/0!</v>
      </c>
      <c r="T240" s="31" t="e">
        <f t="shared" si="39"/>
        <v>#DIV/0!</v>
      </c>
    </row>
    <row r="241" spans="1:20" ht="25.5" hidden="1" x14ac:dyDescent="0.25">
      <c r="A241" s="141"/>
      <c r="B241" s="10" t="s">
        <v>123</v>
      </c>
      <c r="C241" s="3" t="s">
        <v>31</v>
      </c>
      <c r="D241" s="1" t="s">
        <v>136</v>
      </c>
      <c r="E241" s="49">
        <v>8</v>
      </c>
      <c r="F241" s="54">
        <v>8</v>
      </c>
      <c r="G241" s="49" t="s">
        <v>291</v>
      </c>
      <c r="H241" s="136">
        <v>0</v>
      </c>
      <c r="I241" s="55">
        <f t="shared" si="36"/>
        <v>0</v>
      </c>
      <c r="J241" s="31" t="str">
        <f t="shared" si="35"/>
        <v>MUY BAJO</v>
      </c>
      <c r="K241" s="33">
        <f>+Hoja1!K241/Hoja1!$U$1</f>
        <v>4</v>
      </c>
      <c r="L241" s="33">
        <f>+Hoja1!L241/Hoja1!$U$1</f>
        <v>0</v>
      </c>
      <c r="M241" s="132">
        <f>+Hoja1!M241/Hoja1!$U$1</f>
        <v>0</v>
      </c>
      <c r="N241" s="33">
        <f>+Hoja1!N241/Hoja1!$U$1</f>
        <v>0</v>
      </c>
      <c r="O241" s="33">
        <f>+Hoja1!O241/Hoja1!$U$1</f>
        <v>0</v>
      </c>
      <c r="P241" s="127" t="e">
        <f t="shared" si="40"/>
        <v>#DIV/0!</v>
      </c>
      <c r="Q241" s="31" t="e">
        <f t="shared" si="38"/>
        <v>#DIV/0!</v>
      </c>
      <c r="R241" s="102"/>
      <c r="S241" s="32" t="e">
        <f t="shared" si="37"/>
        <v>#DIV/0!</v>
      </c>
      <c r="T241" s="31" t="e">
        <f t="shared" si="39"/>
        <v>#DIV/0!</v>
      </c>
    </row>
    <row r="242" spans="1:20" ht="38.25" hidden="1" x14ac:dyDescent="0.25">
      <c r="A242" s="141"/>
      <c r="B242" s="10" t="s">
        <v>123</v>
      </c>
      <c r="C242" s="3" t="s">
        <v>1</v>
      </c>
      <c r="D242" s="1" t="s">
        <v>137</v>
      </c>
      <c r="E242" s="49">
        <v>1</v>
      </c>
      <c r="F242" s="54">
        <v>1</v>
      </c>
      <c r="G242" s="49" t="s">
        <v>290</v>
      </c>
      <c r="H242" s="136">
        <v>0</v>
      </c>
      <c r="I242" s="55">
        <f t="shared" si="36"/>
        <v>0</v>
      </c>
      <c r="J242" s="31" t="str">
        <f t="shared" si="35"/>
        <v>MUY BAJO</v>
      </c>
      <c r="K242" s="33">
        <f>+Hoja1!K242/Hoja1!$U$1</f>
        <v>55</v>
      </c>
      <c r="L242" s="33">
        <f>+Hoja1!L242/Hoja1!$U$1</f>
        <v>0</v>
      </c>
      <c r="M242" s="132">
        <f>+Hoja1!M242/Hoja1!$U$1</f>
        <v>0</v>
      </c>
      <c r="N242" s="33">
        <f>+Hoja1!N242/Hoja1!$U$1</f>
        <v>0</v>
      </c>
      <c r="O242" s="33">
        <f>+Hoja1!O242/Hoja1!$U$1</f>
        <v>0</v>
      </c>
      <c r="P242" s="127" t="e">
        <f t="shared" si="40"/>
        <v>#DIV/0!</v>
      </c>
      <c r="Q242" s="31" t="e">
        <f t="shared" si="38"/>
        <v>#DIV/0!</v>
      </c>
      <c r="R242" s="102"/>
      <c r="S242" s="32" t="e">
        <f t="shared" si="37"/>
        <v>#DIV/0!</v>
      </c>
      <c r="T242" s="31" t="e">
        <f t="shared" si="39"/>
        <v>#DIV/0!</v>
      </c>
    </row>
    <row r="243" spans="1:20" ht="25.5" hidden="1" x14ac:dyDescent="0.25">
      <c r="A243" s="141"/>
      <c r="B243" s="10" t="s">
        <v>123</v>
      </c>
      <c r="C243" s="3" t="s">
        <v>27</v>
      </c>
      <c r="D243" s="1" t="s">
        <v>138</v>
      </c>
      <c r="E243" s="49">
        <v>113</v>
      </c>
      <c r="F243" s="54">
        <v>113</v>
      </c>
      <c r="G243" s="49" t="s">
        <v>291</v>
      </c>
      <c r="H243" s="136">
        <v>19</v>
      </c>
      <c r="I243" s="55">
        <f t="shared" si="36"/>
        <v>0.16814159292035399</v>
      </c>
      <c r="J243" s="31" t="str">
        <f t="shared" si="35"/>
        <v>MUY BAJO</v>
      </c>
      <c r="K243" s="33">
        <f>+Hoja1!K243/Hoja1!$U$1</f>
        <v>1130</v>
      </c>
      <c r="L243" s="33">
        <f>+Hoja1!L243/Hoja1!$U$1</f>
        <v>181.91267999999999</v>
      </c>
      <c r="M243" s="132">
        <f>+Hoja1!M243/Hoja1!$U$1</f>
        <v>1.6098467256637169E-7</v>
      </c>
      <c r="N243" s="33">
        <f>+Hoja1!N243/Hoja1!$U$1</f>
        <v>171.297495</v>
      </c>
      <c r="O243" s="33">
        <f>+Hoja1!O243/Hoja1!$U$1</f>
        <v>171.297495</v>
      </c>
      <c r="P243" s="127">
        <f t="shared" si="40"/>
        <v>0.94164681098645786</v>
      </c>
      <c r="Q243" s="31" t="str">
        <f t="shared" si="38"/>
        <v>MUY ALTO</v>
      </c>
      <c r="R243" s="102"/>
      <c r="S243" s="32">
        <f t="shared" si="37"/>
        <v>0.15832999476763451</v>
      </c>
      <c r="T243" s="31" t="str">
        <f t="shared" si="39"/>
        <v>MUY BAJO</v>
      </c>
    </row>
    <row r="244" spans="1:20" ht="25.5" hidden="1" x14ac:dyDescent="0.25">
      <c r="A244" s="141"/>
      <c r="B244" s="10" t="s">
        <v>123</v>
      </c>
      <c r="C244" s="3" t="s">
        <v>29</v>
      </c>
      <c r="D244" s="1" t="s">
        <v>138</v>
      </c>
      <c r="E244" s="49">
        <v>3</v>
      </c>
      <c r="F244" s="54">
        <v>3</v>
      </c>
      <c r="G244" s="49" t="s">
        <v>291</v>
      </c>
      <c r="H244" s="136">
        <v>0</v>
      </c>
      <c r="I244" s="55">
        <f t="shared" si="36"/>
        <v>0</v>
      </c>
      <c r="J244" s="31" t="str">
        <f t="shared" si="35"/>
        <v>MUY BAJO</v>
      </c>
      <c r="K244" s="33">
        <f>+Hoja1!K244/Hoja1!$U$1</f>
        <v>30</v>
      </c>
      <c r="L244" s="33">
        <f>+Hoja1!L244/Hoja1!$U$1</f>
        <v>0</v>
      </c>
      <c r="M244" s="132">
        <f>+Hoja1!M244/Hoja1!$U$1</f>
        <v>0</v>
      </c>
      <c r="N244" s="33">
        <f>+Hoja1!N244/Hoja1!$U$1</f>
        <v>0</v>
      </c>
      <c r="O244" s="33">
        <f>+Hoja1!O244/Hoja1!$U$1</f>
        <v>0</v>
      </c>
      <c r="P244" s="127" t="e">
        <f t="shared" si="40"/>
        <v>#DIV/0!</v>
      </c>
      <c r="Q244" s="31" t="e">
        <f t="shared" si="38"/>
        <v>#DIV/0!</v>
      </c>
      <c r="R244" s="102"/>
      <c r="S244" s="32" t="e">
        <f t="shared" si="37"/>
        <v>#DIV/0!</v>
      </c>
      <c r="T244" s="31" t="e">
        <f t="shared" si="39"/>
        <v>#DIV/0!</v>
      </c>
    </row>
    <row r="245" spans="1:20" ht="25.5" hidden="1" x14ac:dyDescent="0.25">
      <c r="A245" s="141"/>
      <c r="B245" s="10" t="s">
        <v>123</v>
      </c>
      <c r="C245" s="3" t="s">
        <v>30</v>
      </c>
      <c r="D245" s="1" t="s">
        <v>138</v>
      </c>
      <c r="E245" s="49">
        <v>4</v>
      </c>
      <c r="F245" s="54">
        <v>4</v>
      </c>
      <c r="G245" s="49" t="s">
        <v>291</v>
      </c>
      <c r="H245" s="136">
        <v>0</v>
      </c>
      <c r="I245" s="55">
        <f t="shared" si="36"/>
        <v>0</v>
      </c>
      <c r="J245" s="31" t="str">
        <f t="shared" si="35"/>
        <v>MUY BAJO</v>
      </c>
      <c r="K245" s="33">
        <f>+Hoja1!K245/Hoja1!$U$1</f>
        <v>40</v>
      </c>
      <c r="L245" s="33">
        <f>+Hoja1!L245/Hoja1!$U$1</f>
        <v>1.5</v>
      </c>
      <c r="M245" s="132">
        <f>+Hoja1!M245/Hoja1!$U$1</f>
        <v>3.7499999999999998E-8</v>
      </c>
      <c r="N245" s="33">
        <f>+Hoja1!N245/Hoja1!$U$1</f>
        <v>0</v>
      </c>
      <c r="O245" s="33">
        <f>+Hoja1!O245/Hoja1!$U$1</f>
        <v>0</v>
      </c>
      <c r="P245" s="127">
        <f t="shared" si="40"/>
        <v>0</v>
      </c>
      <c r="Q245" s="31" t="str">
        <f t="shared" si="38"/>
        <v>MUY BAJO</v>
      </c>
      <c r="R245" s="102"/>
      <c r="S245" s="32">
        <f t="shared" si="37"/>
        <v>0</v>
      </c>
      <c r="T245" s="31" t="str">
        <f t="shared" si="39"/>
        <v>MUY BAJO</v>
      </c>
    </row>
    <row r="246" spans="1:20" ht="25.5" hidden="1" x14ac:dyDescent="0.25">
      <c r="A246" s="141"/>
      <c r="B246" s="10" t="s">
        <v>123</v>
      </c>
      <c r="C246" s="3" t="s">
        <v>31</v>
      </c>
      <c r="D246" s="1" t="s">
        <v>138</v>
      </c>
      <c r="E246" s="49">
        <v>6</v>
      </c>
      <c r="F246" s="54">
        <v>6</v>
      </c>
      <c r="G246" s="49" t="s">
        <v>291</v>
      </c>
      <c r="H246" s="136">
        <v>0</v>
      </c>
      <c r="I246" s="55">
        <f t="shared" si="36"/>
        <v>0</v>
      </c>
      <c r="J246" s="31" t="str">
        <f t="shared" si="35"/>
        <v>MUY BAJO</v>
      </c>
      <c r="K246" s="33">
        <f>+Hoja1!K246/Hoja1!$U$1</f>
        <v>60</v>
      </c>
      <c r="L246" s="33">
        <f>+Hoja1!L246/Hoja1!$U$1</f>
        <v>0</v>
      </c>
      <c r="M246" s="132">
        <f>+Hoja1!M246/Hoja1!$U$1</f>
        <v>0</v>
      </c>
      <c r="N246" s="33">
        <f>+Hoja1!N246/Hoja1!$U$1</f>
        <v>0</v>
      </c>
      <c r="O246" s="33">
        <f>+Hoja1!O246/Hoja1!$U$1</f>
        <v>0</v>
      </c>
      <c r="P246" s="127" t="e">
        <f t="shared" si="40"/>
        <v>#DIV/0!</v>
      </c>
      <c r="Q246" s="31" t="e">
        <f t="shared" si="38"/>
        <v>#DIV/0!</v>
      </c>
      <c r="R246" s="102"/>
      <c r="S246" s="32" t="e">
        <f t="shared" si="37"/>
        <v>#DIV/0!</v>
      </c>
      <c r="T246" s="31" t="e">
        <f t="shared" si="39"/>
        <v>#DIV/0!</v>
      </c>
    </row>
    <row r="247" spans="1:20" ht="25.5" hidden="1" x14ac:dyDescent="0.25">
      <c r="A247" s="141"/>
      <c r="B247" s="10" t="s">
        <v>123</v>
      </c>
      <c r="C247" s="3" t="s">
        <v>27</v>
      </c>
      <c r="D247" s="1" t="s">
        <v>139</v>
      </c>
      <c r="E247" s="83">
        <v>30381</v>
      </c>
      <c r="F247" s="54">
        <v>3038</v>
      </c>
      <c r="G247" s="49" t="s">
        <v>289</v>
      </c>
      <c r="H247" s="136">
        <v>51</v>
      </c>
      <c r="I247" s="55">
        <f t="shared" si="36"/>
        <v>1.6787360105332456E-2</v>
      </c>
      <c r="J247" s="31" t="str">
        <f t="shared" ref="J247:J315" si="41">IF(I247&lt;=20%,"MUY BAJO",IF(AND(I247&gt;20%,I247&lt;=40%),"BAJO",IF(AND(I247&gt;40%,I247&lt;=60%),"MEDIO",IF(AND(I247&gt;60%,I247&lt;=80%),"ALTO","MUY ALTO"))))</f>
        <v>MUY BAJO</v>
      </c>
      <c r="K247" s="33">
        <f>+Hoja1!K247/Hoja1!$U$1</f>
        <v>50</v>
      </c>
      <c r="L247" s="33">
        <f>+Hoja1!L247/Hoja1!$U$1</f>
        <v>88.410498000000004</v>
      </c>
      <c r="M247" s="132">
        <f>+Hoja1!M247/Hoja1!$U$1</f>
        <v>1.76820996E-6</v>
      </c>
      <c r="N247" s="33">
        <f>+Hoja1!N247/Hoja1!$U$1</f>
        <v>0</v>
      </c>
      <c r="O247" s="33">
        <f>+Hoja1!O247/Hoja1!$U$1</f>
        <v>0</v>
      </c>
      <c r="P247" s="127">
        <f t="shared" si="40"/>
        <v>0</v>
      </c>
      <c r="Q247" s="31" t="str">
        <f t="shared" si="38"/>
        <v>MUY BAJO</v>
      </c>
      <c r="R247" s="102"/>
      <c r="S247" s="32">
        <f t="shared" si="37"/>
        <v>0</v>
      </c>
      <c r="T247" s="31" t="str">
        <f t="shared" si="39"/>
        <v>MUY BAJO</v>
      </c>
    </row>
    <row r="248" spans="1:20" ht="25.5" hidden="1" x14ac:dyDescent="0.25">
      <c r="A248" s="141"/>
      <c r="B248" s="10" t="s">
        <v>123</v>
      </c>
      <c r="C248" s="3" t="s">
        <v>29</v>
      </c>
      <c r="D248" s="1" t="s">
        <v>139</v>
      </c>
      <c r="E248" s="83">
        <v>2082</v>
      </c>
      <c r="F248" s="54">
        <v>208</v>
      </c>
      <c r="G248" s="49" t="s">
        <v>289</v>
      </c>
      <c r="H248" s="136">
        <v>0</v>
      </c>
      <c r="I248" s="55">
        <f t="shared" si="36"/>
        <v>0</v>
      </c>
      <c r="J248" s="31" t="str">
        <f t="shared" si="41"/>
        <v>MUY BAJO</v>
      </c>
      <c r="K248" s="33">
        <f>+Hoja1!K248/Hoja1!$U$1</f>
        <v>8</v>
      </c>
      <c r="L248" s="33">
        <f>+Hoja1!L248/Hoja1!$U$1</f>
        <v>0</v>
      </c>
      <c r="M248" s="132">
        <f>+Hoja1!M248/Hoja1!$U$1</f>
        <v>0</v>
      </c>
      <c r="N248" s="33">
        <f>+Hoja1!N248/Hoja1!$U$1</f>
        <v>0</v>
      </c>
      <c r="O248" s="33">
        <f>+Hoja1!O248/Hoja1!$U$1</f>
        <v>0</v>
      </c>
      <c r="P248" s="127" t="e">
        <f t="shared" si="40"/>
        <v>#DIV/0!</v>
      </c>
      <c r="Q248" s="31" t="e">
        <f t="shared" si="38"/>
        <v>#DIV/0!</v>
      </c>
      <c r="R248" s="102"/>
      <c r="S248" s="32" t="e">
        <f t="shared" si="37"/>
        <v>#DIV/0!</v>
      </c>
      <c r="T248" s="31" t="e">
        <f t="shared" si="39"/>
        <v>#DIV/0!</v>
      </c>
    </row>
    <row r="249" spans="1:20" ht="25.5" hidden="1" x14ac:dyDescent="0.25">
      <c r="A249" s="141"/>
      <c r="B249" s="10" t="s">
        <v>123</v>
      </c>
      <c r="C249" s="3" t="s">
        <v>30</v>
      </c>
      <c r="D249" s="1" t="s">
        <v>139</v>
      </c>
      <c r="E249" s="83">
        <v>1809</v>
      </c>
      <c r="F249" s="54">
        <v>181</v>
      </c>
      <c r="G249" s="49" t="s">
        <v>289</v>
      </c>
      <c r="H249" s="136">
        <v>0</v>
      </c>
      <c r="I249" s="55">
        <f t="shared" si="36"/>
        <v>0</v>
      </c>
      <c r="J249" s="31" t="str">
        <f t="shared" si="41"/>
        <v>MUY BAJO</v>
      </c>
      <c r="K249" s="33">
        <f>+Hoja1!K249/Hoja1!$U$1</f>
        <v>8</v>
      </c>
      <c r="L249" s="33">
        <f>+Hoja1!L249/Hoja1!$U$1</f>
        <v>0</v>
      </c>
      <c r="M249" s="132">
        <f>+Hoja1!M249/Hoja1!$U$1</f>
        <v>0</v>
      </c>
      <c r="N249" s="33">
        <f>+Hoja1!N249/Hoja1!$U$1</f>
        <v>0</v>
      </c>
      <c r="O249" s="33">
        <f>+Hoja1!O249/Hoja1!$U$1</f>
        <v>0</v>
      </c>
      <c r="P249" s="127" t="e">
        <f t="shared" si="40"/>
        <v>#DIV/0!</v>
      </c>
      <c r="Q249" s="31" t="e">
        <f t="shared" si="38"/>
        <v>#DIV/0!</v>
      </c>
      <c r="R249" s="102"/>
      <c r="S249" s="32" t="e">
        <f t="shared" si="37"/>
        <v>#DIV/0!</v>
      </c>
      <c r="T249" s="31" t="e">
        <f t="shared" si="39"/>
        <v>#DIV/0!</v>
      </c>
    </row>
    <row r="250" spans="1:20" ht="25.5" hidden="1" x14ac:dyDescent="0.25">
      <c r="A250" s="141"/>
      <c r="B250" s="10" t="s">
        <v>123</v>
      </c>
      <c r="C250" s="3" t="s">
        <v>31</v>
      </c>
      <c r="D250" s="1" t="s">
        <v>139</v>
      </c>
      <c r="E250" s="83">
        <v>2309</v>
      </c>
      <c r="F250" s="54">
        <v>231</v>
      </c>
      <c r="G250" s="49" t="s">
        <v>289</v>
      </c>
      <c r="H250" s="136">
        <v>0</v>
      </c>
      <c r="I250" s="55">
        <f t="shared" si="36"/>
        <v>0</v>
      </c>
      <c r="J250" s="31" t="str">
        <f t="shared" si="41"/>
        <v>MUY BAJO</v>
      </c>
      <c r="K250" s="33">
        <f>+Hoja1!K250/Hoja1!$U$1</f>
        <v>8</v>
      </c>
      <c r="L250" s="33">
        <f>+Hoja1!L250/Hoja1!$U$1</f>
        <v>0</v>
      </c>
      <c r="M250" s="132">
        <f>+Hoja1!M250/Hoja1!$U$1</f>
        <v>0</v>
      </c>
      <c r="N250" s="33">
        <f>+Hoja1!N250/Hoja1!$U$1</f>
        <v>0</v>
      </c>
      <c r="O250" s="33">
        <f>+Hoja1!O250/Hoja1!$U$1</f>
        <v>0</v>
      </c>
      <c r="P250" s="127" t="e">
        <f t="shared" si="40"/>
        <v>#DIV/0!</v>
      </c>
      <c r="Q250" s="31" t="e">
        <f t="shared" si="38"/>
        <v>#DIV/0!</v>
      </c>
      <c r="R250" s="102"/>
      <c r="S250" s="32" t="e">
        <f t="shared" si="37"/>
        <v>#DIV/0!</v>
      </c>
      <c r="T250" s="31" t="e">
        <f t="shared" si="39"/>
        <v>#DIV/0!</v>
      </c>
    </row>
    <row r="251" spans="1:20" ht="25.5" hidden="1" x14ac:dyDescent="0.25">
      <c r="A251" s="141"/>
      <c r="B251" s="10" t="s">
        <v>123</v>
      </c>
      <c r="C251" s="3" t="s">
        <v>1</v>
      </c>
      <c r="D251" s="1" t="s">
        <v>140</v>
      </c>
      <c r="E251" s="49">
        <v>25</v>
      </c>
      <c r="F251" s="54">
        <v>25</v>
      </c>
      <c r="G251" s="49" t="s">
        <v>291</v>
      </c>
      <c r="H251" s="136">
        <v>9</v>
      </c>
      <c r="I251" s="55">
        <f t="shared" si="36"/>
        <v>0.36</v>
      </c>
      <c r="J251" s="31" t="str">
        <f t="shared" si="41"/>
        <v>BAJO</v>
      </c>
      <c r="K251" s="33">
        <f>+Hoja1!K251/Hoja1!$U$1</f>
        <v>1200</v>
      </c>
      <c r="L251" s="33">
        <f>+Hoja1!L251/Hoja1!$U$1</f>
        <v>1078.6873869999999</v>
      </c>
      <c r="M251" s="132">
        <f>+Hoja1!M251/Hoja1!$U$1</f>
        <v>8.9890615583333332E-7</v>
      </c>
      <c r="N251" s="33">
        <f>+Hoja1!N251/Hoja1!$U$1</f>
        <v>36</v>
      </c>
      <c r="O251" s="33">
        <f>+Hoja1!O251/Hoja1!$U$1</f>
        <v>855.049802</v>
      </c>
      <c r="P251" s="127">
        <f t="shared" si="40"/>
        <v>0.79267618431882159</v>
      </c>
      <c r="Q251" s="31" t="str">
        <f t="shared" si="38"/>
        <v>ALTO</v>
      </c>
      <c r="R251" s="102"/>
      <c r="S251" s="32">
        <f t="shared" si="37"/>
        <v>0.28536342635477574</v>
      </c>
      <c r="T251" s="31" t="str">
        <f t="shared" si="39"/>
        <v>BAJO</v>
      </c>
    </row>
    <row r="252" spans="1:20" ht="15" customHeight="1" x14ac:dyDescent="0.25">
      <c r="A252" s="141"/>
      <c r="B252" s="11" t="s">
        <v>321</v>
      </c>
      <c r="C252" s="20"/>
      <c r="D252" s="7"/>
      <c r="E252" s="52"/>
      <c r="F252" s="77"/>
      <c r="G252" s="52"/>
      <c r="H252" s="77"/>
      <c r="I252" s="185">
        <f>+AVERAGE(I193:I251)</f>
        <v>0.38160980978282627</v>
      </c>
      <c r="J252" s="186" t="str">
        <f t="shared" si="41"/>
        <v>BAJO</v>
      </c>
      <c r="K252" s="36">
        <f>+Hoja1!K252/Hoja1!$U$1</f>
        <v>12424.5</v>
      </c>
      <c r="L252" s="36">
        <f>+Hoja1!L252/Hoja1!$U$1</f>
        <v>8495.7538609999992</v>
      </c>
      <c r="M252" s="75">
        <f>+Hoja1!M252/Hoja1!$U$1</f>
        <v>6.8379040291359813E-7</v>
      </c>
      <c r="N252" s="36">
        <f>+Hoja1!N252/Hoja1!$U$1</f>
        <v>1447.169502</v>
      </c>
      <c r="O252" s="36">
        <f>+Hoja1!O252/Hoja1!$U$1</f>
        <v>3368.4053060000001</v>
      </c>
      <c r="P252" s="175">
        <f>+O252/L252</f>
        <v>0.39648103759958969</v>
      </c>
      <c r="Q252" s="168" t="str">
        <f t="shared" si="38"/>
        <v>BAJO</v>
      </c>
      <c r="R252" s="177"/>
      <c r="S252" s="178">
        <f t="shared" si="37"/>
        <v>0.15130105334087701</v>
      </c>
      <c r="T252" s="168" t="str">
        <f t="shared" si="39"/>
        <v>MUY BAJO</v>
      </c>
    </row>
    <row r="253" spans="1:20" hidden="1" x14ac:dyDescent="0.25">
      <c r="A253" s="141"/>
      <c r="B253" s="10" t="s">
        <v>141</v>
      </c>
      <c r="C253" s="3" t="s">
        <v>1</v>
      </c>
      <c r="D253" s="1" t="s">
        <v>142</v>
      </c>
      <c r="E253" s="49">
        <v>87</v>
      </c>
      <c r="F253" s="54">
        <v>2</v>
      </c>
      <c r="G253" s="49" t="s">
        <v>289</v>
      </c>
      <c r="H253" s="136">
        <v>2</v>
      </c>
      <c r="I253" s="55">
        <f>+H253/F253</f>
        <v>1</v>
      </c>
      <c r="J253" s="31" t="str">
        <f t="shared" si="41"/>
        <v>MUY ALTO</v>
      </c>
      <c r="K253" s="33">
        <f>+Hoja1!K253/Hoja1!$U$1</f>
        <v>818</v>
      </c>
      <c r="L253" s="33">
        <f>+Hoja1!L253/Hoja1!$U$1</f>
        <v>658</v>
      </c>
      <c r="M253" s="132">
        <f>+Hoja1!M253/Hoja1!$U$1</f>
        <v>8.0440097799511E-7</v>
      </c>
      <c r="N253" s="33">
        <f>+Hoja1!N253/Hoja1!$U$1</f>
        <v>193.70666499999999</v>
      </c>
      <c r="O253" s="33">
        <f>+Hoja1!O253/Hoja1!$U$1</f>
        <v>587.189796</v>
      </c>
      <c r="P253" s="127">
        <f>+O253/L253</f>
        <v>0.89238570820668695</v>
      </c>
      <c r="Q253" s="31" t="str">
        <f t="shared" si="38"/>
        <v>MUY ALTO</v>
      </c>
      <c r="R253" s="102"/>
      <c r="S253" s="32">
        <f t="shared" si="37"/>
        <v>0.89238570820668695</v>
      </c>
      <c r="T253" s="31" t="str">
        <f t="shared" si="39"/>
        <v>MUY ALTO</v>
      </c>
    </row>
    <row r="254" spans="1:20" ht="25.5" hidden="1" x14ac:dyDescent="0.25">
      <c r="A254" s="141"/>
      <c r="B254" s="10" t="s">
        <v>143</v>
      </c>
      <c r="C254" s="3" t="s">
        <v>1</v>
      </c>
      <c r="D254" s="1" t="s">
        <v>144</v>
      </c>
      <c r="E254" s="49">
        <v>87</v>
      </c>
      <c r="F254" s="54">
        <v>87</v>
      </c>
      <c r="G254" s="49" t="s">
        <v>291</v>
      </c>
      <c r="H254" s="136">
        <v>0</v>
      </c>
      <c r="I254" s="55">
        <f t="shared" si="36"/>
        <v>0</v>
      </c>
      <c r="J254" s="31" t="str">
        <f t="shared" si="41"/>
        <v>MUY BAJO</v>
      </c>
      <c r="K254" s="33">
        <f>+Hoja1!K254/Hoja1!$U$1</f>
        <v>910</v>
      </c>
      <c r="L254" s="33">
        <f>+Hoja1!L254/Hoja1!$U$1</f>
        <v>680</v>
      </c>
      <c r="M254" s="132">
        <f>+Hoja1!M254/Hoja1!$U$1</f>
        <v>7.4725274725274726E-7</v>
      </c>
      <c r="N254" s="33">
        <f>+Hoja1!N254/Hoja1!$U$1</f>
        <v>171.64991699999999</v>
      </c>
      <c r="O254" s="33">
        <f>+Hoja1!O254/Hoja1!$U$1</f>
        <v>613.70489199999997</v>
      </c>
      <c r="P254" s="127">
        <f t="shared" ref="P254:P265" si="42">+O254/L254</f>
        <v>0.90250719411764702</v>
      </c>
      <c r="Q254" s="31" t="str">
        <f t="shared" si="38"/>
        <v>MUY ALTO</v>
      </c>
      <c r="R254" s="102"/>
      <c r="S254" s="32">
        <f t="shared" si="37"/>
        <v>0</v>
      </c>
      <c r="T254" s="31" t="str">
        <f t="shared" si="39"/>
        <v>MUY BAJO</v>
      </c>
    </row>
    <row r="255" spans="1:20" ht="25.5" hidden="1" x14ac:dyDescent="0.25">
      <c r="A255" s="141"/>
      <c r="B255" s="10" t="s">
        <v>145</v>
      </c>
      <c r="C255" s="3" t="s">
        <v>1</v>
      </c>
      <c r="D255" s="1" t="s">
        <v>146</v>
      </c>
      <c r="E255" s="49">
        <v>3632</v>
      </c>
      <c r="F255" s="54">
        <v>4460</v>
      </c>
      <c r="G255" s="49" t="s">
        <v>290</v>
      </c>
      <c r="H255" s="136">
        <v>3900</v>
      </c>
      <c r="I255" s="55">
        <f t="shared" si="36"/>
        <v>0.87443946188340804</v>
      </c>
      <c r="J255" s="31" t="str">
        <f t="shared" si="41"/>
        <v>MUY ALTO</v>
      </c>
      <c r="K255" s="33">
        <f>+Hoja1!K255/Hoja1!$U$1</f>
        <v>1200</v>
      </c>
      <c r="L255" s="33">
        <f>+Hoja1!L255/Hoja1!$U$1</f>
        <v>907.46339999999998</v>
      </c>
      <c r="M255" s="132">
        <f>+Hoja1!M255/Hoja1!$U$1</f>
        <v>7.5621950000000007E-7</v>
      </c>
      <c r="N255" s="33">
        <f>+Hoja1!N255/Hoja1!$U$1</f>
        <v>0.78685499999999997</v>
      </c>
      <c r="O255" s="33">
        <f>+Hoja1!O255/Hoja1!$U$1</f>
        <v>777.62327600000003</v>
      </c>
      <c r="P255" s="127">
        <f t="shared" si="42"/>
        <v>0.85691971268483125</v>
      </c>
      <c r="Q255" s="31" t="str">
        <f t="shared" si="38"/>
        <v>MUY ALTO</v>
      </c>
      <c r="R255" s="102"/>
      <c r="S255" s="32">
        <f t="shared" si="37"/>
        <v>0.74932441243740844</v>
      </c>
      <c r="T255" s="31" t="str">
        <f t="shared" si="39"/>
        <v>ALTO</v>
      </c>
    </row>
    <row r="256" spans="1:20" ht="25.5" hidden="1" x14ac:dyDescent="0.25">
      <c r="A256" s="141"/>
      <c r="B256" s="10" t="s">
        <v>147</v>
      </c>
      <c r="C256" s="3" t="s">
        <v>1</v>
      </c>
      <c r="D256" s="1" t="s">
        <v>148</v>
      </c>
      <c r="E256" s="49">
        <v>2666</v>
      </c>
      <c r="F256" s="54">
        <v>2666</v>
      </c>
      <c r="G256" s="49" t="s">
        <v>291</v>
      </c>
      <c r="H256" s="136">
        <v>0</v>
      </c>
      <c r="I256" s="55">
        <f t="shared" si="36"/>
        <v>0</v>
      </c>
      <c r="J256" s="31" t="str">
        <f t="shared" si="41"/>
        <v>MUY BAJO</v>
      </c>
      <c r="K256" s="33">
        <f>+Hoja1!K256/Hoja1!$U$1</f>
        <v>340</v>
      </c>
      <c r="L256" s="33">
        <f>+Hoja1!L256/Hoja1!$U$1</f>
        <v>376.33800200000002</v>
      </c>
      <c r="M256" s="132">
        <f>+Hoja1!M256/Hoja1!$U$1</f>
        <v>1.1068764764705884E-6</v>
      </c>
      <c r="N256" s="33">
        <f>+Hoja1!N256/Hoja1!$U$1</f>
        <v>43.825189000000002</v>
      </c>
      <c r="O256" s="33">
        <f>+Hoja1!O256/Hoja1!$U$1</f>
        <v>305.88145900000001</v>
      </c>
      <c r="P256" s="127">
        <f t="shared" si="42"/>
        <v>0.81278387347127379</v>
      </c>
      <c r="Q256" s="31" t="str">
        <f t="shared" si="38"/>
        <v>MUY ALTO</v>
      </c>
      <c r="R256" s="102"/>
      <c r="S256" s="32">
        <f t="shared" si="37"/>
        <v>0</v>
      </c>
      <c r="T256" s="31" t="str">
        <f t="shared" si="39"/>
        <v>MUY BAJO</v>
      </c>
    </row>
    <row r="257" spans="1:20" ht="25.5" hidden="1" x14ac:dyDescent="0.25">
      <c r="A257" s="141"/>
      <c r="B257" s="10" t="s">
        <v>149</v>
      </c>
      <c r="C257" s="3" t="s">
        <v>1</v>
      </c>
      <c r="D257" s="1" t="s">
        <v>150</v>
      </c>
      <c r="E257" s="49">
        <v>100</v>
      </c>
      <c r="F257" s="54">
        <v>20</v>
      </c>
      <c r="G257" s="49" t="s">
        <v>289</v>
      </c>
      <c r="H257" s="136">
        <v>0</v>
      </c>
      <c r="I257" s="55">
        <f t="shared" si="36"/>
        <v>0</v>
      </c>
      <c r="J257" s="31" t="str">
        <f t="shared" si="41"/>
        <v>MUY BAJO</v>
      </c>
      <c r="K257" s="33">
        <f>+Hoja1!K257/Hoja1!$U$1</f>
        <v>1500</v>
      </c>
      <c r="L257" s="33">
        <f>+Hoja1!L257/Hoja1!$U$1</f>
        <v>947.34988399999997</v>
      </c>
      <c r="M257" s="132">
        <f>+Hoja1!M257/Hoja1!$U$1</f>
        <v>6.3156658933333335E-7</v>
      </c>
      <c r="N257" s="33">
        <f>+Hoja1!N257/Hoja1!$U$1</f>
        <v>0</v>
      </c>
      <c r="O257" s="33">
        <f>+Hoja1!O257/Hoja1!$U$1</f>
        <v>147.34988100000001</v>
      </c>
      <c r="P257" s="127">
        <f t="shared" si="42"/>
        <v>0.15553902891489668</v>
      </c>
      <c r="Q257" s="31" t="str">
        <f t="shared" si="38"/>
        <v>MUY BAJO</v>
      </c>
      <c r="R257" s="102"/>
      <c r="S257" s="32">
        <f t="shared" si="37"/>
        <v>0</v>
      </c>
      <c r="T257" s="31" t="str">
        <f t="shared" si="39"/>
        <v>MUY BAJO</v>
      </c>
    </row>
    <row r="258" spans="1:20" ht="38.25" hidden="1" x14ac:dyDescent="0.25">
      <c r="A258" s="141"/>
      <c r="B258" s="10" t="s">
        <v>151</v>
      </c>
      <c r="C258" s="3" t="s">
        <v>1</v>
      </c>
      <c r="D258" s="1" t="s">
        <v>152</v>
      </c>
      <c r="E258" s="65">
        <v>1</v>
      </c>
      <c r="F258" s="54">
        <v>1</v>
      </c>
      <c r="G258" s="49" t="s">
        <v>290</v>
      </c>
      <c r="H258" s="136">
        <v>1</v>
      </c>
      <c r="I258" s="55">
        <f t="shared" si="36"/>
        <v>1</v>
      </c>
      <c r="J258" s="31" t="str">
        <f t="shared" si="41"/>
        <v>MUY ALTO</v>
      </c>
      <c r="K258" s="33">
        <f>+Hoja1!K258/Hoja1!$U$1</f>
        <v>300</v>
      </c>
      <c r="L258" s="33">
        <f>+Hoja1!L258/Hoja1!$U$1</f>
        <v>242</v>
      </c>
      <c r="M258" s="132">
        <f>+Hoja1!M258/Hoja1!$U$1</f>
        <v>8.0666666666666664E-7</v>
      </c>
      <c r="N258" s="33">
        <f>+Hoja1!N258/Hoja1!$U$1</f>
        <v>98.875636999999998</v>
      </c>
      <c r="O258" s="33">
        <f>+Hoja1!O258/Hoja1!$U$1</f>
        <v>230.56136100000001</v>
      </c>
      <c r="P258" s="127">
        <f t="shared" si="42"/>
        <v>0.9527328966942149</v>
      </c>
      <c r="Q258" s="31" t="str">
        <f t="shared" si="38"/>
        <v>MUY ALTO</v>
      </c>
      <c r="R258" s="102"/>
      <c r="S258" s="32">
        <f t="shared" si="37"/>
        <v>0.9527328966942149</v>
      </c>
      <c r="T258" s="31" t="str">
        <f t="shared" si="39"/>
        <v>MUY ALTO</v>
      </c>
    </row>
    <row r="259" spans="1:20" ht="25.5" hidden="1" x14ac:dyDescent="0.25">
      <c r="A259" s="141"/>
      <c r="B259" s="10" t="s">
        <v>151</v>
      </c>
      <c r="C259" s="3" t="s">
        <v>1</v>
      </c>
      <c r="D259" s="1" t="s">
        <v>153</v>
      </c>
      <c r="E259" s="65">
        <v>1</v>
      </c>
      <c r="F259" s="54">
        <v>1</v>
      </c>
      <c r="G259" s="49" t="s">
        <v>290</v>
      </c>
      <c r="H259" s="136">
        <v>1</v>
      </c>
      <c r="I259" s="55">
        <f t="shared" si="36"/>
        <v>1</v>
      </c>
      <c r="J259" s="31" t="str">
        <f t="shared" si="41"/>
        <v>MUY ALTO</v>
      </c>
      <c r="K259" s="33">
        <f>+Hoja1!K259/Hoja1!$U$1</f>
        <v>350</v>
      </c>
      <c r="L259" s="33">
        <f>+Hoja1!L259/Hoja1!$U$1</f>
        <v>350</v>
      </c>
      <c r="M259" s="132">
        <f>+Hoja1!M259/Hoja1!$U$1</f>
        <v>9.9999999999999995E-7</v>
      </c>
      <c r="N259" s="33">
        <f>+Hoja1!N259/Hoja1!$U$1</f>
        <v>112.721434</v>
      </c>
      <c r="O259" s="33">
        <f>+Hoja1!O259/Hoja1!$U$1</f>
        <v>311.17537399999998</v>
      </c>
      <c r="P259" s="127">
        <f t="shared" si="42"/>
        <v>0.88907249714285708</v>
      </c>
      <c r="Q259" s="31" t="str">
        <f t="shared" si="38"/>
        <v>MUY ALTO</v>
      </c>
      <c r="R259" s="102"/>
      <c r="S259" s="32">
        <f t="shared" si="37"/>
        <v>0.88907249714285708</v>
      </c>
      <c r="T259" s="31" t="str">
        <f t="shared" si="39"/>
        <v>MUY ALTO</v>
      </c>
    </row>
    <row r="260" spans="1:20" ht="25.5" hidden="1" x14ac:dyDescent="0.25">
      <c r="A260" s="141"/>
      <c r="B260" s="10" t="s">
        <v>151</v>
      </c>
      <c r="C260" s="3" t="s">
        <v>1</v>
      </c>
      <c r="D260" s="1" t="s">
        <v>154</v>
      </c>
      <c r="E260" s="65">
        <v>1</v>
      </c>
      <c r="F260" s="54">
        <v>1</v>
      </c>
      <c r="G260" s="49" t="s">
        <v>290</v>
      </c>
      <c r="H260" s="136">
        <v>1</v>
      </c>
      <c r="I260" s="55">
        <f t="shared" si="36"/>
        <v>1</v>
      </c>
      <c r="J260" s="31" t="str">
        <f t="shared" si="41"/>
        <v>MUY ALTO</v>
      </c>
      <c r="K260" s="33">
        <f>+Hoja1!K260/Hoja1!$U$1</f>
        <v>300</v>
      </c>
      <c r="L260" s="33">
        <f>+Hoja1!L260/Hoja1!$U$1</f>
        <v>412</v>
      </c>
      <c r="M260" s="132">
        <f>+Hoja1!M260/Hoja1!$U$1</f>
        <v>1.3733333333333332E-6</v>
      </c>
      <c r="N260" s="33">
        <f>+Hoja1!N260/Hoja1!$U$1</f>
        <v>116.350442</v>
      </c>
      <c r="O260" s="33">
        <f>+Hoja1!O260/Hoja1!$U$1</f>
        <v>338.94270699999998</v>
      </c>
      <c r="P260" s="127">
        <f t="shared" si="42"/>
        <v>0.82267647330097082</v>
      </c>
      <c r="Q260" s="31" t="str">
        <f t="shared" si="38"/>
        <v>MUY ALTO</v>
      </c>
      <c r="R260" s="102"/>
      <c r="S260" s="32">
        <f t="shared" si="37"/>
        <v>0.82267647330097082</v>
      </c>
      <c r="T260" s="31" t="str">
        <f t="shared" si="39"/>
        <v>MUY ALTO</v>
      </c>
    </row>
    <row r="261" spans="1:20" ht="25.5" hidden="1" x14ac:dyDescent="0.25">
      <c r="A261" s="141"/>
      <c r="B261" s="10" t="s">
        <v>151</v>
      </c>
      <c r="C261" s="3" t="s">
        <v>1</v>
      </c>
      <c r="D261" s="1" t="s">
        <v>155</v>
      </c>
      <c r="E261" s="64">
        <v>0.5</v>
      </c>
      <c r="F261" s="48">
        <v>1</v>
      </c>
      <c r="G261" s="49" t="s">
        <v>290</v>
      </c>
      <c r="H261" s="136">
        <v>0.7</v>
      </c>
      <c r="I261" s="50">
        <f t="shared" si="36"/>
        <v>0.7</v>
      </c>
      <c r="J261" s="31" t="str">
        <f t="shared" si="41"/>
        <v>ALTO</v>
      </c>
      <c r="K261" s="33">
        <f>+Hoja1!K261/Hoja1!$U$1</f>
        <v>150</v>
      </c>
      <c r="L261" s="33">
        <f>+Hoja1!L261/Hoja1!$U$1</f>
        <v>63</v>
      </c>
      <c r="M261" s="132">
        <f>+Hoja1!M261/Hoja1!$U$1</f>
        <v>4.2E-7</v>
      </c>
      <c r="N261" s="33">
        <f>+Hoja1!N261/Hoja1!$U$1</f>
        <v>37.889999000000003</v>
      </c>
      <c r="O261" s="33">
        <f>+Hoja1!O261/Hoja1!$U$1</f>
        <v>57.864665000000002</v>
      </c>
      <c r="P261" s="127">
        <f t="shared" si="42"/>
        <v>0.91848674603174607</v>
      </c>
      <c r="Q261" s="31" t="str">
        <f t="shared" si="38"/>
        <v>MUY ALTO</v>
      </c>
      <c r="R261" s="102"/>
      <c r="S261" s="32">
        <f t="shared" si="37"/>
        <v>0.64294072222222221</v>
      </c>
      <c r="T261" s="31" t="str">
        <f t="shared" si="39"/>
        <v>ALTO</v>
      </c>
    </row>
    <row r="262" spans="1:20" ht="25.5" hidden="1" x14ac:dyDescent="0.25">
      <c r="A262" s="141"/>
      <c r="B262" s="10" t="s">
        <v>151</v>
      </c>
      <c r="C262" s="3" t="s">
        <v>1</v>
      </c>
      <c r="D262" s="1" t="s">
        <v>156</v>
      </c>
      <c r="E262" s="64">
        <v>0.6</v>
      </c>
      <c r="F262" s="48">
        <v>1</v>
      </c>
      <c r="G262" s="49" t="s">
        <v>290</v>
      </c>
      <c r="H262" s="136">
        <v>0.6</v>
      </c>
      <c r="I262" s="50">
        <f t="shared" si="36"/>
        <v>0.6</v>
      </c>
      <c r="J262" s="31" t="str">
        <f t="shared" si="41"/>
        <v>MEDIO</v>
      </c>
      <c r="K262" s="33">
        <f>+Hoja1!K262/Hoja1!$U$1</f>
        <v>100</v>
      </c>
      <c r="L262" s="33">
        <f>+Hoja1!L262/Hoja1!$U$1</f>
        <v>0</v>
      </c>
      <c r="M262" s="132">
        <f>+Hoja1!M262/Hoja1!$U$1</f>
        <v>0</v>
      </c>
      <c r="N262" s="33">
        <f>+Hoja1!N262/Hoja1!$U$1</f>
        <v>0</v>
      </c>
      <c r="O262" s="33">
        <f>+Hoja1!O262/Hoja1!$U$1</f>
        <v>0</v>
      </c>
      <c r="P262" s="127" t="e">
        <f t="shared" si="42"/>
        <v>#DIV/0!</v>
      </c>
      <c r="Q262" s="31" t="e">
        <f t="shared" si="38"/>
        <v>#DIV/0!</v>
      </c>
      <c r="R262" s="102"/>
      <c r="S262" s="32" t="e">
        <f t="shared" si="37"/>
        <v>#DIV/0!</v>
      </c>
      <c r="T262" s="31" t="e">
        <f t="shared" si="39"/>
        <v>#DIV/0!</v>
      </c>
    </row>
    <row r="263" spans="1:20" ht="38.25" hidden="1" x14ac:dyDescent="0.25">
      <c r="A263" s="141"/>
      <c r="B263" s="10" t="s">
        <v>151</v>
      </c>
      <c r="C263" s="3" t="s">
        <v>1</v>
      </c>
      <c r="D263" s="1" t="s">
        <v>157</v>
      </c>
      <c r="E263" s="64">
        <v>0.33</v>
      </c>
      <c r="F263" s="48">
        <v>0.17</v>
      </c>
      <c r="G263" s="49" t="s">
        <v>291</v>
      </c>
      <c r="H263" s="136">
        <v>0.3</v>
      </c>
      <c r="I263" s="50">
        <f t="shared" si="36"/>
        <v>1.7647058823529409</v>
      </c>
      <c r="J263" s="31" t="str">
        <f t="shared" si="41"/>
        <v>MUY ALTO</v>
      </c>
      <c r="K263" s="33">
        <f>+Hoja1!K263/Hoja1!$U$1</f>
        <v>30</v>
      </c>
      <c r="L263" s="33">
        <f>+Hoja1!L263/Hoja1!$U$1</f>
        <v>50</v>
      </c>
      <c r="M263" s="132">
        <f>+Hoja1!M263/Hoja1!$U$1</f>
        <v>1.6666666666666667E-6</v>
      </c>
      <c r="N263" s="33">
        <f>+Hoja1!N263/Hoja1!$U$1</f>
        <v>13.493039</v>
      </c>
      <c r="O263" s="33">
        <f>+Hoja1!O263/Hoja1!$U$1</f>
        <v>41.905442000000001</v>
      </c>
      <c r="P263" s="127">
        <f t="shared" si="42"/>
        <v>0.83810883999999997</v>
      </c>
      <c r="Q263" s="31" t="str">
        <f t="shared" si="38"/>
        <v>MUY ALTO</v>
      </c>
      <c r="R263" s="102"/>
      <c r="S263" s="32">
        <f t="shared" si="37"/>
        <v>1.4790155999999997</v>
      </c>
      <c r="T263" s="31" t="str">
        <f t="shared" si="39"/>
        <v>MUY ALTO</v>
      </c>
    </row>
    <row r="264" spans="1:20" ht="25.5" hidden="1" x14ac:dyDescent="0.25">
      <c r="A264" s="141"/>
      <c r="B264" s="10" t="s">
        <v>151</v>
      </c>
      <c r="C264" s="3" t="s">
        <v>1</v>
      </c>
      <c r="D264" s="1" t="s">
        <v>158</v>
      </c>
      <c r="E264" s="65">
        <v>2</v>
      </c>
      <c r="F264" s="54">
        <v>2</v>
      </c>
      <c r="G264" s="49" t="s">
        <v>291</v>
      </c>
      <c r="H264" s="136">
        <v>2</v>
      </c>
      <c r="I264" s="55">
        <f t="shared" ref="I264:I326" si="43">+H264/F264</f>
        <v>1</v>
      </c>
      <c r="J264" s="31" t="str">
        <f t="shared" si="41"/>
        <v>MUY ALTO</v>
      </c>
      <c r="K264" s="33">
        <f>+Hoja1!K264/Hoja1!$U$1</f>
        <v>380</v>
      </c>
      <c r="L264" s="33">
        <f>+Hoja1!L264/Hoja1!$U$1</f>
        <v>362.04666900000001</v>
      </c>
      <c r="M264" s="132">
        <f>+Hoja1!M264/Hoja1!$U$1</f>
        <v>9.5275439210526317E-7</v>
      </c>
      <c r="N264" s="33">
        <f>+Hoja1!N264/Hoja1!$U$1</f>
        <v>74.544165000000007</v>
      </c>
      <c r="O264" s="33">
        <f>+Hoja1!O264/Hoja1!$U$1</f>
        <v>253.76008200000001</v>
      </c>
      <c r="P264" s="127">
        <f t="shared" si="42"/>
        <v>0.70090434114724587</v>
      </c>
      <c r="Q264" s="31" t="str">
        <f t="shared" si="38"/>
        <v>ALTO</v>
      </c>
      <c r="R264" s="102"/>
      <c r="S264" s="32">
        <f t="shared" si="37"/>
        <v>0.70090434114724587</v>
      </c>
      <c r="T264" s="31" t="str">
        <f t="shared" si="39"/>
        <v>ALTO</v>
      </c>
    </row>
    <row r="265" spans="1:20" ht="38.25" hidden="1" x14ac:dyDescent="0.25">
      <c r="A265" s="141"/>
      <c r="B265" s="10" t="s">
        <v>151</v>
      </c>
      <c r="C265" s="3" t="s">
        <v>1</v>
      </c>
      <c r="D265" s="1" t="s">
        <v>159</v>
      </c>
      <c r="E265" s="64">
        <v>0.5</v>
      </c>
      <c r="F265" s="48">
        <v>1</v>
      </c>
      <c r="G265" s="49" t="s">
        <v>290</v>
      </c>
      <c r="H265" s="136">
        <v>0.70000000000000007</v>
      </c>
      <c r="I265" s="50">
        <f>+H265/F265</f>
        <v>0.70000000000000007</v>
      </c>
      <c r="J265" s="31" t="str">
        <f t="shared" si="41"/>
        <v>ALTO</v>
      </c>
      <c r="K265" s="33">
        <f>+Hoja1!K265/Hoja1!$U$1</f>
        <v>40</v>
      </c>
      <c r="L265" s="33">
        <f>+Hoja1!L265/Hoja1!$U$1</f>
        <v>290</v>
      </c>
      <c r="M265" s="132">
        <f>+Hoja1!M265/Hoja1!$U$1</f>
        <v>7.25E-6</v>
      </c>
      <c r="N265" s="33">
        <f>+Hoja1!N265/Hoja1!$U$1</f>
        <v>54.230696000000002</v>
      </c>
      <c r="O265" s="33">
        <f>+Hoja1!O265/Hoja1!$U$1</f>
        <v>69.524621999999994</v>
      </c>
      <c r="P265" s="127">
        <f t="shared" si="42"/>
        <v>0.23974007586206894</v>
      </c>
      <c r="Q265" s="31" t="str">
        <f t="shared" si="38"/>
        <v>BAJO</v>
      </c>
      <c r="R265" s="102"/>
      <c r="S265" s="32">
        <f t="shared" si="37"/>
        <v>0.16781805310344827</v>
      </c>
      <c r="T265" s="31" t="str">
        <f t="shared" si="39"/>
        <v>MUY BAJO</v>
      </c>
    </row>
    <row r="266" spans="1:20" ht="15" customHeight="1" x14ac:dyDescent="0.25">
      <c r="A266" s="141"/>
      <c r="B266" s="11" t="s">
        <v>320</v>
      </c>
      <c r="C266" s="20"/>
      <c r="D266" s="7"/>
      <c r="E266" s="84"/>
      <c r="F266" s="51"/>
      <c r="G266" s="52"/>
      <c r="H266" s="52"/>
      <c r="I266" s="167">
        <f>+AVERAGE(I253:I265)</f>
        <v>0.7414727187874115</v>
      </c>
      <c r="J266" s="186" t="str">
        <f t="shared" si="41"/>
        <v>ALTO</v>
      </c>
      <c r="K266" s="36">
        <f>+Hoja1!K266/Hoja1!$U$1</f>
        <v>6418</v>
      </c>
      <c r="L266" s="36">
        <f>+Hoja1!L266/Hoja1!$U$1</f>
        <v>5338.1979549999996</v>
      </c>
      <c r="M266" s="75">
        <f>+Hoja1!M266/Hoja1!$U$1</f>
        <v>8.3175412200062325E-7</v>
      </c>
      <c r="N266" s="36">
        <f>+Hoja1!N266/Hoja1!$U$1</f>
        <v>918.07403799999997</v>
      </c>
      <c r="O266" s="36">
        <f>+Hoja1!O266/Hoja1!$U$1</f>
        <v>3735.483557</v>
      </c>
      <c r="P266" s="175">
        <f>+O266/L266</f>
        <v>0.69976489978255219</v>
      </c>
      <c r="Q266" s="168" t="str">
        <f t="shared" si="38"/>
        <v>ALTO</v>
      </c>
      <c r="R266" s="171"/>
      <c r="S266" s="178">
        <f t="shared" si="37"/>
        <v>0.51885658275376956</v>
      </c>
      <c r="T266" s="186" t="str">
        <f t="shared" si="39"/>
        <v>MEDIO</v>
      </c>
    </row>
    <row r="267" spans="1:20" ht="15" customHeight="1" x14ac:dyDescent="0.25">
      <c r="A267" s="142"/>
      <c r="B267" s="12" t="s">
        <v>319</v>
      </c>
      <c r="C267" s="21"/>
      <c r="D267" s="9"/>
      <c r="E267" s="57"/>
      <c r="F267" s="61"/>
      <c r="G267" s="58"/>
      <c r="H267" s="58"/>
      <c r="I267" s="190">
        <f>+AVERAGE(I166,I187,I192,I252,I266)</f>
        <v>0.3857612142497866</v>
      </c>
      <c r="J267" s="182" t="str">
        <f t="shared" si="41"/>
        <v>BAJO</v>
      </c>
      <c r="K267" s="38">
        <f>+Hoja1!K267/Hoja1!$U$1</f>
        <v>41480.016364000003</v>
      </c>
      <c r="L267" s="38">
        <f>+Hoja1!L267/Hoja1!$U$1</f>
        <v>25054.761133</v>
      </c>
      <c r="M267" s="117">
        <f>+Hoja1!M267/Hoja1!$U$1</f>
        <v>2.8837082633646278E-6</v>
      </c>
      <c r="N267" s="38">
        <f>+Hoja1!N267/Hoja1!$U$1</f>
        <v>2615.832422</v>
      </c>
      <c r="O267" s="38">
        <f>+Hoja1!O267/Hoja1!$U$1</f>
        <v>16597.803447999999</v>
      </c>
      <c r="P267" s="179">
        <f>+O267/L267</f>
        <v>0.66246105320632187</v>
      </c>
      <c r="Q267" s="182" t="str">
        <f>IF(P267&lt;=20%,"MUY BAJO",IF(AND(P267&gt;20%,P267&lt;=40%),"BAJO",IF(AND(P267&gt;40%,P267&lt;=60%),"MEDIO",IF(AND(P267&gt;60%,P267&lt;=80%),"ALTO","MUY ALTO"))))</f>
        <v>ALTO</v>
      </c>
      <c r="R267" s="171"/>
      <c r="S267" s="180">
        <f t="shared" si="37"/>
        <v>0.25555178027806319</v>
      </c>
      <c r="T267" s="182" t="str">
        <f t="shared" si="39"/>
        <v>BAJO</v>
      </c>
    </row>
    <row r="268" spans="1:20" ht="25.5" hidden="1" customHeight="1" x14ac:dyDescent="0.25">
      <c r="A268" s="140" t="s">
        <v>311</v>
      </c>
      <c r="B268" s="10" t="s">
        <v>160</v>
      </c>
      <c r="C268" s="3" t="s">
        <v>27</v>
      </c>
      <c r="D268" s="1" t="s">
        <v>161</v>
      </c>
      <c r="E268" s="49">
        <v>178</v>
      </c>
      <c r="F268" s="54">
        <v>7</v>
      </c>
      <c r="G268" s="49" t="s">
        <v>289</v>
      </c>
      <c r="H268" s="136">
        <v>0</v>
      </c>
      <c r="I268" s="55">
        <f t="shared" si="43"/>
        <v>0</v>
      </c>
      <c r="J268" s="31" t="str">
        <f t="shared" si="41"/>
        <v>MUY BAJO</v>
      </c>
      <c r="K268" s="33">
        <f>+Hoja1!K268/Hoja1!$U$1</f>
        <v>323</v>
      </c>
      <c r="L268" s="33">
        <f>+Hoja1!L268/Hoja1!$U$1</f>
        <v>335.61462799999998</v>
      </c>
      <c r="M268" s="132">
        <f>+Hoja1!M268/Hoja1!$U$1</f>
        <v>1.0390545758513933E-6</v>
      </c>
      <c r="N268" s="33">
        <f>+Hoja1!N268/Hoja1!$U$1</f>
        <v>60.352393999999997</v>
      </c>
      <c r="O268" s="33">
        <f>+Hoja1!O268/Hoja1!$U$1</f>
        <v>217.46321699999999</v>
      </c>
      <c r="P268" s="127">
        <f t="shared" ref="P268:P319" si="44">+O268/L268</f>
        <v>0.64795512131253108</v>
      </c>
      <c r="Q268" s="31" t="str">
        <f t="shared" si="38"/>
        <v>ALTO</v>
      </c>
      <c r="R268" s="102"/>
      <c r="S268" s="32">
        <f t="shared" si="37"/>
        <v>0</v>
      </c>
      <c r="T268" s="31" t="str">
        <f t="shared" si="39"/>
        <v>MUY BAJO</v>
      </c>
    </row>
    <row r="269" spans="1:20" ht="25.5" hidden="1" x14ac:dyDescent="0.25">
      <c r="A269" s="141"/>
      <c r="B269" s="10" t="s">
        <v>160</v>
      </c>
      <c r="C269" s="3" t="s">
        <v>29</v>
      </c>
      <c r="D269" s="1" t="s">
        <v>161</v>
      </c>
      <c r="E269" s="49">
        <v>1</v>
      </c>
      <c r="F269" s="54">
        <v>1</v>
      </c>
      <c r="G269" s="49" t="s">
        <v>289</v>
      </c>
      <c r="H269" s="136">
        <v>0</v>
      </c>
      <c r="I269" s="55">
        <f t="shared" si="43"/>
        <v>0</v>
      </c>
      <c r="J269" s="31" t="str">
        <f t="shared" si="41"/>
        <v>MUY BAJO</v>
      </c>
      <c r="K269" s="33">
        <f>+Hoja1!K269/Hoja1!$U$1</f>
        <v>39</v>
      </c>
      <c r="L269" s="33">
        <f>+Hoja1!L269/Hoja1!$U$1</f>
        <v>39</v>
      </c>
      <c r="M269" s="132">
        <f>+Hoja1!M269/Hoja1!$U$1</f>
        <v>9.9999999999999995E-7</v>
      </c>
      <c r="N269" s="33">
        <f>+Hoja1!N269/Hoja1!$U$1</f>
        <v>2.34</v>
      </c>
      <c r="O269" s="33">
        <f>+Hoja1!O269/Hoja1!$U$1</f>
        <v>20.835028999999999</v>
      </c>
      <c r="P269" s="127">
        <f t="shared" si="44"/>
        <v>0.53423151282051273</v>
      </c>
      <c r="Q269" s="31" t="str">
        <f t="shared" si="38"/>
        <v>MEDIO</v>
      </c>
      <c r="R269" s="102"/>
      <c r="S269" s="32">
        <f t="shared" ref="S269:S326" si="45">+I269*P269</f>
        <v>0</v>
      </c>
      <c r="T269" s="31" t="str">
        <f t="shared" si="39"/>
        <v>MUY BAJO</v>
      </c>
    </row>
    <row r="270" spans="1:20" ht="25.5" hidden="1" x14ac:dyDescent="0.25">
      <c r="A270" s="141"/>
      <c r="B270" s="10" t="s">
        <v>160</v>
      </c>
      <c r="C270" s="3" t="s">
        <v>30</v>
      </c>
      <c r="D270" s="1" t="s">
        <v>161</v>
      </c>
      <c r="E270" s="49">
        <v>1</v>
      </c>
      <c r="F270" s="54">
        <v>1</v>
      </c>
      <c r="G270" s="49" t="s">
        <v>289</v>
      </c>
      <c r="H270" s="136">
        <v>0</v>
      </c>
      <c r="I270" s="55">
        <f t="shared" si="43"/>
        <v>0</v>
      </c>
      <c r="J270" s="31" t="str">
        <f t="shared" si="41"/>
        <v>MUY BAJO</v>
      </c>
      <c r="K270" s="33">
        <f>+Hoja1!K270/Hoja1!$U$1</f>
        <v>39</v>
      </c>
      <c r="L270" s="33">
        <f>+Hoja1!L270/Hoja1!$U$1</f>
        <v>39</v>
      </c>
      <c r="M270" s="132">
        <f>+Hoja1!M270/Hoja1!$U$1</f>
        <v>9.9999999999999995E-7</v>
      </c>
      <c r="N270" s="33">
        <f>+Hoja1!N270/Hoja1!$U$1</f>
        <v>0</v>
      </c>
      <c r="O270" s="33">
        <f>+Hoja1!O270/Hoja1!$U$1</f>
        <v>0</v>
      </c>
      <c r="P270" s="127">
        <f t="shared" si="44"/>
        <v>0</v>
      </c>
      <c r="Q270" s="31" t="str">
        <f t="shared" si="38"/>
        <v>MUY BAJO</v>
      </c>
      <c r="R270" s="102"/>
      <c r="S270" s="32">
        <f t="shared" si="45"/>
        <v>0</v>
      </c>
      <c r="T270" s="31" t="str">
        <f t="shared" si="39"/>
        <v>MUY BAJO</v>
      </c>
    </row>
    <row r="271" spans="1:20" ht="25.5" hidden="1" x14ac:dyDescent="0.25">
      <c r="A271" s="141"/>
      <c r="B271" s="10" t="s">
        <v>160</v>
      </c>
      <c r="C271" s="3" t="s">
        <v>31</v>
      </c>
      <c r="D271" s="1" t="s">
        <v>161</v>
      </c>
      <c r="E271" s="49">
        <v>1</v>
      </c>
      <c r="F271" s="54">
        <v>2</v>
      </c>
      <c r="G271" s="49" t="s">
        <v>289</v>
      </c>
      <c r="H271" s="136">
        <v>0</v>
      </c>
      <c r="I271" s="55">
        <f t="shared" si="43"/>
        <v>0</v>
      </c>
      <c r="J271" s="31" t="str">
        <f t="shared" si="41"/>
        <v>MUY BAJO</v>
      </c>
      <c r="K271" s="33">
        <f>+Hoja1!K271/Hoja1!$U$1</f>
        <v>78</v>
      </c>
      <c r="L271" s="33">
        <f>+Hoja1!L271/Hoja1!$U$1</f>
        <v>39</v>
      </c>
      <c r="M271" s="132">
        <f>+Hoja1!M271/Hoja1!$U$1</f>
        <v>4.9999999999999998E-7</v>
      </c>
      <c r="N271" s="33">
        <f>+Hoja1!N271/Hoja1!$U$1</f>
        <v>0</v>
      </c>
      <c r="O271" s="33">
        <f>+Hoja1!O271/Hoja1!$U$1</f>
        <v>0</v>
      </c>
      <c r="P271" s="127">
        <f t="shared" si="44"/>
        <v>0</v>
      </c>
      <c r="Q271" s="31" t="str">
        <f t="shared" si="38"/>
        <v>MUY BAJO</v>
      </c>
      <c r="R271" s="102"/>
      <c r="S271" s="32">
        <f t="shared" si="45"/>
        <v>0</v>
      </c>
      <c r="T271" s="31" t="str">
        <f t="shared" si="39"/>
        <v>MUY BAJO</v>
      </c>
    </row>
    <row r="272" spans="1:20" ht="25.5" hidden="1" x14ac:dyDescent="0.25">
      <c r="A272" s="141"/>
      <c r="B272" s="10" t="s">
        <v>160</v>
      </c>
      <c r="C272" s="3" t="s">
        <v>27</v>
      </c>
      <c r="D272" s="1" t="s">
        <v>162</v>
      </c>
      <c r="E272" s="49">
        <v>25</v>
      </c>
      <c r="F272" s="54">
        <v>7</v>
      </c>
      <c r="G272" s="49" t="s">
        <v>289</v>
      </c>
      <c r="H272" s="136">
        <v>1</v>
      </c>
      <c r="I272" s="55">
        <f t="shared" si="43"/>
        <v>0.14285714285714285</v>
      </c>
      <c r="J272" s="31" t="str">
        <f t="shared" si="41"/>
        <v>MUY BAJO</v>
      </c>
      <c r="K272" s="33">
        <f>+Hoja1!K272/Hoja1!$U$1</f>
        <v>600</v>
      </c>
      <c r="L272" s="33">
        <f>+Hoja1!L272/Hoja1!$U$1</f>
        <v>612.67187300000001</v>
      </c>
      <c r="M272" s="132">
        <f>+Hoja1!M272/Hoja1!$U$1</f>
        <v>1.0211197883333334E-6</v>
      </c>
      <c r="N272" s="33">
        <f>+Hoja1!N272/Hoja1!$U$1</f>
        <v>99.252375999999998</v>
      </c>
      <c r="O272" s="33">
        <f>+Hoja1!O272/Hoja1!$U$1</f>
        <v>375.24892499999999</v>
      </c>
      <c r="P272" s="127">
        <f t="shared" si="44"/>
        <v>0.61247943889208045</v>
      </c>
      <c r="Q272" s="31" t="str">
        <f t="shared" si="38"/>
        <v>ALTO</v>
      </c>
      <c r="R272" s="102"/>
      <c r="S272" s="32">
        <f t="shared" si="45"/>
        <v>8.749706269886863E-2</v>
      </c>
      <c r="T272" s="31" t="str">
        <f t="shared" si="39"/>
        <v>MUY BAJO</v>
      </c>
    </row>
    <row r="273" spans="1:20" ht="25.5" hidden="1" x14ac:dyDescent="0.25">
      <c r="A273" s="141"/>
      <c r="B273" s="10" t="s">
        <v>160</v>
      </c>
      <c r="C273" s="3" t="s">
        <v>29</v>
      </c>
      <c r="D273" s="1" t="s">
        <v>162</v>
      </c>
      <c r="E273" s="49">
        <v>0</v>
      </c>
      <c r="F273" s="54"/>
      <c r="G273" s="49" t="s">
        <v>289</v>
      </c>
      <c r="H273" s="136">
        <v>0</v>
      </c>
      <c r="I273" s="55"/>
      <c r="J273" s="31" t="s">
        <v>293</v>
      </c>
      <c r="K273" s="33">
        <f>+Hoja1!K273/Hoja1!$U$1</f>
        <v>0</v>
      </c>
      <c r="L273" s="33">
        <f>+Hoja1!L273/Hoja1!$U$1</f>
        <v>0</v>
      </c>
      <c r="M273" s="132">
        <f>+Hoja1!M273/Hoja1!$U$1</f>
        <v>0</v>
      </c>
      <c r="N273" s="33">
        <f>+Hoja1!N273/Hoja1!$U$1</f>
        <v>0</v>
      </c>
      <c r="O273" s="33">
        <f>+Hoja1!O273/Hoja1!$U$1</f>
        <v>0</v>
      </c>
      <c r="P273" s="127"/>
      <c r="Q273" s="31" t="s">
        <v>293</v>
      </c>
      <c r="R273" s="102"/>
      <c r="S273" s="32"/>
      <c r="T273" s="31" t="s">
        <v>293</v>
      </c>
    </row>
    <row r="274" spans="1:20" ht="25.5" hidden="1" x14ac:dyDescent="0.25">
      <c r="A274" s="141"/>
      <c r="B274" s="10" t="s">
        <v>160</v>
      </c>
      <c r="C274" s="3" t="s">
        <v>30</v>
      </c>
      <c r="D274" s="1" t="s">
        <v>162</v>
      </c>
      <c r="E274" s="49">
        <v>0</v>
      </c>
      <c r="F274" s="54"/>
      <c r="G274" s="49" t="s">
        <v>289</v>
      </c>
      <c r="H274" s="136">
        <v>0</v>
      </c>
      <c r="I274" s="55"/>
      <c r="J274" s="31" t="s">
        <v>293</v>
      </c>
      <c r="K274" s="33">
        <f>+Hoja1!K274/Hoja1!$U$1</f>
        <v>0</v>
      </c>
      <c r="L274" s="33">
        <f>+Hoja1!L274/Hoja1!$U$1</f>
        <v>0</v>
      </c>
      <c r="M274" s="132">
        <f>+Hoja1!M274/Hoja1!$U$1</f>
        <v>0</v>
      </c>
      <c r="N274" s="33">
        <f>+Hoja1!N274/Hoja1!$U$1</f>
        <v>0</v>
      </c>
      <c r="O274" s="33">
        <f>+Hoja1!O274/Hoja1!$U$1</f>
        <v>0</v>
      </c>
      <c r="P274" s="127"/>
      <c r="Q274" s="31" t="s">
        <v>293</v>
      </c>
      <c r="R274" s="102"/>
      <c r="S274" s="32"/>
      <c r="T274" s="31" t="s">
        <v>293</v>
      </c>
    </row>
    <row r="275" spans="1:20" ht="25.5" hidden="1" x14ac:dyDescent="0.25">
      <c r="A275" s="141"/>
      <c r="B275" s="10" t="s">
        <v>160</v>
      </c>
      <c r="C275" s="3" t="s">
        <v>31</v>
      </c>
      <c r="D275" s="1" t="s">
        <v>162</v>
      </c>
      <c r="E275" s="49">
        <v>0</v>
      </c>
      <c r="F275" s="54"/>
      <c r="G275" s="49" t="s">
        <v>289</v>
      </c>
      <c r="H275" s="136">
        <v>0</v>
      </c>
      <c r="I275" s="55"/>
      <c r="J275" s="31" t="s">
        <v>293</v>
      </c>
      <c r="K275" s="33">
        <f>+Hoja1!K275/Hoja1!$U$1</f>
        <v>0</v>
      </c>
      <c r="L275" s="33">
        <f>+Hoja1!L275/Hoja1!$U$1</f>
        <v>0</v>
      </c>
      <c r="M275" s="132">
        <f>+Hoja1!M275/Hoja1!$U$1</f>
        <v>0</v>
      </c>
      <c r="N275" s="33">
        <f>+Hoja1!N275/Hoja1!$U$1</f>
        <v>0</v>
      </c>
      <c r="O275" s="33">
        <f>+Hoja1!O275/Hoja1!$U$1</f>
        <v>0</v>
      </c>
      <c r="P275" s="127"/>
      <c r="Q275" s="31" t="s">
        <v>293</v>
      </c>
      <c r="R275" s="102"/>
      <c r="S275" s="32"/>
      <c r="T275" s="31" t="s">
        <v>293</v>
      </c>
    </row>
    <row r="276" spans="1:20" ht="25.5" hidden="1" x14ac:dyDescent="0.25">
      <c r="A276" s="141"/>
      <c r="B276" s="10" t="s">
        <v>160</v>
      </c>
      <c r="C276" s="3" t="s">
        <v>27</v>
      </c>
      <c r="D276" s="1" t="s">
        <v>163</v>
      </c>
      <c r="E276" s="49">
        <v>5</v>
      </c>
      <c r="F276" s="54">
        <v>9</v>
      </c>
      <c r="G276" s="49" t="s">
        <v>289</v>
      </c>
      <c r="H276" s="136">
        <v>0</v>
      </c>
      <c r="I276" s="55">
        <f t="shared" si="43"/>
        <v>0</v>
      </c>
      <c r="J276" s="31" t="str">
        <f t="shared" si="41"/>
        <v>MUY BAJO</v>
      </c>
      <c r="K276" s="33">
        <f>+Hoja1!K276/Hoja1!$U$1</f>
        <v>700</v>
      </c>
      <c r="L276" s="33">
        <f>+Hoja1!L276/Hoja1!$U$1</f>
        <v>700</v>
      </c>
      <c r="M276" s="132">
        <f>+Hoja1!M276/Hoja1!$U$1</f>
        <v>9.9999999999999995E-7</v>
      </c>
      <c r="N276" s="33">
        <f>+Hoja1!N276/Hoja1!$U$1</f>
        <v>209.42756499999999</v>
      </c>
      <c r="O276" s="33">
        <f>+Hoja1!O276/Hoja1!$U$1</f>
        <v>449.961521</v>
      </c>
      <c r="P276" s="127">
        <f t="shared" si="44"/>
        <v>0.64280217285714292</v>
      </c>
      <c r="Q276" s="31" t="str">
        <f t="shared" si="38"/>
        <v>ALTO</v>
      </c>
      <c r="R276" s="102"/>
      <c r="S276" s="32">
        <f t="shared" si="45"/>
        <v>0</v>
      </c>
      <c r="T276" s="31" t="str">
        <f t="shared" si="39"/>
        <v>MUY BAJO</v>
      </c>
    </row>
    <row r="277" spans="1:20" ht="38.25" hidden="1" x14ac:dyDescent="0.25">
      <c r="A277" s="141"/>
      <c r="B277" s="10" t="s">
        <v>160</v>
      </c>
      <c r="C277" s="3" t="s">
        <v>27</v>
      </c>
      <c r="D277" s="1" t="s">
        <v>164</v>
      </c>
      <c r="E277" s="49">
        <v>3</v>
      </c>
      <c r="F277" s="54"/>
      <c r="G277" s="49" t="s">
        <v>289</v>
      </c>
      <c r="H277" s="136">
        <v>0</v>
      </c>
      <c r="I277" s="55"/>
      <c r="J277" s="31" t="s">
        <v>293</v>
      </c>
      <c r="K277" s="33">
        <f>+Hoja1!K277/Hoja1!$U$1</f>
        <v>0</v>
      </c>
      <c r="L277" s="33">
        <f>+Hoja1!L277/Hoja1!$U$1</f>
        <v>13.939959999999999</v>
      </c>
      <c r="M277" s="132" t="e">
        <f>+Hoja1!M277/Hoja1!$U$1</f>
        <v>#DIV/0!</v>
      </c>
      <c r="N277" s="33">
        <f>+Hoja1!N277/Hoja1!$U$1</f>
        <v>0</v>
      </c>
      <c r="O277" s="33">
        <f>+Hoja1!O277/Hoja1!$U$1</f>
        <v>13.939959999999999</v>
      </c>
      <c r="P277" s="127">
        <f t="shared" si="44"/>
        <v>1</v>
      </c>
      <c r="Q277" s="31" t="str">
        <f t="shared" si="38"/>
        <v>MUY ALTO</v>
      </c>
      <c r="R277" s="102"/>
      <c r="S277" s="32">
        <f t="shared" si="45"/>
        <v>0</v>
      </c>
      <c r="T277" s="31" t="str">
        <f t="shared" si="39"/>
        <v>MUY BAJO</v>
      </c>
    </row>
    <row r="278" spans="1:20" ht="51" hidden="1" x14ac:dyDescent="0.25">
      <c r="A278" s="141"/>
      <c r="B278" s="10" t="s">
        <v>165</v>
      </c>
      <c r="C278" s="3" t="s">
        <v>1</v>
      </c>
      <c r="D278" s="1" t="s">
        <v>166</v>
      </c>
      <c r="E278" s="49">
        <v>19</v>
      </c>
      <c r="F278" s="54">
        <v>3</v>
      </c>
      <c r="G278" s="49" t="s">
        <v>289</v>
      </c>
      <c r="H278" s="136">
        <v>11</v>
      </c>
      <c r="I278" s="55">
        <f t="shared" si="43"/>
        <v>3.6666666666666665</v>
      </c>
      <c r="J278" s="31" t="str">
        <f t="shared" si="41"/>
        <v>MUY ALTO</v>
      </c>
      <c r="K278" s="33">
        <f>+Hoja1!K278/Hoja1!$U$1</f>
        <v>45.7</v>
      </c>
      <c r="L278" s="33">
        <f>+Hoja1!L278/Hoja1!$U$1</f>
        <v>45.7</v>
      </c>
      <c r="M278" s="132">
        <f>+Hoja1!M278/Hoja1!$U$1</f>
        <v>9.9999999999999995E-7</v>
      </c>
      <c r="N278" s="33">
        <f>+Hoja1!N278/Hoja1!$U$1</f>
        <v>9.2185319999999997</v>
      </c>
      <c r="O278" s="33">
        <f>+Hoja1!O278/Hoja1!$U$1</f>
        <v>26.433865000000001</v>
      </c>
      <c r="P278" s="127">
        <f t="shared" si="44"/>
        <v>0.57842155361050329</v>
      </c>
      <c r="Q278" s="31" t="str">
        <f t="shared" si="38"/>
        <v>MEDIO</v>
      </c>
      <c r="R278" s="102"/>
      <c r="S278" s="32">
        <f t="shared" si="45"/>
        <v>2.1208790299051787</v>
      </c>
      <c r="T278" s="31" t="str">
        <f t="shared" si="39"/>
        <v>MUY ALTO</v>
      </c>
    </row>
    <row r="279" spans="1:20" ht="63.75" hidden="1" x14ac:dyDescent="0.25">
      <c r="A279" s="141"/>
      <c r="B279" s="10" t="s">
        <v>165</v>
      </c>
      <c r="C279" s="3" t="s">
        <v>1</v>
      </c>
      <c r="D279" s="1" t="s">
        <v>167</v>
      </c>
      <c r="E279" s="49">
        <v>0</v>
      </c>
      <c r="F279" s="54">
        <v>1</v>
      </c>
      <c r="G279" s="49" t="s">
        <v>289</v>
      </c>
      <c r="H279" s="136">
        <v>0</v>
      </c>
      <c r="I279" s="55">
        <f t="shared" si="43"/>
        <v>0</v>
      </c>
      <c r="J279" s="31" t="str">
        <f t="shared" si="41"/>
        <v>MUY BAJO</v>
      </c>
      <c r="K279" s="33">
        <f>+Hoja1!K279/Hoja1!$U$1</f>
        <v>66.7</v>
      </c>
      <c r="L279" s="33">
        <f>+Hoja1!L279/Hoja1!$U$1</f>
        <v>60</v>
      </c>
      <c r="M279" s="132">
        <f>+Hoja1!M279/Hoja1!$U$1</f>
        <v>8.9955022488755616E-7</v>
      </c>
      <c r="N279" s="33">
        <f>+Hoja1!N279/Hoja1!$U$1</f>
        <v>0.86050000000000004</v>
      </c>
      <c r="O279" s="33">
        <f>+Hoja1!O279/Hoja1!$U$1</f>
        <v>2.5810499999999998</v>
      </c>
      <c r="P279" s="127">
        <f t="shared" si="44"/>
        <v>4.30175E-2</v>
      </c>
      <c r="Q279" s="31" t="str">
        <f t="shared" si="38"/>
        <v>MUY BAJO</v>
      </c>
      <c r="R279" s="102"/>
      <c r="S279" s="32">
        <f t="shared" si="45"/>
        <v>0</v>
      </c>
      <c r="T279" s="31" t="str">
        <f t="shared" si="39"/>
        <v>MUY BAJO</v>
      </c>
    </row>
    <row r="280" spans="1:20" hidden="1" x14ac:dyDescent="0.25">
      <c r="A280" s="141"/>
      <c r="B280" s="10" t="s">
        <v>165</v>
      </c>
      <c r="C280" s="3" t="s">
        <v>1</v>
      </c>
      <c r="D280" s="1" t="s">
        <v>168</v>
      </c>
      <c r="E280" s="49">
        <v>7</v>
      </c>
      <c r="F280" s="54">
        <v>2</v>
      </c>
      <c r="G280" s="49" t="s">
        <v>289</v>
      </c>
      <c r="H280" s="136">
        <v>1</v>
      </c>
      <c r="I280" s="55">
        <f t="shared" si="43"/>
        <v>0.5</v>
      </c>
      <c r="J280" s="31" t="str">
        <f t="shared" si="41"/>
        <v>MEDIO</v>
      </c>
      <c r="K280" s="33">
        <f>+Hoja1!K280/Hoja1!$U$1</f>
        <v>60</v>
      </c>
      <c r="L280" s="33">
        <f>+Hoja1!L280/Hoja1!$U$1</f>
        <v>20</v>
      </c>
      <c r="M280" s="132">
        <f>+Hoja1!M280/Hoja1!$U$1</f>
        <v>3.333333333333333E-7</v>
      </c>
      <c r="N280" s="33">
        <f>+Hoja1!N280/Hoja1!$U$1</f>
        <v>0</v>
      </c>
      <c r="O280" s="33">
        <f>+Hoja1!O280/Hoja1!$U$1</f>
        <v>10</v>
      </c>
      <c r="P280" s="127">
        <f t="shared" si="44"/>
        <v>0.5</v>
      </c>
      <c r="Q280" s="31" t="str">
        <f t="shared" si="38"/>
        <v>MEDIO</v>
      </c>
      <c r="R280" s="102"/>
      <c r="S280" s="32">
        <f t="shared" si="45"/>
        <v>0.25</v>
      </c>
      <c r="T280" s="31" t="str">
        <f t="shared" si="39"/>
        <v>BAJO</v>
      </c>
    </row>
    <row r="281" spans="1:20" ht="25.5" hidden="1" x14ac:dyDescent="0.25">
      <c r="A281" s="141"/>
      <c r="B281" s="10" t="s">
        <v>165</v>
      </c>
      <c r="C281" s="3" t="s">
        <v>1</v>
      </c>
      <c r="D281" s="1" t="s">
        <v>169</v>
      </c>
      <c r="E281" s="49">
        <v>9</v>
      </c>
      <c r="F281" s="54">
        <v>10</v>
      </c>
      <c r="G281" s="49" t="s">
        <v>291</v>
      </c>
      <c r="H281" s="136">
        <v>19</v>
      </c>
      <c r="I281" s="55">
        <f t="shared" si="43"/>
        <v>1.9</v>
      </c>
      <c r="J281" s="31" t="str">
        <f t="shared" si="41"/>
        <v>MUY ALTO</v>
      </c>
      <c r="K281" s="33">
        <f>+Hoja1!K281/Hoja1!$U$1</f>
        <v>66.400000000000006</v>
      </c>
      <c r="L281" s="33">
        <f>+Hoja1!L281/Hoja1!$U$1</f>
        <v>75.56</v>
      </c>
      <c r="M281" s="132">
        <f>+Hoja1!M281/Hoja1!$U$1</f>
        <v>1.1379518072289157E-6</v>
      </c>
      <c r="N281" s="33">
        <f>+Hoja1!N281/Hoja1!$U$1</f>
        <v>19.423306</v>
      </c>
      <c r="O281" s="33">
        <f>+Hoja1!O281/Hoja1!$U$1</f>
        <v>53.458893000000003</v>
      </c>
      <c r="P281" s="127">
        <f t="shared" si="44"/>
        <v>0.70750255426151409</v>
      </c>
      <c r="Q281" s="31" t="str">
        <f t="shared" ref="Q281:Q347" si="46">IF(P281&lt;=20%,"MUY BAJO",IF(AND(P281&gt;20%,P281&lt;=40%),"BAJO",IF(AND(P281&gt;40%,P281&lt;=60%),"MEDIO",IF(AND(P281&gt;60%,P281&lt;=80%),"ALTO","MUY ALTO"))))</f>
        <v>ALTO</v>
      </c>
      <c r="R281" s="102"/>
      <c r="S281" s="32">
        <f t="shared" si="45"/>
        <v>1.3442548530968768</v>
      </c>
      <c r="T281" s="31" t="str">
        <f t="shared" ref="T281:T347" si="47">IF(S281&lt;=20%,"MUY BAJO",IF(AND(S281&gt;20%,S281&lt;=40%),"BAJO",IF(AND(S281&gt;40%,S281&lt;=60%),"MEDIO",IF(AND(S281&gt;60%,S281&lt;=80%),"ALTO","MUY ALTO"))))</f>
        <v>MUY ALTO</v>
      </c>
    </row>
    <row r="282" spans="1:20" ht="51" hidden="1" x14ac:dyDescent="0.25">
      <c r="A282" s="141"/>
      <c r="B282" s="10" t="s">
        <v>170</v>
      </c>
      <c r="C282" s="3" t="s">
        <v>1</v>
      </c>
      <c r="D282" s="1" t="s">
        <v>171</v>
      </c>
      <c r="E282" s="49">
        <v>29</v>
      </c>
      <c r="F282" s="54">
        <v>27</v>
      </c>
      <c r="G282" s="49" t="s">
        <v>292</v>
      </c>
      <c r="H282" s="136">
        <v>58</v>
      </c>
      <c r="I282" s="55">
        <f t="shared" si="43"/>
        <v>2.1481481481481484</v>
      </c>
      <c r="J282" s="31" t="str">
        <f t="shared" si="41"/>
        <v>MUY ALTO</v>
      </c>
      <c r="K282" s="33">
        <f>+Hoja1!K282/Hoja1!$U$1</f>
        <v>54</v>
      </c>
      <c r="L282" s="33">
        <f>+Hoja1!L282/Hoja1!$U$1</f>
        <v>40</v>
      </c>
      <c r="M282" s="132">
        <f>+Hoja1!M282/Hoja1!$U$1</f>
        <v>7.4074074074074073E-7</v>
      </c>
      <c r="N282" s="33">
        <f>+Hoja1!N282/Hoja1!$U$1</f>
        <v>0</v>
      </c>
      <c r="O282" s="33">
        <f>+Hoja1!O282/Hoja1!$U$1</f>
        <v>0</v>
      </c>
      <c r="P282" s="127">
        <f t="shared" si="44"/>
        <v>0</v>
      </c>
      <c r="Q282" s="31" t="str">
        <f t="shared" si="46"/>
        <v>MUY BAJO</v>
      </c>
      <c r="R282" s="102"/>
      <c r="S282" s="32">
        <f t="shared" si="45"/>
        <v>0</v>
      </c>
      <c r="T282" s="31" t="str">
        <f t="shared" si="47"/>
        <v>MUY BAJO</v>
      </c>
    </row>
    <row r="283" spans="1:20" ht="51" hidden="1" x14ac:dyDescent="0.25">
      <c r="A283" s="141"/>
      <c r="B283" s="10" t="s">
        <v>170</v>
      </c>
      <c r="C283" s="3" t="s">
        <v>1</v>
      </c>
      <c r="D283" s="1" t="s">
        <v>172</v>
      </c>
      <c r="E283" s="49">
        <v>51</v>
      </c>
      <c r="F283" s="54">
        <v>53</v>
      </c>
      <c r="G283" s="49" t="s">
        <v>291</v>
      </c>
      <c r="H283" s="136">
        <v>51</v>
      </c>
      <c r="I283" s="55">
        <f t="shared" si="43"/>
        <v>0.96226415094339623</v>
      </c>
      <c r="J283" s="31" t="str">
        <f t="shared" si="41"/>
        <v>MUY ALTO</v>
      </c>
      <c r="K283" s="33">
        <f>+Hoja1!K283/Hoja1!$U$1</f>
        <v>419</v>
      </c>
      <c r="L283" s="33">
        <f>+Hoja1!L283/Hoja1!$U$1</f>
        <v>202.28016600000001</v>
      </c>
      <c r="M283" s="132">
        <f>+Hoja1!M283/Hoja1!$U$1</f>
        <v>4.8276889260143202E-7</v>
      </c>
      <c r="N283" s="33">
        <f>+Hoja1!N283/Hoja1!$U$1</f>
        <v>49.912998999999999</v>
      </c>
      <c r="O283" s="33">
        <f>+Hoja1!O283/Hoja1!$U$1</f>
        <v>150.67844299999999</v>
      </c>
      <c r="P283" s="127">
        <f t="shared" si="44"/>
        <v>0.74489973970062884</v>
      </c>
      <c r="Q283" s="31" t="str">
        <f t="shared" si="46"/>
        <v>ALTO</v>
      </c>
      <c r="R283" s="102"/>
      <c r="S283" s="32">
        <f t="shared" si="45"/>
        <v>0.71679031556098249</v>
      </c>
      <c r="T283" s="31" t="str">
        <f t="shared" si="47"/>
        <v>ALTO</v>
      </c>
    </row>
    <row r="284" spans="1:20" ht="38.25" hidden="1" x14ac:dyDescent="0.25">
      <c r="A284" s="141"/>
      <c r="B284" s="10" t="s">
        <v>170</v>
      </c>
      <c r="C284" s="3" t="s">
        <v>27</v>
      </c>
      <c r="D284" s="1" t="s">
        <v>173</v>
      </c>
      <c r="E284" s="49">
        <v>129</v>
      </c>
      <c r="F284" s="54">
        <v>149</v>
      </c>
      <c r="G284" s="49" t="s">
        <v>291</v>
      </c>
      <c r="H284" s="136">
        <v>129</v>
      </c>
      <c r="I284" s="55">
        <f t="shared" si="43"/>
        <v>0.86577181208053688</v>
      </c>
      <c r="J284" s="31" t="str">
        <f t="shared" si="41"/>
        <v>MUY ALTO</v>
      </c>
      <c r="K284" s="33">
        <f>+Hoja1!K284/Hoja1!$U$1</f>
        <v>298</v>
      </c>
      <c r="L284" s="33">
        <f>+Hoja1!L284/Hoja1!$U$1</f>
        <v>100</v>
      </c>
      <c r="M284" s="132">
        <f>+Hoja1!M284/Hoja1!$U$1</f>
        <v>3.3557046979865772E-7</v>
      </c>
      <c r="N284" s="33">
        <f>+Hoja1!N284/Hoja1!$U$1</f>
        <v>19.045074</v>
      </c>
      <c r="O284" s="33">
        <f>+Hoja1!O284/Hoja1!$U$1</f>
        <v>43.544263999999998</v>
      </c>
      <c r="P284" s="127">
        <f t="shared" si="44"/>
        <v>0.43544263999999999</v>
      </c>
      <c r="Q284" s="31" t="str">
        <f t="shared" si="46"/>
        <v>MEDIO</v>
      </c>
      <c r="R284" s="102"/>
      <c r="S284" s="32">
        <f t="shared" si="45"/>
        <v>0.37699396348993286</v>
      </c>
      <c r="T284" s="31" t="str">
        <f t="shared" si="47"/>
        <v>BAJO</v>
      </c>
    </row>
    <row r="285" spans="1:20" ht="38.25" hidden="1" x14ac:dyDescent="0.25">
      <c r="A285" s="141"/>
      <c r="B285" s="10" t="s">
        <v>170</v>
      </c>
      <c r="C285" s="3" t="s">
        <v>29</v>
      </c>
      <c r="D285" s="1" t="s">
        <v>173</v>
      </c>
      <c r="E285" s="49">
        <v>0</v>
      </c>
      <c r="F285" s="54"/>
      <c r="G285" s="49" t="s">
        <v>291</v>
      </c>
      <c r="H285" s="136">
        <v>0</v>
      </c>
      <c r="I285" s="55"/>
      <c r="J285" s="31" t="s">
        <v>293</v>
      </c>
      <c r="K285" s="33">
        <f>+Hoja1!K285/Hoja1!$U$1</f>
        <v>0</v>
      </c>
      <c r="L285" s="33">
        <f>+Hoja1!L285/Hoja1!$U$1</f>
        <v>0</v>
      </c>
      <c r="M285" s="132">
        <f>+Hoja1!M285/Hoja1!$U$1</f>
        <v>0</v>
      </c>
      <c r="N285" s="33">
        <f>+Hoja1!N285/Hoja1!$U$1</f>
        <v>0</v>
      </c>
      <c r="O285" s="33">
        <f>+Hoja1!O285/Hoja1!$U$1</f>
        <v>0</v>
      </c>
      <c r="P285" s="127"/>
      <c r="Q285" s="31" t="s">
        <v>293</v>
      </c>
      <c r="R285" s="102"/>
      <c r="S285" s="32"/>
      <c r="T285" s="31" t="s">
        <v>293</v>
      </c>
    </row>
    <row r="286" spans="1:20" ht="38.25" hidden="1" x14ac:dyDescent="0.25">
      <c r="A286" s="141"/>
      <c r="B286" s="10" t="s">
        <v>170</v>
      </c>
      <c r="C286" s="3" t="s">
        <v>30</v>
      </c>
      <c r="D286" s="1" t="s">
        <v>173</v>
      </c>
      <c r="E286" s="49">
        <v>0</v>
      </c>
      <c r="F286" s="54"/>
      <c r="G286" s="49" t="s">
        <v>291</v>
      </c>
      <c r="H286" s="136">
        <v>0</v>
      </c>
      <c r="I286" s="55"/>
      <c r="J286" s="31" t="s">
        <v>293</v>
      </c>
      <c r="K286" s="33">
        <f>+Hoja1!K286/Hoja1!$U$1</f>
        <v>0</v>
      </c>
      <c r="L286" s="33">
        <f>+Hoja1!L286/Hoja1!$U$1</f>
        <v>0</v>
      </c>
      <c r="M286" s="132">
        <f>+Hoja1!M286/Hoja1!$U$1</f>
        <v>0</v>
      </c>
      <c r="N286" s="33">
        <f>+Hoja1!N286/Hoja1!$U$1</f>
        <v>0</v>
      </c>
      <c r="O286" s="33">
        <f>+Hoja1!O286/Hoja1!$U$1</f>
        <v>0</v>
      </c>
      <c r="P286" s="127"/>
      <c r="Q286" s="31" t="s">
        <v>293</v>
      </c>
      <c r="R286" s="102"/>
      <c r="S286" s="32"/>
      <c r="T286" s="31" t="s">
        <v>293</v>
      </c>
    </row>
    <row r="287" spans="1:20" ht="38.25" hidden="1" x14ac:dyDescent="0.25">
      <c r="A287" s="141"/>
      <c r="B287" s="10" t="s">
        <v>170</v>
      </c>
      <c r="C287" s="3" t="s">
        <v>31</v>
      </c>
      <c r="D287" s="1" t="s">
        <v>173</v>
      </c>
      <c r="E287" s="49">
        <v>1</v>
      </c>
      <c r="F287" s="54">
        <v>1</v>
      </c>
      <c r="G287" s="49" t="s">
        <v>291</v>
      </c>
      <c r="H287" s="136">
        <v>2</v>
      </c>
      <c r="I287" s="55">
        <f t="shared" si="43"/>
        <v>2</v>
      </c>
      <c r="J287" s="31" t="str">
        <f t="shared" si="41"/>
        <v>MUY ALTO</v>
      </c>
      <c r="K287" s="33">
        <f>+Hoja1!K287/Hoja1!$U$1</f>
        <v>2</v>
      </c>
      <c r="L287" s="33">
        <f>+Hoja1!L287/Hoja1!$U$1</f>
        <v>2</v>
      </c>
      <c r="M287" s="132">
        <f>+Hoja1!M287/Hoja1!$U$1</f>
        <v>9.9999999999999995E-7</v>
      </c>
      <c r="N287" s="33">
        <f>+Hoja1!N287/Hoja1!$U$1</f>
        <v>0</v>
      </c>
      <c r="O287" s="33">
        <f>+Hoja1!O287/Hoja1!$U$1</f>
        <v>0</v>
      </c>
      <c r="P287" s="127">
        <f t="shared" si="44"/>
        <v>0</v>
      </c>
      <c r="Q287" s="31" t="str">
        <f t="shared" si="46"/>
        <v>MUY BAJO</v>
      </c>
      <c r="R287" s="102"/>
      <c r="S287" s="32">
        <f t="shared" si="45"/>
        <v>0</v>
      </c>
      <c r="T287" s="31" t="str">
        <f t="shared" si="47"/>
        <v>MUY BAJO</v>
      </c>
    </row>
    <row r="288" spans="1:20" ht="51" hidden="1" x14ac:dyDescent="0.25">
      <c r="A288" s="141"/>
      <c r="B288" s="10" t="s">
        <v>170</v>
      </c>
      <c r="C288" s="3" t="s">
        <v>1</v>
      </c>
      <c r="D288" s="1" t="s">
        <v>174</v>
      </c>
      <c r="E288" s="49">
        <v>6</v>
      </c>
      <c r="F288" s="54">
        <v>6</v>
      </c>
      <c r="G288" s="49" t="s">
        <v>289</v>
      </c>
      <c r="H288" s="136">
        <v>10</v>
      </c>
      <c r="I288" s="55">
        <f t="shared" si="43"/>
        <v>1.6666666666666667</v>
      </c>
      <c r="J288" s="31" t="str">
        <f t="shared" si="41"/>
        <v>MUY ALTO</v>
      </c>
      <c r="K288" s="33">
        <f>+Hoja1!K288/Hoja1!$U$1</f>
        <v>300</v>
      </c>
      <c r="L288" s="33">
        <f>+Hoja1!L288/Hoja1!$U$1</f>
        <v>167.6</v>
      </c>
      <c r="M288" s="132">
        <f>+Hoja1!M288/Hoja1!$U$1</f>
        <v>5.5866666666666664E-7</v>
      </c>
      <c r="N288" s="33">
        <f>+Hoja1!N288/Hoja1!$U$1</f>
        <v>48.833368999999998</v>
      </c>
      <c r="O288" s="33">
        <f>+Hoja1!O288/Hoja1!$U$1</f>
        <v>136.57444699999999</v>
      </c>
      <c r="P288" s="127">
        <f t="shared" si="44"/>
        <v>0.8148833353221957</v>
      </c>
      <c r="Q288" s="31" t="str">
        <f t="shared" si="46"/>
        <v>MUY ALTO</v>
      </c>
      <c r="R288" s="102"/>
      <c r="S288" s="32">
        <f t="shared" si="45"/>
        <v>1.3581388922036595</v>
      </c>
      <c r="T288" s="31" t="str">
        <f t="shared" si="47"/>
        <v>MUY ALTO</v>
      </c>
    </row>
    <row r="289" spans="1:20" ht="51" hidden="1" x14ac:dyDescent="0.25">
      <c r="A289" s="141"/>
      <c r="B289" s="10" t="s">
        <v>170</v>
      </c>
      <c r="C289" s="3" t="s">
        <v>1</v>
      </c>
      <c r="D289" s="1" t="s">
        <v>175</v>
      </c>
      <c r="E289" s="49">
        <v>1</v>
      </c>
      <c r="F289" s="54">
        <v>1</v>
      </c>
      <c r="G289" s="49" t="s">
        <v>291</v>
      </c>
      <c r="H289" s="136">
        <v>1</v>
      </c>
      <c r="I289" s="55">
        <f t="shared" si="43"/>
        <v>1</v>
      </c>
      <c r="J289" s="31" t="str">
        <f t="shared" si="41"/>
        <v>MUY ALTO</v>
      </c>
      <c r="K289" s="33">
        <f>+Hoja1!K289/Hoja1!$U$1</f>
        <v>0</v>
      </c>
      <c r="L289" s="33">
        <f>+Hoja1!L289/Hoja1!$U$1</f>
        <v>4</v>
      </c>
      <c r="M289" s="132" t="e">
        <f>+Hoja1!M289/Hoja1!$U$1</f>
        <v>#DIV/0!</v>
      </c>
      <c r="N289" s="33">
        <f>+Hoja1!N289/Hoja1!$U$1</f>
        <v>0</v>
      </c>
      <c r="O289" s="33">
        <f>+Hoja1!O289/Hoja1!$U$1</f>
        <v>0</v>
      </c>
      <c r="P289" s="127">
        <f t="shared" si="44"/>
        <v>0</v>
      </c>
      <c r="Q289" s="31" t="str">
        <f t="shared" si="46"/>
        <v>MUY BAJO</v>
      </c>
      <c r="R289" s="102"/>
      <c r="S289" s="32">
        <f>+I289*P289</f>
        <v>0</v>
      </c>
      <c r="T289" s="31" t="str">
        <f t="shared" si="47"/>
        <v>MUY BAJO</v>
      </c>
    </row>
    <row r="290" spans="1:20" ht="38.25" hidden="1" x14ac:dyDescent="0.25">
      <c r="A290" s="141"/>
      <c r="B290" s="10" t="s">
        <v>176</v>
      </c>
      <c r="C290" s="3" t="s">
        <v>1</v>
      </c>
      <c r="D290" s="1" t="s">
        <v>177</v>
      </c>
      <c r="E290" s="49">
        <v>2</v>
      </c>
      <c r="F290" s="54">
        <v>2</v>
      </c>
      <c r="G290" s="49" t="s">
        <v>291</v>
      </c>
      <c r="H290" s="136">
        <v>0.8</v>
      </c>
      <c r="I290" s="55">
        <f t="shared" si="43"/>
        <v>0.4</v>
      </c>
      <c r="J290" s="31" t="str">
        <f t="shared" si="41"/>
        <v>BAJO</v>
      </c>
      <c r="K290" s="33">
        <f>+Hoja1!K290/Hoja1!$U$1</f>
        <v>70</v>
      </c>
      <c r="L290" s="33">
        <f>+Hoja1!L290/Hoja1!$U$1</f>
        <v>43.119363999999997</v>
      </c>
      <c r="M290" s="132">
        <f>+Hoja1!M290/Hoja1!$U$1</f>
        <v>6.1599091428571425E-7</v>
      </c>
      <c r="N290" s="33">
        <f>+Hoja1!N290/Hoja1!$U$1</f>
        <v>8.4133340000000008</v>
      </c>
      <c r="O290" s="33">
        <f>+Hoja1!O290/Hoja1!$U$1</f>
        <v>27.15</v>
      </c>
      <c r="P290" s="127">
        <f t="shared" si="44"/>
        <v>0.62964750593260144</v>
      </c>
      <c r="Q290" s="31" t="str">
        <f t="shared" si="46"/>
        <v>ALTO</v>
      </c>
      <c r="R290" s="102"/>
      <c r="S290" s="32">
        <f t="shared" si="45"/>
        <v>0.2518590023730406</v>
      </c>
      <c r="T290" s="31" t="str">
        <f t="shared" si="47"/>
        <v>BAJO</v>
      </c>
    </row>
    <row r="291" spans="1:20" ht="25.5" customHeight="1" x14ac:dyDescent="0.25">
      <c r="A291" s="141"/>
      <c r="B291" s="11" t="s">
        <v>317</v>
      </c>
      <c r="C291" s="20"/>
      <c r="D291" s="7"/>
      <c r="E291" s="52"/>
      <c r="F291" s="77"/>
      <c r="G291" s="52"/>
      <c r="H291" s="77"/>
      <c r="I291" s="185">
        <f>+AVERAGE(I268:I290)</f>
        <v>0.89719850513897392</v>
      </c>
      <c r="J291" s="186" t="str">
        <f t="shared" si="41"/>
        <v>MUY ALTO</v>
      </c>
      <c r="K291" s="36">
        <f>+Hoja1!K291/Hoja1!$U$1</f>
        <v>3160.8</v>
      </c>
      <c r="L291" s="36">
        <f>+Hoja1!L291/Hoja1!$U$1</f>
        <v>2539.485991</v>
      </c>
      <c r="M291" s="75">
        <f>+Hoja1!M291/Hoja1!$U$1</f>
        <v>8.0343140692229818E-7</v>
      </c>
      <c r="N291" s="36">
        <f>+Hoja1!N291/Hoja1!$U$1</f>
        <v>527.07944899999995</v>
      </c>
      <c r="O291" s="36">
        <f>+Hoja1!O291/Hoja1!$U$1</f>
        <v>1527.869614</v>
      </c>
      <c r="P291" s="175">
        <f>+O291/L291</f>
        <v>0.60164522246423369</v>
      </c>
      <c r="Q291" s="168" t="str">
        <f t="shared" si="46"/>
        <v>ALTO</v>
      </c>
      <c r="R291" s="177"/>
      <c r="S291" s="178">
        <f t="shared" si="45"/>
        <v>0.53979519421891586</v>
      </c>
      <c r="T291" s="168" t="str">
        <f t="shared" si="47"/>
        <v>MEDIO</v>
      </c>
    </row>
    <row r="292" spans="1:20" ht="25.5" hidden="1" x14ac:dyDescent="0.25">
      <c r="A292" s="141"/>
      <c r="B292" s="10" t="s">
        <v>178</v>
      </c>
      <c r="C292" s="3" t="s">
        <v>1</v>
      </c>
      <c r="D292" s="1" t="s">
        <v>179</v>
      </c>
      <c r="E292" s="54">
        <v>3</v>
      </c>
      <c r="F292" s="54">
        <v>1</v>
      </c>
      <c r="G292" s="49" t="s">
        <v>289</v>
      </c>
      <c r="H292" s="136">
        <v>0</v>
      </c>
      <c r="I292" s="55">
        <f t="shared" si="43"/>
        <v>0</v>
      </c>
      <c r="J292" s="31" t="str">
        <f t="shared" si="41"/>
        <v>MUY BAJO</v>
      </c>
      <c r="K292" s="33">
        <f>+Hoja1!K292/Hoja1!$U$1</f>
        <v>3000</v>
      </c>
      <c r="L292" s="33">
        <f>+Hoja1!L292/Hoja1!$U$1</f>
        <v>20</v>
      </c>
      <c r="M292" s="132">
        <f>+Hoja1!M292/Hoja1!$U$1</f>
        <v>6.6666666666666668E-9</v>
      </c>
      <c r="N292" s="33">
        <f>+Hoja1!N292/Hoja1!$U$1</f>
        <v>0.4</v>
      </c>
      <c r="O292" s="33">
        <f>+Hoja1!O292/Hoja1!$U$1</f>
        <v>5.1289999999999996</v>
      </c>
      <c r="P292" s="127">
        <f t="shared" si="44"/>
        <v>0.25644999999999996</v>
      </c>
      <c r="Q292" s="31" t="str">
        <f t="shared" si="46"/>
        <v>BAJO</v>
      </c>
      <c r="R292" s="102"/>
      <c r="S292" s="32">
        <f t="shared" si="45"/>
        <v>0</v>
      </c>
      <c r="T292" s="31" t="str">
        <f t="shared" si="47"/>
        <v>MUY BAJO</v>
      </c>
    </row>
    <row r="293" spans="1:20" ht="51" hidden="1" x14ac:dyDescent="0.25">
      <c r="A293" s="141"/>
      <c r="B293" s="10" t="s">
        <v>178</v>
      </c>
      <c r="C293" s="3" t="s">
        <v>1</v>
      </c>
      <c r="D293" s="1" t="s">
        <v>180</v>
      </c>
      <c r="E293" s="54">
        <v>29</v>
      </c>
      <c r="F293" s="54">
        <v>4</v>
      </c>
      <c r="G293" s="49" t="s">
        <v>289</v>
      </c>
      <c r="H293" s="136">
        <v>4</v>
      </c>
      <c r="I293" s="55">
        <f t="shared" si="43"/>
        <v>1</v>
      </c>
      <c r="J293" s="31" t="str">
        <f t="shared" si="41"/>
        <v>MUY ALTO</v>
      </c>
      <c r="K293" s="33">
        <f>+Hoja1!K293/Hoja1!$U$1</f>
        <v>640</v>
      </c>
      <c r="L293" s="33">
        <f>+Hoja1!L293/Hoja1!$U$1</f>
        <v>5577.9718499999999</v>
      </c>
      <c r="M293" s="132">
        <f>+Hoja1!M293/Hoja1!$U$1</f>
        <v>8.7155810156249997E-6</v>
      </c>
      <c r="N293" s="33">
        <f>+Hoja1!N293/Hoja1!$U$1</f>
        <v>366.72730300000001</v>
      </c>
      <c r="O293" s="33">
        <f>+Hoja1!O293/Hoja1!$U$1</f>
        <v>4752.732352</v>
      </c>
      <c r="P293" s="127">
        <f t="shared" si="44"/>
        <v>0.8520538431903345</v>
      </c>
      <c r="Q293" s="31" t="str">
        <f t="shared" si="46"/>
        <v>MUY ALTO</v>
      </c>
      <c r="R293" s="102"/>
      <c r="S293" s="32">
        <f t="shared" si="45"/>
        <v>0.8520538431903345</v>
      </c>
      <c r="T293" s="31" t="str">
        <f t="shared" si="47"/>
        <v>MUY ALTO</v>
      </c>
    </row>
    <row r="294" spans="1:20" ht="38.25" hidden="1" x14ac:dyDescent="0.25">
      <c r="A294" s="141"/>
      <c r="B294" s="10" t="s">
        <v>178</v>
      </c>
      <c r="C294" s="3" t="s">
        <v>1</v>
      </c>
      <c r="D294" s="1" t="s">
        <v>181</v>
      </c>
      <c r="E294" s="49">
        <v>0</v>
      </c>
      <c r="F294" s="54">
        <v>1</v>
      </c>
      <c r="G294" s="49" t="s">
        <v>290</v>
      </c>
      <c r="H294" s="136">
        <v>0</v>
      </c>
      <c r="I294" s="55">
        <f t="shared" si="43"/>
        <v>0</v>
      </c>
      <c r="J294" s="31" t="str">
        <f t="shared" si="41"/>
        <v>MUY BAJO</v>
      </c>
      <c r="K294" s="33">
        <f>+Hoja1!K294/Hoja1!$U$1</f>
        <v>200</v>
      </c>
      <c r="L294" s="33">
        <f>+Hoja1!L294/Hoja1!$U$1</f>
        <v>20</v>
      </c>
      <c r="M294" s="132">
        <f>+Hoja1!M294/Hoja1!$U$1</f>
        <v>1.0000000000000001E-7</v>
      </c>
      <c r="N294" s="33">
        <f>+Hoja1!N294/Hoja1!$U$1</f>
        <v>0</v>
      </c>
      <c r="O294" s="33">
        <f>+Hoja1!O294/Hoja1!$U$1</f>
        <v>17.570927000000001</v>
      </c>
      <c r="P294" s="127">
        <f t="shared" si="44"/>
        <v>0.87854635000000003</v>
      </c>
      <c r="Q294" s="31" t="str">
        <f t="shared" si="46"/>
        <v>MUY ALTO</v>
      </c>
      <c r="R294" s="102"/>
      <c r="S294" s="32">
        <f t="shared" si="45"/>
        <v>0</v>
      </c>
      <c r="T294" s="31" t="str">
        <f t="shared" si="47"/>
        <v>MUY BAJO</v>
      </c>
    </row>
    <row r="295" spans="1:20" ht="63.75" hidden="1" x14ac:dyDescent="0.25">
      <c r="A295" s="141"/>
      <c r="B295" s="10" t="s">
        <v>178</v>
      </c>
      <c r="C295" s="3" t="s">
        <v>1</v>
      </c>
      <c r="D295" s="1" t="s">
        <v>182</v>
      </c>
      <c r="E295" s="49">
        <v>4</v>
      </c>
      <c r="F295" s="54">
        <v>3</v>
      </c>
      <c r="G295" s="49" t="s">
        <v>289</v>
      </c>
      <c r="H295" s="136">
        <v>25</v>
      </c>
      <c r="I295" s="55">
        <f t="shared" si="43"/>
        <v>8.3333333333333339</v>
      </c>
      <c r="J295" s="31" t="str">
        <f t="shared" si="41"/>
        <v>MUY ALTO</v>
      </c>
      <c r="K295" s="33">
        <f>+Hoja1!K295/Hoja1!$U$1</f>
        <v>45</v>
      </c>
      <c r="L295" s="33">
        <f>+Hoja1!L295/Hoja1!$U$1</f>
        <v>119.4</v>
      </c>
      <c r="M295" s="132">
        <f>+Hoja1!M295/Hoja1!$U$1</f>
        <v>2.6533333333333335E-6</v>
      </c>
      <c r="N295" s="33">
        <f>+Hoja1!N295/Hoja1!$U$1</f>
        <v>23.186799000000001</v>
      </c>
      <c r="O295" s="33">
        <f>+Hoja1!O295/Hoja1!$U$1</f>
        <v>70.042541999999997</v>
      </c>
      <c r="P295" s="127">
        <f t="shared" si="44"/>
        <v>0.58662095477386933</v>
      </c>
      <c r="Q295" s="31" t="str">
        <f t="shared" si="46"/>
        <v>MEDIO</v>
      </c>
      <c r="R295" s="102"/>
      <c r="S295" s="32">
        <f t="shared" si="45"/>
        <v>4.8885079564489118</v>
      </c>
      <c r="T295" s="31" t="str">
        <f t="shared" si="47"/>
        <v>MUY ALTO</v>
      </c>
    </row>
    <row r="296" spans="1:20" ht="25.5" hidden="1" x14ac:dyDescent="0.25">
      <c r="A296" s="141"/>
      <c r="B296" s="10" t="s">
        <v>178</v>
      </c>
      <c r="C296" s="3" t="s">
        <v>1</v>
      </c>
      <c r="D296" s="1" t="s">
        <v>183</v>
      </c>
      <c r="E296" s="49">
        <v>274</v>
      </c>
      <c r="F296" s="54">
        <v>10</v>
      </c>
      <c r="G296" s="49" t="s">
        <v>289</v>
      </c>
      <c r="H296" s="136">
        <v>7</v>
      </c>
      <c r="I296" s="55">
        <f t="shared" si="43"/>
        <v>0.7</v>
      </c>
      <c r="J296" s="31" t="str">
        <f t="shared" si="41"/>
        <v>ALTO</v>
      </c>
      <c r="K296" s="33">
        <f>+Hoja1!K296/Hoja1!$U$1</f>
        <v>16</v>
      </c>
      <c r="L296" s="33">
        <f>+Hoja1!L296/Hoja1!$U$1</f>
        <v>22</v>
      </c>
      <c r="M296" s="132">
        <f>+Hoja1!M296/Hoja1!$U$1</f>
        <v>1.375E-6</v>
      </c>
      <c r="N296" s="33">
        <f>+Hoja1!N296/Hoja1!$U$1</f>
        <v>0</v>
      </c>
      <c r="O296" s="33">
        <f>+Hoja1!O296/Hoja1!$U$1</f>
        <v>9.1905920000000005</v>
      </c>
      <c r="P296" s="127">
        <f t="shared" si="44"/>
        <v>0.41775418181818186</v>
      </c>
      <c r="Q296" s="31" t="str">
        <f t="shared" si="46"/>
        <v>MEDIO</v>
      </c>
      <c r="R296" s="102"/>
      <c r="S296" s="32">
        <f t="shared" si="45"/>
        <v>0.29242792727272726</v>
      </c>
      <c r="T296" s="31" t="str">
        <f t="shared" si="47"/>
        <v>BAJO</v>
      </c>
    </row>
    <row r="297" spans="1:20" ht="51" hidden="1" x14ac:dyDescent="0.25">
      <c r="A297" s="141"/>
      <c r="B297" s="10" t="s">
        <v>178</v>
      </c>
      <c r="C297" s="3" t="s">
        <v>1</v>
      </c>
      <c r="D297" s="1" t="s">
        <v>184</v>
      </c>
      <c r="E297" s="49">
        <v>2</v>
      </c>
      <c r="F297" s="54">
        <v>1</v>
      </c>
      <c r="G297" s="49" t="s">
        <v>289</v>
      </c>
      <c r="H297" s="136">
        <v>0</v>
      </c>
      <c r="I297" s="55">
        <f t="shared" si="43"/>
        <v>0</v>
      </c>
      <c r="J297" s="31" t="str">
        <f t="shared" si="41"/>
        <v>MUY BAJO</v>
      </c>
      <c r="K297" s="33">
        <f>+Hoja1!K297/Hoja1!$U$1</f>
        <v>200</v>
      </c>
      <c r="L297" s="33">
        <f>+Hoja1!L297/Hoja1!$U$1</f>
        <v>20</v>
      </c>
      <c r="M297" s="132">
        <f>+Hoja1!M297/Hoja1!$U$1</f>
        <v>1.0000000000000001E-7</v>
      </c>
      <c r="N297" s="33">
        <f>+Hoja1!N297/Hoja1!$U$1</f>
        <v>0</v>
      </c>
      <c r="O297" s="33">
        <f>+Hoja1!O297/Hoja1!$U$1</f>
        <v>0</v>
      </c>
      <c r="P297" s="127">
        <f t="shared" si="44"/>
        <v>0</v>
      </c>
      <c r="Q297" s="31" t="str">
        <f t="shared" si="46"/>
        <v>MUY BAJO</v>
      </c>
      <c r="R297" s="102"/>
      <c r="S297" s="32">
        <f t="shared" si="45"/>
        <v>0</v>
      </c>
      <c r="T297" s="31" t="str">
        <f t="shared" si="47"/>
        <v>MUY BAJO</v>
      </c>
    </row>
    <row r="298" spans="1:20" ht="15" customHeight="1" x14ac:dyDescent="0.25">
      <c r="A298" s="141"/>
      <c r="B298" s="11" t="s">
        <v>316</v>
      </c>
      <c r="C298" s="20"/>
      <c r="D298" s="7"/>
      <c r="E298" s="52"/>
      <c r="F298" s="77"/>
      <c r="G298" s="52"/>
      <c r="H298" s="77"/>
      <c r="I298" s="185">
        <f>+AVERAGE(I292:I297)</f>
        <v>1.6722222222222223</v>
      </c>
      <c r="J298" s="186" t="str">
        <f t="shared" si="41"/>
        <v>MUY ALTO</v>
      </c>
      <c r="K298" s="36">
        <f>+Hoja1!K298/Hoja1!$U$1</f>
        <v>4101</v>
      </c>
      <c r="L298" s="36">
        <f>+Hoja1!L298/Hoja1!$U$1</f>
        <v>5779.3718500000004</v>
      </c>
      <c r="M298" s="75">
        <f>+Hoja1!M298/Hoja1!$U$1</f>
        <v>1.409259168495489E-6</v>
      </c>
      <c r="N298" s="36">
        <f>+Hoja1!N298/Hoja1!$U$1</f>
        <v>390.31410199999999</v>
      </c>
      <c r="O298" s="36">
        <f>+Hoja1!O298/Hoja1!$U$1</f>
        <v>4854.6654129999997</v>
      </c>
      <c r="P298" s="175">
        <f>+O298/L298</f>
        <v>0.83999879900442798</v>
      </c>
      <c r="Q298" s="168" t="str">
        <f t="shared" si="46"/>
        <v>MUY ALTO</v>
      </c>
      <c r="R298" s="171"/>
      <c r="S298" s="178">
        <f t="shared" si="45"/>
        <v>1.4046646583351823</v>
      </c>
      <c r="T298" s="186" t="str">
        <f t="shared" si="47"/>
        <v>MUY ALTO</v>
      </c>
    </row>
    <row r="299" spans="1:20" ht="51" hidden="1" x14ac:dyDescent="0.25">
      <c r="A299" s="141"/>
      <c r="B299" s="10" t="s">
        <v>185</v>
      </c>
      <c r="C299" s="3" t="s">
        <v>1</v>
      </c>
      <c r="D299" s="1" t="s">
        <v>186</v>
      </c>
      <c r="E299" s="49">
        <v>3772</v>
      </c>
      <c r="F299" s="54">
        <v>1000</v>
      </c>
      <c r="G299" s="49" t="s">
        <v>289</v>
      </c>
      <c r="H299" s="136">
        <v>1008</v>
      </c>
      <c r="I299" s="55">
        <f t="shared" si="43"/>
        <v>1.008</v>
      </c>
      <c r="J299" s="31" t="str">
        <f t="shared" si="41"/>
        <v>MUY ALTO</v>
      </c>
      <c r="K299" s="33">
        <f>+Hoja1!K299/Hoja1!$U$1</f>
        <v>80</v>
      </c>
      <c r="L299" s="33">
        <f>+Hoja1!L299/Hoja1!$U$1</f>
        <v>44.105196999999997</v>
      </c>
      <c r="M299" s="132">
        <f>+Hoja1!M299/Hoja1!$U$1</f>
        <v>5.5131496250000003E-7</v>
      </c>
      <c r="N299" s="33">
        <f>+Hoja1!N299/Hoja1!$U$1</f>
        <v>12.067541</v>
      </c>
      <c r="O299" s="33">
        <f>+Hoja1!O299/Hoja1!$U$1</f>
        <v>36.961522000000002</v>
      </c>
      <c r="P299" s="127">
        <f t="shared" si="44"/>
        <v>0.83803099213002052</v>
      </c>
      <c r="Q299" s="31" t="str">
        <f t="shared" si="46"/>
        <v>MUY ALTO</v>
      </c>
      <c r="R299" s="102"/>
      <c r="S299" s="32">
        <f t="shared" si="45"/>
        <v>0.84473524006706069</v>
      </c>
      <c r="T299" s="31" t="str">
        <f t="shared" si="47"/>
        <v>MUY ALTO</v>
      </c>
    </row>
    <row r="300" spans="1:20" ht="25.5" hidden="1" x14ac:dyDescent="0.25">
      <c r="A300" s="141"/>
      <c r="B300" s="10" t="s">
        <v>185</v>
      </c>
      <c r="C300" s="3" t="s">
        <v>27</v>
      </c>
      <c r="D300" s="1" t="s">
        <v>187</v>
      </c>
      <c r="E300" s="49">
        <v>281</v>
      </c>
      <c r="F300" s="54">
        <v>15</v>
      </c>
      <c r="G300" s="49" t="s">
        <v>289</v>
      </c>
      <c r="H300" s="136">
        <v>3</v>
      </c>
      <c r="I300" s="55">
        <f t="shared" si="43"/>
        <v>0.2</v>
      </c>
      <c r="J300" s="31" t="str">
        <f t="shared" si="41"/>
        <v>MUY BAJO</v>
      </c>
      <c r="K300" s="33">
        <f>+Hoja1!K300/Hoja1!$U$1</f>
        <v>89</v>
      </c>
      <c r="L300" s="33">
        <f>+Hoja1!L300/Hoja1!$U$1</f>
        <v>124</v>
      </c>
      <c r="M300" s="132">
        <f>+Hoja1!M300/Hoja1!$U$1</f>
        <v>1.3932584269662923E-6</v>
      </c>
      <c r="N300" s="33">
        <f>+Hoja1!N300/Hoja1!$U$1</f>
        <v>11.696667</v>
      </c>
      <c r="O300" s="33">
        <f>+Hoja1!O300/Hoja1!$U$1</f>
        <v>33.663666999999997</v>
      </c>
      <c r="P300" s="127">
        <f t="shared" si="44"/>
        <v>0.27148118548387096</v>
      </c>
      <c r="Q300" s="31" t="str">
        <f t="shared" si="46"/>
        <v>BAJO</v>
      </c>
      <c r="R300" s="102"/>
      <c r="S300" s="32">
        <f t="shared" si="45"/>
        <v>5.4296237096774197E-2</v>
      </c>
      <c r="T300" s="31" t="str">
        <f t="shared" si="47"/>
        <v>MUY BAJO</v>
      </c>
    </row>
    <row r="301" spans="1:20" ht="25.5" hidden="1" x14ac:dyDescent="0.25">
      <c r="A301" s="141"/>
      <c r="B301" s="10" t="s">
        <v>185</v>
      </c>
      <c r="C301" s="3" t="s">
        <v>29</v>
      </c>
      <c r="D301" s="1" t="s">
        <v>187</v>
      </c>
      <c r="E301" s="49">
        <v>3</v>
      </c>
      <c r="F301" s="54">
        <v>2</v>
      </c>
      <c r="G301" s="49" t="s">
        <v>289</v>
      </c>
      <c r="H301" s="136">
        <v>0</v>
      </c>
      <c r="I301" s="55">
        <f t="shared" si="43"/>
        <v>0</v>
      </c>
      <c r="J301" s="31" t="str">
        <f t="shared" si="41"/>
        <v>MUY BAJO</v>
      </c>
      <c r="K301" s="33">
        <f>+Hoja1!K301/Hoja1!$U$1</f>
        <v>13</v>
      </c>
      <c r="L301" s="33">
        <f>+Hoja1!L301/Hoja1!$U$1</f>
        <v>13</v>
      </c>
      <c r="M301" s="132">
        <f>+Hoja1!M301/Hoja1!$U$1</f>
        <v>9.9999999999999995E-7</v>
      </c>
      <c r="N301" s="33">
        <f>+Hoja1!N301/Hoja1!$U$1</f>
        <v>0</v>
      </c>
      <c r="O301" s="33">
        <f>+Hoja1!O301/Hoja1!$U$1</f>
        <v>0</v>
      </c>
      <c r="P301" s="127">
        <f t="shared" si="44"/>
        <v>0</v>
      </c>
      <c r="Q301" s="31" t="str">
        <f t="shared" si="46"/>
        <v>MUY BAJO</v>
      </c>
      <c r="R301" s="102"/>
      <c r="S301" s="32">
        <f t="shared" si="45"/>
        <v>0</v>
      </c>
      <c r="T301" s="31" t="str">
        <f t="shared" si="47"/>
        <v>MUY BAJO</v>
      </c>
    </row>
    <row r="302" spans="1:20" ht="25.5" hidden="1" x14ac:dyDescent="0.25">
      <c r="A302" s="141"/>
      <c r="B302" s="10" t="s">
        <v>185</v>
      </c>
      <c r="C302" s="3" t="s">
        <v>30</v>
      </c>
      <c r="D302" s="1" t="s">
        <v>187</v>
      </c>
      <c r="E302" s="49">
        <v>2</v>
      </c>
      <c r="F302" s="54">
        <v>2</v>
      </c>
      <c r="G302" s="49" t="s">
        <v>289</v>
      </c>
      <c r="H302" s="136">
        <v>0</v>
      </c>
      <c r="I302" s="55">
        <f t="shared" si="43"/>
        <v>0</v>
      </c>
      <c r="J302" s="31" t="str">
        <f t="shared" si="41"/>
        <v>MUY BAJO</v>
      </c>
      <c r="K302" s="33">
        <f>+Hoja1!K302/Hoja1!$U$1</f>
        <v>13</v>
      </c>
      <c r="L302" s="33">
        <f>+Hoja1!L302/Hoja1!$U$1</f>
        <v>13</v>
      </c>
      <c r="M302" s="132">
        <f>+Hoja1!M302/Hoja1!$U$1</f>
        <v>9.9999999999999995E-7</v>
      </c>
      <c r="N302" s="33">
        <f>+Hoja1!N302/Hoja1!$U$1</f>
        <v>0</v>
      </c>
      <c r="O302" s="33">
        <f>+Hoja1!O302/Hoja1!$U$1</f>
        <v>0</v>
      </c>
      <c r="P302" s="127">
        <f t="shared" si="44"/>
        <v>0</v>
      </c>
      <c r="Q302" s="31" t="str">
        <f t="shared" si="46"/>
        <v>MUY BAJO</v>
      </c>
      <c r="R302" s="102"/>
      <c r="S302" s="32">
        <f t="shared" si="45"/>
        <v>0</v>
      </c>
      <c r="T302" s="31" t="str">
        <f t="shared" si="47"/>
        <v>MUY BAJO</v>
      </c>
    </row>
    <row r="303" spans="1:20" ht="25.5" hidden="1" x14ac:dyDescent="0.25">
      <c r="A303" s="141"/>
      <c r="B303" s="10" t="s">
        <v>185</v>
      </c>
      <c r="C303" s="3" t="s">
        <v>31</v>
      </c>
      <c r="D303" s="1" t="s">
        <v>187</v>
      </c>
      <c r="E303" s="49">
        <v>2</v>
      </c>
      <c r="F303" s="54">
        <v>3</v>
      </c>
      <c r="G303" s="49" t="s">
        <v>289</v>
      </c>
      <c r="H303" s="136">
        <v>0</v>
      </c>
      <c r="I303" s="55">
        <f t="shared" si="43"/>
        <v>0</v>
      </c>
      <c r="J303" s="31" t="str">
        <f t="shared" si="41"/>
        <v>MUY BAJO</v>
      </c>
      <c r="K303" s="33">
        <f>+Hoja1!K303/Hoja1!$U$1</f>
        <v>19.5</v>
      </c>
      <c r="L303" s="33">
        <f>+Hoja1!L303/Hoja1!$U$1</f>
        <v>12</v>
      </c>
      <c r="M303" s="132">
        <f>+Hoja1!M303/Hoja1!$U$1</f>
        <v>6.1538461538461538E-7</v>
      </c>
      <c r="N303" s="33">
        <f>+Hoja1!N303/Hoja1!$U$1</f>
        <v>0</v>
      </c>
      <c r="O303" s="33">
        <f>+Hoja1!O303/Hoja1!$U$1</f>
        <v>0</v>
      </c>
      <c r="P303" s="127">
        <f t="shared" si="44"/>
        <v>0</v>
      </c>
      <c r="Q303" s="31" t="str">
        <f t="shared" si="46"/>
        <v>MUY BAJO</v>
      </c>
      <c r="R303" s="102"/>
      <c r="S303" s="32">
        <f t="shared" si="45"/>
        <v>0</v>
      </c>
      <c r="T303" s="31" t="str">
        <f t="shared" si="47"/>
        <v>MUY BAJO</v>
      </c>
    </row>
    <row r="304" spans="1:20" ht="25.5" hidden="1" x14ac:dyDescent="0.25">
      <c r="A304" s="141"/>
      <c r="B304" s="10" t="s">
        <v>185</v>
      </c>
      <c r="C304" s="3" t="s">
        <v>27</v>
      </c>
      <c r="D304" s="1" t="s">
        <v>188</v>
      </c>
      <c r="E304" s="49">
        <v>161</v>
      </c>
      <c r="F304" s="54">
        <v>4</v>
      </c>
      <c r="G304" s="49" t="s">
        <v>289</v>
      </c>
      <c r="H304" s="136">
        <v>0</v>
      </c>
      <c r="I304" s="55">
        <f t="shared" si="43"/>
        <v>0</v>
      </c>
      <c r="J304" s="31" t="str">
        <f t="shared" si="41"/>
        <v>MUY BAJO</v>
      </c>
      <c r="K304" s="33">
        <f>+Hoja1!K304/Hoja1!$U$1</f>
        <v>46</v>
      </c>
      <c r="L304" s="33">
        <f>+Hoja1!L304/Hoja1!$U$1</f>
        <v>60.6</v>
      </c>
      <c r="M304" s="132">
        <f>+Hoja1!M304/Hoja1!$U$1</f>
        <v>1.3173913043478261E-6</v>
      </c>
      <c r="N304" s="33">
        <f>+Hoja1!N304/Hoja1!$U$1</f>
        <v>28.576362</v>
      </c>
      <c r="O304" s="33">
        <f>+Hoja1!O304/Hoja1!$U$1</f>
        <v>32.038598</v>
      </c>
      <c r="P304" s="127">
        <f t="shared" si="44"/>
        <v>0.52868973597359736</v>
      </c>
      <c r="Q304" s="31" t="str">
        <f t="shared" si="46"/>
        <v>MEDIO</v>
      </c>
      <c r="R304" s="102"/>
      <c r="S304" s="32">
        <f t="shared" si="45"/>
        <v>0</v>
      </c>
      <c r="T304" s="31" t="str">
        <f t="shared" si="47"/>
        <v>MUY BAJO</v>
      </c>
    </row>
    <row r="305" spans="1:20" ht="25.5" hidden="1" x14ac:dyDescent="0.25">
      <c r="A305" s="141"/>
      <c r="B305" s="10" t="s">
        <v>185</v>
      </c>
      <c r="C305" s="3" t="s">
        <v>29</v>
      </c>
      <c r="D305" s="1" t="s">
        <v>188</v>
      </c>
      <c r="E305" s="49">
        <v>0</v>
      </c>
      <c r="F305" s="54">
        <v>2</v>
      </c>
      <c r="G305" s="49" t="s">
        <v>289</v>
      </c>
      <c r="H305" s="136">
        <v>0</v>
      </c>
      <c r="I305" s="55">
        <f t="shared" si="43"/>
        <v>0</v>
      </c>
      <c r="J305" s="31" t="str">
        <f t="shared" si="41"/>
        <v>MUY BAJO</v>
      </c>
      <c r="K305" s="33">
        <f>+Hoja1!K305/Hoja1!$U$1</f>
        <v>13</v>
      </c>
      <c r="L305" s="33">
        <f>+Hoja1!L305/Hoja1!$U$1</f>
        <v>13</v>
      </c>
      <c r="M305" s="132">
        <f>+Hoja1!M305/Hoja1!$U$1</f>
        <v>9.9999999999999995E-7</v>
      </c>
      <c r="N305" s="33">
        <f>+Hoja1!N305/Hoja1!$U$1</f>
        <v>0</v>
      </c>
      <c r="O305" s="33">
        <f>+Hoja1!O305/Hoja1!$U$1</f>
        <v>0</v>
      </c>
      <c r="P305" s="127">
        <f t="shared" si="44"/>
        <v>0</v>
      </c>
      <c r="Q305" s="31" t="str">
        <f t="shared" si="46"/>
        <v>MUY BAJO</v>
      </c>
      <c r="R305" s="102"/>
      <c r="S305" s="32">
        <f t="shared" si="45"/>
        <v>0</v>
      </c>
      <c r="T305" s="31" t="str">
        <f t="shared" si="47"/>
        <v>MUY BAJO</v>
      </c>
    </row>
    <row r="306" spans="1:20" ht="25.5" hidden="1" x14ac:dyDescent="0.25">
      <c r="A306" s="141"/>
      <c r="B306" s="10" t="s">
        <v>185</v>
      </c>
      <c r="C306" s="3" t="s">
        <v>30</v>
      </c>
      <c r="D306" s="1" t="s">
        <v>188</v>
      </c>
      <c r="E306" s="49">
        <v>0</v>
      </c>
      <c r="F306" s="54">
        <v>2</v>
      </c>
      <c r="G306" s="49" t="s">
        <v>289</v>
      </c>
      <c r="H306" s="136">
        <v>0</v>
      </c>
      <c r="I306" s="55">
        <f t="shared" si="43"/>
        <v>0</v>
      </c>
      <c r="J306" s="31" t="str">
        <f t="shared" si="41"/>
        <v>MUY BAJO</v>
      </c>
      <c r="K306" s="33">
        <f>+Hoja1!K306/Hoja1!$U$1</f>
        <v>13</v>
      </c>
      <c r="L306" s="33">
        <f>+Hoja1!L306/Hoja1!$U$1</f>
        <v>13</v>
      </c>
      <c r="M306" s="132">
        <f>+Hoja1!M306/Hoja1!$U$1</f>
        <v>9.9999999999999995E-7</v>
      </c>
      <c r="N306" s="33">
        <f>+Hoja1!N306/Hoja1!$U$1</f>
        <v>0</v>
      </c>
      <c r="O306" s="33">
        <f>+Hoja1!O306/Hoja1!$U$1</f>
        <v>0</v>
      </c>
      <c r="P306" s="127">
        <f t="shared" si="44"/>
        <v>0</v>
      </c>
      <c r="Q306" s="31" t="str">
        <f t="shared" si="46"/>
        <v>MUY BAJO</v>
      </c>
      <c r="R306" s="102"/>
      <c r="S306" s="32">
        <f t="shared" si="45"/>
        <v>0</v>
      </c>
      <c r="T306" s="31" t="str">
        <f t="shared" si="47"/>
        <v>MUY BAJO</v>
      </c>
    </row>
    <row r="307" spans="1:20" ht="25.5" hidden="1" x14ac:dyDescent="0.25">
      <c r="A307" s="141"/>
      <c r="B307" s="10" t="s">
        <v>185</v>
      </c>
      <c r="C307" s="3" t="s">
        <v>31</v>
      </c>
      <c r="D307" s="1" t="s">
        <v>188</v>
      </c>
      <c r="E307" s="49">
        <v>0</v>
      </c>
      <c r="F307" s="54">
        <v>2</v>
      </c>
      <c r="G307" s="49" t="s">
        <v>289</v>
      </c>
      <c r="H307" s="136">
        <v>0</v>
      </c>
      <c r="I307" s="55">
        <f t="shared" si="43"/>
        <v>0</v>
      </c>
      <c r="J307" s="31" t="str">
        <f t="shared" si="41"/>
        <v>MUY BAJO</v>
      </c>
      <c r="K307" s="33">
        <f>+Hoja1!K307/Hoja1!$U$1</f>
        <v>13</v>
      </c>
      <c r="L307" s="33">
        <f>+Hoja1!L307/Hoja1!$U$1</f>
        <v>13</v>
      </c>
      <c r="M307" s="132">
        <f>+Hoja1!M307/Hoja1!$U$1</f>
        <v>9.9999999999999995E-7</v>
      </c>
      <c r="N307" s="33">
        <f>+Hoja1!N307/Hoja1!$U$1</f>
        <v>0</v>
      </c>
      <c r="O307" s="33">
        <f>+Hoja1!O307/Hoja1!$U$1</f>
        <v>0</v>
      </c>
      <c r="P307" s="127">
        <f t="shared" si="44"/>
        <v>0</v>
      </c>
      <c r="Q307" s="31" t="str">
        <f t="shared" si="46"/>
        <v>MUY BAJO</v>
      </c>
      <c r="R307" s="102"/>
      <c r="S307" s="32">
        <f t="shared" si="45"/>
        <v>0</v>
      </c>
      <c r="T307" s="31" t="str">
        <f t="shared" si="47"/>
        <v>MUY BAJO</v>
      </c>
    </row>
    <row r="308" spans="1:20" ht="38.25" hidden="1" x14ac:dyDescent="0.25">
      <c r="A308" s="141"/>
      <c r="B308" s="10" t="s">
        <v>185</v>
      </c>
      <c r="C308" s="3" t="s">
        <v>27</v>
      </c>
      <c r="D308" s="1" t="s">
        <v>189</v>
      </c>
      <c r="E308" s="49">
        <v>0</v>
      </c>
      <c r="F308" s="54">
        <v>5</v>
      </c>
      <c r="G308" s="49" t="s">
        <v>289</v>
      </c>
      <c r="H308" s="136">
        <v>0</v>
      </c>
      <c r="I308" s="55">
        <f t="shared" si="43"/>
        <v>0</v>
      </c>
      <c r="J308" s="31" t="str">
        <f t="shared" si="41"/>
        <v>MUY BAJO</v>
      </c>
      <c r="K308" s="33">
        <f>+Hoja1!K308/Hoja1!$U$1</f>
        <v>65</v>
      </c>
      <c r="L308" s="33">
        <f>+Hoja1!L308/Hoja1!$U$1</f>
        <v>65</v>
      </c>
      <c r="M308" s="132">
        <f>+Hoja1!M308/Hoja1!$U$1</f>
        <v>9.9999999999999995E-7</v>
      </c>
      <c r="N308" s="33">
        <f>+Hoja1!N308/Hoja1!$U$1</f>
        <v>0</v>
      </c>
      <c r="O308" s="33">
        <f>+Hoja1!O308/Hoja1!$U$1</f>
        <v>10.75</v>
      </c>
      <c r="P308" s="127">
        <f t="shared" si="44"/>
        <v>0.16538461538461538</v>
      </c>
      <c r="Q308" s="31" t="str">
        <f t="shared" si="46"/>
        <v>MUY BAJO</v>
      </c>
      <c r="R308" s="102"/>
      <c r="S308" s="32">
        <f t="shared" si="45"/>
        <v>0</v>
      </c>
      <c r="T308" s="31" t="str">
        <f t="shared" si="47"/>
        <v>MUY BAJO</v>
      </c>
    </row>
    <row r="309" spans="1:20" ht="38.25" hidden="1" x14ac:dyDescent="0.25">
      <c r="A309" s="141"/>
      <c r="B309" s="10" t="s">
        <v>185</v>
      </c>
      <c r="C309" s="3" t="s">
        <v>27</v>
      </c>
      <c r="D309" s="1" t="s">
        <v>190</v>
      </c>
      <c r="E309" s="49">
        <v>3</v>
      </c>
      <c r="F309" s="54"/>
      <c r="G309" s="49" t="s">
        <v>289</v>
      </c>
      <c r="H309" s="136">
        <v>0</v>
      </c>
      <c r="I309" s="55"/>
      <c r="J309" s="31" t="s">
        <v>293</v>
      </c>
      <c r="K309" s="33">
        <f>+Hoja1!K309/Hoja1!$U$1</f>
        <v>0</v>
      </c>
      <c r="L309" s="33">
        <f>+Hoja1!L309/Hoja1!$U$1</f>
        <v>0</v>
      </c>
      <c r="M309" s="132">
        <f>+Hoja1!M309/Hoja1!$U$1</f>
        <v>0</v>
      </c>
      <c r="N309" s="33">
        <f>+Hoja1!N309/Hoja1!$U$1</f>
        <v>0</v>
      </c>
      <c r="O309" s="33">
        <f>+Hoja1!O309/Hoja1!$U$1</f>
        <v>0</v>
      </c>
      <c r="P309" s="127"/>
      <c r="Q309" s="31" t="s">
        <v>293</v>
      </c>
      <c r="R309" s="102"/>
      <c r="S309" s="32"/>
      <c r="T309" s="31" t="s">
        <v>293</v>
      </c>
    </row>
    <row r="310" spans="1:20" ht="38.25" hidden="1" x14ac:dyDescent="0.25">
      <c r="A310" s="141"/>
      <c r="B310" s="10" t="s">
        <v>185</v>
      </c>
      <c r="C310" s="3" t="s">
        <v>27</v>
      </c>
      <c r="D310" s="1" t="s">
        <v>191</v>
      </c>
      <c r="E310" s="86">
        <v>165</v>
      </c>
      <c r="F310" s="54">
        <v>16</v>
      </c>
      <c r="G310" s="86" t="s">
        <v>289</v>
      </c>
      <c r="H310" s="136">
        <v>5</v>
      </c>
      <c r="I310" s="55">
        <f t="shared" si="43"/>
        <v>0.3125</v>
      </c>
      <c r="J310" s="31" t="str">
        <f t="shared" si="41"/>
        <v>BAJO</v>
      </c>
      <c r="K310" s="33">
        <f>+Hoja1!K310/Hoja1!$U$1</f>
        <v>1137</v>
      </c>
      <c r="L310" s="33">
        <f>+Hoja1!L310/Hoja1!$U$1</f>
        <v>754.36670700000002</v>
      </c>
      <c r="M310" s="132">
        <f>+Hoja1!M310/Hoja1!$U$1</f>
        <v>6.6347115831134566E-7</v>
      </c>
      <c r="N310" s="33">
        <f>+Hoja1!N310/Hoja1!$U$1</f>
        <v>95.021826000000004</v>
      </c>
      <c r="O310" s="33">
        <f>+Hoja1!O310/Hoja1!$U$1</f>
        <v>564.59041400000001</v>
      </c>
      <c r="P310" s="127">
        <f t="shared" si="44"/>
        <v>0.74842965465070554</v>
      </c>
      <c r="Q310" s="31" t="str">
        <f t="shared" si="46"/>
        <v>ALTO</v>
      </c>
      <c r="R310" s="102"/>
      <c r="S310" s="32">
        <f t="shared" si="45"/>
        <v>0.23388426707834548</v>
      </c>
      <c r="T310" s="31" t="str">
        <f t="shared" si="47"/>
        <v>BAJO</v>
      </c>
    </row>
    <row r="311" spans="1:20" ht="38.25" hidden="1" x14ac:dyDescent="0.25">
      <c r="A311" s="141"/>
      <c r="B311" s="10" t="s">
        <v>185</v>
      </c>
      <c r="C311" s="3" t="s">
        <v>29</v>
      </c>
      <c r="D311" s="1" t="s">
        <v>191</v>
      </c>
      <c r="E311" s="49">
        <v>3</v>
      </c>
      <c r="F311" s="54">
        <v>1</v>
      </c>
      <c r="G311" s="49" t="s">
        <v>289</v>
      </c>
      <c r="H311" s="136">
        <v>0</v>
      </c>
      <c r="I311" s="55">
        <f t="shared" si="43"/>
        <v>0</v>
      </c>
      <c r="J311" s="31" t="str">
        <f t="shared" si="41"/>
        <v>MUY BAJO</v>
      </c>
      <c r="K311" s="33">
        <f>+Hoja1!K311/Hoja1!$U$1</f>
        <v>54</v>
      </c>
      <c r="L311" s="33">
        <f>+Hoja1!L311/Hoja1!$U$1</f>
        <v>36.133333999999998</v>
      </c>
      <c r="M311" s="132">
        <f>+Hoja1!M311/Hoja1!$U$1</f>
        <v>6.6913581481481476E-7</v>
      </c>
      <c r="N311" s="33">
        <f>+Hoja1!N311/Hoja1!$U$1</f>
        <v>3.7366670000000002</v>
      </c>
      <c r="O311" s="33">
        <f>+Hoja1!O311/Hoja1!$U$1</f>
        <v>32.803333000000002</v>
      </c>
      <c r="P311" s="127">
        <f t="shared" si="44"/>
        <v>0.90784130243835248</v>
      </c>
      <c r="Q311" s="31" t="str">
        <f t="shared" si="46"/>
        <v>MUY ALTO</v>
      </c>
      <c r="R311" s="102"/>
      <c r="S311" s="32">
        <f t="shared" si="45"/>
        <v>0</v>
      </c>
      <c r="T311" s="31" t="str">
        <f t="shared" si="47"/>
        <v>MUY BAJO</v>
      </c>
    </row>
    <row r="312" spans="1:20" ht="38.25" hidden="1" x14ac:dyDescent="0.25">
      <c r="A312" s="141"/>
      <c r="B312" s="10" t="s">
        <v>185</v>
      </c>
      <c r="C312" s="3" t="s">
        <v>30</v>
      </c>
      <c r="D312" s="1" t="s">
        <v>191</v>
      </c>
      <c r="E312" s="49">
        <v>1</v>
      </c>
      <c r="F312" s="54">
        <v>2</v>
      </c>
      <c r="G312" s="49" t="s">
        <v>289</v>
      </c>
      <c r="H312" s="136">
        <v>0</v>
      </c>
      <c r="I312" s="55">
        <f t="shared" si="43"/>
        <v>0</v>
      </c>
      <c r="J312" s="31" t="str">
        <f t="shared" si="41"/>
        <v>MUY BAJO</v>
      </c>
      <c r="K312" s="33">
        <f>+Hoja1!K312/Hoja1!$U$1</f>
        <v>108</v>
      </c>
      <c r="L312" s="33">
        <f>+Hoja1!L312/Hoja1!$U$1</f>
        <v>12</v>
      </c>
      <c r="M312" s="132">
        <f>+Hoja1!M312/Hoja1!$U$1</f>
        <v>1.1111111111111111E-7</v>
      </c>
      <c r="N312" s="33">
        <f>+Hoja1!N312/Hoja1!$U$1</f>
        <v>0</v>
      </c>
      <c r="O312" s="33">
        <f>+Hoja1!O312/Hoja1!$U$1</f>
        <v>12</v>
      </c>
      <c r="P312" s="127">
        <f t="shared" si="44"/>
        <v>1</v>
      </c>
      <c r="Q312" s="31" t="str">
        <f t="shared" si="46"/>
        <v>MUY ALTO</v>
      </c>
      <c r="R312" s="102"/>
      <c r="S312" s="32">
        <f t="shared" si="45"/>
        <v>0</v>
      </c>
      <c r="T312" s="31" t="str">
        <f t="shared" si="47"/>
        <v>MUY BAJO</v>
      </c>
    </row>
    <row r="313" spans="1:20" ht="38.25" hidden="1" x14ac:dyDescent="0.25">
      <c r="A313" s="141"/>
      <c r="B313" s="10" t="s">
        <v>185</v>
      </c>
      <c r="C313" s="3" t="s">
        <v>31</v>
      </c>
      <c r="D313" s="1" t="s">
        <v>191</v>
      </c>
      <c r="E313" s="49">
        <v>4</v>
      </c>
      <c r="F313" s="54">
        <v>3</v>
      </c>
      <c r="G313" s="49" t="s">
        <v>289</v>
      </c>
      <c r="H313" s="136">
        <v>0</v>
      </c>
      <c r="I313" s="55">
        <f t="shared" si="43"/>
        <v>0</v>
      </c>
      <c r="J313" s="31" t="str">
        <f t="shared" si="41"/>
        <v>MUY BAJO</v>
      </c>
      <c r="K313" s="33">
        <f>+Hoja1!K313/Hoja1!$U$1</f>
        <v>162</v>
      </c>
      <c r="L313" s="33">
        <f>+Hoja1!L313/Hoja1!$U$1</f>
        <v>65.000000000000028</v>
      </c>
      <c r="M313" s="132">
        <f>+Hoja1!M313/Hoja1!$U$1</f>
        <v>4.0123456790123474E-7</v>
      </c>
      <c r="N313" s="33">
        <f>+Hoja1!N313/Hoja1!$U$1</f>
        <v>4.9800000000000004</v>
      </c>
      <c r="O313" s="33">
        <f>+Hoja1!O313/Hoja1!$U$1</f>
        <v>63.113332</v>
      </c>
      <c r="P313" s="127">
        <f t="shared" si="44"/>
        <v>0.97097433846153802</v>
      </c>
      <c r="Q313" s="31" t="str">
        <f t="shared" si="46"/>
        <v>MUY ALTO</v>
      </c>
      <c r="R313" s="102"/>
      <c r="S313" s="32">
        <f t="shared" si="45"/>
        <v>0</v>
      </c>
      <c r="T313" s="31" t="str">
        <f t="shared" si="47"/>
        <v>MUY BAJO</v>
      </c>
    </row>
    <row r="314" spans="1:20" ht="25.5" hidden="1" x14ac:dyDescent="0.25">
      <c r="A314" s="141"/>
      <c r="B314" s="10" t="s">
        <v>185</v>
      </c>
      <c r="C314" s="3" t="s">
        <v>1</v>
      </c>
      <c r="D314" s="1" t="s">
        <v>192</v>
      </c>
      <c r="E314" s="49">
        <v>4</v>
      </c>
      <c r="F314" s="54">
        <v>4</v>
      </c>
      <c r="G314" s="49" t="s">
        <v>291</v>
      </c>
      <c r="H314" s="136">
        <v>4</v>
      </c>
      <c r="I314" s="55">
        <f t="shared" si="43"/>
        <v>1</v>
      </c>
      <c r="J314" s="31" t="str">
        <f t="shared" si="41"/>
        <v>MUY ALTO</v>
      </c>
      <c r="K314" s="33">
        <f>+Hoja1!K314/Hoja1!$U$1</f>
        <v>360</v>
      </c>
      <c r="L314" s="33">
        <f>+Hoja1!L314/Hoja1!$U$1</f>
        <v>2456.4533609999999</v>
      </c>
      <c r="M314" s="132">
        <f>+Hoja1!M314/Hoja1!$U$1</f>
        <v>6.8234815583333331E-6</v>
      </c>
      <c r="N314" s="33">
        <f>+Hoja1!N314/Hoja1!$U$1</f>
        <v>243.51388900000001</v>
      </c>
      <c r="O314" s="33">
        <f>+Hoja1!O314/Hoja1!$U$1</f>
        <v>513.25287400000002</v>
      </c>
      <c r="P314" s="127">
        <f t="shared" si="44"/>
        <v>0.20894061419959523</v>
      </c>
      <c r="Q314" s="31" t="str">
        <f t="shared" si="46"/>
        <v>BAJO</v>
      </c>
      <c r="R314" s="102"/>
      <c r="S314" s="32">
        <f t="shared" si="45"/>
        <v>0.20894061419959523</v>
      </c>
      <c r="T314" s="31" t="str">
        <f t="shared" si="47"/>
        <v>BAJO</v>
      </c>
    </row>
    <row r="315" spans="1:20" ht="51" hidden="1" x14ac:dyDescent="0.25">
      <c r="A315" s="141"/>
      <c r="B315" s="10" t="s">
        <v>193</v>
      </c>
      <c r="C315" s="3" t="s">
        <v>1</v>
      </c>
      <c r="D315" s="1" t="s">
        <v>194</v>
      </c>
      <c r="E315" s="49">
        <v>65</v>
      </c>
      <c r="F315" s="54">
        <v>2</v>
      </c>
      <c r="G315" s="49" t="s">
        <v>289</v>
      </c>
      <c r="H315" s="136">
        <v>1</v>
      </c>
      <c r="I315" s="55">
        <f t="shared" si="43"/>
        <v>0.5</v>
      </c>
      <c r="J315" s="31" t="str">
        <f t="shared" si="41"/>
        <v>MEDIO</v>
      </c>
      <c r="K315" s="33">
        <f>+Hoja1!K315/Hoja1!$U$1</f>
        <v>123</v>
      </c>
      <c r="L315" s="33">
        <f>+Hoja1!L315/Hoja1!$U$1</f>
        <v>8201.8867549999995</v>
      </c>
      <c r="M315" s="132">
        <f>+Hoja1!M315/Hoja1!$U$1</f>
        <v>6.6682006138211382E-5</v>
      </c>
      <c r="N315" s="33">
        <f>+Hoja1!N315/Hoja1!$U$1</f>
        <v>2134.3351710000002</v>
      </c>
      <c r="O315" s="33">
        <f>+Hoja1!O315/Hoja1!$U$1</f>
        <v>4076.9292829999999</v>
      </c>
      <c r="P315" s="127">
        <f t="shared" si="44"/>
        <v>0.49707212557094127</v>
      </c>
      <c r="Q315" s="31" t="str">
        <f t="shared" si="46"/>
        <v>MEDIO</v>
      </c>
      <c r="R315" s="102"/>
      <c r="S315" s="32">
        <f t="shared" si="45"/>
        <v>0.24853606278547064</v>
      </c>
      <c r="T315" s="31" t="str">
        <f t="shared" si="47"/>
        <v>BAJO</v>
      </c>
    </row>
    <row r="316" spans="1:20" ht="63.75" hidden="1" x14ac:dyDescent="0.25">
      <c r="A316" s="141"/>
      <c r="B316" s="10" t="s">
        <v>195</v>
      </c>
      <c r="C316" s="3" t="s">
        <v>1</v>
      </c>
      <c r="D316" s="1" t="s">
        <v>196</v>
      </c>
      <c r="E316" s="54">
        <v>10</v>
      </c>
      <c r="F316" s="54">
        <v>12</v>
      </c>
      <c r="G316" s="49" t="s">
        <v>289</v>
      </c>
      <c r="H316" s="136">
        <v>0</v>
      </c>
      <c r="I316" s="55">
        <f t="shared" si="43"/>
        <v>0</v>
      </c>
      <c r="J316" s="31" t="str">
        <f t="shared" ref="J316:J381" si="48">IF(I316&lt;=20%,"MUY BAJO",IF(AND(I316&gt;20%,I316&lt;=40%),"BAJO",IF(AND(I316&gt;40%,I316&lt;=60%),"MEDIO",IF(AND(I316&gt;60%,I316&lt;=80%),"ALTO","MUY ALTO"))))</f>
        <v>MUY BAJO</v>
      </c>
      <c r="K316" s="33">
        <f>+Hoja1!K316/Hoja1!$U$1</f>
        <v>24</v>
      </c>
      <c r="L316" s="33">
        <f>+Hoja1!L316/Hoja1!$U$1</f>
        <v>24</v>
      </c>
      <c r="M316" s="132">
        <f>+Hoja1!M316/Hoja1!$U$1</f>
        <v>9.9999999999999995E-7</v>
      </c>
      <c r="N316" s="33">
        <f>+Hoja1!N316/Hoja1!$U$1</f>
        <v>0</v>
      </c>
      <c r="O316" s="33">
        <f>+Hoja1!O316/Hoja1!$U$1</f>
        <v>0</v>
      </c>
      <c r="P316" s="127">
        <f t="shared" si="44"/>
        <v>0</v>
      </c>
      <c r="Q316" s="31" t="str">
        <f t="shared" si="46"/>
        <v>MUY BAJO</v>
      </c>
      <c r="R316" s="102"/>
      <c r="S316" s="32">
        <f t="shared" si="45"/>
        <v>0</v>
      </c>
      <c r="T316" s="31" t="str">
        <f t="shared" si="47"/>
        <v>MUY BAJO</v>
      </c>
    </row>
    <row r="317" spans="1:20" ht="38.25" hidden="1" x14ac:dyDescent="0.25">
      <c r="A317" s="141"/>
      <c r="B317" s="10" t="s">
        <v>195</v>
      </c>
      <c r="C317" s="3" t="s">
        <v>27</v>
      </c>
      <c r="D317" s="1" t="s">
        <v>197</v>
      </c>
      <c r="E317" s="54">
        <v>198</v>
      </c>
      <c r="F317" s="54">
        <v>51</v>
      </c>
      <c r="G317" s="49" t="s">
        <v>289</v>
      </c>
      <c r="H317" s="136">
        <v>31</v>
      </c>
      <c r="I317" s="55">
        <f t="shared" si="43"/>
        <v>0.60784313725490191</v>
      </c>
      <c r="J317" s="31" t="str">
        <f t="shared" si="48"/>
        <v>ALTO</v>
      </c>
      <c r="K317" s="33">
        <f>+Hoja1!K317/Hoja1!$U$1</f>
        <v>200.5</v>
      </c>
      <c r="L317" s="33">
        <f>+Hoja1!L317/Hoja1!$U$1</f>
        <v>86.8</v>
      </c>
      <c r="M317" s="132">
        <f>+Hoja1!M317/Hoja1!$U$1</f>
        <v>4.3291770573566085E-7</v>
      </c>
      <c r="N317" s="33">
        <f>+Hoja1!N317/Hoja1!$U$1</f>
        <v>10.084968</v>
      </c>
      <c r="O317" s="33">
        <f>+Hoja1!O317/Hoja1!$U$1</f>
        <v>55.730758000000002</v>
      </c>
      <c r="P317" s="127">
        <f t="shared" si="44"/>
        <v>0.64205942396313365</v>
      </c>
      <c r="Q317" s="31" t="str">
        <f t="shared" si="46"/>
        <v>ALTO</v>
      </c>
      <c r="R317" s="102"/>
      <c r="S317" s="32">
        <f t="shared" si="45"/>
        <v>0.39027141456582631</v>
      </c>
      <c r="T317" s="31" t="str">
        <f t="shared" si="47"/>
        <v>BAJO</v>
      </c>
    </row>
    <row r="318" spans="1:20" ht="38.25" hidden="1" x14ac:dyDescent="0.25">
      <c r="A318" s="141"/>
      <c r="B318" s="10" t="s">
        <v>195</v>
      </c>
      <c r="C318" s="3" t="s">
        <v>29</v>
      </c>
      <c r="D318" s="1" t="s">
        <v>197</v>
      </c>
      <c r="E318" s="54">
        <v>13</v>
      </c>
      <c r="F318" s="54">
        <v>5</v>
      </c>
      <c r="G318" s="49" t="s">
        <v>289</v>
      </c>
      <c r="H318" s="136">
        <v>4</v>
      </c>
      <c r="I318" s="55">
        <f t="shared" si="43"/>
        <v>0.8</v>
      </c>
      <c r="J318" s="31" t="str">
        <f t="shared" si="48"/>
        <v>ALTO</v>
      </c>
      <c r="K318" s="33">
        <f>+Hoja1!K318/Hoja1!$U$1</f>
        <v>33</v>
      </c>
      <c r="L318" s="33">
        <f>+Hoja1!L318/Hoja1!$U$1</f>
        <v>3.1646000000000001</v>
      </c>
      <c r="M318" s="132">
        <f>+Hoja1!M318/Hoja1!$U$1</f>
        <v>9.58969696969697E-8</v>
      </c>
      <c r="N318" s="33">
        <f>+Hoja1!N318/Hoja1!$U$1</f>
        <v>2.9395319999999998</v>
      </c>
      <c r="O318" s="33">
        <f>+Hoja1!O318/Hoja1!$U$1</f>
        <v>3.1646000000000001</v>
      </c>
      <c r="P318" s="127">
        <f t="shared" si="44"/>
        <v>1</v>
      </c>
      <c r="Q318" s="31" t="str">
        <f t="shared" si="46"/>
        <v>MUY ALTO</v>
      </c>
      <c r="R318" s="102"/>
      <c r="S318" s="32">
        <f t="shared" si="45"/>
        <v>0.8</v>
      </c>
      <c r="T318" s="31" t="str">
        <f t="shared" si="47"/>
        <v>ALTO</v>
      </c>
    </row>
    <row r="319" spans="1:20" ht="38.25" hidden="1" x14ac:dyDescent="0.25">
      <c r="A319" s="141"/>
      <c r="B319" s="10" t="s">
        <v>195</v>
      </c>
      <c r="C319" s="3" t="s">
        <v>30</v>
      </c>
      <c r="D319" s="1" t="s">
        <v>197</v>
      </c>
      <c r="E319" s="54">
        <v>14</v>
      </c>
      <c r="F319" s="54">
        <v>5</v>
      </c>
      <c r="G319" s="49" t="s">
        <v>289</v>
      </c>
      <c r="H319" s="136">
        <v>5</v>
      </c>
      <c r="I319" s="55">
        <f t="shared" si="43"/>
        <v>1</v>
      </c>
      <c r="J319" s="31" t="str">
        <f t="shared" si="48"/>
        <v>MUY ALTO</v>
      </c>
      <c r="K319" s="33">
        <f>+Hoja1!K319/Hoja1!$U$1</f>
        <v>33</v>
      </c>
      <c r="L319" s="33">
        <f>+Hoja1!L319/Hoja1!$U$1</f>
        <v>3.1646000000000001</v>
      </c>
      <c r="M319" s="132">
        <f>+Hoja1!M319/Hoja1!$U$1</f>
        <v>9.58969696969697E-8</v>
      </c>
      <c r="N319" s="33">
        <f>+Hoja1!N319/Hoja1!$U$1</f>
        <v>2.927028</v>
      </c>
      <c r="O319" s="33">
        <f>+Hoja1!O319/Hoja1!$U$1</f>
        <v>3.164596</v>
      </c>
      <c r="P319" s="127">
        <f t="shared" si="44"/>
        <v>0.99999873601719014</v>
      </c>
      <c r="Q319" s="31" t="str">
        <f t="shared" si="46"/>
        <v>MUY ALTO</v>
      </c>
      <c r="R319" s="102"/>
      <c r="S319" s="32">
        <f t="shared" si="45"/>
        <v>0.99999873601719014</v>
      </c>
      <c r="T319" s="31" t="str">
        <f t="shared" si="47"/>
        <v>MUY ALTO</v>
      </c>
    </row>
    <row r="320" spans="1:20" ht="38.25" hidden="1" x14ac:dyDescent="0.25">
      <c r="A320" s="141"/>
      <c r="B320" s="10" t="s">
        <v>195</v>
      </c>
      <c r="C320" s="3" t="s">
        <v>31</v>
      </c>
      <c r="D320" s="1" t="s">
        <v>197</v>
      </c>
      <c r="E320" s="54">
        <v>15</v>
      </c>
      <c r="F320" s="54">
        <v>7</v>
      </c>
      <c r="G320" s="49" t="s">
        <v>289</v>
      </c>
      <c r="H320" s="136">
        <v>5</v>
      </c>
      <c r="I320" s="55">
        <f t="shared" si="43"/>
        <v>0.7142857142857143</v>
      </c>
      <c r="J320" s="31" t="str">
        <f t="shared" si="48"/>
        <v>ALTO</v>
      </c>
      <c r="K320" s="33">
        <f>+Hoja1!K320/Hoja1!$U$1</f>
        <v>40</v>
      </c>
      <c r="L320" s="33">
        <f>+Hoja1!L320/Hoja1!$U$1</f>
        <v>4.1646000000000001</v>
      </c>
      <c r="M320" s="132">
        <f>+Hoja1!M320/Hoja1!$U$1</f>
        <v>1.04115E-7</v>
      </c>
      <c r="N320" s="33">
        <f>+Hoja1!N320/Hoja1!$U$1</f>
        <v>0.431616</v>
      </c>
      <c r="O320" s="33">
        <f>+Hoja1!O320/Hoja1!$U$1</f>
        <v>0.94623199999999996</v>
      </c>
      <c r="P320" s="127">
        <f>+O320/L320</f>
        <v>0.22720837535417565</v>
      </c>
      <c r="Q320" s="31" t="str">
        <f t="shared" si="46"/>
        <v>BAJO</v>
      </c>
      <c r="R320" s="102"/>
      <c r="S320" s="32">
        <f t="shared" si="45"/>
        <v>0.16229169668155405</v>
      </c>
      <c r="T320" s="31" t="str">
        <f t="shared" si="47"/>
        <v>MUY BAJO</v>
      </c>
    </row>
    <row r="321" spans="1:20" ht="15" customHeight="1" x14ac:dyDescent="0.25">
      <c r="A321" s="141"/>
      <c r="B321" s="11" t="s">
        <v>315</v>
      </c>
      <c r="C321" s="20"/>
      <c r="D321" s="7"/>
      <c r="E321" s="77"/>
      <c r="F321" s="77"/>
      <c r="G321" s="52"/>
      <c r="H321" s="77"/>
      <c r="I321" s="185">
        <f>+AVERAGE(I299:I320)</f>
        <v>0.29250613578764845</v>
      </c>
      <c r="J321" s="186" t="str">
        <f t="shared" si="48"/>
        <v>BAJO</v>
      </c>
      <c r="K321" s="36">
        <f>+Hoja1!K321/Hoja1!$U$1</f>
        <v>2639</v>
      </c>
      <c r="L321" s="36">
        <f>+Hoja1!L321/Hoja1!$U$1</f>
        <v>12017.839153999999</v>
      </c>
      <c r="M321" s="75">
        <f>+Hoja1!M321/Hoja1!$U$1</f>
        <v>4.5539367768093977E-6</v>
      </c>
      <c r="N321" s="36">
        <f>+Hoja1!N321/Hoja1!$U$1</f>
        <v>2550.311267</v>
      </c>
      <c r="O321" s="36">
        <f>+Hoja1!O321/Hoja1!$U$1</f>
        <v>5439.1092090000002</v>
      </c>
      <c r="P321" s="175">
        <f>+O321/L321</f>
        <v>0.45258628770960507</v>
      </c>
      <c r="Q321" s="168" t="str">
        <f t="shared" si="46"/>
        <v>MEDIO</v>
      </c>
      <c r="R321" s="177"/>
      <c r="S321" s="178">
        <f t="shared" si="45"/>
        <v>0.13238426612841347</v>
      </c>
      <c r="T321" s="168" t="str">
        <f t="shared" si="47"/>
        <v>MUY BAJO</v>
      </c>
    </row>
    <row r="322" spans="1:20" ht="38.25" hidden="1" x14ac:dyDescent="0.25">
      <c r="A322" s="141"/>
      <c r="B322" s="10" t="s">
        <v>198</v>
      </c>
      <c r="C322" s="3" t="s">
        <v>27</v>
      </c>
      <c r="D322" s="1" t="s">
        <v>199</v>
      </c>
      <c r="E322" s="54">
        <v>119</v>
      </c>
      <c r="F322" s="54">
        <v>10</v>
      </c>
      <c r="G322" s="54" t="s">
        <v>289</v>
      </c>
      <c r="H322" s="136">
        <v>35</v>
      </c>
      <c r="I322" s="55">
        <f t="shared" si="43"/>
        <v>3.5</v>
      </c>
      <c r="J322" s="31" t="str">
        <f t="shared" si="48"/>
        <v>MUY ALTO</v>
      </c>
      <c r="K322" s="33">
        <f>+Hoja1!K322/Hoja1!$U$1</f>
        <v>150</v>
      </c>
      <c r="L322" s="33">
        <f>+Hoja1!L322/Hoja1!$U$1</f>
        <v>257.86688700000002</v>
      </c>
      <c r="M322" s="132">
        <f>+Hoja1!M322/Hoja1!$U$1</f>
        <v>1.7191125800000001E-6</v>
      </c>
      <c r="N322" s="33">
        <f>+Hoja1!N322/Hoja1!$U$1</f>
        <v>47.420752999999998</v>
      </c>
      <c r="O322" s="33">
        <f>+Hoja1!O322/Hoja1!$U$1</f>
        <v>184.21674999999999</v>
      </c>
      <c r="P322" s="127">
        <f>+O322/L322</f>
        <v>0.71438699300697717</v>
      </c>
      <c r="Q322" s="31" t="str">
        <f t="shared" si="46"/>
        <v>ALTO</v>
      </c>
      <c r="R322" s="102"/>
      <c r="S322" s="32">
        <f t="shared" si="45"/>
        <v>2.50035447552442</v>
      </c>
      <c r="T322" s="31" t="str">
        <f t="shared" si="47"/>
        <v>MUY ALTO</v>
      </c>
    </row>
    <row r="323" spans="1:20" ht="38.25" hidden="1" x14ac:dyDescent="0.25">
      <c r="A323" s="141"/>
      <c r="B323" s="10" t="s">
        <v>198</v>
      </c>
      <c r="C323" s="3" t="s">
        <v>29</v>
      </c>
      <c r="D323" s="1" t="s">
        <v>199</v>
      </c>
      <c r="E323" s="54">
        <v>29</v>
      </c>
      <c r="F323" s="54">
        <v>1</v>
      </c>
      <c r="G323" s="54" t="s">
        <v>289</v>
      </c>
      <c r="H323" s="136">
        <v>0</v>
      </c>
      <c r="I323" s="55">
        <f t="shared" si="43"/>
        <v>0</v>
      </c>
      <c r="J323" s="31" t="str">
        <f t="shared" si="48"/>
        <v>MUY BAJO</v>
      </c>
      <c r="K323" s="33">
        <f>+Hoja1!K323/Hoja1!$U$1</f>
        <v>20</v>
      </c>
      <c r="L323" s="33">
        <f>+Hoja1!L323/Hoja1!$U$1</f>
        <v>20</v>
      </c>
      <c r="M323" s="132">
        <f>+Hoja1!M323/Hoja1!$U$1</f>
        <v>9.9999999999999995E-7</v>
      </c>
      <c r="N323" s="33">
        <f>+Hoja1!N323/Hoja1!$U$1</f>
        <v>0</v>
      </c>
      <c r="O323" s="33">
        <f>+Hoja1!O323/Hoja1!$U$1</f>
        <v>1.701708</v>
      </c>
      <c r="P323" s="127">
        <f t="shared" ref="P323:P386" si="49">+O323/L323</f>
        <v>8.5085400000000005E-2</v>
      </c>
      <c r="Q323" s="31" t="str">
        <f t="shared" si="46"/>
        <v>MUY BAJO</v>
      </c>
      <c r="R323" s="102"/>
      <c r="S323" s="32">
        <f t="shared" si="45"/>
        <v>0</v>
      </c>
      <c r="T323" s="31" t="str">
        <f t="shared" si="47"/>
        <v>MUY BAJO</v>
      </c>
    </row>
    <row r="324" spans="1:20" ht="38.25" hidden="1" x14ac:dyDescent="0.25">
      <c r="A324" s="141"/>
      <c r="B324" s="10" t="s">
        <v>198</v>
      </c>
      <c r="C324" s="3" t="s">
        <v>30</v>
      </c>
      <c r="D324" s="1" t="s">
        <v>199</v>
      </c>
      <c r="E324" s="54">
        <v>5</v>
      </c>
      <c r="F324" s="54">
        <v>1</v>
      </c>
      <c r="G324" s="54" t="s">
        <v>289</v>
      </c>
      <c r="H324" s="136">
        <v>0</v>
      </c>
      <c r="I324" s="55">
        <f t="shared" si="43"/>
        <v>0</v>
      </c>
      <c r="J324" s="31" t="str">
        <f t="shared" si="48"/>
        <v>MUY BAJO</v>
      </c>
      <c r="K324" s="33">
        <f>+Hoja1!K324/Hoja1!$U$1</f>
        <v>25</v>
      </c>
      <c r="L324" s="33">
        <f>+Hoja1!L324/Hoja1!$U$1</f>
        <v>20</v>
      </c>
      <c r="M324" s="132">
        <f>+Hoja1!M324/Hoja1!$U$1</f>
        <v>8.0000000000000007E-7</v>
      </c>
      <c r="N324" s="33">
        <f>+Hoja1!N324/Hoja1!$U$1</f>
        <v>0</v>
      </c>
      <c r="O324" s="33">
        <f>+Hoja1!O324/Hoja1!$U$1</f>
        <v>0.712704</v>
      </c>
      <c r="P324" s="127">
        <f t="shared" si="49"/>
        <v>3.5635199999999999E-2</v>
      </c>
      <c r="Q324" s="31" t="str">
        <f t="shared" si="46"/>
        <v>MUY BAJO</v>
      </c>
      <c r="R324" s="102"/>
      <c r="S324" s="32">
        <f t="shared" si="45"/>
        <v>0</v>
      </c>
      <c r="T324" s="31" t="str">
        <f t="shared" si="47"/>
        <v>MUY BAJO</v>
      </c>
    </row>
    <row r="325" spans="1:20" ht="38.25" hidden="1" x14ac:dyDescent="0.25">
      <c r="A325" s="141"/>
      <c r="B325" s="10" t="s">
        <v>198</v>
      </c>
      <c r="C325" s="3" t="s">
        <v>31</v>
      </c>
      <c r="D325" s="1" t="s">
        <v>199</v>
      </c>
      <c r="E325" s="54">
        <v>12</v>
      </c>
      <c r="F325" s="54">
        <v>2</v>
      </c>
      <c r="G325" s="54" t="s">
        <v>289</v>
      </c>
      <c r="H325" s="136">
        <v>7</v>
      </c>
      <c r="I325" s="55">
        <f t="shared" si="43"/>
        <v>3.5</v>
      </c>
      <c r="J325" s="31" t="str">
        <f t="shared" si="48"/>
        <v>MUY ALTO</v>
      </c>
      <c r="K325" s="33">
        <f>+Hoja1!K325/Hoja1!$U$1</f>
        <v>50</v>
      </c>
      <c r="L325" s="33">
        <f>+Hoja1!L325/Hoja1!$U$1</f>
        <v>22</v>
      </c>
      <c r="M325" s="132">
        <f>+Hoja1!M325/Hoja1!$U$1</f>
        <v>4.4000000000000002E-7</v>
      </c>
      <c r="N325" s="33">
        <f>+Hoja1!N325/Hoja1!$U$1</f>
        <v>0</v>
      </c>
      <c r="O325" s="33">
        <f>+Hoja1!O325/Hoja1!$U$1</f>
        <v>3.608644</v>
      </c>
      <c r="P325" s="127">
        <f t="shared" si="49"/>
        <v>0.16402927272727272</v>
      </c>
      <c r="Q325" s="31" t="str">
        <f t="shared" si="46"/>
        <v>MUY BAJO</v>
      </c>
      <c r="R325" s="102"/>
      <c r="S325" s="32">
        <f t="shared" si="45"/>
        <v>0.5741024545454545</v>
      </c>
      <c r="T325" s="31" t="str">
        <f t="shared" si="47"/>
        <v>MEDIO</v>
      </c>
    </row>
    <row r="326" spans="1:20" ht="38.25" hidden="1" x14ac:dyDescent="0.25">
      <c r="A326" s="141"/>
      <c r="B326" s="10" t="s">
        <v>198</v>
      </c>
      <c r="C326" s="3" t="s">
        <v>27</v>
      </c>
      <c r="D326" s="1" t="s">
        <v>200</v>
      </c>
      <c r="E326" s="54">
        <v>0</v>
      </c>
      <c r="F326" s="54">
        <v>2</v>
      </c>
      <c r="G326" s="54" t="s">
        <v>289</v>
      </c>
      <c r="H326" s="136">
        <v>2</v>
      </c>
      <c r="I326" s="55">
        <f t="shared" si="43"/>
        <v>1</v>
      </c>
      <c r="J326" s="31" t="str">
        <f t="shared" si="48"/>
        <v>MUY ALTO</v>
      </c>
      <c r="K326" s="33">
        <f>+Hoja1!K326/Hoja1!$U$1</f>
        <v>30</v>
      </c>
      <c r="L326" s="33">
        <f>+Hoja1!L326/Hoja1!$U$1</f>
        <v>30</v>
      </c>
      <c r="M326" s="132">
        <f>+Hoja1!M326/Hoja1!$U$1</f>
        <v>9.9999999999999995E-7</v>
      </c>
      <c r="N326" s="33">
        <f>+Hoja1!N326/Hoja1!$U$1</f>
        <v>9.9499999999999993</v>
      </c>
      <c r="O326" s="33">
        <f>+Hoja1!O326/Hoja1!$U$1</f>
        <v>19.78</v>
      </c>
      <c r="P326" s="127">
        <f t="shared" si="49"/>
        <v>0.65933333333333333</v>
      </c>
      <c r="Q326" s="31" t="str">
        <f t="shared" si="46"/>
        <v>ALTO</v>
      </c>
      <c r="R326" s="102"/>
      <c r="S326" s="32">
        <f t="shared" si="45"/>
        <v>0.65933333333333333</v>
      </c>
      <c r="T326" s="31" t="str">
        <f t="shared" si="47"/>
        <v>ALTO</v>
      </c>
    </row>
    <row r="327" spans="1:20" ht="38.25" hidden="1" x14ac:dyDescent="0.25">
      <c r="A327" s="141"/>
      <c r="B327" s="10" t="s">
        <v>198</v>
      </c>
      <c r="C327" s="3" t="s">
        <v>29</v>
      </c>
      <c r="D327" s="1" t="s">
        <v>200</v>
      </c>
      <c r="E327" s="54">
        <v>0</v>
      </c>
      <c r="F327" s="54"/>
      <c r="G327" s="54" t="s">
        <v>289</v>
      </c>
      <c r="H327" s="136">
        <v>0</v>
      </c>
      <c r="I327" s="55"/>
      <c r="J327" s="31" t="s">
        <v>293</v>
      </c>
      <c r="K327" s="33">
        <f>+Hoja1!K327/Hoja1!$U$1</f>
        <v>0</v>
      </c>
      <c r="L327" s="33">
        <f>+Hoja1!L327/Hoja1!$U$1</f>
        <v>0</v>
      </c>
      <c r="M327" s="132">
        <f>+Hoja1!M327/Hoja1!$U$1</f>
        <v>0</v>
      </c>
      <c r="N327" s="33">
        <f>+Hoja1!N327/Hoja1!$U$1</f>
        <v>0</v>
      </c>
      <c r="O327" s="33">
        <f>+Hoja1!O327/Hoja1!$U$1</f>
        <v>0</v>
      </c>
      <c r="P327" s="127"/>
      <c r="Q327" s="31" t="s">
        <v>293</v>
      </c>
      <c r="R327" s="102"/>
      <c r="S327" s="32"/>
      <c r="T327" s="31" t="s">
        <v>293</v>
      </c>
    </row>
    <row r="328" spans="1:20" ht="38.25" hidden="1" x14ac:dyDescent="0.25">
      <c r="A328" s="141"/>
      <c r="B328" s="10" t="s">
        <v>198</v>
      </c>
      <c r="C328" s="3" t="s">
        <v>30</v>
      </c>
      <c r="D328" s="1" t="s">
        <v>200</v>
      </c>
      <c r="E328" s="54">
        <v>0</v>
      </c>
      <c r="F328" s="54"/>
      <c r="G328" s="54" t="s">
        <v>289</v>
      </c>
      <c r="H328" s="136">
        <v>0</v>
      </c>
      <c r="I328" s="55"/>
      <c r="J328" s="31" t="s">
        <v>293</v>
      </c>
      <c r="K328" s="33">
        <f>+Hoja1!K328/Hoja1!$U$1</f>
        <v>0</v>
      </c>
      <c r="L328" s="33">
        <f>+Hoja1!L328/Hoja1!$U$1</f>
        <v>0</v>
      </c>
      <c r="M328" s="132">
        <f>+Hoja1!M328/Hoja1!$U$1</f>
        <v>0</v>
      </c>
      <c r="N328" s="33">
        <f>+Hoja1!N328/Hoja1!$U$1</f>
        <v>0</v>
      </c>
      <c r="O328" s="33">
        <f>+Hoja1!O328/Hoja1!$U$1</f>
        <v>0</v>
      </c>
      <c r="P328" s="127"/>
      <c r="Q328" s="31" t="s">
        <v>293</v>
      </c>
      <c r="R328" s="102"/>
      <c r="S328" s="32"/>
      <c r="T328" s="31" t="s">
        <v>293</v>
      </c>
    </row>
    <row r="329" spans="1:20" ht="38.25" hidden="1" x14ac:dyDescent="0.25">
      <c r="A329" s="141"/>
      <c r="B329" s="10" t="s">
        <v>198</v>
      </c>
      <c r="C329" s="3" t="s">
        <v>31</v>
      </c>
      <c r="D329" s="1" t="s">
        <v>200</v>
      </c>
      <c r="E329" s="54">
        <v>0</v>
      </c>
      <c r="F329" s="54">
        <v>1</v>
      </c>
      <c r="G329" s="54" t="s">
        <v>289</v>
      </c>
      <c r="H329" s="136">
        <v>1</v>
      </c>
      <c r="I329" s="55">
        <f t="shared" ref="I329:I392" si="50">+H329/F329</f>
        <v>1</v>
      </c>
      <c r="J329" s="31" t="str">
        <f t="shared" si="48"/>
        <v>MUY ALTO</v>
      </c>
      <c r="K329" s="33">
        <f>+Hoja1!K329/Hoja1!$U$1</f>
        <v>16</v>
      </c>
      <c r="L329" s="33">
        <f>+Hoja1!L329/Hoja1!$U$1</f>
        <v>10</v>
      </c>
      <c r="M329" s="132">
        <f>+Hoja1!M329/Hoja1!$U$1</f>
        <v>6.2500000000000005E-7</v>
      </c>
      <c r="N329" s="33">
        <f>+Hoja1!N329/Hoja1!$U$1</f>
        <v>0</v>
      </c>
      <c r="O329" s="33">
        <f>+Hoja1!O329/Hoja1!$U$1</f>
        <v>3</v>
      </c>
      <c r="P329" s="127">
        <f t="shared" si="49"/>
        <v>0.3</v>
      </c>
      <c r="Q329" s="31" t="str">
        <f t="shared" si="46"/>
        <v>BAJO</v>
      </c>
      <c r="R329" s="102"/>
      <c r="S329" s="32">
        <f t="shared" ref="S329:S392" si="51">+I329*P329</f>
        <v>0.3</v>
      </c>
      <c r="T329" s="31" t="str">
        <f t="shared" si="47"/>
        <v>BAJO</v>
      </c>
    </row>
    <row r="330" spans="1:20" ht="38.25" hidden="1" x14ac:dyDescent="0.25">
      <c r="A330" s="141"/>
      <c r="B330" s="10" t="s">
        <v>198</v>
      </c>
      <c r="C330" s="3" t="s">
        <v>27</v>
      </c>
      <c r="D330" s="1" t="s">
        <v>201</v>
      </c>
      <c r="E330" s="54">
        <v>0</v>
      </c>
      <c r="F330" s="54">
        <v>50</v>
      </c>
      <c r="G330" s="54" t="s">
        <v>289</v>
      </c>
      <c r="H330" s="136">
        <v>31</v>
      </c>
      <c r="I330" s="55">
        <f t="shared" si="50"/>
        <v>0.62</v>
      </c>
      <c r="J330" s="31" t="str">
        <f t="shared" si="48"/>
        <v>ALTO</v>
      </c>
      <c r="K330" s="33">
        <f>+Hoja1!K330/Hoja1!$U$1</f>
        <v>250</v>
      </c>
      <c r="L330" s="33">
        <f>+Hoja1!L330/Hoja1!$U$1</f>
        <v>144.5</v>
      </c>
      <c r="M330" s="132">
        <f>+Hoja1!M330/Hoja1!$U$1</f>
        <v>5.7799999999999991E-7</v>
      </c>
      <c r="N330" s="33">
        <f>+Hoja1!N330/Hoja1!$U$1</f>
        <v>25.5868</v>
      </c>
      <c r="O330" s="33">
        <f>+Hoja1!O330/Hoja1!$U$1</f>
        <v>100.537175</v>
      </c>
      <c r="P330" s="127">
        <f t="shared" si="49"/>
        <v>0.69575899653979245</v>
      </c>
      <c r="Q330" s="31" t="str">
        <f t="shared" si="46"/>
        <v>ALTO</v>
      </c>
      <c r="R330" s="102"/>
      <c r="S330" s="32">
        <f t="shared" si="51"/>
        <v>0.43137057785467131</v>
      </c>
      <c r="T330" s="31" t="str">
        <f t="shared" si="47"/>
        <v>MEDIO</v>
      </c>
    </row>
    <row r="331" spans="1:20" ht="38.25" hidden="1" x14ac:dyDescent="0.25">
      <c r="A331" s="141"/>
      <c r="B331" s="10" t="s">
        <v>198</v>
      </c>
      <c r="C331" s="3" t="s">
        <v>29</v>
      </c>
      <c r="D331" s="1" t="s">
        <v>201</v>
      </c>
      <c r="E331" s="54">
        <v>0</v>
      </c>
      <c r="F331" s="54">
        <v>1</v>
      </c>
      <c r="G331" s="54" t="s">
        <v>289</v>
      </c>
      <c r="H331" s="136">
        <v>0</v>
      </c>
      <c r="I331" s="55">
        <f t="shared" si="50"/>
        <v>0</v>
      </c>
      <c r="J331" s="31" t="str">
        <f t="shared" si="48"/>
        <v>MUY BAJO</v>
      </c>
      <c r="K331" s="33">
        <f>+Hoja1!K331/Hoja1!$U$1</f>
        <v>5</v>
      </c>
      <c r="L331" s="33">
        <f>+Hoja1!L331/Hoja1!$U$1</f>
        <v>5</v>
      </c>
      <c r="M331" s="132">
        <f>+Hoja1!M331/Hoja1!$U$1</f>
        <v>9.9999999999999995E-7</v>
      </c>
      <c r="N331" s="33">
        <f>+Hoja1!N331/Hoja1!$U$1</f>
        <v>0</v>
      </c>
      <c r="O331" s="33">
        <f>+Hoja1!O331/Hoja1!$U$1</f>
        <v>0</v>
      </c>
      <c r="P331" s="127">
        <f t="shared" si="49"/>
        <v>0</v>
      </c>
      <c r="Q331" s="31" t="str">
        <f t="shared" si="46"/>
        <v>MUY BAJO</v>
      </c>
      <c r="R331" s="102"/>
      <c r="S331" s="32">
        <f t="shared" si="51"/>
        <v>0</v>
      </c>
      <c r="T331" s="31" t="str">
        <f t="shared" si="47"/>
        <v>MUY BAJO</v>
      </c>
    </row>
    <row r="332" spans="1:20" ht="38.25" hidden="1" x14ac:dyDescent="0.25">
      <c r="A332" s="141"/>
      <c r="B332" s="10" t="s">
        <v>198</v>
      </c>
      <c r="C332" s="3" t="s">
        <v>30</v>
      </c>
      <c r="D332" s="1" t="s">
        <v>201</v>
      </c>
      <c r="E332" s="54">
        <v>0</v>
      </c>
      <c r="F332" s="54">
        <v>1</v>
      </c>
      <c r="G332" s="54" t="s">
        <v>289</v>
      </c>
      <c r="H332" s="136">
        <v>0</v>
      </c>
      <c r="I332" s="55">
        <f t="shared" si="50"/>
        <v>0</v>
      </c>
      <c r="J332" s="31" t="str">
        <f t="shared" si="48"/>
        <v>MUY BAJO</v>
      </c>
      <c r="K332" s="33">
        <f>+Hoja1!K332/Hoja1!$U$1</f>
        <v>5</v>
      </c>
      <c r="L332" s="33">
        <f>+Hoja1!L332/Hoja1!$U$1</f>
        <v>5</v>
      </c>
      <c r="M332" s="132">
        <f>+Hoja1!M332/Hoja1!$U$1</f>
        <v>9.9999999999999995E-7</v>
      </c>
      <c r="N332" s="33">
        <f>+Hoja1!N332/Hoja1!$U$1</f>
        <v>0</v>
      </c>
      <c r="O332" s="33">
        <f>+Hoja1!O332/Hoja1!$U$1</f>
        <v>0</v>
      </c>
      <c r="P332" s="127">
        <f t="shared" si="49"/>
        <v>0</v>
      </c>
      <c r="Q332" s="31" t="str">
        <f t="shared" si="46"/>
        <v>MUY BAJO</v>
      </c>
      <c r="R332" s="102"/>
      <c r="S332" s="32">
        <f t="shared" si="51"/>
        <v>0</v>
      </c>
      <c r="T332" s="31" t="str">
        <f t="shared" si="47"/>
        <v>MUY BAJO</v>
      </c>
    </row>
    <row r="333" spans="1:20" ht="38.25" hidden="1" x14ac:dyDescent="0.25">
      <c r="A333" s="141"/>
      <c r="B333" s="10" t="s">
        <v>198</v>
      </c>
      <c r="C333" s="3" t="s">
        <v>31</v>
      </c>
      <c r="D333" s="1" t="s">
        <v>201</v>
      </c>
      <c r="E333" s="54">
        <v>0</v>
      </c>
      <c r="F333" s="54">
        <v>10</v>
      </c>
      <c r="G333" s="54" t="s">
        <v>289</v>
      </c>
      <c r="H333" s="136">
        <v>3</v>
      </c>
      <c r="I333" s="55">
        <f t="shared" si="50"/>
        <v>0.3</v>
      </c>
      <c r="J333" s="31" t="str">
        <f t="shared" si="48"/>
        <v>BAJO</v>
      </c>
      <c r="K333" s="33">
        <f>+Hoja1!K333/Hoja1!$U$1</f>
        <v>50</v>
      </c>
      <c r="L333" s="33">
        <f>+Hoja1!L333/Hoja1!$U$1</f>
        <v>10</v>
      </c>
      <c r="M333" s="132">
        <f>+Hoja1!M333/Hoja1!$U$1</f>
        <v>2.0000000000000002E-7</v>
      </c>
      <c r="N333" s="33">
        <f>+Hoja1!N333/Hoja1!$U$1</f>
        <v>1.5</v>
      </c>
      <c r="O333" s="33">
        <f>+Hoja1!O333/Hoja1!$U$1</f>
        <v>1.5</v>
      </c>
      <c r="P333" s="127">
        <f t="shared" si="49"/>
        <v>0.15</v>
      </c>
      <c r="Q333" s="31" t="str">
        <f t="shared" si="46"/>
        <v>MUY BAJO</v>
      </c>
      <c r="R333" s="102"/>
      <c r="S333" s="32">
        <f t="shared" si="51"/>
        <v>4.4999999999999998E-2</v>
      </c>
      <c r="T333" s="31" t="str">
        <f t="shared" si="47"/>
        <v>MUY BAJO</v>
      </c>
    </row>
    <row r="334" spans="1:20" ht="25.5" hidden="1" x14ac:dyDescent="0.25">
      <c r="A334" s="141"/>
      <c r="B334" s="10" t="s">
        <v>198</v>
      </c>
      <c r="C334" s="3" t="s">
        <v>27</v>
      </c>
      <c r="D334" s="1" t="s">
        <v>202</v>
      </c>
      <c r="E334" s="54">
        <v>304</v>
      </c>
      <c r="F334" s="54">
        <v>40</v>
      </c>
      <c r="G334" s="54" t="s">
        <v>289</v>
      </c>
      <c r="H334" s="136">
        <v>51</v>
      </c>
      <c r="I334" s="55">
        <f t="shared" si="50"/>
        <v>1.2749999999999999</v>
      </c>
      <c r="J334" s="31" t="str">
        <f t="shared" si="48"/>
        <v>MUY ALTO</v>
      </c>
      <c r="K334" s="33">
        <f>+Hoja1!K334/Hoja1!$U$1</f>
        <v>120</v>
      </c>
      <c r="L334" s="33">
        <f>+Hoja1!L334/Hoja1!$U$1</f>
        <v>139.5</v>
      </c>
      <c r="M334" s="132">
        <f>+Hoja1!M334/Hoja1!$U$1</f>
        <v>1.1625000000000001E-6</v>
      </c>
      <c r="N334" s="33">
        <f>+Hoja1!N334/Hoja1!$U$1</f>
        <v>28.916526999999999</v>
      </c>
      <c r="O334" s="33">
        <f>+Hoja1!O334/Hoja1!$U$1</f>
        <v>61.375746999999997</v>
      </c>
      <c r="P334" s="127">
        <f t="shared" si="49"/>
        <v>0.43996951254480282</v>
      </c>
      <c r="Q334" s="31" t="str">
        <f t="shared" si="46"/>
        <v>MEDIO</v>
      </c>
      <c r="R334" s="102"/>
      <c r="S334" s="32">
        <f t="shared" si="51"/>
        <v>0.56096112849462354</v>
      </c>
      <c r="T334" s="31" t="str">
        <f t="shared" si="47"/>
        <v>MEDIO</v>
      </c>
    </row>
    <row r="335" spans="1:20" ht="25.5" hidden="1" x14ac:dyDescent="0.25">
      <c r="A335" s="141"/>
      <c r="B335" s="10" t="s">
        <v>198</v>
      </c>
      <c r="C335" s="3" t="s">
        <v>29</v>
      </c>
      <c r="D335" s="1" t="s">
        <v>202</v>
      </c>
      <c r="E335" s="54">
        <v>11</v>
      </c>
      <c r="F335" s="54">
        <v>5</v>
      </c>
      <c r="G335" s="54" t="s">
        <v>289</v>
      </c>
      <c r="H335" s="136">
        <v>0</v>
      </c>
      <c r="I335" s="55">
        <f t="shared" si="50"/>
        <v>0</v>
      </c>
      <c r="J335" s="31" t="str">
        <f t="shared" si="48"/>
        <v>MUY BAJO</v>
      </c>
      <c r="K335" s="33">
        <f>+Hoja1!K335/Hoja1!$U$1</f>
        <v>15</v>
      </c>
      <c r="L335" s="33">
        <f>+Hoja1!L335/Hoja1!$U$1</f>
        <v>16.5</v>
      </c>
      <c r="M335" s="132">
        <f>+Hoja1!M335/Hoja1!$U$1</f>
        <v>1.1000000000000001E-6</v>
      </c>
      <c r="N335" s="33">
        <f>+Hoja1!N335/Hoja1!$U$1</f>
        <v>0</v>
      </c>
      <c r="O335" s="33">
        <f>+Hoja1!O335/Hoja1!$U$1</f>
        <v>0.33</v>
      </c>
      <c r="P335" s="127">
        <f t="shared" si="49"/>
        <v>0.02</v>
      </c>
      <c r="Q335" s="31" t="str">
        <f t="shared" si="46"/>
        <v>MUY BAJO</v>
      </c>
      <c r="R335" s="102"/>
      <c r="S335" s="32">
        <f t="shared" si="51"/>
        <v>0</v>
      </c>
      <c r="T335" s="31" t="str">
        <f t="shared" si="47"/>
        <v>MUY BAJO</v>
      </c>
    </row>
    <row r="336" spans="1:20" ht="25.5" hidden="1" x14ac:dyDescent="0.25">
      <c r="A336" s="141"/>
      <c r="B336" s="10" t="s">
        <v>198</v>
      </c>
      <c r="C336" s="3" t="s">
        <v>30</v>
      </c>
      <c r="D336" s="1" t="s">
        <v>202</v>
      </c>
      <c r="E336" s="54">
        <v>5</v>
      </c>
      <c r="F336" s="54">
        <v>5</v>
      </c>
      <c r="G336" s="54" t="s">
        <v>289</v>
      </c>
      <c r="H336" s="136">
        <v>1</v>
      </c>
      <c r="I336" s="55">
        <f t="shared" si="50"/>
        <v>0.2</v>
      </c>
      <c r="J336" s="31" t="str">
        <f t="shared" si="48"/>
        <v>MUY BAJO</v>
      </c>
      <c r="K336" s="33">
        <f>+Hoja1!K336/Hoja1!$U$1</f>
        <v>15</v>
      </c>
      <c r="L336" s="33">
        <f>+Hoja1!L336/Hoja1!$U$1</f>
        <v>16.5</v>
      </c>
      <c r="M336" s="132">
        <f>+Hoja1!M336/Hoja1!$U$1</f>
        <v>1.1000000000000001E-6</v>
      </c>
      <c r="N336" s="33">
        <f>+Hoja1!N336/Hoja1!$U$1</f>
        <v>0.9</v>
      </c>
      <c r="O336" s="33">
        <f>+Hoja1!O336/Hoja1!$U$1</f>
        <v>3.86198</v>
      </c>
      <c r="P336" s="127">
        <f t="shared" si="49"/>
        <v>0.23405939393939393</v>
      </c>
      <c r="Q336" s="31" t="str">
        <f t="shared" si="46"/>
        <v>BAJO</v>
      </c>
      <c r="R336" s="102"/>
      <c r="S336" s="32">
        <f t="shared" si="51"/>
        <v>4.6811878787878791E-2</v>
      </c>
      <c r="T336" s="31" t="str">
        <f t="shared" si="47"/>
        <v>MUY BAJO</v>
      </c>
    </row>
    <row r="337" spans="1:20" ht="25.5" hidden="1" x14ac:dyDescent="0.25">
      <c r="A337" s="141"/>
      <c r="B337" s="10" t="s">
        <v>198</v>
      </c>
      <c r="C337" s="3" t="s">
        <v>31</v>
      </c>
      <c r="D337" s="1" t="s">
        <v>202</v>
      </c>
      <c r="E337" s="54">
        <v>17</v>
      </c>
      <c r="F337" s="54">
        <v>10</v>
      </c>
      <c r="G337" s="54" t="s">
        <v>289</v>
      </c>
      <c r="H337" s="136">
        <v>10</v>
      </c>
      <c r="I337" s="55">
        <f t="shared" si="50"/>
        <v>1</v>
      </c>
      <c r="J337" s="31" t="str">
        <f t="shared" si="48"/>
        <v>MUY ALTO</v>
      </c>
      <c r="K337" s="33">
        <f>+Hoja1!K337/Hoja1!$U$1</f>
        <v>30</v>
      </c>
      <c r="L337" s="33">
        <f>+Hoja1!L337/Hoja1!$U$1</f>
        <v>11.5</v>
      </c>
      <c r="M337" s="132">
        <f>+Hoja1!M337/Hoja1!$U$1</f>
        <v>3.8333333333333335E-7</v>
      </c>
      <c r="N337" s="33">
        <f>+Hoja1!N337/Hoja1!$U$1</f>
        <v>0</v>
      </c>
      <c r="O337" s="33">
        <f>+Hoja1!O337/Hoja1!$U$1</f>
        <v>6.9050000000000002</v>
      </c>
      <c r="P337" s="127">
        <f t="shared" si="49"/>
        <v>0.60043478260869565</v>
      </c>
      <c r="Q337" s="31" t="str">
        <f t="shared" si="46"/>
        <v>ALTO</v>
      </c>
      <c r="R337" s="102"/>
      <c r="S337" s="32">
        <f t="shared" si="51"/>
        <v>0.60043478260869565</v>
      </c>
      <c r="T337" s="31" t="str">
        <f t="shared" si="47"/>
        <v>ALTO</v>
      </c>
    </row>
    <row r="338" spans="1:20" ht="25.5" hidden="1" x14ac:dyDescent="0.25">
      <c r="A338" s="141"/>
      <c r="B338" s="10" t="s">
        <v>198</v>
      </c>
      <c r="C338" s="3" t="s">
        <v>1</v>
      </c>
      <c r="D338" s="1" t="s">
        <v>203</v>
      </c>
      <c r="E338" s="54">
        <v>10</v>
      </c>
      <c r="F338" s="54">
        <v>6</v>
      </c>
      <c r="G338" s="54" t="s">
        <v>289</v>
      </c>
      <c r="H338" s="136">
        <v>6</v>
      </c>
      <c r="I338" s="55">
        <f t="shared" si="50"/>
        <v>1</v>
      </c>
      <c r="J338" s="31" t="str">
        <f t="shared" si="48"/>
        <v>MUY ALTO</v>
      </c>
      <c r="K338" s="33">
        <f>+Hoja1!K338/Hoja1!$U$1</f>
        <v>140</v>
      </c>
      <c r="L338" s="33">
        <f>+Hoja1!L338/Hoja1!$U$1</f>
        <v>149.88867099999999</v>
      </c>
      <c r="M338" s="132">
        <f>+Hoja1!M338/Hoja1!$U$1</f>
        <v>1.0706333642857142E-6</v>
      </c>
      <c r="N338" s="33">
        <f>+Hoja1!N338/Hoja1!$U$1</f>
        <v>39.336567000000002</v>
      </c>
      <c r="O338" s="33">
        <f>+Hoja1!O338/Hoja1!$U$1</f>
        <v>129.144227</v>
      </c>
      <c r="P338" s="127">
        <f t="shared" si="49"/>
        <v>0.8616009878425035</v>
      </c>
      <c r="Q338" s="31" t="str">
        <f t="shared" si="46"/>
        <v>MUY ALTO</v>
      </c>
      <c r="R338" s="102"/>
      <c r="S338" s="32">
        <f t="shared" si="51"/>
        <v>0.8616009878425035</v>
      </c>
      <c r="T338" s="31" t="str">
        <f t="shared" si="47"/>
        <v>MUY ALTO</v>
      </c>
    </row>
    <row r="339" spans="1:20" ht="51" hidden="1" x14ac:dyDescent="0.25">
      <c r="A339" s="141"/>
      <c r="B339" s="10" t="s">
        <v>198</v>
      </c>
      <c r="C339" s="3" t="s">
        <v>1</v>
      </c>
      <c r="D339" s="1" t="s">
        <v>204</v>
      </c>
      <c r="E339" s="54">
        <v>26</v>
      </c>
      <c r="F339" s="54">
        <v>15</v>
      </c>
      <c r="G339" s="54" t="s">
        <v>291</v>
      </c>
      <c r="H339" s="136">
        <v>15</v>
      </c>
      <c r="I339" s="55">
        <f t="shared" si="50"/>
        <v>1</v>
      </c>
      <c r="J339" s="31" t="str">
        <f t="shared" si="48"/>
        <v>MUY ALTO</v>
      </c>
      <c r="K339" s="33">
        <f>+Hoja1!K339/Hoja1!$U$1</f>
        <v>90</v>
      </c>
      <c r="L339" s="33">
        <f>+Hoja1!L339/Hoja1!$U$1</f>
        <v>54</v>
      </c>
      <c r="M339" s="132">
        <f>+Hoja1!M339/Hoja1!$U$1</f>
        <v>5.9999999999999997E-7</v>
      </c>
      <c r="N339" s="33">
        <f>+Hoja1!N339/Hoja1!$U$1</f>
        <v>0</v>
      </c>
      <c r="O339" s="33">
        <f>+Hoja1!O339/Hoja1!$U$1</f>
        <v>16.45457</v>
      </c>
      <c r="P339" s="127">
        <f t="shared" si="49"/>
        <v>0.30471425925925927</v>
      </c>
      <c r="Q339" s="31" t="str">
        <f t="shared" si="46"/>
        <v>BAJO</v>
      </c>
      <c r="R339" s="102"/>
      <c r="S339" s="32">
        <f t="shared" si="51"/>
        <v>0.30471425925925927</v>
      </c>
      <c r="T339" s="31" t="str">
        <f t="shared" si="47"/>
        <v>BAJO</v>
      </c>
    </row>
    <row r="340" spans="1:20" ht="38.25" hidden="1" x14ac:dyDescent="0.25">
      <c r="A340" s="141"/>
      <c r="B340" s="10" t="s">
        <v>198</v>
      </c>
      <c r="C340" s="3" t="s">
        <v>27</v>
      </c>
      <c r="D340" s="1" t="s">
        <v>205</v>
      </c>
      <c r="E340" s="54">
        <v>3</v>
      </c>
      <c r="F340" s="54">
        <v>1</v>
      </c>
      <c r="G340" s="54" t="s">
        <v>289</v>
      </c>
      <c r="H340" s="136">
        <v>0</v>
      </c>
      <c r="I340" s="55">
        <f t="shared" si="50"/>
        <v>0</v>
      </c>
      <c r="J340" s="31" t="str">
        <f t="shared" si="48"/>
        <v>MUY BAJO</v>
      </c>
      <c r="K340" s="33">
        <f>+Hoja1!K340/Hoja1!$U$1</f>
        <v>25</v>
      </c>
      <c r="L340" s="33">
        <f>+Hoja1!L340/Hoja1!$U$1</f>
        <v>20</v>
      </c>
      <c r="M340" s="132">
        <f>+Hoja1!M340/Hoja1!$U$1</f>
        <v>8.0000000000000007E-7</v>
      </c>
      <c r="N340" s="33">
        <f>+Hoja1!N340/Hoja1!$U$1</f>
        <v>0</v>
      </c>
      <c r="O340" s="33">
        <f>+Hoja1!O340/Hoja1!$U$1</f>
        <v>0</v>
      </c>
      <c r="P340" s="127">
        <f t="shared" si="49"/>
        <v>0</v>
      </c>
      <c r="Q340" s="31" t="str">
        <f t="shared" si="46"/>
        <v>MUY BAJO</v>
      </c>
      <c r="R340" s="102"/>
      <c r="S340" s="32">
        <f t="shared" si="51"/>
        <v>0</v>
      </c>
      <c r="T340" s="31" t="str">
        <f t="shared" si="47"/>
        <v>MUY BAJO</v>
      </c>
    </row>
    <row r="341" spans="1:20" ht="38.25" hidden="1" x14ac:dyDescent="0.25">
      <c r="A341" s="141"/>
      <c r="B341" s="10" t="s">
        <v>198</v>
      </c>
      <c r="C341" s="3" t="s">
        <v>29</v>
      </c>
      <c r="D341" s="1" t="s">
        <v>205</v>
      </c>
      <c r="E341" s="54">
        <v>0</v>
      </c>
      <c r="F341" s="54"/>
      <c r="G341" s="54" t="s">
        <v>289</v>
      </c>
      <c r="H341" s="136">
        <v>0</v>
      </c>
      <c r="I341" s="55"/>
      <c r="J341" s="31" t="s">
        <v>293</v>
      </c>
      <c r="K341" s="33">
        <f>+Hoja1!K341/Hoja1!$U$1</f>
        <v>0</v>
      </c>
      <c r="L341" s="33">
        <f>+Hoja1!L341/Hoja1!$U$1</f>
        <v>0</v>
      </c>
      <c r="M341" s="132">
        <f>+Hoja1!M341/Hoja1!$U$1</f>
        <v>0</v>
      </c>
      <c r="N341" s="33">
        <f>+Hoja1!N341/Hoja1!$U$1</f>
        <v>0</v>
      </c>
      <c r="O341" s="33">
        <f>+Hoja1!O341/Hoja1!$U$1</f>
        <v>0</v>
      </c>
      <c r="P341" s="127"/>
      <c r="Q341" s="31" t="s">
        <v>293</v>
      </c>
      <c r="R341" s="102"/>
      <c r="S341" s="32"/>
      <c r="T341" s="31" t="s">
        <v>293</v>
      </c>
    </row>
    <row r="342" spans="1:20" ht="38.25" hidden="1" x14ac:dyDescent="0.25">
      <c r="A342" s="141"/>
      <c r="B342" s="10" t="s">
        <v>198</v>
      </c>
      <c r="C342" s="3" t="s">
        <v>30</v>
      </c>
      <c r="D342" s="1" t="s">
        <v>205</v>
      </c>
      <c r="E342" s="54">
        <v>1</v>
      </c>
      <c r="F342" s="54"/>
      <c r="G342" s="54" t="s">
        <v>289</v>
      </c>
      <c r="H342" s="136">
        <v>0</v>
      </c>
      <c r="I342" s="55"/>
      <c r="J342" s="31" t="s">
        <v>293</v>
      </c>
      <c r="K342" s="33">
        <f>+Hoja1!K342/Hoja1!$U$1</f>
        <v>0</v>
      </c>
      <c r="L342" s="33">
        <f>+Hoja1!L342/Hoja1!$U$1</f>
        <v>0</v>
      </c>
      <c r="M342" s="132">
        <f>+Hoja1!M342/Hoja1!$U$1</f>
        <v>0</v>
      </c>
      <c r="N342" s="33">
        <f>+Hoja1!N342/Hoja1!$U$1</f>
        <v>0</v>
      </c>
      <c r="O342" s="33">
        <f>+Hoja1!O342/Hoja1!$U$1</f>
        <v>0</v>
      </c>
      <c r="P342" s="127"/>
      <c r="Q342" s="31" t="s">
        <v>293</v>
      </c>
      <c r="R342" s="102"/>
      <c r="S342" s="32"/>
      <c r="T342" s="31" t="s">
        <v>293</v>
      </c>
    </row>
    <row r="343" spans="1:20" ht="38.25" hidden="1" x14ac:dyDescent="0.25">
      <c r="A343" s="141"/>
      <c r="B343" s="10" t="s">
        <v>198</v>
      </c>
      <c r="C343" s="3" t="s">
        <v>31</v>
      </c>
      <c r="D343" s="1" t="s">
        <v>205</v>
      </c>
      <c r="E343" s="54">
        <v>0</v>
      </c>
      <c r="F343" s="54"/>
      <c r="G343" s="54" t="s">
        <v>289</v>
      </c>
      <c r="H343" s="136">
        <v>0</v>
      </c>
      <c r="I343" s="55"/>
      <c r="J343" s="31" t="s">
        <v>293</v>
      </c>
      <c r="K343" s="33">
        <f>+Hoja1!K343/Hoja1!$U$1</f>
        <v>0</v>
      </c>
      <c r="L343" s="33">
        <f>+Hoja1!L343/Hoja1!$U$1</f>
        <v>0</v>
      </c>
      <c r="M343" s="132">
        <f>+Hoja1!M343/Hoja1!$U$1</f>
        <v>0</v>
      </c>
      <c r="N343" s="33">
        <f>+Hoja1!N343/Hoja1!$U$1</f>
        <v>0</v>
      </c>
      <c r="O343" s="33">
        <f>+Hoja1!O343/Hoja1!$U$1</f>
        <v>0</v>
      </c>
      <c r="P343" s="127"/>
      <c r="Q343" s="31" t="s">
        <v>293</v>
      </c>
      <c r="R343" s="102"/>
      <c r="S343" s="32"/>
      <c r="T343" s="31" t="s">
        <v>293</v>
      </c>
    </row>
    <row r="344" spans="1:20" ht="38.25" hidden="1" x14ac:dyDescent="0.25">
      <c r="A344" s="141"/>
      <c r="B344" s="10" t="s">
        <v>198</v>
      </c>
      <c r="C344" s="3" t="s">
        <v>27</v>
      </c>
      <c r="D344" s="1" t="s">
        <v>206</v>
      </c>
      <c r="E344" s="54">
        <v>150</v>
      </c>
      <c r="F344" s="54">
        <v>14</v>
      </c>
      <c r="G344" s="54" t="s">
        <v>289</v>
      </c>
      <c r="H344" s="136">
        <v>13</v>
      </c>
      <c r="I344" s="55">
        <f t="shared" si="50"/>
        <v>0.9285714285714286</v>
      </c>
      <c r="J344" s="31" t="str">
        <f t="shared" si="48"/>
        <v>MUY ALTO</v>
      </c>
      <c r="K344" s="33">
        <f>+Hoja1!K344/Hoja1!$U$1</f>
        <v>51.8</v>
      </c>
      <c r="L344" s="33">
        <f>+Hoja1!L344/Hoja1!$U$1</f>
        <v>57.774999999999999</v>
      </c>
      <c r="M344" s="132">
        <f>+Hoja1!M344/Hoja1!$U$1</f>
        <v>1.1153474903474902E-6</v>
      </c>
      <c r="N344" s="33">
        <f>+Hoja1!N344/Hoja1!$U$1</f>
        <v>3.04</v>
      </c>
      <c r="O344" s="33">
        <f>+Hoja1!O344/Hoja1!$U$1</f>
        <v>37.708688000000002</v>
      </c>
      <c r="P344" s="127">
        <f t="shared" si="49"/>
        <v>0.65268174816096935</v>
      </c>
      <c r="Q344" s="31" t="str">
        <f t="shared" si="46"/>
        <v>ALTO</v>
      </c>
      <c r="R344" s="102"/>
      <c r="S344" s="32">
        <f t="shared" si="51"/>
        <v>0.60606162329232871</v>
      </c>
      <c r="T344" s="31" t="str">
        <f t="shared" si="47"/>
        <v>ALTO</v>
      </c>
    </row>
    <row r="345" spans="1:20" ht="38.25" hidden="1" x14ac:dyDescent="0.25">
      <c r="A345" s="141"/>
      <c r="B345" s="10" t="s">
        <v>198</v>
      </c>
      <c r="C345" s="3" t="s">
        <v>29</v>
      </c>
      <c r="D345" s="1" t="s">
        <v>206</v>
      </c>
      <c r="E345" s="54">
        <v>0</v>
      </c>
      <c r="F345" s="54">
        <v>1</v>
      </c>
      <c r="G345" s="54" t="s">
        <v>289</v>
      </c>
      <c r="H345" s="136">
        <v>1</v>
      </c>
      <c r="I345" s="55">
        <f t="shared" si="50"/>
        <v>1</v>
      </c>
      <c r="J345" s="31" t="str">
        <f t="shared" si="48"/>
        <v>MUY ALTO</v>
      </c>
      <c r="K345" s="33">
        <f>+Hoja1!K345/Hoja1!$U$1</f>
        <v>3.7</v>
      </c>
      <c r="L345" s="33">
        <f>+Hoja1!L345/Hoja1!$U$1</f>
        <v>3.7</v>
      </c>
      <c r="M345" s="132">
        <f>+Hoja1!M345/Hoja1!$U$1</f>
        <v>9.9999999999999995E-7</v>
      </c>
      <c r="N345" s="33">
        <f>+Hoja1!N345/Hoja1!$U$1</f>
        <v>0</v>
      </c>
      <c r="O345" s="33">
        <f>+Hoja1!O345/Hoja1!$U$1</f>
        <v>3.7</v>
      </c>
      <c r="P345" s="127">
        <f t="shared" si="49"/>
        <v>1</v>
      </c>
      <c r="Q345" s="31" t="str">
        <f t="shared" si="46"/>
        <v>MUY ALTO</v>
      </c>
      <c r="R345" s="102"/>
      <c r="S345" s="32">
        <f t="shared" si="51"/>
        <v>1</v>
      </c>
      <c r="T345" s="31" t="str">
        <f t="shared" si="47"/>
        <v>MUY ALTO</v>
      </c>
    </row>
    <row r="346" spans="1:20" ht="38.25" hidden="1" x14ac:dyDescent="0.25">
      <c r="A346" s="141"/>
      <c r="B346" s="10" t="s">
        <v>198</v>
      </c>
      <c r="C346" s="3" t="s">
        <v>30</v>
      </c>
      <c r="D346" s="1" t="s">
        <v>206</v>
      </c>
      <c r="E346" s="54">
        <v>0</v>
      </c>
      <c r="F346" s="54">
        <v>1</v>
      </c>
      <c r="G346" s="54" t="s">
        <v>289</v>
      </c>
      <c r="H346" s="136">
        <v>0</v>
      </c>
      <c r="I346" s="55">
        <f t="shared" si="50"/>
        <v>0</v>
      </c>
      <c r="J346" s="31" t="str">
        <f t="shared" si="48"/>
        <v>MUY BAJO</v>
      </c>
      <c r="K346" s="33">
        <f>+Hoja1!K346/Hoja1!$U$1</f>
        <v>3.7</v>
      </c>
      <c r="L346" s="33">
        <f>+Hoja1!L346/Hoja1!$U$1</f>
        <v>3.7</v>
      </c>
      <c r="M346" s="132">
        <f>+Hoja1!M346/Hoja1!$U$1</f>
        <v>9.9999999999999995E-7</v>
      </c>
      <c r="N346" s="33">
        <f>+Hoja1!N346/Hoja1!$U$1</f>
        <v>0</v>
      </c>
      <c r="O346" s="33">
        <f>+Hoja1!O346/Hoja1!$U$1</f>
        <v>0</v>
      </c>
      <c r="P346" s="127">
        <f t="shared" si="49"/>
        <v>0</v>
      </c>
      <c r="Q346" s="31" t="str">
        <f t="shared" si="46"/>
        <v>MUY BAJO</v>
      </c>
      <c r="R346" s="102"/>
      <c r="S346" s="32">
        <f t="shared" si="51"/>
        <v>0</v>
      </c>
      <c r="T346" s="31" t="str">
        <f t="shared" si="47"/>
        <v>MUY BAJO</v>
      </c>
    </row>
    <row r="347" spans="1:20" ht="38.25" hidden="1" x14ac:dyDescent="0.25">
      <c r="A347" s="141"/>
      <c r="B347" s="10" t="s">
        <v>198</v>
      </c>
      <c r="C347" s="3" t="s">
        <v>31</v>
      </c>
      <c r="D347" s="1" t="s">
        <v>206</v>
      </c>
      <c r="E347" s="54">
        <v>0</v>
      </c>
      <c r="F347" s="54">
        <v>2</v>
      </c>
      <c r="G347" s="54" t="s">
        <v>289</v>
      </c>
      <c r="H347" s="136">
        <v>1</v>
      </c>
      <c r="I347" s="55">
        <f t="shared" si="50"/>
        <v>0.5</v>
      </c>
      <c r="J347" s="31" t="str">
        <f t="shared" si="48"/>
        <v>MEDIO</v>
      </c>
      <c r="K347" s="33">
        <f>+Hoja1!K347/Hoja1!$U$1</f>
        <v>7.4</v>
      </c>
      <c r="L347" s="33">
        <f>+Hoja1!L347/Hoja1!$U$1</f>
        <v>7.4</v>
      </c>
      <c r="M347" s="132">
        <f>+Hoja1!M347/Hoja1!$U$1</f>
        <v>9.9999999999999995E-7</v>
      </c>
      <c r="N347" s="33">
        <f>+Hoja1!N347/Hoja1!$U$1</f>
        <v>0</v>
      </c>
      <c r="O347" s="33">
        <f>+Hoja1!O347/Hoja1!$U$1</f>
        <v>3.7</v>
      </c>
      <c r="P347" s="127">
        <f t="shared" si="49"/>
        <v>0.5</v>
      </c>
      <c r="Q347" s="31" t="str">
        <f t="shared" si="46"/>
        <v>MEDIO</v>
      </c>
      <c r="R347" s="102"/>
      <c r="S347" s="32">
        <f t="shared" si="51"/>
        <v>0.25</v>
      </c>
      <c r="T347" s="31" t="str">
        <f t="shared" si="47"/>
        <v>BAJO</v>
      </c>
    </row>
    <row r="348" spans="1:20" ht="25.5" hidden="1" x14ac:dyDescent="0.25">
      <c r="A348" s="141"/>
      <c r="B348" s="10" t="s">
        <v>198</v>
      </c>
      <c r="C348" s="3" t="s">
        <v>27</v>
      </c>
      <c r="D348" s="1" t="s">
        <v>207</v>
      </c>
      <c r="E348" s="54">
        <v>12</v>
      </c>
      <c r="F348" s="54">
        <v>10</v>
      </c>
      <c r="G348" s="54" t="s">
        <v>289</v>
      </c>
      <c r="H348" s="136">
        <v>8</v>
      </c>
      <c r="I348" s="55">
        <f t="shared" si="50"/>
        <v>0.8</v>
      </c>
      <c r="J348" s="31" t="str">
        <f t="shared" si="48"/>
        <v>ALTO</v>
      </c>
      <c r="K348" s="33">
        <f>+Hoja1!K348/Hoja1!$U$1</f>
        <v>45</v>
      </c>
      <c r="L348" s="33">
        <f>+Hoja1!L348/Hoja1!$U$1</f>
        <v>45</v>
      </c>
      <c r="M348" s="132">
        <f>+Hoja1!M348/Hoja1!$U$1</f>
        <v>9.9999999999999995E-7</v>
      </c>
      <c r="N348" s="33">
        <f>+Hoja1!N348/Hoja1!$U$1</f>
        <v>0</v>
      </c>
      <c r="O348" s="33">
        <f>+Hoja1!O348/Hoja1!$U$1</f>
        <v>29.549182999999999</v>
      </c>
      <c r="P348" s="127">
        <f t="shared" si="49"/>
        <v>0.65664851111111111</v>
      </c>
      <c r="Q348" s="31" t="str">
        <f t="shared" ref="Q348:Q412" si="52">IF(P348&lt;=20%,"MUY BAJO",IF(AND(P348&gt;20%,P348&lt;=40%),"BAJO",IF(AND(P348&gt;40%,P348&lt;=60%),"MEDIO",IF(AND(P348&gt;60%,P348&lt;=80%),"ALTO","MUY ALTO"))))</f>
        <v>ALTO</v>
      </c>
      <c r="R348" s="102"/>
      <c r="S348" s="32">
        <f t="shared" si="51"/>
        <v>0.52531880888888893</v>
      </c>
      <c r="T348" s="31" t="str">
        <f t="shared" ref="T348:T412" si="53">IF(S348&lt;=20%,"MUY BAJO",IF(AND(S348&gt;20%,S348&lt;=40%),"BAJO",IF(AND(S348&gt;40%,S348&lt;=60%),"MEDIO",IF(AND(S348&gt;60%,S348&lt;=80%),"ALTO","MUY ALTO"))))</f>
        <v>MEDIO</v>
      </c>
    </row>
    <row r="349" spans="1:20" ht="25.5" hidden="1" x14ac:dyDescent="0.25">
      <c r="A349" s="141"/>
      <c r="B349" s="10" t="s">
        <v>198</v>
      </c>
      <c r="C349" s="3" t="s">
        <v>29</v>
      </c>
      <c r="D349" s="1" t="s">
        <v>207</v>
      </c>
      <c r="E349" s="54">
        <v>0</v>
      </c>
      <c r="F349" s="54">
        <v>2</v>
      </c>
      <c r="G349" s="54" t="s">
        <v>289</v>
      </c>
      <c r="H349" s="136">
        <v>1</v>
      </c>
      <c r="I349" s="55">
        <f t="shared" si="50"/>
        <v>0.5</v>
      </c>
      <c r="J349" s="31" t="str">
        <f t="shared" si="48"/>
        <v>MEDIO</v>
      </c>
      <c r="K349" s="33">
        <f>+Hoja1!K349/Hoja1!$U$1</f>
        <v>9</v>
      </c>
      <c r="L349" s="33">
        <f>+Hoja1!L349/Hoja1!$U$1</f>
        <v>9</v>
      </c>
      <c r="M349" s="132">
        <f>+Hoja1!M349/Hoja1!$U$1</f>
        <v>9.9999999999999995E-7</v>
      </c>
      <c r="N349" s="33">
        <f>+Hoja1!N349/Hoja1!$U$1</f>
        <v>0</v>
      </c>
      <c r="O349" s="33">
        <f>+Hoja1!O349/Hoja1!$U$1</f>
        <v>0</v>
      </c>
      <c r="P349" s="127">
        <f t="shared" si="49"/>
        <v>0</v>
      </c>
      <c r="Q349" s="31" t="str">
        <f t="shared" si="52"/>
        <v>MUY BAJO</v>
      </c>
      <c r="R349" s="102"/>
      <c r="S349" s="32">
        <f t="shared" si="51"/>
        <v>0</v>
      </c>
      <c r="T349" s="31" t="str">
        <f t="shared" si="53"/>
        <v>MUY BAJO</v>
      </c>
    </row>
    <row r="350" spans="1:20" ht="25.5" hidden="1" x14ac:dyDescent="0.25">
      <c r="A350" s="141"/>
      <c r="B350" s="10" t="s">
        <v>198</v>
      </c>
      <c r="C350" s="3" t="s">
        <v>30</v>
      </c>
      <c r="D350" s="1" t="s">
        <v>207</v>
      </c>
      <c r="E350" s="54">
        <v>0</v>
      </c>
      <c r="F350" s="54">
        <v>2</v>
      </c>
      <c r="G350" s="54" t="s">
        <v>289</v>
      </c>
      <c r="H350" s="136">
        <v>0</v>
      </c>
      <c r="I350" s="55">
        <f t="shared" si="50"/>
        <v>0</v>
      </c>
      <c r="J350" s="31" t="str">
        <f t="shared" si="48"/>
        <v>MUY BAJO</v>
      </c>
      <c r="K350" s="33">
        <f>+Hoja1!K350/Hoja1!$U$1</f>
        <v>9</v>
      </c>
      <c r="L350" s="33">
        <f>+Hoja1!L350/Hoja1!$U$1</f>
        <v>9</v>
      </c>
      <c r="M350" s="132">
        <f>+Hoja1!M350/Hoja1!$U$1</f>
        <v>9.9999999999999995E-7</v>
      </c>
      <c r="N350" s="33">
        <f>+Hoja1!N350/Hoja1!$U$1</f>
        <v>0</v>
      </c>
      <c r="O350" s="33">
        <f>+Hoja1!O350/Hoja1!$U$1</f>
        <v>0</v>
      </c>
      <c r="P350" s="127">
        <f t="shared" si="49"/>
        <v>0</v>
      </c>
      <c r="Q350" s="31" t="str">
        <f t="shared" si="52"/>
        <v>MUY BAJO</v>
      </c>
      <c r="R350" s="102"/>
      <c r="S350" s="32">
        <f t="shared" si="51"/>
        <v>0</v>
      </c>
      <c r="T350" s="31" t="str">
        <f t="shared" si="53"/>
        <v>MUY BAJO</v>
      </c>
    </row>
    <row r="351" spans="1:20" ht="25.5" hidden="1" x14ac:dyDescent="0.25">
      <c r="A351" s="141"/>
      <c r="B351" s="10" t="s">
        <v>198</v>
      </c>
      <c r="C351" s="3" t="s">
        <v>31</v>
      </c>
      <c r="D351" s="1" t="s">
        <v>207</v>
      </c>
      <c r="E351" s="54">
        <v>0</v>
      </c>
      <c r="F351" s="54">
        <v>4</v>
      </c>
      <c r="G351" s="54" t="s">
        <v>289</v>
      </c>
      <c r="H351" s="136">
        <v>2</v>
      </c>
      <c r="I351" s="55">
        <f t="shared" si="50"/>
        <v>0.5</v>
      </c>
      <c r="J351" s="31" t="str">
        <f t="shared" si="48"/>
        <v>MEDIO</v>
      </c>
      <c r="K351" s="33">
        <f>+Hoja1!K351/Hoja1!$U$1</f>
        <v>18</v>
      </c>
      <c r="L351" s="33">
        <f>+Hoja1!L351/Hoja1!$U$1</f>
        <v>18</v>
      </c>
      <c r="M351" s="132">
        <f>+Hoja1!M351/Hoja1!$U$1</f>
        <v>9.9999999999999995E-7</v>
      </c>
      <c r="N351" s="33">
        <f>+Hoja1!N351/Hoja1!$U$1</f>
        <v>0</v>
      </c>
      <c r="O351" s="33">
        <f>+Hoja1!O351/Hoja1!$U$1</f>
        <v>4.1999919999999999</v>
      </c>
      <c r="P351" s="127">
        <f t="shared" si="49"/>
        <v>0.2333328888888889</v>
      </c>
      <c r="Q351" s="31" t="str">
        <f t="shared" si="52"/>
        <v>BAJO</v>
      </c>
      <c r="R351" s="102"/>
      <c r="S351" s="32">
        <f t="shared" si="51"/>
        <v>0.11666644444444445</v>
      </c>
      <c r="T351" s="31" t="str">
        <f t="shared" si="53"/>
        <v>MUY BAJO</v>
      </c>
    </row>
    <row r="352" spans="1:20" ht="51" hidden="1" x14ac:dyDescent="0.25">
      <c r="A352" s="141"/>
      <c r="B352" s="10" t="s">
        <v>208</v>
      </c>
      <c r="C352" s="3" t="s">
        <v>1</v>
      </c>
      <c r="D352" s="1" t="s">
        <v>209</v>
      </c>
      <c r="E352" s="54">
        <v>0</v>
      </c>
      <c r="F352" s="54"/>
      <c r="G352" s="54" t="s">
        <v>291</v>
      </c>
      <c r="H352" s="136">
        <v>0</v>
      </c>
      <c r="I352" s="55"/>
      <c r="J352" s="31" t="s">
        <v>293</v>
      </c>
      <c r="K352" s="33">
        <f>+Hoja1!K352/Hoja1!$U$1</f>
        <v>10</v>
      </c>
      <c r="L352" s="33">
        <f>+Hoja1!L352/Hoja1!$U$1</f>
        <v>10</v>
      </c>
      <c r="M352" s="132">
        <f>+Hoja1!M352/Hoja1!$U$1</f>
        <v>9.9999999999999995E-7</v>
      </c>
      <c r="N352" s="33">
        <f>+Hoja1!N352/Hoja1!$U$1</f>
        <v>0</v>
      </c>
      <c r="O352" s="33">
        <f>+Hoja1!O352/Hoja1!$U$1</f>
        <v>0</v>
      </c>
      <c r="P352" s="127">
        <f t="shared" si="49"/>
        <v>0</v>
      </c>
      <c r="Q352" s="31" t="str">
        <f t="shared" si="52"/>
        <v>MUY BAJO</v>
      </c>
      <c r="R352" s="102"/>
      <c r="S352" s="32">
        <f t="shared" si="51"/>
        <v>0</v>
      </c>
      <c r="T352" s="31" t="str">
        <f t="shared" si="53"/>
        <v>MUY BAJO</v>
      </c>
    </row>
    <row r="353" spans="1:20" ht="25.5" hidden="1" x14ac:dyDescent="0.25">
      <c r="A353" s="141"/>
      <c r="B353" s="10" t="s">
        <v>210</v>
      </c>
      <c r="C353" s="3" t="s">
        <v>1</v>
      </c>
      <c r="D353" s="1" t="s">
        <v>211</v>
      </c>
      <c r="E353" s="54">
        <v>14</v>
      </c>
      <c r="F353" s="54">
        <v>14</v>
      </c>
      <c r="G353" s="54" t="s">
        <v>291</v>
      </c>
      <c r="H353" s="136">
        <v>16</v>
      </c>
      <c r="I353" s="55">
        <f t="shared" si="50"/>
        <v>1.1428571428571428</v>
      </c>
      <c r="J353" s="31" t="str">
        <f t="shared" si="48"/>
        <v>MUY ALTO</v>
      </c>
      <c r="K353" s="33">
        <f>+Hoja1!K353/Hoja1!$U$1</f>
        <v>40</v>
      </c>
      <c r="L353" s="33">
        <f>+Hoja1!L353/Hoja1!$U$1</f>
        <v>88.376666999999998</v>
      </c>
      <c r="M353" s="132">
        <f>+Hoja1!M353/Hoja1!$U$1</f>
        <v>2.209416675E-6</v>
      </c>
      <c r="N353" s="33">
        <f>+Hoja1!N353/Hoja1!$U$1</f>
        <v>0</v>
      </c>
      <c r="O353" s="33">
        <f>+Hoja1!O353/Hoja1!$U$1</f>
        <v>78.369791000000006</v>
      </c>
      <c r="P353" s="127">
        <f t="shared" si="49"/>
        <v>0.88677015846275364</v>
      </c>
      <c r="Q353" s="31" t="str">
        <f t="shared" si="52"/>
        <v>MUY ALTO</v>
      </c>
      <c r="R353" s="102"/>
      <c r="S353" s="32">
        <f t="shared" si="51"/>
        <v>1.0134516096717183</v>
      </c>
      <c r="T353" s="31" t="str">
        <f t="shared" si="53"/>
        <v>MUY ALTO</v>
      </c>
    </row>
    <row r="354" spans="1:20" ht="25.5" hidden="1" x14ac:dyDescent="0.25">
      <c r="A354" s="141"/>
      <c r="B354" s="10" t="s">
        <v>210</v>
      </c>
      <c r="C354" s="3" t="s">
        <v>1</v>
      </c>
      <c r="D354" s="1" t="s">
        <v>212</v>
      </c>
      <c r="E354" s="54">
        <v>33</v>
      </c>
      <c r="F354" s="54">
        <v>38</v>
      </c>
      <c r="G354" s="54" t="s">
        <v>291</v>
      </c>
      <c r="H354" s="136">
        <v>43</v>
      </c>
      <c r="I354" s="55">
        <f t="shared" si="50"/>
        <v>1.131578947368421</v>
      </c>
      <c r="J354" s="31" t="str">
        <f t="shared" si="48"/>
        <v>MUY ALTO</v>
      </c>
      <c r="K354" s="33">
        <f>+Hoja1!K354/Hoja1!$U$1</f>
        <v>250</v>
      </c>
      <c r="L354" s="33">
        <f>+Hoja1!L354/Hoja1!$U$1</f>
        <v>121.39</v>
      </c>
      <c r="M354" s="132">
        <f>+Hoja1!M354/Hoja1!$U$1</f>
        <v>4.8556000000000001E-7</v>
      </c>
      <c r="N354" s="33">
        <f>+Hoja1!N354/Hoja1!$U$1</f>
        <v>32.768298999999999</v>
      </c>
      <c r="O354" s="33">
        <f>+Hoja1!O354/Hoja1!$U$1</f>
        <v>106.06018299999999</v>
      </c>
      <c r="P354" s="127">
        <f t="shared" si="49"/>
        <v>0.8737143339649065</v>
      </c>
      <c r="Q354" s="31" t="str">
        <f t="shared" si="52"/>
        <v>MUY ALTO</v>
      </c>
      <c r="R354" s="102"/>
      <c r="S354" s="32">
        <f t="shared" si="51"/>
        <v>0.98867674632870994</v>
      </c>
      <c r="T354" s="31" t="str">
        <f t="shared" si="53"/>
        <v>MUY ALTO</v>
      </c>
    </row>
    <row r="355" spans="1:20" ht="38.25" hidden="1" x14ac:dyDescent="0.25">
      <c r="A355" s="141"/>
      <c r="B355" s="10" t="s">
        <v>210</v>
      </c>
      <c r="C355" s="3" t="s">
        <v>1</v>
      </c>
      <c r="D355" s="1" t="s">
        <v>213</v>
      </c>
      <c r="E355" s="54">
        <v>0</v>
      </c>
      <c r="F355" s="54"/>
      <c r="G355" s="54" t="s">
        <v>289</v>
      </c>
      <c r="H355" s="136">
        <v>0</v>
      </c>
      <c r="I355" s="55"/>
      <c r="J355" s="31" t="s">
        <v>293</v>
      </c>
      <c r="K355" s="33">
        <f>+Hoja1!K355/Hoja1!$U$1</f>
        <v>0</v>
      </c>
      <c r="L355" s="33">
        <f>+Hoja1!L355/Hoja1!$U$1</f>
        <v>0</v>
      </c>
      <c r="M355" s="132">
        <f>+Hoja1!M355/Hoja1!$U$1</f>
        <v>0</v>
      </c>
      <c r="N355" s="33">
        <f>+Hoja1!N355/Hoja1!$U$1</f>
        <v>0</v>
      </c>
      <c r="O355" s="33">
        <f>+Hoja1!O355/Hoja1!$U$1</f>
        <v>0</v>
      </c>
      <c r="P355" s="127"/>
      <c r="Q355" s="31" t="s">
        <v>293</v>
      </c>
      <c r="R355" s="102"/>
      <c r="S355" s="32"/>
      <c r="T355" s="31" t="s">
        <v>293</v>
      </c>
    </row>
    <row r="356" spans="1:20" ht="38.25" hidden="1" x14ac:dyDescent="0.25">
      <c r="A356" s="141"/>
      <c r="B356" s="10" t="s">
        <v>210</v>
      </c>
      <c r="C356" s="3" t="s">
        <v>1</v>
      </c>
      <c r="D356" s="1" t="s">
        <v>214</v>
      </c>
      <c r="E356" s="54">
        <v>0</v>
      </c>
      <c r="F356" s="54"/>
      <c r="G356" s="54" t="s">
        <v>289</v>
      </c>
      <c r="H356" s="136">
        <v>0</v>
      </c>
      <c r="I356" s="55"/>
      <c r="J356" s="31" t="s">
        <v>293</v>
      </c>
      <c r="K356" s="33">
        <f>+Hoja1!K356/Hoja1!$U$1</f>
        <v>0</v>
      </c>
      <c r="L356" s="33">
        <f>+Hoja1!L356/Hoja1!$U$1</f>
        <v>0</v>
      </c>
      <c r="M356" s="132">
        <f>+Hoja1!M356/Hoja1!$U$1</f>
        <v>0</v>
      </c>
      <c r="N356" s="33">
        <f>+Hoja1!N356/Hoja1!$U$1</f>
        <v>0</v>
      </c>
      <c r="O356" s="33">
        <f>+Hoja1!O356/Hoja1!$U$1</f>
        <v>0</v>
      </c>
      <c r="P356" s="127"/>
      <c r="Q356" s="31" t="s">
        <v>293</v>
      </c>
      <c r="R356" s="102"/>
      <c r="S356" s="32"/>
      <c r="T356" s="31" t="s">
        <v>293</v>
      </c>
    </row>
    <row r="357" spans="1:20" ht="25.5" hidden="1" x14ac:dyDescent="0.25">
      <c r="A357" s="141"/>
      <c r="B357" s="10" t="s">
        <v>210</v>
      </c>
      <c r="C357" s="3" t="s">
        <v>1</v>
      </c>
      <c r="D357" s="1" t="s">
        <v>215</v>
      </c>
      <c r="E357" s="54">
        <v>146</v>
      </c>
      <c r="F357" s="54">
        <v>12</v>
      </c>
      <c r="G357" s="54" t="s">
        <v>289</v>
      </c>
      <c r="H357" s="136">
        <v>7</v>
      </c>
      <c r="I357" s="55">
        <f t="shared" si="50"/>
        <v>0.58333333333333337</v>
      </c>
      <c r="J357" s="31" t="str">
        <f t="shared" si="48"/>
        <v>MEDIO</v>
      </c>
      <c r="K357" s="33">
        <f>+Hoja1!K357/Hoja1!$U$1</f>
        <v>519</v>
      </c>
      <c r="L357" s="33">
        <f>+Hoja1!L357/Hoja1!$U$1</f>
        <v>250.534235</v>
      </c>
      <c r="M357" s="132">
        <f>+Hoja1!M357/Hoja1!$U$1</f>
        <v>4.8272492292870909E-7</v>
      </c>
      <c r="N357" s="33">
        <f>+Hoja1!N357/Hoja1!$U$1</f>
        <v>72.686488999999995</v>
      </c>
      <c r="O357" s="33">
        <f>+Hoja1!O357/Hoja1!$U$1</f>
        <v>193.40350900000001</v>
      </c>
      <c r="P357" s="127">
        <f t="shared" si="49"/>
        <v>0.77196439440701592</v>
      </c>
      <c r="Q357" s="31" t="str">
        <f t="shared" si="52"/>
        <v>ALTO</v>
      </c>
      <c r="R357" s="102"/>
      <c r="S357" s="32">
        <f t="shared" si="51"/>
        <v>0.45031256340409265</v>
      </c>
      <c r="T357" s="31" t="str">
        <f t="shared" si="53"/>
        <v>MEDIO</v>
      </c>
    </row>
    <row r="358" spans="1:20" ht="15" customHeight="1" x14ac:dyDescent="0.25">
      <c r="A358" s="141"/>
      <c r="B358" s="11" t="s">
        <v>314</v>
      </c>
      <c r="C358" s="20"/>
      <c r="D358" s="7"/>
      <c r="E358" s="77"/>
      <c r="F358" s="77"/>
      <c r="G358" s="77"/>
      <c r="H358" s="77"/>
      <c r="I358" s="185">
        <f>+AVERAGE(I322:I357)</f>
        <v>0.76719074471894011</v>
      </c>
      <c r="J358" s="168" t="str">
        <f t="shared" si="48"/>
        <v>ALTO</v>
      </c>
      <c r="K358" s="36">
        <f>+Hoja1!K358/Hoja1!$U$1</f>
        <v>2002.6</v>
      </c>
      <c r="L358" s="36">
        <f>+Hoja1!L358/Hoja1!$U$1</f>
        <v>1556.1314600000001</v>
      </c>
      <c r="M358" s="75">
        <f>+Hoja1!M358/Hoja1!$U$1</f>
        <v>7.7705555777489261E-7</v>
      </c>
      <c r="N358" s="36">
        <f>+Hoja1!N358/Hoja1!$U$1</f>
        <v>262.105435</v>
      </c>
      <c r="O358" s="36">
        <f>+Hoja1!O358/Hoja1!$U$1</f>
        <v>989.81985099999997</v>
      </c>
      <c r="P358" s="175">
        <f>+O358/L358</f>
        <v>0.63607727010415938</v>
      </c>
      <c r="Q358" s="168" t="str">
        <f t="shared" si="52"/>
        <v>ALTO</v>
      </c>
      <c r="R358" s="177"/>
      <c r="S358" s="178">
        <f t="shared" si="51"/>
        <v>0.48799259455000044</v>
      </c>
      <c r="T358" s="168" t="str">
        <f t="shared" si="53"/>
        <v>MEDIO</v>
      </c>
    </row>
    <row r="359" spans="1:20" ht="25.5" hidden="1" x14ac:dyDescent="0.25">
      <c r="A359" s="141"/>
      <c r="B359" s="10" t="s">
        <v>216</v>
      </c>
      <c r="C359" s="3" t="s">
        <v>27</v>
      </c>
      <c r="D359" s="1" t="s">
        <v>217</v>
      </c>
      <c r="E359" s="54">
        <v>6</v>
      </c>
      <c r="F359" s="54">
        <v>6</v>
      </c>
      <c r="G359" s="54" t="s">
        <v>289</v>
      </c>
      <c r="H359" s="136">
        <v>0</v>
      </c>
      <c r="I359" s="55">
        <f t="shared" si="50"/>
        <v>0</v>
      </c>
      <c r="J359" s="31" t="str">
        <f t="shared" si="48"/>
        <v>MUY BAJO</v>
      </c>
      <c r="K359" s="33">
        <f>+Hoja1!K359/Hoja1!$U$1</f>
        <v>650</v>
      </c>
      <c r="L359" s="33">
        <f>+Hoja1!L359/Hoja1!$U$1</f>
        <v>212.69884500000001</v>
      </c>
      <c r="M359" s="132">
        <f>+Hoja1!M359/Hoja1!$U$1</f>
        <v>3.2722899230769234E-7</v>
      </c>
      <c r="N359" s="33">
        <f>+Hoja1!N359/Hoja1!$U$1</f>
        <v>51.343015000000001</v>
      </c>
      <c r="O359" s="33">
        <f>+Hoja1!O359/Hoja1!$U$1</f>
        <v>196.96744699999999</v>
      </c>
      <c r="P359" s="127">
        <f t="shared" si="49"/>
        <v>0.92603910002426193</v>
      </c>
      <c r="Q359" s="31" t="str">
        <f t="shared" si="52"/>
        <v>MUY ALTO</v>
      </c>
      <c r="R359" s="102"/>
      <c r="S359" s="32">
        <f t="shared" si="51"/>
        <v>0</v>
      </c>
      <c r="T359" s="31" t="str">
        <f t="shared" si="53"/>
        <v>MUY BAJO</v>
      </c>
    </row>
    <row r="360" spans="1:20" ht="25.5" hidden="1" x14ac:dyDescent="0.25">
      <c r="A360" s="141"/>
      <c r="B360" s="10" t="s">
        <v>216</v>
      </c>
      <c r="C360" s="3" t="s">
        <v>27</v>
      </c>
      <c r="D360" s="1" t="s">
        <v>218</v>
      </c>
      <c r="E360" s="56">
        <v>325</v>
      </c>
      <c r="F360" s="54">
        <v>40</v>
      </c>
      <c r="G360" s="56" t="s">
        <v>289</v>
      </c>
      <c r="H360" s="136">
        <v>78</v>
      </c>
      <c r="I360" s="55">
        <f t="shared" si="50"/>
        <v>1.95</v>
      </c>
      <c r="J360" s="31" t="str">
        <f t="shared" si="48"/>
        <v>MUY ALTO</v>
      </c>
      <c r="K360" s="33">
        <f>+Hoja1!K360/Hoja1!$U$1</f>
        <v>450</v>
      </c>
      <c r="L360" s="33">
        <f>+Hoja1!L360/Hoja1!$U$1</f>
        <v>820.27819599999998</v>
      </c>
      <c r="M360" s="132">
        <f>+Hoja1!M360/Hoja1!$U$1</f>
        <v>1.8228404355555555E-6</v>
      </c>
      <c r="N360" s="33">
        <f>+Hoja1!N360/Hoja1!$U$1</f>
        <v>208.761627</v>
      </c>
      <c r="O360" s="33">
        <f>+Hoja1!O360/Hoja1!$U$1</f>
        <v>735.515626</v>
      </c>
      <c r="P360" s="127">
        <f t="shared" si="49"/>
        <v>0.8966660696171912</v>
      </c>
      <c r="Q360" s="31" t="str">
        <f t="shared" si="52"/>
        <v>MUY ALTO</v>
      </c>
      <c r="R360" s="102"/>
      <c r="S360" s="32">
        <f t="shared" si="51"/>
        <v>1.7484988357535227</v>
      </c>
      <c r="T360" s="31" t="str">
        <f t="shared" si="53"/>
        <v>MUY ALTO</v>
      </c>
    </row>
    <row r="361" spans="1:20" ht="25.5" hidden="1" x14ac:dyDescent="0.25">
      <c r="A361" s="141"/>
      <c r="B361" s="10" t="s">
        <v>216</v>
      </c>
      <c r="C361" s="3" t="s">
        <v>29</v>
      </c>
      <c r="D361" s="1" t="s">
        <v>218</v>
      </c>
      <c r="E361" s="54">
        <v>12</v>
      </c>
      <c r="F361" s="54">
        <v>10</v>
      </c>
      <c r="G361" s="54" t="s">
        <v>289</v>
      </c>
      <c r="H361" s="136">
        <v>3</v>
      </c>
      <c r="I361" s="55">
        <f t="shared" si="50"/>
        <v>0.3</v>
      </c>
      <c r="J361" s="31" t="str">
        <f t="shared" si="48"/>
        <v>BAJO</v>
      </c>
      <c r="K361" s="33">
        <f>+Hoja1!K361/Hoja1!$U$1</f>
        <v>112.5</v>
      </c>
      <c r="L361" s="33">
        <f>+Hoja1!L361/Hoja1!$U$1</f>
        <v>30</v>
      </c>
      <c r="M361" s="132">
        <f>+Hoja1!M361/Hoja1!$U$1</f>
        <v>2.6666666666666667E-7</v>
      </c>
      <c r="N361" s="33">
        <f>+Hoja1!N361/Hoja1!$U$1</f>
        <v>0</v>
      </c>
      <c r="O361" s="33">
        <f>+Hoja1!O361/Hoja1!$U$1</f>
        <v>29.547681999999998</v>
      </c>
      <c r="P361" s="127">
        <f t="shared" si="49"/>
        <v>0.98492273333333324</v>
      </c>
      <c r="Q361" s="31" t="str">
        <f t="shared" si="52"/>
        <v>MUY ALTO</v>
      </c>
      <c r="R361" s="102"/>
      <c r="S361" s="32">
        <f t="shared" si="51"/>
        <v>0.29547681999999997</v>
      </c>
      <c r="T361" s="31" t="str">
        <f t="shared" si="53"/>
        <v>BAJO</v>
      </c>
    </row>
    <row r="362" spans="1:20" ht="25.5" hidden="1" x14ac:dyDescent="0.25">
      <c r="A362" s="141"/>
      <c r="B362" s="10" t="s">
        <v>216</v>
      </c>
      <c r="C362" s="3" t="s">
        <v>30</v>
      </c>
      <c r="D362" s="1" t="s">
        <v>218</v>
      </c>
      <c r="E362" s="54">
        <v>11</v>
      </c>
      <c r="F362" s="54">
        <v>10</v>
      </c>
      <c r="G362" s="54" t="s">
        <v>289</v>
      </c>
      <c r="H362" s="136">
        <v>0</v>
      </c>
      <c r="I362" s="55">
        <f t="shared" si="50"/>
        <v>0</v>
      </c>
      <c r="J362" s="31" t="str">
        <f t="shared" si="48"/>
        <v>MUY BAJO</v>
      </c>
      <c r="K362" s="33">
        <f>+Hoja1!K362/Hoja1!$U$1</f>
        <v>112.5</v>
      </c>
      <c r="L362" s="33">
        <f>+Hoja1!L362/Hoja1!$U$1</f>
        <v>20</v>
      </c>
      <c r="M362" s="132">
        <f>+Hoja1!M362/Hoja1!$U$1</f>
        <v>1.7777777777777779E-7</v>
      </c>
      <c r="N362" s="33">
        <f>+Hoja1!N362/Hoja1!$U$1</f>
        <v>0</v>
      </c>
      <c r="O362" s="33">
        <f>+Hoja1!O362/Hoja1!$U$1</f>
        <v>19.828088999999999</v>
      </c>
      <c r="P362" s="127">
        <f t="shared" si="49"/>
        <v>0.99140444999999988</v>
      </c>
      <c r="Q362" s="31" t="str">
        <f t="shared" si="52"/>
        <v>MUY ALTO</v>
      </c>
      <c r="R362" s="102"/>
      <c r="S362" s="32">
        <f t="shared" si="51"/>
        <v>0</v>
      </c>
      <c r="T362" s="31" t="str">
        <f t="shared" si="53"/>
        <v>MUY BAJO</v>
      </c>
    </row>
    <row r="363" spans="1:20" ht="25.5" hidden="1" x14ac:dyDescent="0.25">
      <c r="A363" s="141"/>
      <c r="B363" s="10" t="s">
        <v>216</v>
      </c>
      <c r="C363" s="3" t="s">
        <v>31</v>
      </c>
      <c r="D363" s="1" t="s">
        <v>218</v>
      </c>
      <c r="E363" s="54">
        <v>15</v>
      </c>
      <c r="F363" s="54">
        <v>10</v>
      </c>
      <c r="G363" s="54" t="s">
        <v>289</v>
      </c>
      <c r="H363" s="136">
        <v>7</v>
      </c>
      <c r="I363" s="55">
        <f t="shared" si="50"/>
        <v>0.7</v>
      </c>
      <c r="J363" s="31" t="str">
        <f t="shared" si="48"/>
        <v>ALTO</v>
      </c>
      <c r="K363" s="33">
        <f>+Hoja1!K363/Hoja1!$U$1</f>
        <v>112.5</v>
      </c>
      <c r="L363" s="33">
        <f>+Hoja1!L363/Hoja1!$U$1</f>
        <v>40</v>
      </c>
      <c r="M363" s="132">
        <f>+Hoja1!M363/Hoja1!$U$1</f>
        <v>3.5555555555555558E-7</v>
      </c>
      <c r="N363" s="33">
        <f>+Hoja1!N363/Hoja1!$U$1</f>
        <v>-0.190024</v>
      </c>
      <c r="O363" s="33">
        <f>+Hoja1!O363/Hoja1!$U$1</f>
        <v>39.498551999999997</v>
      </c>
      <c r="P363" s="127">
        <f t="shared" si="49"/>
        <v>0.98746379999999989</v>
      </c>
      <c r="Q363" s="31" t="str">
        <f t="shared" si="52"/>
        <v>MUY ALTO</v>
      </c>
      <c r="R363" s="102"/>
      <c r="S363" s="32">
        <f t="shared" si="51"/>
        <v>0.69122465999999994</v>
      </c>
      <c r="T363" s="31" t="str">
        <f t="shared" si="53"/>
        <v>ALTO</v>
      </c>
    </row>
    <row r="364" spans="1:20" hidden="1" x14ac:dyDescent="0.25">
      <c r="A364" s="141"/>
      <c r="B364" s="10" t="s">
        <v>216</v>
      </c>
      <c r="C364" s="3" t="s">
        <v>27</v>
      </c>
      <c r="D364" s="1" t="s">
        <v>219</v>
      </c>
      <c r="E364" s="54">
        <v>48</v>
      </c>
      <c r="F364" s="54">
        <v>5</v>
      </c>
      <c r="G364" s="54" t="s">
        <v>289</v>
      </c>
      <c r="H364" s="136">
        <v>3</v>
      </c>
      <c r="I364" s="55">
        <f t="shared" si="50"/>
        <v>0.6</v>
      </c>
      <c r="J364" s="31" t="str">
        <f t="shared" si="48"/>
        <v>MEDIO</v>
      </c>
      <c r="K364" s="33">
        <f>+Hoja1!K364/Hoja1!$U$1</f>
        <v>25</v>
      </c>
      <c r="L364" s="33">
        <f>+Hoja1!L364/Hoja1!$U$1</f>
        <v>0</v>
      </c>
      <c r="M364" s="132">
        <f>+Hoja1!M364/Hoja1!$U$1</f>
        <v>0</v>
      </c>
      <c r="N364" s="33">
        <f>+Hoja1!N364/Hoja1!$U$1</f>
        <v>0</v>
      </c>
      <c r="O364" s="33">
        <f>+Hoja1!O364/Hoja1!$U$1</f>
        <v>0</v>
      </c>
      <c r="P364" s="127" t="e">
        <f t="shared" si="49"/>
        <v>#DIV/0!</v>
      </c>
      <c r="Q364" s="31" t="e">
        <f t="shared" si="52"/>
        <v>#DIV/0!</v>
      </c>
      <c r="R364" s="102"/>
      <c r="S364" s="32" t="e">
        <f t="shared" si="51"/>
        <v>#DIV/0!</v>
      </c>
      <c r="T364" s="31" t="e">
        <f t="shared" si="53"/>
        <v>#DIV/0!</v>
      </c>
    </row>
    <row r="365" spans="1:20" hidden="1" x14ac:dyDescent="0.25">
      <c r="A365" s="141"/>
      <c r="B365" s="10" t="s">
        <v>216</v>
      </c>
      <c r="C365" s="3" t="s">
        <v>29</v>
      </c>
      <c r="D365" s="1" t="s">
        <v>219</v>
      </c>
      <c r="E365" s="54">
        <v>2</v>
      </c>
      <c r="F365" s="54">
        <v>2</v>
      </c>
      <c r="G365" s="54" t="s">
        <v>289</v>
      </c>
      <c r="H365" s="136">
        <v>0</v>
      </c>
      <c r="I365" s="55">
        <f t="shared" si="50"/>
        <v>0</v>
      </c>
      <c r="J365" s="31" t="str">
        <f t="shared" si="48"/>
        <v>MUY BAJO</v>
      </c>
      <c r="K365" s="33">
        <f>+Hoja1!K365/Hoja1!$U$1</f>
        <v>3</v>
      </c>
      <c r="L365" s="33">
        <f>+Hoja1!L365/Hoja1!$U$1</f>
        <v>0</v>
      </c>
      <c r="M365" s="132">
        <f>+Hoja1!M365/Hoja1!$U$1</f>
        <v>0</v>
      </c>
      <c r="N365" s="33">
        <f>+Hoja1!N365/Hoja1!$U$1</f>
        <v>0</v>
      </c>
      <c r="O365" s="33">
        <f>+Hoja1!O365/Hoja1!$U$1</f>
        <v>0</v>
      </c>
      <c r="P365" s="127" t="e">
        <f t="shared" si="49"/>
        <v>#DIV/0!</v>
      </c>
      <c r="Q365" s="31" t="e">
        <f t="shared" si="52"/>
        <v>#DIV/0!</v>
      </c>
      <c r="R365" s="102"/>
      <c r="S365" s="32" t="e">
        <f t="shared" si="51"/>
        <v>#DIV/0!</v>
      </c>
      <c r="T365" s="31" t="e">
        <f t="shared" si="53"/>
        <v>#DIV/0!</v>
      </c>
    </row>
    <row r="366" spans="1:20" hidden="1" x14ac:dyDescent="0.25">
      <c r="A366" s="141"/>
      <c r="B366" s="10" t="s">
        <v>216</v>
      </c>
      <c r="C366" s="3" t="s">
        <v>30</v>
      </c>
      <c r="D366" s="1" t="s">
        <v>219</v>
      </c>
      <c r="E366" s="54">
        <v>2</v>
      </c>
      <c r="F366" s="54">
        <v>2</v>
      </c>
      <c r="G366" s="54" t="s">
        <v>289</v>
      </c>
      <c r="H366" s="136">
        <v>0</v>
      </c>
      <c r="I366" s="55">
        <f t="shared" si="50"/>
        <v>0</v>
      </c>
      <c r="J366" s="31" t="str">
        <f t="shared" si="48"/>
        <v>MUY BAJO</v>
      </c>
      <c r="K366" s="33">
        <f>+Hoja1!K366/Hoja1!$U$1</f>
        <v>3</v>
      </c>
      <c r="L366" s="33">
        <f>+Hoja1!L366/Hoja1!$U$1</f>
        <v>0</v>
      </c>
      <c r="M366" s="132">
        <f>+Hoja1!M366/Hoja1!$U$1</f>
        <v>0</v>
      </c>
      <c r="N366" s="33">
        <f>+Hoja1!N366/Hoja1!$U$1</f>
        <v>0</v>
      </c>
      <c r="O366" s="33">
        <f>+Hoja1!O366/Hoja1!$U$1</f>
        <v>0</v>
      </c>
      <c r="P366" s="127" t="e">
        <f t="shared" si="49"/>
        <v>#DIV/0!</v>
      </c>
      <c r="Q366" s="31" t="e">
        <f t="shared" si="52"/>
        <v>#DIV/0!</v>
      </c>
      <c r="R366" s="102"/>
      <c r="S366" s="32" t="e">
        <f t="shared" si="51"/>
        <v>#DIV/0!</v>
      </c>
      <c r="T366" s="31" t="e">
        <f t="shared" si="53"/>
        <v>#DIV/0!</v>
      </c>
    </row>
    <row r="367" spans="1:20" hidden="1" x14ac:dyDescent="0.25">
      <c r="A367" s="141"/>
      <c r="B367" s="10" t="s">
        <v>216</v>
      </c>
      <c r="C367" s="3" t="s">
        <v>31</v>
      </c>
      <c r="D367" s="1" t="s">
        <v>219</v>
      </c>
      <c r="E367" s="54">
        <v>2</v>
      </c>
      <c r="F367" s="54">
        <v>2</v>
      </c>
      <c r="G367" s="54" t="s">
        <v>289</v>
      </c>
      <c r="H367" s="136">
        <v>0</v>
      </c>
      <c r="I367" s="55">
        <f t="shared" si="50"/>
        <v>0</v>
      </c>
      <c r="J367" s="31" t="str">
        <f t="shared" si="48"/>
        <v>MUY BAJO</v>
      </c>
      <c r="K367" s="33">
        <f>+Hoja1!K367/Hoja1!$U$1</f>
        <v>3</v>
      </c>
      <c r="L367" s="33">
        <f>+Hoja1!L367/Hoja1!$U$1</f>
        <v>0</v>
      </c>
      <c r="M367" s="132">
        <f>+Hoja1!M367/Hoja1!$U$1</f>
        <v>0</v>
      </c>
      <c r="N367" s="33">
        <f>+Hoja1!N367/Hoja1!$U$1</f>
        <v>0</v>
      </c>
      <c r="O367" s="33">
        <f>+Hoja1!O367/Hoja1!$U$1</f>
        <v>0</v>
      </c>
      <c r="P367" s="127" t="e">
        <f t="shared" si="49"/>
        <v>#DIV/0!</v>
      </c>
      <c r="Q367" s="31" t="e">
        <f t="shared" si="52"/>
        <v>#DIV/0!</v>
      </c>
      <c r="R367" s="102"/>
      <c r="S367" s="32" t="e">
        <f t="shared" si="51"/>
        <v>#DIV/0!</v>
      </c>
      <c r="T367" s="31" t="e">
        <f t="shared" si="53"/>
        <v>#DIV/0!</v>
      </c>
    </row>
    <row r="368" spans="1:20" hidden="1" x14ac:dyDescent="0.25">
      <c r="A368" s="141"/>
      <c r="B368" s="10" t="s">
        <v>216</v>
      </c>
      <c r="C368" s="3" t="s">
        <v>27</v>
      </c>
      <c r="D368" s="1" t="s">
        <v>220</v>
      </c>
      <c r="E368" s="54">
        <v>32</v>
      </c>
      <c r="F368" s="54">
        <v>14</v>
      </c>
      <c r="G368" s="54" t="s">
        <v>289</v>
      </c>
      <c r="H368" s="136">
        <v>7</v>
      </c>
      <c r="I368" s="55">
        <f t="shared" si="50"/>
        <v>0.5</v>
      </c>
      <c r="J368" s="31" t="str">
        <f t="shared" si="48"/>
        <v>MEDIO</v>
      </c>
      <c r="K368" s="33">
        <f>+Hoja1!K368/Hoja1!$U$1</f>
        <v>0.14000000000000001</v>
      </c>
      <c r="L368" s="33">
        <f>+Hoja1!L368/Hoja1!$U$1</f>
        <v>16.82</v>
      </c>
      <c r="M368" s="132">
        <f>+Hoja1!M368/Hoja1!$U$1</f>
        <v>1.2014285714285714E-4</v>
      </c>
      <c r="N368" s="33">
        <f>+Hoja1!N368/Hoja1!$U$1</f>
        <v>0</v>
      </c>
      <c r="O368" s="33">
        <f>+Hoja1!O368/Hoja1!$U$1</f>
        <v>16.82</v>
      </c>
      <c r="P368" s="127">
        <f t="shared" si="49"/>
        <v>1</v>
      </c>
      <c r="Q368" s="31" t="s">
        <v>293</v>
      </c>
      <c r="R368" s="102"/>
      <c r="S368" s="32"/>
      <c r="T368" s="31" t="s">
        <v>293</v>
      </c>
    </row>
    <row r="369" spans="1:20" hidden="1" x14ac:dyDescent="0.25">
      <c r="A369" s="141"/>
      <c r="B369" s="10" t="s">
        <v>216</v>
      </c>
      <c r="C369" s="3" t="s">
        <v>29</v>
      </c>
      <c r="D369" s="1" t="s">
        <v>220</v>
      </c>
      <c r="E369" s="54">
        <v>2</v>
      </c>
      <c r="F369" s="54">
        <v>2</v>
      </c>
      <c r="G369" s="54" t="s">
        <v>289</v>
      </c>
      <c r="H369" s="136">
        <v>1</v>
      </c>
      <c r="I369" s="55">
        <f t="shared" si="50"/>
        <v>0.5</v>
      </c>
      <c r="J369" s="31" t="str">
        <f t="shared" si="48"/>
        <v>MEDIO</v>
      </c>
      <c r="K369" s="33">
        <f>+Hoja1!K369/Hoja1!$U$1</f>
        <v>6</v>
      </c>
      <c r="L369" s="33">
        <f>+Hoja1!L369/Hoja1!$U$1</f>
        <v>0</v>
      </c>
      <c r="M369" s="132">
        <f>+Hoja1!M369/Hoja1!$U$1</f>
        <v>0</v>
      </c>
      <c r="N369" s="33">
        <f>+Hoja1!N369/Hoja1!$U$1</f>
        <v>0</v>
      </c>
      <c r="O369" s="33">
        <f>+Hoja1!O369/Hoja1!$U$1</f>
        <v>0</v>
      </c>
      <c r="P369" s="127" t="e">
        <f t="shared" si="49"/>
        <v>#DIV/0!</v>
      </c>
      <c r="Q369" s="31" t="e">
        <f t="shared" si="52"/>
        <v>#DIV/0!</v>
      </c>
      <c r="R369" s="102"/>
      <c r="S369" s="32" t="e">
        <f t="shared" si="51"/>
        <v>#DIV/0!</v>
      </c>
      <c r="T369" s="31" t="e">
        <f t="shared" si="53"/>
        <v>#DIV/0!</v>
      </c>
    </row>
    <row r="370" spans="1:20" hidden="1" x14ac:dyDescent="0.25">
      <c r="A370" s="141"/>
      <c r="B370" s="10" t="s">
        <v>216</v>
      </c>
      <c r="C370" s="3" t="s">
        <v>30</v>
      </c>
      <c r="D370" s="1" t="s">
        <v>220</v>
      </c>
      <c r="E370" s="54">
        <v>2</v>
      </c>
      <c r="F370" s="54">
        <v>2</v>
      </c>
      <c r="G370" s="54" t="s">
        <v>289</v>
      </c>
      <c r="H370" s="136">
        <v>0</v>
      </c>
      <c r="I370" s="55">
        <f t="shared" si="50"/>
        <v>0</v>
      </c>
      <c r="J370" s="31" t="str">
        <f t="shared" si="48"/>
        <v>MUY BAJO</v>
      </c>
      <c r="K370" s="33">
        <f>+Hoja1!K370/Hoja1!$U$1</f>
        <v>6</v>
      </c>
      <c r="L370" s="33">
        <f>+Hoja1!L370/Hoja1!$U$1</f>
        <v>0</v>
      </c>
      <c r="M370" s="132">
        <f>+Hoja1!M370/Hoja1!$U$1</f>
        <v>0</v>
      </c>
      <c r="N370" s="33">
        <f>+Hoja1!N370/Hoja1!$U$1</f>
        <v>0</v>
      </c>
      <c r="O370" s="33">
        <f>+Hoja1!O370/Hoja1!$U$1</f>
        <v>0</v>
      </c>
      <c r="P370" s="127" t="e">
        <f t="shared" si="49"/>
        <v>#DIV/0!</v>
      </c>
      <c r="Q370" s="31" t="e">
        <f t="shared" si="52"/>
        <v>#DIV/0!</v>
      </c>
      <c r="R370" s="102"/>
      <c r="S370" s="32" t="e">
        <f t="shared" si="51"/>
        <v>#DIV/0!</v>
      </c>
      <c r="T370" s="31" t="e">
        <f t="shared" si="53"/>
        <v>#DIV/0!</v>
      </c>
    </row>
    <row r="371" spans="1:20" hidden="1" x14ac:dyDescent="0.25">
      <c r="A371" s="141"/>
      <c r="B371" s="10" t="s">
        <v>216</v>
      </c>
      <c r="C371" s="3" t="s">
        <v>31</v>
      </c>
      <c r="D371" s="1" t="s">
        <v>220</v>
      </c>
      <c r="E371" s="54">
        <v>2</v>
      </c>
      <c r="F371" s="54">
        <v>2</v>
      </c>
      <c r="G371" s="54" t="s">
        <v>289</v>
      </c>
      <c r="H371" s="136">
        <v>0</v>
      </c>
      <c r="I371" s="55">
        <f t="shared" si="50"/>
        <v>0</v>
      </c>
      <c r="J371" s="31" t="str">
        <f t="shared" si="48"/>
        <v>MUY BAJO</v>
      </c>
      <c r="K371" s="33">
        <f>+Hoja1!K371/Hoja1!$U$1</f>
        <v>6</v>
      </c>
      <c r="L371" s="33">
        <f>+Hoja1!L371/Hoja1!$U$1</f>
        <v>0</v>
      </c>
      <c r="M371" s="132">
        <f>+Hoja1!M371/Hoja1!$U$1</f>
        <v>0</v>
      </c>
      <c r="N371" s="33">
        <f>+Hoja1!N371/Hoja1!$U$1</f>
        <v>0</v>
      </c>
      <c r="O371" s="33">
        <f>+Hoja1!O371/Hoja1!$U$1</f>
        <v>0</v>
      </c>
      <c r="P371" s="127" t="e">
        <f t="shared" si="49"/>
        <v>#DIV/0!</v>
      </c>
      <c r="Q371" s="31" t="e">
        <f t="shared" si="52"/>
        <v>#DIV/0!</v>
      </c>
      <c r="R371" s="102"/>
      <c r="S371" s="32" t="e">
        <f t="shared" si="51"/>
        <v>#DIV/0!</v>
      </c>
      <c r="T371" s="31" t="e">
        <f t="shared" si="53"/>
        <v>#DIV/0!</v>
      </c>
    </row>
    <row r="372" spans="1:20" hidden="1" x14ac:dyDescent="0.25">
      <c r="A372" s="141"/>
      <c r="B372" s="10" t="s">
        <v>216</v>
      </c>
      <c r="C372" s="3" t="s">
        <v>27</v>
      </c>
      <c r="D372" s="1" t="s">
        <v>221</v>
      </c>
      <c r="E372" s="56">
        <v>2</v>
      </c>
      <c r="F372" s="54">
        <v>14</v>
      </c>
      <c r="G372" s="56" t="s">
        <v>289</v>
      </c>
      <c r="H372" s="136">
        <v>6</v>
      </c>
      <c r="I372" s="55">
        <f t="shared" si="50"/>
        <v>0.42857142857142855</v>
      </c>
      <c r="J372" s="31" t="str">
        <f t="shared" si="48"/>
        <v>MEDIO</v>
      </c>
      <c r="K372" s="33">
        <f>+Hoja1!K372/Hoja1!$U$1</f>
        <v>70</v>
      </c>
      <c r="L372" s="33">
        <f>+Hoja1!L372/Hoja1!$U$1</f>
        <v>18.100000000000001</v>
      </c>
      <c r="M372" s="132">
        <f>+Hoja1!M372/Hoja1!$U$1</f>
        <v>2.5857142857142855E-7</v>
      </c>
      <c r="N372" s="33">
        <f>+Hoja1!N372/Hoja1!$U$1</f>
        <v>0.86060000000000003</v>
      </c>
      <c r="O372" s="33">
        <f>+Hoja1!O372/Hoja1!$U$1</f>
        <v>1.74885</v>
      </c>
      <c r="P372" s="127">
        <f t="shared" si="49"/>
        <v>9.6621546961325966E-2</v>
      </c>
      <c r="Q372" s="31" t="str">
        <f t="shared" si="52"/>
        <v>MUY BAJO</v>
      </c>
      <c r="R372" s="102"/>
      <c r="S372" s="32">
        <f t="shared" si="51"/>
        <v>4.1409234411996843E-2</v>
      </c>
      <c r="T372" s="31" t="str">
        <f t="shared" si="53"/>
        <v>MUY BAJO</v>
      </c>
    </row>
    <row r="373" spans="1:20" hidden="1" x14ac:dyDescent="0.25">
      <c r="A373" s="141"/>
      <c r="B373" s="10" t="s">
        <v>216</v>
      </c>
      <c r="C373" s="3" t="s">
        <v>29</v>
      </c>
      <c r="D373" s="1" t="s">
        <v>221</v>
      </c>
      <c r="E373" s="54">
        <v>0</v>
      </c>
      <c r="F373" s="54">
        <v>1</v>
      </c>
      <c r="G373" s="54" t="s">
        <v>289</v>
      </c>
      <c r="H373" s="136">
        <v>0</v>
      </c>
      <c r="I373" s="55">
        <f t="shared" si="50"/>
        <v>0</v>
      </c>
      <c r="J373" s="31" t="str">
        <f t="shared" si="48"/>
        <v>MUY BAJO</v>
      </c>
      <c r="K373" s="33">
        <f>+Hoja1!K373/Hoja1!$U$1</f>
        <v>2</v>
      </c>
      <c r="L373" s="33">
        <f>+Hoja1!L373/Hoja1!$U$1</f>
        <v>0</v>
      </c>
      <c r="M373" s="132">
        <f>+Hoja1!M373/Hoja1!$U$1</f>
        <v>0</v>
      </c>
      <c r="N373" s="33">
        <f>+Hoja1!N373/Hoja1!$U$1</f>
        <v>0</v>
      </c>
      <c r="O373" s="33">
        <f>+Hoja1!O373/Hoja1!$U$1</f>
        <v>0</v>
      </c>
      <c r="P373" s="127" t="e">
        <f t="shared" si="49"/>
        <v>#DIV/0!</v>
      </c>
      <c r="Q373" s="31" t="e">
        <f t="shared" si="52"/>
        <v>#DIV/0!</v>
      </c>
      <c r="R373" s="102"/>
      <c r="S373" s="32" t="e">
        <f t="shared" si="51"/>
        <v>#DIV/0!</v>
      </c>
      <c r="T373" s="31" t="e">
        <f t="shared" si="53"/>
        <v>#DIV/0!</v>
      </c>
    </row>
    <row r="374" spans="1:20" hidden="1" x14ac:dyDescent="0.25">
      <c r="A374" s="141"/>
      <c r="B374" s="10" t="s">
        <v>216</v>
      </c>
      <c r="C374" s="3" t="s">
        <v>30</v>
      </c>
      <c r="D374" s="1" t="s">
        <v>221</v>
      </c>
      <c r="E374" s="54">
        <v>0</v>
      </c>
      <c r="F374" s="54">
        <v>1</v>
      </c>
      <c r="G374" s="54" t="s">
        <v>289</v>
      </c>
      <c r="H374" s="136">
        <v>0</v>
      </c>
      <c r="I374" s="55">
        <f t="shared" si="50"/>
        <v>0</v>
      </c>
      <c r="J374" s="31" t="str">
        <f t="shared" si="48"/>
        <v>MUY BAJO</v>
      </c>
      <c r="K374" s="33">
        <f>+Hoja1!K374/Hoja1!$U$1</f>
        <v>2</v>
      </c>
      <c r="L374" s="33">
        <f>+Hoja1!L374/Hoja1!$U$1</f>
        <v>0</v>
      </c>
      <c r="M374" s="132">
        <f>+Hoja1!M374/Hoja1!$U$1</f>
        <v>0</v>
      </c>
      <c r="N374" s="33">
        <f>+Hoja1!N374/Hoja1!$U$1</f>
        <v>0</v>
      </c>
      <c r="O374" s="33">
        <f>+Hoja1!O374/Hoja1!$U$1</f>
        <v>0</v>
      </c>
      <c r="P374" s="127" t="e">
        <f t="shared" si="49"/>
        <v>#DIV/0!</v>
      </c>
      <c r="Q374" s="31" t="e">
        <f t="shared" si="52"/>
        <v>#DIV/0!</v>
      </c>
      <c r="R374" s="102"/>
      <c r="S374" s="32" t="e">
        <f t="shared" si="51"/>
        <v>#DIV/0!</v>
      </c>
      <c r="T374" s="31" t="e">
        <f t="shared" si="53"/>
        <v>#DIV/0!</v>
      </c>
    </row>
    <row r="375" spans="1:20" hidden="1" x14ac:dyDescent="0.25">
      <c r="A375" s="141"/>
      <c r="B375" s="10" t="s">
        <v>216</v>
      </c>
      <c r="C375" s="3" t="s">
        <v>31</v>
      </c>
      <c r="D375" s="1" t="s">
        <v>221</v>
      </c>
      <c r="E375" s="54">
        <v>0</v>
      </c>
      <c r="F375" s="54">
        <v>1</v>
      </c>
      <c r="G375" s="54" t="s">
        <v>289</v>
      </c>
      <c r="H375" s="136">
        <v>0</v>
      </c>
      <c r="I375" s="55">
        <f t="shared" si="50"/>
        <v>0</v>
      </c>
      <c r="J375" s="31" t="str">
        <f t="shared" si="48"/>
        <v>MUY BAJO</v>
      </c>
      <c r="K375" s="33">
        <f>+Hoja1!K375/Hoja1!$U$1</f>
        <v>2</v>
      </c>
      <c r="L375" s="33">
        <f>+Hoja1!L375/Hoja1!$U$1</f>
        <v>0</v>
      </c>
      <c r="M375" s="132">
        <f>+Hoja1!M375/Hoja1!$U$1</f>
        <v>0</v>
      </c>
      <c r="N375" s="33">
        <f>+Hoja1!N375/Hoja1!$U$1</f>
        <v>0</v>
      </c>
      <c r="O375" s="33">
        <f>+Hoja1!O375/Hoja1!$U$1</f>
        <v>0</v>
      </c>
      <c r="P375" s="127" t="e">
        <f t="shared" si="49"/>
        <v>#DIV/0!</v>
      </c>
      <c r="Q375" s="31" t="e">
        <f t="shared" si="52"/>
        <v>#DIV/0!</v>
      </c>
      <c r="R375" s="102"/>
      <c r="S375" s="32" t="e">
        <f t="shared" si="51"/>
        <v>#DIV/0!</v>
      </c>
      <c r="T375" s="31" t="e">
        <f t="shared" si="53"/>
        <v>#DIV/0!</v>
      </c>
    </row>
    <row r="376" spans="1:20" hidden="1" x14ac:dyDescent="0.25">
      <c r="A376" s="141"/>
      <c r="B376" s="10" t="s">
        <v>216</v>
      </c>
      <c r="C376" s="3" t="s">
        <v>27</v>
      </c>
      <c r="D376" s="1" t="s">
        <v>222</v>
      </c>
      <c r="E376" s="54">
        <v>102</v>
      </c>
      <c r="F376" s="54">
        <v>13</v>
      </c>
      <c r="G376" s="54" t="s">
        <v>289</v>
      </c>
      <c r="H376" s="136">
        <v>20</v>
      </c>
      <c r="I376" s="55">
        <f t="shared" si="50"/>
        <v>1.5384615384615385</v>
      </c>
      <c r="J376" s="31" t="str">
        <f t="shared" si="48"/>
        <v>MUY ALTO</v>
      </c>
      <c r="K376" s="33">
        <f>+Hoja1!K376/Hoja1!$U$1</f>
        <v>71.5</v>
      </c>
      <c r="L376" s="33">
        <f>+Hoja1!L376/Hoja1!$U$1</f>
        <v>19.62</v>
      </c>
      <c r="M376" s="132">
        <f>+Hoja1!M376/Hoja1!$U$1</f>
        <v>2.7440559440559441E-7</v>
      </c>
      <c r="N376" s="33">
        <f>+Hoja1!N376/Hoja1!$U$1</f>
        <v>0.10291599999999999</v>
      </c>
      <c r="O376" s="33">
        <f>+Hoja1!O376/Hoja1!$U$1</f>
        <v>16.82</v>
      </c>
      <c r="P376" s="127">
        <f t="shared" si="49"/>
        <v>0.85728848114169209</v>
      </c>
      <c r="Q376" s="31" t="str">
        <f t="shared" si="52"/>
        <v>MUY ALTO</v>
      </c>
      <c r="R376" s="102"/>
      <c r="S376" s="32">
        <f t="shared" si="51"/>
        <v>1.3189053556026034</v>
      </c>
      <c r="T376" s="31" t="str">
        <f t="shared" si="53"/>
        <v>MUY ALTO</v>
      </c>
    </row>
    <row r="377" spans="1:20" hidden="1" x14ac:dyDescent="0.25">
      <c r="A377" s="141"/>
      <c r="B377" s="10" t="s">
        <v>216</v>
      </c>
      <c r="C377" s="3" t="s">
        <v>29</v>
      </c>
      <c r="D377" s="1" t="s">
        <v>222</v>
      </c>
      <c r="E377" s="54">
        <v>0</v>
      </c>
      <c r="F377" s="54">
        <v>2</v>
      </c>
      <c r="G377" s="54" t="s">
        <v>289</v>
      </c>
      <c r="H377" s="136">
        <v>0</v>
      </c>
      <c r="I377" s="55">
        <f t="shared" si="50"/>
        <v>0</v>
      </c>
      <c r="J377" s="31" t="str">
        <f t="shared" si="48"/>
        <v>MUY BAJO</v>
      </c>
      <c r="K377" s="33">
        <f>+Hoja1!K377/Hoja1!$U$1</f>
        <v>4</v>
      </c>
      <c r="L377" s="33">
        <f>+Hoja1!L377/Hoja1!$U$1</f>
        <v>0</v>
      </c>
      <c r="M377" s="132">
        <f>+Hoja1!M377/Hoja1!$U$1</f>
        <v>0</v>
      </c>
      <c r="N377" s="33">
        <f>+Hoja1!N377/Hoja1!$U$1</f>
        <v>0</v>
      </c>
      <c r="O377" s="33">
        <f>+Hoja1!O377/Hoja1!$U$1</f>
        <v>0</v>
      </c>
      <c r="P377" s="127" t="e">
        <f t="shared" si="49"/>
        <v>#DIV/0!</v>
      </c>
      <c r="Q377" s="31" t="e">
        <f t="shared" si="52"/>
        <v>#DIV/0!</v>
      </c>
      <c r="R377" s="102"/>
      <c r="S377" s="32" t="e">
        <f t="shared" si="51"/>
        <v>#DIV/0!</v>
      </c>
      <c r="T377" s="31" t="e">
        <f t="shared" si="53"/>
        <v>#DIV/0!</v>
      </c>
    </row>
    <row r="378" spans="1:20" hidden="1" x14ac:dyDescent="0.25">
      <c r="A378" s="141"/>
      <c r="B378" s="10" t="s">
        <v>216</v>
      </c>
      <c r="C378" s="3" t="s">
        <v>30</v>
      </c>
      <c r="D378" s="1" t="s">
        <v>222</v>
      </c>
      <c r="E378" s="54">
        <v>0</v>
      </c>
      <c r="F378" s="54">
        <v>2</v>
      </c>
      <c r="G378" s="54" t="s">
        <v>289</v>
      </c>
      <c r="H378" s="136">
        <v>0</v>
      </c>
      <c r="I378" s="55">
        <f t="shared" si="50"/>
        <v>0</v>
      </c>
      <c r="J378" s="31" t="str">
        <f t="shared" si="48"/>
        <v>MUY BAJO</v>
      </c>
      <c r="K378" s="33">
        <f>+Hoja1!K378/Hoja1!$U$1</f>
        <v>4</v>
      </c>
      <c r="L378" s="33">
        <f>+Hoja1!L378/Hoja1!$U$1</f>
        <v>0</v>
      </c>
      <c r="M378" s="132">
        <f>+Hoja1!M378/Hoja1!$U$1</f>
        <v>0</v>
      </c>
      <c r="N378" s="33">
        <f>+Hoja1!N378/Hoja1!$U$1</f>
        <v>0</v>
      </c>
      <c r="O378" s="33">
        <f>+Hoja1!O378/Hoja1!$U$1</f>
        <v>0</v>
      </c>
      <c r="P378" s="127" t="e">
        <f t="shared" si="49"/>
        <v>#DIV/0!</v>
      </c>
      <c r="Q378" s="31" t="e">
        <f t="shared" si="52"/>
        <v>#DIV/0!</v>
      </c>
      <c r="R378" s="102"/>
      <c r="S378" s="32" t="e">
        <f t="shared" si="51"/>
        <v>#DIV/0!</v>
      </c>
      <c r="T378" s="31" t="e">
        <f t="shared" si="53"/>
        <v>#DIV/0!</v>
      </c>
    </row>
    <row r="379" spans="1:20" hidden="1" x14ac:dyDescent="0.25">
      <c r="A379" s="141"/>
      <c r="B379" s="10" t="s">
        <v>216</v>
      </c>
      <c r="C379" s="3" t="s">
        <v>31</v>
      </c>
      <c r="D379" s="1" t="s">
        <v>222</v>
      </c>
      <c r="E379" s="54">
        <v>0</v>
      </c>
      <c r="F379" s="54">
        <v>2</v>
      </c>
      <c r="G379" s="54" t="s">
        <v>289</v>
      </c>
      <c r="H379" s="136">
        <v>7</v>
      </c>
      <c r="I379" s="55">
        <f t="shared" si="50"/>
        <v>3.5</v>
      </c>
      <c r="J379" s="31" t="str">
        <f t="shared" si="48"/>
        <v>MUY ALTO</v>
      </c>
      <c r="K379" s="33">
        <f>+Hoja1!K379/Hoja1!$U$1</f>
        <v>4</v>
      </c>
      <c r="L379" s="33">
        <f>+Hoja1!L379/Hoja1!$U$1</f>
        <v>0</v>
      </c>
      <c r="M379" s="132">
        <f>+Hoja1!M379/Hoja1!$U$1</f>
        <v>0</v>
      </c>
      <c r="N379" s="33">
        <f>+Hoja1!N379/Hoja1!$U$1</f>
        <v>0</v>
      </c>
      <c r="O379" s="33">
        <f>+Hoja1!O379/Hoja1!$U$1</f>
        <v>0</v>
      </c>
      <c r="P379" s="127" t="e">
        <f t="shared" si="49"/>
        <v>#DIV/0!</v>
      </c>
      <c r="Q379" s="31" t="e">
        <f t="shared" si="52"/>
        <v>#DIV/0!</v>
      </c>
      <c r="R379" s="102"/>
      <c r="S379" s="32" t="e">
        <f t="shared" si="51"/>
        <v>#DIV/0!</v>
      </c>
      <c r="T379" s="31" t="e">
        <f t="shared" si="53"/>
        <v>#DIV/0!</v>
      </c>
    </row>
    <row r="380" spans="1:20" ht="25.5" hidden="1" x14ac:dyDescent="0.25">
      <c r="A380" s="141"/>
      <c r="B380" s="10" t="s">
        <v>223</v>
      </c>
      <c r="C380" s="3" t="s">
        <v>27</v>
      </c>
      <c r="D380" s="1" t="s">
        <v>224</v>
      </c>
      <c r="E380" s="54">
        <v>8254</v>
      </c>
      <c r="F380" s="54">
        <v>500</v>
      </c>
      <c r="G380" s="49" t="s">
        <v>289</v>
      </c>
      <c r="H380" s="136">
        <v>989</v>
      </c>
      <c r="I380" s="55">
        <f t="shared" si="50"/>
        <v>1.978</v>
      </c>
      <c r="J380" s="31" t="str">
        <f t="shared" si="48"/>
        <v>MUY ALTO</v>
      </c>
      <c r="K380" s="33">
        <f>+Hoja1!K380/Hoja1!$U$1</f>
        <v>70</v>
      </c>
      <c r="L380" s="33">
        <f>+Hoja1!L380/Hoja1!$U$1</f>
        <v>79.422815999999997</v>
      </c>
      <c r="M380" s="132">
        <f>+Hoja1!M380/Hoja1!$U$1</f>
        <v>1.1346116571428571E-6</v>
      </c>
      <c r="N380" s="33">
        <f>+Hoja1!N380/Hoja1!$U$1</f>
        <v>16.113087</v>
      </c>
      <c r="O380" s="33">
        <f>+Hoja1!O380/Hoja1!$U$1</f>
        <v>64.268840999999995</v>
      </c>
      <c r="P380" s="127">
        <f t="shared" si="49"/>
        <v>0.80919871942087773</v>
      </c>
      <c r="Q380" s="31" t="str">
        <f t="shared" si="52"/>
        <v>MUY ALTO</v>
      </c>
      <c r="R380" s="102"/>
      <c r="S380" s="32">
        <f t="shared" si="51"/>
        <v>1.6005950670144962</v>
      </c>
      <c r="T380" s="31" t="str">
        <f t="shared" si="53"/>
        <v>MUY ALTO</v>
      </c>
    </row>
    <row r="381" spans="1:20" ht="25.5" hidden="1" x14ac:dyDescent="0.25">
      <c r="A381" s="141"/>
      <c r="B381" s="10" t="s">
        <v>223</v>
      </c>
      <c r="C381" s="3" t="s">
        <v>29</v>
      </c>
      <c r="D381" s="1" t="s">
        <v>224</v>
      </c>
      <c r="E381" s="54">
        <v>2059</v>
      </c>
      <c r="F381" s="54">
        <v>500</v>
      </c>
      <c r="G381" s="49" t="s">
        <v>289</v>
      </c>
      <c r="H381" s="136">
        <v>759</v>
      </c>
      <c r="I381" s="55">
        <f t="shared" si="50"/>
        <v>1.518</v>
      </c>
      <c r="J381" s="31" t="str">
        <f t="shared" si="48"/>
        <v>MUY ALTO</v>
      </c>
      <c r="K381" s="33">
        <f>+Hoja1!K381/Hoja1!$U$1</f>
        <v>60</v>
      </c>
      <c r="L381" s="33">
        <f>+Hoja1!L381/Hoja1!$U$1</f>
        <v>12</v>
      </c>
      <c r="M381" s="132">
        <f>+Hoja1!M381/Hoja1!$U$1</f>
        <v>2.0000000000000002E-7</v>
      </c>
      <c r="N381" s="33">
        <f>+Hoja1!N381/Hoja1!$U$1</f>
        <v>0</v>
      </c>
      <c r="O381" s="33">
        <f>+Hoja1!O381/Hoja1!$U$1</f>
        <v>10</v>
      </c>
      <c r="P381" s="127">
        <f t="shared" si="49"/>
        <v>0.83333333333333337</v>
      </c>
      <c r="Q381" s="31" t="str">
        <f t="shared" si="52"/>
        <v>MUY ALTO</v>
      </c>
      <c r="R381" s="102"/>
      <c r="S381" s="32">
        <f t="shared" si="51"/>
        <v>1.2650000000000001</v>
      </c>
      <c r="T381" s="31" t="str">
        <f t="shared" si="53"/>
        <v>MUY ALTO</v>
      </c>
    </row>
    <row r="382" spans="1:20" ht="25.5" hidden="1" x14ac:dyDescent="0.25">
      <c r="A382" s="141"/>
      <c r="B382" s="10" t="s">
        <v>223</v>
      </c>
      <c r="C382" s="3" t="s">
        <v>30</v>
      </c>
      <c r="D382" s="1" t="s">
        <v>224</v>
      </c>
      <c r="E382" s="54">
        <v>7312</v>
      </c>
      <c r="F382" s="54">
        <v>2000</v>
      </c>
      <c r="G382" s="49" t="s">
        <v>289</v>
      </c>
      <c r="H382" s="136">
        <v>1645</v>
      </c>
      <c r="I382" s="55">
        <f t="shared" si="50"/>
        <v>0.82250000000000001</v>
      </c>
      <c r="J382" s="31" t="str">
        <f t="shared" ref="J382:J447" si="54">IF(I382&lt;=20%,"MUY BAJO",IF(AND(I382&gt;20%,I382&lt;=40%),"BAJO",IF(AND(I382&gt;40%,I382&lt;=60%),"MEDIO",IF(AND(I382&gt;60%,I382&lt;=80%),"ALTO","MUY ALTO"))))</f>
        <v>MUY ALTO</v>
      </c>
      <c r="K382" s="33">
        <f>+Hoja1!K382/Hoja1!$U$1</f>
        <v>48</v>
      </c>
      <c r="L382" s="33">
        <f>+Hoja1!L382/Hoja1!$U$1</f>
        <v>10</v>
      </c>
      <c r="M382" s="132">
        <f>+Hoja1!M382/Hoja1!$U$1</f>
        <v>2.0833333333333333E-7</v>
      </c>
      <c r="N382" s="33">
        <f>+Hoja1!N382/Hoja1!$U$1</f>
        <v>0</v>
      </c>
      <c r="O382" s="33">
        <f>+Hoja1!O382/Hoja1!$U$1</f>
        <v>10</v>
      </c>
      <c r="P382" s="127">
        <f t="shared" si="49"/>
        <v>1</v>
      </c>
      <c r="Q382" s="31" t="str">
        <f t="shared" si="52"/>
        <v>MUY ALTO</v>
      </c>
      <c r="R382" s="102"/>
      <c r="S382" s="32">
        <f t="shared" si="51"/>
        <v>0.82250000000000001</v>
      </c>
      <c r="T382" s="31" t="str">
        <f t="shared" si="53"/>
        <v>MUY ALTO</v>
      </c>
    </row>
    <row r="383" spans="1:20" ht="25.5" hidden="1" x14ac:dyDescent="0.25">
      <c r="A383" s="141"/>
      <c r="B383" s="10" t="s">
        <v>223</v>
      </c>
      <c r="C383" s="3" t="s">
        <v>31</v>
      </c>
      <c r="D383" s="1" t="s">
        <v>224</v>
      </c>
      <c r="E383" s="54">
        <v>4054</v>
      </c>
      <c r="F383" s="54">
        <v>2000</v>
      </c>
      <c r="G383" s="49" t="s">
        <v>289</v>
      </c>
      <c r="H383" s="136">
        <v>202</v>
      </c>
      <c r="I383" s="55">
        <f t="shared" si="50"/>
        <v>0.10100000000000001</v>
      </c>
      <c r="J383" s="31" t="str">
        <f t="shared" si="54"/>
        <v>MUY BAJO</v>
      </c>
      <c r="K383" s="33">
        <f>+Hoja1!K383/Hoja1!$U$1</f>
        <v>60</v>
      </c>
      <c r="L383" s="33">
        <f>+Hoja1!L383/Hoja1!$U$1</f>
        <v>10.080287</v>
      </c>
      <c r="M383" s="132">
        <f>+Hoja1!M383/Hoja1!$U$1</f>
        <v>1.6800478333333333E-7</v>
      </c>
      <c r="N383" s="33">
        <f>+Hoja1!N383/Hoja1!$U$1</f>
        <v>0</v>
      </c>
      <c r="O383" s="33">
        <f>+Hoja1!O383/Hoja1!$U$1</f>
        <v>10</v>
      </c>
      <c r="P383" s="127">
        <f t="shared" si="49"/>
        <v>0.99203524661549813</v>
      </c>
      <c r="Q383" s="31" t="str">
        <f t="shared" si="52"/>
        <v>MUY ALTO</v>
      </c>
      <c r="R383" s="102"/>
      <c r="S383" s="32">
        <f t="shared" si="51"/>
        <v>0.10019555990816532</v>
      </c>
      <c r="T383" s="31" t="str">
        <f t="shared" si="53"/>
        <v>MUY BAJO</v>
      </c>
    </row>
    <row r="384" spans="1:20" ht="38.25" hidden="1" x14ac:dyDescent="0.25">
      <c r="A384" s="141"/>
      <c r="B384" s="10" t="s">
        <v>223</v>
      </c>
      <c r="C384" s="3" t="s">
        <v>27</v>
      </c>
      <c r="D384" s="1" t="s">
        <v>225</v>
      </c>
      <c r="E384" s="54">
        <v>19165</v>
      </c>
      <c r="F384" s="54">
        <v>1000</v>
      </c>
      <c r="G384" s="49" t="s">
        <v>289</v>
      </c>
      <c r="H384" s="136">
        <v>1402</v>
      </c>
      <c r="I384" s="55">
        <f t="shared" si="50"/>
        <v>1.4019999999999999</v>
      </c>
      <c r="J384" s="31" t="str">
        <f t="shared" si="54"/>
        <v>MUY ALTO</v>
      </c>
      <c r="K384" s="33">
        <f>+Hoja1!K384/Hoja1!$U$1</f>
        <v>25</v>
      </c>
      <c r="L384" s="33">
        <f>+Hoja1!L384/Hoja1!$U$1</f>
        <v>0</v>
      </c>
      <c r="M384" s="132">
        <f>+Hoja1!M384/Hoja1!$U$1</f>
        <v>0</v>
      </c>
      <c r="N384" s="33">
        <f>+Hoja1!N384/Hoja1!$U$1</f>
        <v>0</v>
      </c>
      <c r="O384" s="33">
        <f>+Hoja1!O384/Hoja1!$U$1</f>
        <v>0</v>
      </c>
      <c r="P384" s="127" t="e">
        <f t="shared" si="49"/>
        <v>#DIV/0!</v>
      </c>
      <c r="Q384" s="31" t="e">
        <f t="shared" si="52"/>
        <v>#DIV/0!</v>
      </c>
      <c r="R384" s="102"/>
      <c r="S384" s="32" t="e">
        <f t="shared" si="51"/>
        <v>#DIV/0!</v>
      </c>
      <c r="T384" s="31" t="e">
        <f t="shared" si="53"/>
        <v>#DIV/0!</v>
      </c>
    </row>
    <row r="385" spans="1:20" ht="38.25" hidden="1" x14ac:dyDescent="0.25">
      <c r="A385" s="141"/>
      <c r="B385" s="10" t="s">
        <v>223</v>
      </c>
      <c r="C385" s="3" t="s">
        <v>29</v>
      </c>
      <c r="D385" s="1" t="s">
        <v>225</v>
      </c>
      <c r="E385" s="54">
        <v>3427</v>
      </c>
      <c r="F385" s="54">
        <v>500</v>
      </c>
      <c r="G385" s="49" t="s">
        <v>289</v>
      </c>
      <c r="H385" s="136">
        <v>372</v>
      </c>
      <c r="I385" s="55">
        <f t="shared" si="50"/>
        <v>0.74399999999999999</v>
      </c>
      <c r="J385" s="31" t="str">
        <f t="shared" si="54"/>
        <v>ALTO</v>
      </c>
      <c r="K385" s="33">
        <f>+Hoja1!K385/Hoja1!$U$1</f>
        <v>15</v>
      </c>
      <c r="L385" s="33">
        <f>+Hoja1!L385/Hoja1!$U$1</f>
        <v>0</v>
      </c>
      <c r="M385" s="132">
        <f>+Hoja1!M385/Hoja1!$U$1</f>
        <v>0</v>
      </c>
      <c r="N385" s="33">
        <f>+Hoja1!N385/Hoja1!$U$1</f>
        <v>0</v>
      </c>
      <c r="O385" s="33">
        <f>+Hoja1!O385/Hoja1!$U$1</f>
        <v>0</v>
      </c>
      <c r="P385" s="127" t="e">
        <f t="shared" si="49"/>
        <v>#DIV/0!</v>
      </c>
      <c r="Q385" s="31" t="e">
        <f t="shared" si="52"/>
        <v>#DIV/0!</v>
      </c>
      <c r="R385" s="102"/>
      <c r="S385" s="32" t="e">
        <f t="shared" si="51"/>
        <v>#DIV/0!</v>
      </c>
      <c r="T385" s="31" t="e">
        <f t="shared" si="53"/>
        <v>#DIV/0!</v>
      </c>
    </row>
    <row r="386" spans="1:20" ht="38.25" hidden="1" x14ac:dyDescent="0.25">
      <c r="A386" s="141"/>
      <c r="B386" s="10" t="s">
        <v>223</v>
      </c>
      <c r="C386" s="3" t="s">
        <v>30</v>
      </c>
      <c r="D386" s="1" t="s">
        <v>225</v>
      </c>
      <c r="E386" s="54">
        <v>7065</v>
      </c>
      <c r="F386" s="54">
        <v>500</v>
      </c>
      <c r="G386" s="49" t="s">
        <v>289</v>
      </c>
      <c r="H386" s="136">
        <v>548</v>
      </c>
      <c r="I386" s="55">
        <f t="shared" si="50"/>
        <v>1.0960000000000001</v>
      </c>
      <c r="J386" s="31" t="str">
        <f t="shared" si="54"/>
        <v>MUY ALTO</v>
      </c>
      <c r="K386" s="33">
        <f>+Hoja1!K386/Hoja1!$U$1</f>
        <v>15</v>
      </c>
      <c r="L386" s="33">
        <f>+Hoja1!L386/Hoja1!$U$1</f>
        <v>0</v>
      </c>
      <c r="M386" s="132">
        <f>+Hoja1!M386/Hoja1!$U$1</f>
        <v>0</v>
      </c>
      <c r="N386" s="33">
        <f>+Hoja1!N386/Hoja1!$U$1</f>
        <v>0</v>
      </c>
      <c r="O386" s="33">
        <f>+Hoja1!O386/Hoja1!$U$1</f>
        <v>0</v>
      </c>
      <c r="P386" s="127" t="e">
        <f t="shared" si="49"/>
        <v>#DIV/0!</v>
      </c>
      <c r="Q386" s="31" t="e">
        <f t="shared" si="52"/>
        <v>#DIV/0!</v>
      </c>
      <c r="R386" s="102"/>
      <c r="S386" s="32" t="e">
        <f t="shared" si="51"/>
        <v>#DIV/0!</v>
      </c>
      <c r="T386" s="31" t="e">
        <f t="shared" si="53"/>
        <v>#DIV/0!</v>
      </c>
    </row>
    <row r="387" spans="1:20" ht="38.25" hidden="1" x14ac:dyDescent="0.25">
      <c r="A387" s="141"/>
      <c r="B387" s="10" t="s">
        <v>223</v>
      </c>
      <c r="C387" s="3" t="s">
        <v>31</v>
      </c>
      <c r="D387" s="1" t="s">
        <v>225</v>
      </c>
      <c r="E387" s="54">
        <v>4682</v>
      </c>
      <c r="F387" s="54">
        <v>700</v>
      </c>
      <c r="G387" s="49" t="s">
        <v>289</v>
      </c>
      <c r="H387" s="136">
        <v>213</v>
      </c>
      <c r="I387" s="55">
        <f t="shared" si="50"/>
        <v>0.30428571428571427</v>
      </c>
      <c r="J387" s="31" t="str">
        <f t="shared" si="54"/>
        <v>BAJO</v>
      </c>
      <c r="K387" s="33">
        <f>+Hoja1!K387/Hoja1!$U$1</f>
        <v>17.5</v>
      </c>
      <c r="L387" s="33">
        <f>+Hoja1!L387/Hoja1!$U$1</f>
        <v>0</v>
      </c>
      <c r="M387" s="132">
        <f>+Hoja1!M387/Hoja1!$U$1</f>
        <v>0</v>
      </c>
      <c r="N387" s="33">
        <f>+Hoja1!N387/Hoja1!$U$1</f>
        <v>0</v>
      </c>
      <c r="O387" s="33">
        <f>+Hoja1!O387/Hoja1!$U$1</f>
        <v>0</v>
      </c>
      <c r="P387" s="127" t="e">
        <f t="shared" ref="P387:P421" si="55">+O387/L387</f>
        <v>#DIV/0!</v>
      </c>
      <c r="Q387" s="31" t="e">
        <f t="shared" si="52"/>
        <v>#DIV/0!</v>
      </c>
      <c r="R387" s="102"/>
      <c r="S387" s="32" t="e">
        <f t="shared" si="51"/>
        <v>#DIV/0!</v>
      </c>
      <c r="T387" s="31" t="e">
        <f t="shared" si="53"/>
        <v>#DIV/0!</v>
      </c>
    </row>
    <row r="388" spans="1:20" ht="25.5" hidden="1" x14ac:dyDescent="0.25">
      <c r="A388" s="141"/>
      <c r="B388" s="10" t="s">
        <v>223</v>
      </c>
      <c r="C388" s="3" t="s">
        <v>27</v>
      </c>
      <c r="D388" s="1" t="s">
        <v>226</v>
      </c>
      <c r="E388" s="54">
        <v>16868</v>
      </c>
      <c r="F388" s="54">
        <v>2000</v>
      </c>
      <c r="G388" s="49" t="s">
        <v>289</v>
      </c>
      <c r="H388" s="136">
        <v>2081</v>
      </c>
      <c r="I388" s="55">
        <f t="shared" si="50"/>
        <v>1.0405</v>
      </c>
      <c r="J388" s="31" t="str">
        <f t="shared" si="54"/>
        <v>MUY ALTO</v>
      </c>
      <c r="K388" s="33">
        <f>+Hoja1!K388/Hoja1!$U$1</f>
        <v>100</v>
      </c>
      <c r="L388" s="33">
        <f>+Hoja1!L388/Hoja1!$U$1</f>
        <v>94.429000000000002</v>
      </c>
      <c r="M388" s="132">
        <f>+Hoja1!M388/Hoja1!$U$1</f>
        <v>9.4428999999999994E-7</v>
      </c>
      <c r="N388" s="33">
        <f>+Hoja1!N388/Hoja1!$U$1</f>
        <v>21.6188</v>
      </c>
      <c r="O388" s="33">
        <f>+Hoja1!O388/Hoja1!$U$1</f>
        <v>64.535685000000001</v>
      </c>
      <c r="P388" s="127">
        <f t="shared" si="55"/>
        <v>0.68343077868027835</v>
      </c>
      <c r="Q388" s="31" t="str">
        <f t="shared" si="52"/>
        <v>ALTO</v>
      </c>
      <c r="R388" s="102"/>
      <c r="S388" s="32">
        <f t="shared" si="51"/>
        <v>0.71110972521682958</v>
      </c>
      <c r="T388" s="31" t="str">
        <f t="shared" si="53"/>
        <v>ALTO</v>
      </c>
    </row>
    <row r="389" spans="1:20" ht="25.5" hidden="1" x14ac:dyDescent="0.25">
      <c r="A389" s="141"/>
      <c r="B389" s="10" t="s">
        <v>223</v>
      </c>
      <c r="C389" s="3" t="s">
        <v>30</v>
      </c>
      <c r="D389" s="1" t="s">
        <v>226</v>
      </c>
      <c r="E389" s="54">
        <v>7318</v>
      </c>
      <c r="F389" s="54">
        <v>1000</v>
      </c>
      <c r="G389" s="49" t="s">
        <v>289</v>
      </c>
      <c r="H389" s="136">
        <v>1130</v>
      </c>
      <c r="I389" s="55">
        <f t="shared" si="50"/>
        <v>1.1299999999999999</v>
      </c>
      <c r="J389" s="31" t="str">
        <f t="shared" si="54"/>
        <v>MUY ALTO</v>
      </c>
      <c r="K389" s="33">
        <f>+Hoja1!K389/Hoja1!$U$1</f>
        <v>50</v>
      </c>
      <c r="L389" s="33">
        <f>+Hoja1!L389/Hoja1!$U$1</f>
        <v>19.655999999999999</v>
      </c>
      <c r="M389" s="132">
        <f>+Hoja1!M389/Hoja1!$U$1</f>
        <v>3.9312000000000002E-7</v>
      </c>
      <c r="N389" s="33">
        <f>+Hoja1!N389/Hoja1!$U$1</f>
        <v>9.3466020000000007</v>
      </c>
      <c r="O389" s="33">
        <f>+Hoja1!O389/Hoja1!$U$1</f>
        <v>19.407124</v>
      </c>
      <c r="P389" s="127">
        <f t="shared" si="55"/>
        <v>0.98733842083842083</v>
      </c>
      <c r="Q389" s="31" t="str">
        <f t="shared" si="52"/>
        <v>MUY ALTO</v>
      </c>
      <c r="R389" s="102"/>
      <c r="S389" s="32">
        <f t="shared" si="51"/>
        <v>1.1156924155474155</v>
      </c>
      <c r="T389" s="31" t="str">
        <f t="shared" si="53"/>
        <v>MUY ALTO</v>
      </c>
    </row>
    <row r="390" spans="1:20" ht="38.25" hidden="1" x14ac:dyDescent="0.25">
      <c r="A390" s="141"/>
      <c r="B390" s="10" t="s">
        <v>223</v>
      </c>
      <c r="C390" s="3" t="s">
        <v>27</v>
      </c>
      <c r="D390" s="1" t="s">
        <v>227</v>
      </c>
      <c r="E390" s="54">
        <v>9270</v>
      </c>
      <c r="F390" s="54">
        <v>1000</v>
      </c>
      <c r="G390" s="49" t="s">
        <v>289</v>
      </c>
      <c r="H390" s="136">
        <v>2610</v>
      </c>
      <c r="I390" s="55">
        <f t="shared" si="50"/>
        <v>2.61</v>
      </c>
      <c r="J390" s="31" t="str">
        <f t="shared" si="54"/>
        <v>MUY ALTO</v>
      </c>
      <c r="K390" s="33">
        <f>+Hoja1!K390/Hoja1!$U$1</f>
        <v>0.1</v>
      </c>
      <c r="L390" s="33">
        <f>+Hoja1!L390/Hoja1!$U$1</f>
        <v>73.448297999999994</v>
      </c>
      <c r="M390" s="132">
        <f>+Hoja1!M390/Hoja1!$U$1</f>
        <v>7.3448298000000005E-4</v>
      </c>
      <c r="N390" s="33">
        <f>+Hoja1!N390/Hoja1!$U$1</f>
        <v>19.709627000000001</v>
      </c>
      <c r="O390" s="33">
        <f>+Hoja1!O390/Hoja1!$U$1</f>
        <v>50.593705</v>
      </c>
      <c r="P390" s="127">
        <f t="shared" si="55"/>
        <v>0.68883427360018612</v>
      </c>
      <c r="Q390" s="31" t="s">
        <v>293</v>
      </c>
      <c r="R390" s="102"/>
      <c r="S390" s="32">
        <f>+I390*P390</f>
        <v>1.7978574540964858</v>
      </c>
      <c r="T390" s="31" t="str">
        <f t="shared" si="53"/>
        <v>MUY ALTO</v>
      </c>
    </row>
    <row r="391" spans="1:20" ht="38.25" hidden="1" x14ac:dyDescent="0.25">
      <c r="A391" s="141"/>
      <c r="B391" s="10" t="s">
        <v>223</v>
      </c>
      <c r="C391" s="3" t="s">
        <v>29</v>
      </c>
      <c r="D391" s="1" t="s">
        <v>227</v>
      </c>
      <c r="E391" s="54">
        <v>0</v>
      </c>
      <c r="F391" s="54">
        <v>100</v>
      </c>
      <c r="G391" s="49" t="s">
        <v>289</v>
      </c>
      <c r="H391" s="136">
        <v>1007</v>
      </c>
      <c r="I391" s="55">
        <f t="shared" si="50"/>
        <v>10.07</v>
      </c>
      <c r="J391" s="31" t="str">
        <f t="shared" si="54"/>
        <v>MUY ALTO</v>
      </c>
      <c r="K391" s="33">
        <f>+Hoja1!K391/Hoja1!$U$1</f>
        <v>80</v>
      </c>
      <c r="L391" s="33">
        <f>+Hoja1!L391/Hoja1!$U$1</f>
        <v>15</v>
      </c>
      <c r="M391" s="132">
        <f>+Hoja1!M391/Hoja1!$U$1</f>
        <v>1.875E-7</v>
      </c>
      <c r="N391" s="33">
        <f>+Hoja1!N391/Hoja1!$U$1</f>
        <v>2.7976920000000001</v>
      </c>
      <c r="O391" s="33">
        <f>+Hoja1!O391/Hoja1!$U$1</f>
        <v>15</v>
      </c>
      <c r="P391" s="127">
        <f t="shared" si="55"/>
        <v>1</v>
      </c>
      <c r="Q391" s="31" t="str">
        <f t="shared" si="52"/>
        <v>MUY ALTO</v>
      </c>
      <c r="R391" s="102"/>
      <c r="S391" s="32">
        <f t="shared" si="51"/>
        <v>10.07</v>
      </c>
      <c r="T391" s="31" t="str">
        <f t="shared" si="53"/>
        <v>MUY ALTO</v>
      </c>
    </row>
    <row r="392" spans="1:20" ht="38.25" hidden="1" x14ac:dyDescent="0.25">
      <c r="A392" s="141"/>
      <c r="B392" s="10" t="s">
        <v>223</v>
      </c>
      <c r="C392" s="3" t="s">
        <v>31</v>
      </c>
      <c r="D392" s="1" t="s">
        <v>227</v>
      </c>
      <c r="E392" s="54">
        <v>1660</v>
      </c>
      <c r="F392" s="54">
        <v>200</v>
      </c>
      <c r="G392" s="49" t="s">
        <v>289</v>
      </c>
      <c r="H392" s="136">
        <v>1313</v>
      </c>
      <c r="I392" s="55">
        <f t="shared" si="50"/>
        <v>6.5650000000000004</v>
      </c>
      <c r="J392" s="31" t="str">
        <f t="shared" si="54"/>
        <v>MUY ALTO</v>
      </c>
      <c r="K392" s="33">
        <f>+Hoja1!K392/Hoja1!$U$1</f>
        <v>160</v>
      </c>
      <c r="L392" s="33">
        <f>+Hoja1!L392/Hoja1!$U$1</f>
        <v>15.16595</v>
      </c>
      <c r="M392" s="132">
        <f>+Hoja1!M392/Hoja1!$U$1</f>
        <v>9.4787187499999992E-8</v>
      </c>
      <c r="N392" s="33">
        <f>+Hoja1!N392/Hoja1!$U$1</f>
        <v>0</v>
      </c>
      <c r="O392" s="33">
        <f>+Hoja1!O392/Hoja1!$U$1</f>
        <v>13.901147999999999</v>
      </c>
      <c r="P392" s="127">
        <f t="shared" si="55"/>
        <v>0.91660252077845428</v>
      </c>
      <c r="Q392" s="31" t="str">
        <f t="shared" si="52"/>
        <v>MUY ALTO</v>
      </c>
      <c r="R392" s="102"/>
      <c r="S392" s="32">
        <f t="shared" si="51"/>
        <v>6.0174955489105528</v>
      </c>
      <c r="T392" s="31" t="str">
        <f t="shared" si="53"/>
        <v>MUY ALTO</v>
      </c>
    </row>
    <row r="393" spans="1:20" ht="25.5" hidden="1" x14ac:dyDescent="0.25">
      <c r="A393" s="141"/>
      <c r="B393" s="10" t="s">
        <v>223</v>
      </c>
      <c r="C393" s="3" t="s">
        <v>27</v>
      </c>
      <c r="D393" s="1" t="s">
        <v>228</v>
      </c>
      <c r="E393" s="54">
        <v>282</v>
      </c>
      <c r="F393" s="54">
        <v>200</v>
      </c>
      <c r="G393" s="49" t="s">
        <v>289</v>
      </c>
      <c r="H393" s="136">
        <v>237</v>
      </c>
      <c r="I393" s="55">
        <f t="shared" ref="I393:I456" si="56">+H393/F393</f>
        <v>1.1850000000000001</v>
      </c>
      <c r="J393" s="31" t="str">
        <f t="shared" si="54"/>
        <v>MUY ALTO</v>
      </c>
      <c r="K393" s="33">
        <f>+Hoja1!K393/Hoja1!$U$1</f>
        <v>30</v>
      </c>
      <c r="L393" s="33">
        <f>+Hoja1!L393/Hoja1!$U$1</f>
        <v>0</v>
      </c>
      <c r="M393" s="132">
        <f>+Hoja1!M393/Hoja1!$U$1</f>
        <v>0</v>
      </c>
      <c r="N393" s="33">
        <f>+Hoja1!N393/Hoja1!$U$1</f>
        <v>0</v>
      </c>
      <c r="O393" s="33">
        <f>+Hoja1!O393/Hoja1!$U$1</f>
        <v>0</v>
      </c>
      <c r="P393" s="127" t="e">
        <f t="shared" si="55"/>
        <v>#DIV/0!</v>
      </c>
      <c r="Q393" s="31" t="e">
        <f t="shared" si="52"/>
        <v>#DIV/0!</v>
      </c>
      <c r="R393" s="102"/>
      <c r="S393" s="32" t="e">
        <f t="shared" ref="S393:S456" si="57">+I393*P393</f>
        <v>#DIV/0!</v>
      </c>
      <c r="T393" s="31" t="e">
        <f t="shared" si="53"/>
        <v>#DIV/0!</v>
      </c>
    </row>
    <row r="394" spans="1:20" ht="25.5" hidden="1" x14ac:dyDescent="0.25">
      <c r="A394" s="141"/>
      <c r="B394" s="10" t="s">
        <v>223</v>
      </c>
      <c r="C394" s="3" t="s">
        <v>29</v>
      </c>
      <c r="D394" s="1" t="s">
        <v>228</v>
      </c>
      <c r="E394" s="54">
        <v>0</v>
      </c>
      <c r="F394" s="54">
        <v>100</v>
      </c>
      <c r="G394" s="49" t="s">
        <v>289</v>
      </c>
      <c r="H394" s="136">
        <v>133</v>
      </c>
      <c r="I394" s="55">
        <f t="shared" si="56"/>
        <v>1.33</v>
      </c>
      <c r="J394" s="31" t="str">
        <f t="shared" si="54"/>
        <v>MUY ALTO</v>
      </c>
      <c r="K394" s="33">
        <f>+Hoja1!K394/Hoja1!$U$1</f>
        <v>15</v>
      </c>
      <c r="L394" s="33">
        <f>+Hoja1!L394/Hoja1!$U$1</f>
        <v>0</v>
      </c>
      <c r="M394" s="132">
        <f>+Hoja1!M394/Hoja1!$U$1</f>
        <v>0</v>
      </c>
      <c r="N394" s="33">
        <f>+Hoja1!N394/Hoja1!$U$1</f>
        <v>0</v>
      </c>
      <c r="O394" s="33">
        <f>+Hoja1!O394/Hoja1!$U$1</f>
        <v>0</v>
      </c>
      <c r="P394" s="127" t="e">
        <f t="shared" si="55"/>
        <v>#DIV/0!</v>
      </c>
      <c r="Q394" s="31" t="e">
        <f t="shared" si="52"/>
        <v>#DIV/0!</v>
      </c>
      <c r="R394" s="102"/>
      <c r="S394" s="32" t="e">
        <f t="shared" si="57"/>
        <v>#DIV/0!</v>
      </c>
      <c r="T394" s="31" t="e">
        <f t="shared" si="53"/>
        <v>#DIV/0!</v>
      </c>
    </row>
    <row r="395" spans="1:20" ht="25.5" hidden="1" x14ac:dyDescent="0.25">
      <c r="A395" s="141"/>
      <c r="B395" s="10" t="s">
        <v>223</v>
      </c>
      <c r="C395" s="3" t="s">
        <v>31</v>
      </c>
      <c r="D395" s="1" t="s">
        <v>228</v>
      </c>
      <c r="E395" s="54">
        <v>0</v>
      </c>
      <c r="F395" s="54">
        <v>100</v>
      </c>
      <c r="G395" s="49" t="s">
        <v>289</v>
      </c>
      <c r="H395" s="136">
        <v>113</v>
      </c>
      <c r="I395" s="55">
        <f t="shared" si="56"/>
        <v>1.1299999999999999</v>
      </c>
      <c r="J395" s="31" t="str">
        <f t="shared" si="54"/>
        <v>MUY ALTO</v>
      </c>
      <c r="K395" s="33">
        <f>+Hoja1!K395/Hoja1!$U$1</f>
        <v>15</v>
      </c>
      <c r="L395" s="33">
        <f>+Hoja1!L395/Hoja1!$U$1</f>
        <v>0</v>
      </c>
      <c r="M395" s="132">
        <f>+Hoja1!M395/Hoja1!$U$1</f>
        <v>0</v>
      </c>
      <c r="N395" s="33">
        <f>+Hoja1!N395/Hoja1!$U$1</f>
        <v>0</v>
      </c>
      <c r="O395" s="33">
        <f>+Hoja1!O395/Hoja1!$U$1</f>
        <v>0</v>
      </c>
      <c r="P395" s="127" t="e">
        <f t="shared" si="55"/>
        <v>#DIV/0!</v>
      </c>
      <c r="Q395" s="31" t="e">
        <f t="shared" si="52"/>
        <v>#DIV/0!</v>
      </c>
      <c r="R395" s="102"/>
      <c r="S395" s="32" t="e">
        <f t="shared" si="57"/>
        <v>#DIV/0!</v>
      </c>
      <c r="T395" s="31" t="e">
        <f t="shared" si="53"/>
        <v>#DIV/0!</v>
      </c>
    </row>
    <row r="396" spans="1:20" ht="25.5" hidden="1" x14ac:dyDescent="0.25">
      <c r="A396" s="141"/>
      <c r="B396" s="10" t="s">
        <v>223</v>
      </c>
      <c r="C396" s="3" t="s">
        <v>27</v>
      </c>
      <c r="D396" s="1" t="s">
        <v>229</v>
      </c>
      <c r="E396" s="54">
        <v>14310</v>
      </c>
      <c r="F396" s="54">
        <v>2000</v>
      </c>
      <c r="G396" s="49" t="s">
        <v>289</v>
      </c>
      <c r="H396" s="136">
        <v>2101</v>
      </c>
      <c r="I396" s="55">
        <f t="shared" si="56"/>
        <v>1.0505</v>
      </c>
      <c r="J396" s="31" t="str">
        <f t="shared" si="54"/>
        <v>MUY ALTO</v>
      </c>
      <c r="K396" s="33">
        <f>+Hoja1!K396/Hoja1!$U$1</f>
        <v>130</v>
      </c>
      <c r="L396" s="33">
        <f>+Hoja1!L396/Hoja1!$U$1</f>
        <v>68.060630000000003</v>
      </c>
      <c r="M396" s="132">
        <f>+Hoja1!M396/Hoja1!$U$1</f>
        <v>5.2354330769230768E-7</v>
      </c>
      <c r="N396" s="33">
        <f>+Hoja1!N396/Hoja1!$U$1</f>
        <v>7.7864820000000003</v>
      </c>
      <c r="O396" s="33">
        <f>+Hoja1!O396/Hoja1!$U$1</f>
        <v>59.867314999999998</v>
      </c>
      <c r="P396" s="127">
        <f t="shared" si="55"/>
        <v>0.87961740877214911</v>
      </c>
      <c r="Q396" s="31" t="str">
        <f t="shared" si="52"/>
        <v>MUY ALTO</v>
      </c>
      <c r="R396" s="102"/>
      <c r="S396" s="32">
        <f t="shared" si="57"/>
        <v>0.92403808791514264</v>
      </c>
      <c r="T396" s="31" t="str">
        <f t="shared" si="53"/>
        <v>MUY ALTO</v>
      </c>
    </row>
    <row r="397" spans="1:20" ht="25.5" hidden="1" x14ac:dyDescent="0.25">
      <c r="A397" s="141"/>
      <c r="B397" s="10" t="s">
        <v>223</v>
      </c>
      <c r="C397" s="3" t="s">
        <v>29</v>
      </c>
      <c r="D397" s="1" t="s">
        <v>229</v>
      </c>
      <c r="E397" s="54">
        <v>750</v>
      </c>
      <c r="F397" s="54">
        <v>1000</v>
      </c>
      <c r="G397" s="49" t="s">
        <v>289</v>
      </c>
      <c r="H397" s="136">
        <v>612</v>
      </c>
      <c r="I397" s="55">
        <f t="shared" si="56"/>
        <v>0.61199999999999999</v>
      </c>
      <c r="J397" s="31" t="str">
        <f t="shared" si="54"/>
        <v>ALTO</v>
      </c>
      <c r="K397" s="33">
        <f>+Hoja1!K397/Hoja1!$U$1</f>
        <v>65</v>
      </c>
      <c r="L397" s="33">
        <f>+Hoja1!L397/Hoja1!$U$1</f>
        <v>22</v>
      </c>
      <c r="M397" s="132">
        <f>+Hoja1!M397/Hoja1!$U$1</f>
        <v>3.3846153846153845E-7</v>
      </c>
      <c r="N397" s="33">
        <f>+Hoja1!N397/Hoja1!$U$1</f>
        <v>14.370217999999999</v>
      </c>
      <c r="O397" s="33">
        <f>+Hoja1!O397/Hoja1!$U$1</f>
        <v>20.895700000000001</v>
      </c>
      <c r="P397" s="127">
        <f t="shared" si="55"/>
        <v>0.94980454545454551</v>
      </c>
      <c r="Q397" s="31" t="str">
        <f t="shared" si="52"/>
        <v>MUY ALTO</v>
      </c>
      <c r="R397" s="102"/>
      <c r="S397" s="32">
        <f t="shared" si="57"/>
        <v>0.58128038181818187</v>
      </c>
      <c r="T397" s="31" t="str">
        <f t="shared" si="53"/>
        <v>MEDIO</v>
      </c>
    </row>
    <row r="398" spans="1:20" ht="25.5" hidden="1" x14ac:dyDescent="0.25">
      <c r="A398" s="141"/>
      <c r="B398" s="10" t="s">
        <v>223</v>
      </c>
      <c r="C398" s="3" t="s">
        <v>31</v>
      </c>
      <c r="D398" s="1" t="s">
        <v>229</v>
      </c>
      <c r="E398" s="54">
        <v>7403</v>
      </c>
      <c r="F398" s="54">
        <v>1200</v>
      </c>
      <c r="G398" s="49" t="s">
        <v>289</v>
      </c>
      <c r="H398" s="136">
        <v>2250</v>
      </c>
      <c r="I398" s="55">
        <f t="shared" si="56"/>
        <v>1.875</v>
      </c>
      <c r="J398" s="31" t="str">
        <f t="shared" si="54"/>
        <v>MUY ALTO</v>
      </c>
      <c r="K398" s="33">
        <f>+Hoja1!K398/Hoja1!$U$1</f>
        <v>85</v>
      </c>
      <c r="L398" s="33">
        <f>+Hoja1!L398/Hoja1!$U$1</f>
        <v>15</v>
      </c>
      <c r="M398" s="132">
        <f>+Hoja1!M398/Hoja1!$U$1</f>
        <v>1.7647058823529414E-7</v>
      </c>
      <c r="N398" s="33">
        <f>+Hoja1!N398/Hoja1!$U$1</f>
        <v>0</v>
      </c>
      <c r="O398" s="33">
        <f>+Hoja1!O398/Hoja1!$U$1</f>
        <v>15</v>
      </c>
      <c r="P398" s="127">
        <f t="shared" si="55"/>
        <v>1</v>
      </c>
      <c r="Q398" s="31" t="str">
        <f t="shared" si="52"/>
        <v>MUY ALTO</v>
      </c>
      <c r="R398" s="102"/>
      <c r="S398" s="32">
        <f t="shared" si="57"/>
        <v>1.875</v>
      </c>
      <c r="T398" s="31" t="str">
        <f t="shared" si="53"/>
        <v>MUY ALTO</v>
      </c>
    </row>
    <row r="399" spans="1:20" ht="25.5" hidden="1" x14ac:dyDescent="0.25">
      <c r="A399" s="141"/>
      <c r="B399" s="10" t="s">
        <v>223</v>
      </c>
      <c r="C399" s="3" t="s">
        <v>27</v>
      </c>
      <c r="D399" s="1" t="s">
        <v>230</v>
      </c>
      <c r="E399" s="54">
        <v>10701</v>
      </c>
      <c r="F399" s="54">
        <v>200</v>
      </c>
      <c r="G399" s="49" t="s">
        <v>289</v>
      </c>
      <c r="H399" s="136">
        <v>1547</v>
      </c>
      <c r="I399" s="55">
        <f t="shared" si="56"/>
        <v>7.7350000000000003</v>
      </c>
      <c r="J399" s="31" t="str">
        <f t="shared" si="54"/>
        <v>MUY ALTO</v>
      </c>
      <c r="K399" s="33">
        <f>+Hoja1!K399/Hoja1!$U$1</f>
        <v>125</v>
      </c>
      <c r="L399" s="33">
        <f>+Hoja1!L399/Hoja1!$U$1</f>
        <v>0</v>
      </c>
      <c r="M399" s="132">
        <f>+Hoja1!M399/Hoja1!$U$1</f>
        <v>0</v>
      </c>
      <c r="N399" s="33">
        <f>+Hoja1!N399/Hoja1!$U$1</f>
        <v>0</v>
      </c>
      <c r="O399" s="33">
        <f>+Hoja1!O399/Hoja1!$U$1</f>
        <v>0</v>
      </c>
      <c r="P399" s="127" t="e">
        <f t="shared" si="55"/>
        <v>#DIV/0!</v>
      </c>
      <c r="Q399" s="31" t="e">
        <f t="shared" si="52"/>
        <v>#DIV/0!</v>
      </c>
      <c r="R399" s="102"/>
      <c r="S399" s="32" t="e">
        <f t="shared" si="57"/>
        <v>#DIV/0!</v>
      </c>
      <c r="T399" s="31" t="e">
        <f t="shared" si="53"/>
        <v>#DIV/0!</v>
      </c>
    </row>
    <row r="400" spans="1:20" ht="25.5" hidden="1" x14ac:dyDescent="0.25">
      <c r="A400" s="141"/>
      <c r="B400" s="10" t="s">
        <v>223</v>
      </c>
      <c r="C400" s="3" t="s">
        <v>29</v>
      </c>
      <c r="D400" s="1" t="s">
        <v>230</v>
      </c>
      <c r="E400" s="54">
        <v>240</v>
      </c>
      <c r="F400" s="54">
        <v>200</v>
      </c>
      <c r="G400" s="49" t="s">
        <v>289</v>
      </c>
      <c r="H400" s="136">
        <v>490</v>
      </c>
      <c r="I400" s="55">
        <f t="shared" si="56"/>
        <v>2.4500000000000002</v>
      </c>
      <c r="J400" s="31" t="str">
        <f t="shared" si="54"/>
        <v>MUY ALTO</v>
      </c>
      <c r="K400" s="33">
        <f>+Hoja1!K400/Hoja1!$U$1</f>
        <v>125</v>
      </c>
      <c r="L400" s="33">
        <f>+Hoja1!L400/Hoja1!$U$1</f>
        <v>0</v>
      </c>
      <c r="M400" s="132">
        <f>+Hoja1!M400/Hoja1!$U$1</f>
        <v>0</v>
      </c>
      <c r="N400" s="33">
        <f>+Hoja1!N400/Hoja1!$U$1</f>
        <v>0</v>
      </c>
      <c r="O400" s="33">
        <f>+Hoja1!O400/Hoja1!$U$1</f>
        <v>0</v>
      </c>
      <c r="P400" s="127" t="e">
        <f t="shared" si="55"/>
        <v>#DIV/0!</v>
      </c>
      <c r="Q400" s="31" t="e">
        <f t="shared" si="52"/>
        <v>#DIV/0!</v>
      </c>
      <c r="R400" s="102"/>
      <c r="S400" s="32" t="e">
        <f t="shared" si="57"/>
        <v>#DIV/0!</v>
      </c>
      <c r="T400" s="31" t="e">
        <f t="shared" si="53"/>
        <v>#DIV/0!</v>
      </c>
    </row>
    <row r="401" spans="1:20" ht="25.5" hidden="1" x14ac:dyDescent="0.25">
      <c r="A401" s="141"/>
      <c r="B401" s="10" t="s">
        <v>223</v>
      </c>
      <c r="C401" s="3" t="s">
        <v>31</v>
      </c>
      <c r="D401" s="1" t="s">
        <v>230</v>
      </c>
      <c r="E401" s="54">
        <v>300</v>
      </c>
      <c r="F401" s="54">
        <v>200</v>
      </c>
      <c r="G401" s="49" t="s">
        <v>289</v>
      </c>
      <c r="H401" s="136">
        <v>292</v>
      </c>
      <c r="I401" s="55">
        <f t="shared" si="56"/>
        <v>1.46</v>
      </c>
      <c r="J401" s="31" t="str">
        <f t="shared" si="54"/>
        <v>MUY ALTO</v>
      </c>
      <c r="K401" s="33">
        <f>+Hoja1!K401/Hoja1!$U$1</f>
        <v>125</v>
      </c>
      <c r="L401" s="33">
        <f>+Hoja1!L401/Hoja1!$U$1</f>
        <v>0</v>
      </c>
      <c r="M401" s="132">
        <f>+Hoja1!M401/Hoja1!$U$1</f>
        <v>0</v>
      </c>
      <c r="N401" s="33">
        <f>+Hoja1!N401/Hoja1!$U$1</f>
        <v>0</v>
      </c>
      <c r="O401" s="33">
        <f>+Hoja1!O401/Hoja1!$U$1</f>
        <v>0</v>
      </c>
      <c r="P401" s="127" t="e">
        <f t="shared" si="55"/>
        <v>#DIV/0!</v>
      </c>
      <c r="Q401" s="31" t="e">
        <f t="shared" si="52"/>
        <v>#DIV/0!</v>
      </c>
      <c r="R401" s="102"/>
      <c r="S401" s="32" t="e">
        <f t="shared" si="57"/>
        <v>#DIV/0!</v>
      </c>
      <c r="T401" s="31" t="e">
        <f t="shared" si="53"/>
        <v>#DIV/0!</v>
      </c>
    </row>
    <row r="402" spans="1:20" ht="25.5" hidden="1" x14ac:dyDescent="0.25">
      <c r="A402" s="141"/>
      <c r="B402" s="10" t="s">
        <v>223</v>
      </c>
      <c r="C402" s="3" t="s">
        <v>27</v>
      </c>
      <c r="D402" s="1" t="s">
        <v>231</v>
      </c>
      <c r="E402" s="54">
        <v>1639</v>
      </c>
      <c r="F402" s="54">
        <v>300</v>
      </c>
      <c r="G402" s="49" t="s">
        <v>289</v>
      </c>
      <c r="H402" s="136">
        <v>172</v>
      </c>
      <c r="I402" s="55">
        <f t="shared" si="56"/>
        <v>0.57333333333333336</v>
      </c>
      <c r="J402" s="31" t="str">
        <f t="shared" si="54"/>
        <v>MEDIO</v>
      </c>
      <c r="K402" s="33">
        <f>+Hoja1!K402/Hoja1!$U$1</f>
        <v>165</v>
      </c>
      <c r="L402" s="33">
        <f>+Hoja1!L402/Hoja1!$U$1</f>
        <v>46</v>
      </c>
      <c r="M402" s="132">
        <f>+Hoja1!M402/Hoja1!$U$1</f>
        <v>2.7878787878787882E-7</v>
      </c>
      <c r="N402" s="33">
        <f>+Hoja1!N402/Hoja1!$U$1</f>
        <v>19.069303999999999</v>
      </c>
      <c r="O402" s="33">
        <f>+Hoja1!O402/Hoja1!$U$1</f>
        <v>19.069303999999999</v>
      </c>
      <c r="P402" s="127">
        <f t="shared" si="55"/>
        <v>0.41455008695652174</v>
      </c>
      <c r="Q402" s="31" t="str">
        <f t="shared" si="52"/>
        <v>MEDIO</v>
      </c>
      <c r="R402" s="102"/>
      <c r="S402" s="32">
        <f t="shared" si="57"/>
        <v>0.23767538318840581</v>
      </c>
      <c r="T402" s="31" t="str">
        <f t="shared" si="53"/>
        <v>BAJO</v>
      </c>
    </row>
    <row r="403" spans="1:20" ht="25.5" hidden="1" x14ac:dyDescent="0.25">
      <c r="A403" s="141"/>
      <c r="B403" s="10" t="s">
        <v>223</v>
      </c>
      <c r="C403" s="3" t="s">
        <v>29</v>
      </c>
      <c r="D403" s="1" t="s">
        <v>231</v>
      </c>
      <c r="E403" s="54">
        <v>39</v>
      </c>
      <c r="F403" s="54">
        <v>10</v>
      </c>
      <c r="G403" s="49" t="s">
        <v>289</v>
      </c>
      <c r="H403" s="136">
        <v>8</v>
      </c>
      <c r="I403" s="55">
        <f t="shared" si="56"/>
        <v>0.8</v>
      </c>
      <c r="J403" s="31" t="str">
        <f t="shared" si="54"/>
        <v>ALTO</v>
      </c>
      <c r="K403" s="33">
        <f>+Hoja1!K403/Hoja1!$U$1</f>
        <v>5</v>
      </c>
      <c r="L403" s="33">
        <f>+Hoja1!L403/Hoja1!$U$1</f>
        <v>30</v>
      </c>
      <c r="M403" s="132">
        <f>+Hoja1!M403/Hoja1!$U$1</f>
        <v>6.0000000000000002E-6</v>
      </c>
      <c r="N403" s="33">
        <f>+Hoja1!N403/Hoja1!$U$1</f>
        <v>0</v>
      </c>
      <c r="O403" s="33">
        <f>+Hoja1!O403/Hoja1!$U$1</f>
        <v>29.916665999999999</v>
      </c>
      <c r="P403" s="127">
        <f t="shared" si="55"/>
        <v>0.99722219999999995</v>
      </c>
      <c r="Q403" s="31" t="str">
        <f t="shared" si="52"/>
        <v>MUY ALTO</v>
      </c>
      <c r="R403" s="102"/>
      <c r="S403" s="32">
        <f t="shared" si="57"/>
        <v>0.79777776</v>
      </c>
      <c r="T403" s="31" t="str">
        <f t="shared" si="53"/>
        <v>ALTO</v>
      </c>
    </row>
    <row r="404" spans="1:20" ht="25.5" hidden="1" x14ac:dyDescent="0.25">
      <c r="A404" s="141"/>
      <c r="B404" s="10" t="s">
        <v>223</v>
      </c>
      <c r="C404" s="3" t="s">
        <v>30</v>
      </c>
      <c r="D404" s="1" t="s">
        <v>231</v>
      </c>
      <c r="E404" s="54">
        <v>46</v>
      </c>
      <c r="F404" s="54">
        <v>10</v>
      </c>
      <c r="G404" s="49" t="s">
        <v>289</v>
      </c>
      <c r="H404" s="136">
        <v>6</v>
      </c>
      <c r="I404" s="55">
        <f t="shared" si="56"/>
        <v>0.6</v>
      </c>
      <c r="J404" s="31" t="str">
        <f t="shared" si="54"/>
        <v>MEDIO</v>
      </c>
      <c r="K404" s="33">
        <f>+Hoja1!K404/Hoja1!$U$1</f>
        <v>5</v>
      </c>
      <c r="L404" s="33">
        <f>+Hoja1!L404/Hoja1!$U$1</f>
        <v>25</v>
      </c>
      <c r="M404" s="132">
        <f>+Hoja1!M404/Hoja1!$U$1</f>
        <v>5.0000000000000004E-6</v>
      </c>
      <c r="N404" s="33">
        <f>+Hoja1!N404/Hoja1!$U$1</f>
        <v>0.83994400000000002</v>
      </c>
      <c r="O404" s="33">
        <f>+Hoja1!O404/Hoja1!$U$1</f>
        <v>24.965043999999999</v>
      </c>
      <c r="P404" s="127">
        <f t="shared" si="55"/>
        <v>0.99860176</v>
      </c>
      <c r="Q404" s="31" t="str">
        <f t="shared" si="52"/>
        <v>MUY ALTO</v>
      </c>
      <c r="R404" s="102"/>
      <c r="S404" s="32">
        <f t="shared" si="57"/>
        <v>0.59916105600000003</v>
      </c>
      <c r="T404" s="31" t="str">
        <f t="shared" si="53"/>
        <v>MEDIO</v>
      </c>
    </row>
    <row r="405" spans="1:20" ht="25.5" hidden="1" x14ac:dyDescent="0.25">
      <c r="A405" s="141"/>
      <c r="B405" s="10" t="s">
        <v>223</v>
      </c>
      <c r="C405" s="3" t="s">
        <v>31</v>
      </c>
      <c r="D405" s="1" t="s">
        <v>231</v>
      </c>
      <c r="E405" s="54">
        <v>232</v>
      </c>
      <c r="F405" s="54">
        <v>60</v>
      </c>
      <c r="G405" s="49" t="s">
        <v>289</v>
      </c>
      <c r="H405" s="136">
        <v>23</v>
      </c>
      <c r="I405" s="55">
        <f t="shared" si="56"/>
        <v>0.38333333333333336</v>
      </c>
      <c r="J405" s="31" t="str">
        <f t="shared" si="54"/>
        <v>BAJO</v>
      </c>
      <c r="K405" s="33">
        <f>+Hoja1!K405/Hoja1!$U$1</f>
        <v>30</v>
      </c>
      <c r="L405" s="33">
        <f>+Hoja1!L405/Hoja1!$U$1</f>
        <v>25</v>
      </c>
      <c r="M405" s="132">
        <f>+Hoja1!M405/Hoja1!$U$1</f>
        <v>8.3333333333333333E-7</v>
      </c>
      <c r="N405" s="33">
        <f>+Hoja1!N405/Hoja1!$U$1</f>
        <v>0</v>
      </c>
      <c r="O405" s="33">
        <f>+Hoja1!O405/Hoja1!$U$1</f>
        <v>25</v>
      </c>
      <c r="P405" s="127">
        <f t="shared" si="55"/>
        <v>1</v>
      </c>
      <c r="Q405" s="31" t="str">
        <f t="shared" si="52"/>
        <v>MUY ALTO</v>
      </c>
      <c r="R405" s="102"/>
      <c r="S405" s="32">
        <f t="shared" si="57"/>
        <v>0.38333333333333336</v>
      </c>
      <c r="T405" s="31" t="str">
        <f t="shared" si="53"/>
        <v>BAJO</v>
      </c>
    </row>
    <row r="406" spans="1:20" ht="38.25" hidden="1" x14ac:dyDescent="0.25">
      <c r="A406" s="141"/>
      <c r="B406" s="10" t="s">
        <v>223</v>
      </c>
      <c r="C406" s="3" t="s">
        <v>27</v>
      </c>
      <c r="D406" s="1" t="s">
        <v>232</v>
      </c>
      <c r="E406" s="54">
        <v>682</v>
      </c>
      <c r="F406" s="54">
        <v>100</v>
      </c>
      <c r="G406" s="49" t="s">
        <v>289</v>
      </c>
      <c r="H406" s="136">
        <v>106</v>
      </c>
      <c r="I406" s="55">
        <f t="shared" si="56"/>
        <v>1.06</v>
      </c>
      <c r="J406" s="31" t="str">
        <f t="shared" si="54"/>
        <v>MUY ALTO</v>
      </c>
      <c r="K406" s="33">
        <f>+Hoja1!K406/Hoja1!$U$1</f>
        <v>150</v>
      </c>
      <c r="L406" s="33">
        <f>+Hoja1!L406/Hoja1!$U$1</f>
        <v>50</v>
      </c>
      <c r="M406" s="132">
        <f>+Hoja1!M406/Hoja1!$U$1</f>
        <v>3.333333333333333E-7</v>
      </c>
      <c r="N406" s="33">
        <f>+Hoja1!N406/Hoja1!$U$1</f>
        <v>0</v>
      </c>
      <c r="O406" s="33">
        <f>+Hoja1!O406/Hoja1!$U$1</f>
        <v>49.792720000000003</v>
      </c>
      <c r="P406" s="127">
        <f t="shared" si="55"/>
        <v>0.99585440000000003</v>
      </c>
      <c r="Q406" s="31" t="str">
        <f t="shared" si="52"/>
        <v>MUY ALTO</v>
      </c>
      <c r="R406" s="102"/>
      <c r="S406" s="32">
        <f t="shared" si="57"/>
        <v>1.055605664</v>
      </c>
      <c r="T406" s="31" t="str">
        <f t="shared" si="53"/>
        <v>MUY ALTO</v>
      </c>
    </row>
    <row r="407" spans="1:20" ht="38.25" hidden="1" x14ac:dyDescent="0.25">
      <c r="A407" s="141"/>
      <c r="B407" s="10" t="s">
        <v>223</v>
      </c>
      <c r="C407" s="3" t="s">
        <v>29</v>
      </c>
      <c r="D407" s="1" t="s">
        <v>232</v>
      </c>
      <c r="E407" s="54">
        <v>35</v>
      </c>
      <c r="F407" s="54">
        <v>10</v>
      </c>
      <c r="G407" s="49" t="s">
        <v>289</v>
      </c>
      <c r="H407" s="136">
        <v>6</v>
      </c>
      <c r="I407" s="55">
        <f t="shared" si="56"/>
        <v>0.6</v>
      </c>
      <c r="J407" s="31" t="str">
        <f t="shared" si="54"/>
        <v>MEDIO</v>
      </c>
      <c r="K407" s="33">
        <f>+Hoja1!K407/Hoja1!$U$1</f>
        <v>15</v>
      </c>
      <c r="L407" s="33">
        <f>+Hoja1!L407/Hoja1!$U$1</f>
        <v>12.464748</v>
      </c>
      <c r="M407" s="132">
        <f>+Hoja1!M407/Hoja1!$U$1</f>
        <v>8.3098320000000001E-7</v>
      </c>
      <c r="N407" s="33">
        <f>+Hoja1!N407/Hoja1!$U$1</f>
        <v>0</v>
      </c>
      <c r="O407" s="33">
        <f>+Hoja1!O407/Hoja1!$U$1</f>
        <v>12.464748</v>
      </c>
      <c r="P407" s="127">
        <f t="shared" si="55"/>
        <v>1</v>
      </c>
      <c r="Q407" s="31" t="str">
        <f t="shared" si="52"/>
        <v>MUY ALTO</v>
      </c>
      <c r="R407" s="102"/>
      <c r="S407" s="32">
        <f t="shared" si="57"/>
        <v>0.6</v>
      </c>
      <c r="T407" s="31" t="str">
        <f t="shared" si="53"/>
        <v>MEDIO</v>
      </c>
    </row>
    <row r="408" spans="1:20" ht="38.25" hidden="1" x14ac:dyDescent="0.25">
      <c r="A408" s="141"/>
      <c r="B408" s="10" t="s">
        <v>223</v>
      </c>
      <c r="C408" s="3" t="s">
        <v>30</v>
      </c>
      <c r="D408" s="1" t="s">
        <v>232</v>
      </c>
      <c r="E408" s="54">
        <v>29</v>
      </c>
      <c r="F408" s="54">
        <v>10</v>
      </c>
      <c r="G408" s="49" t="s">
        <v>289</v>
      </c>
      <c r="H408" s="136">
        <v>10</v>
      </c>
      <c r="I408" s="55">
        <f t="shared" si="56"/>
        <v>1</v>
      </c>
      <c r="J408" s="31" t="str">
        <f t="shared" si="54"/>
        <v>MUY ALTO</v>
      </c>
      <c r="K408" s="33">
        <f>+Hoja1!K408/Hoja1!$U$1</f>
        <v>15</v>
      </c>
      <c r="L408" s="33">
        <f>+Hoja1!L408/Hoja1!$U$1</f>
        <v>12</v>
      </c>
      <c r="M408" s="132">
        <f>+Hoja1!M408/Hoja1!$U$1</f>
        <v>8.0000000000000007E-7</v>
      </c>
      <c r="N408" s="33">
        <f>+Hoja1!N408/Hoja1!$U$1</f>
        <v>0</v>
      </c>
      <c r="O408" s="33">
        <f>+Hoja1!O408/Hoja1!$U$1</f>
        <v>9.8333329999999997</v>
      </c>
      <c r="P408" s="127">
        <f t="shared" si="55"/>
        <v>0.81944441666666668</v>
      </c>
      <c r="Q408" s="31" t="str">
        <f t="shared" si="52"/>
        <v>MUY ALTO</v>
      </c>
      <c r="R408" s="102"/>
      <c r="S408" s="32">
        <f t="shared" si="57"/>
        <v>0.81944441666666668</v>
      </c>
      <c r="T408" s="31" t="str">
        <f t="shared" si="53"/>
        <v>MUY ALTO</v>
      </c>
    </row>
    <row r="409" spans="1:20" ht="38.25" hidden="1" x14ac:dyDescent="0.25">
      <c r="A409" s="141"/>
      <c r="B409" s="10" t="s">
        <v>223</v>
      </c>
      <c r="C409" s="3" t="s">
        <v>31</v>
      </c>
      <c r="D409" s="1" t="s">
        <v>232</v>
      </c>
      <c r="E409" s="54">
        <v>99</v>
      </c>
      <c r="F409" s="54">
        <v>30</v>
      </c>
      <c r="G409" s="49" t="s">
        <v>289</v>
      </c>
      <c r="H409" s="136">
        <v>17</v>
      </c>
      <c r="I409" s="55">
        <f t="shared" si="56"/>
        <v>0.56666666666666665</v>
      </c>
      <c r="J409" s="31" t="str">
        <f t="shared" si="54"/>
        <v>MEDIO</v>
      </c>
      <c r="K409" s="33">
        <f>+Hoja1!K409/Hoja1!$U$1</f>
        <v>45</v>
      </c>
      <c r="L409" s="33">
        <f>+Hoja1!L409/Hoja1!$U$1</f>
        <v>12.040122999999999</v>
      </c>
      <c r="M409" s="132">
        <f>+Hoja1!M409/Hoja1!$U$1</f>
        <v>2.675582888888889E-7</v>
      </c>
      <c r="N409" s="33">
        <f>+Hoja1!N409/Hoja1!$U$1</f>
        <v>0</v>
      </c>
      <c r="O409" s="33">
        <f>+Hoja1!O409/Hoja1!$U$1</f>
        <v>12.040122999999999</v>
      </c>
      <c r="P409" s="127">
        <f t="shared" si="55"/>
        <v>1</v>
      </c>
      <c r="Q409" s="31" t="str">
        <f t="shared" si="52"/>
        <v>MUY ALTO</v>
      </c>
      <c r="R409" s="102"/>
      <c r="S409" s="32">
        <f t="shared" si="57"/>
        <v>0.56666666666666665</v>
      </c>
      <c r="T409" s="31" t="str">
        <f t="shared" si="53"/>
        <v>MEDIO</v>
      </c>
    </row>
    <row r="410" spans="1:20" ht="25.5" hidden="1" x14ac:dyDescent="0.25">
      <c r="A410" s="141"/>
      <c r="B410" s="10" t="s">
        <v>223</v>
      </c>
      <c r="C410" s="3" t="s">
        <v>27</v>
      </c>
      <c r="D410" s="1" t="s">
        <v>233</v>
      </c>
      <c r="E410" s="54">
        <v>1224</v>
      </c>
      <c r="F410" s="54">
        <v>200</v>
      </c>
      <c r="G410" s="49" t="s">
        <v>289</v>
      </c>
      <c r="H410" s="136">
        <v>298</v>
      </c>
      <c r="I410" s="55">
        <f t="shared" si="56"/>
        <v>1.49</v>
      </c>
      <c r="J410" s="31" t="str">
        <f t="shared" si="54"/>
        <v>MUY ALTO</v>
      </c>
      <c r="K410" s="33">
        <f>+Hoja1!K410/Hoja1!$U$1</f>
        <v>100</v>
      </c>
      <c r="L410" s="33">
        <f>+Hoja1!L410/Hoja1!$U$1</f>
        <v>30</v>
      </c>
      <c r="M410" s="132">
        <f>+Hoja1!M410/Hoja1!$U$1</f>
        <v>2.9999999999999999E-7</v>
      </c>
      <c r="N410" s="33">
        <f>+Hoja1!N410/Hoja1!$U$1</f>
        <v>0</v>
      </c>
      <c r="O410" s="33">
        <f>+Hoja1!O410/Hoja1!$U$1</f>
        <v>30</v>
      </c>
      <c r="P410" s="127">
        <f t="shared" si="55"/>
        <v>1</v>
      </c>
      <c r="Q410" s="31" t="str">
        <f t="shared" si="52"/>
        <v>MUY ALTO</v>
      </c>
      <c r="R410" s="102"/>
      <c r="S410" s="32">
        <f t="shared" si="57"/>
        <v>1.49</v>
      </c>
      <c r="T410" s="31" t="str">
        <f t="shared" si="53"/>
        <v>MUY ALTO</v>
      </c>
    </row>
    <row r="411" spans="1:20" ht="25.5" hidden="1" x14ac:dyDescent="0.25">
      <c r="A411" s="141"/>
      <c r="B411" s="10" t="s">
        <v>223</v>
      </c>
      <c r="C411" s="3" t="s">
        <v>29</v>
      </c>
      <c r="D411" s="1" t="s">
        <v>233</v>
      </c>
      <c r="E411" s="54">
        <v>35</v>
      </c>
      <c r="F411" s="54">
        <v>50</v>
      </c>
      <c r="G411" s="49" t="s">
        <v>289</v>
      </c>
      <c r="H411" s="136">
        <v>26</v>
      </c>
      <c r="I411" s="55">
        <f t="shared" si="56"/>
        <v>0.52</v>
      </c>
      <c r="J411" s="31" t="str">
        <f t="shared" si="54"/>
        <v>MEDIO</v>
      </c>
      <c r="K411" s="33">
        <f>+Hoja1!K411/Hoja1!$U$1</f>
        <v>30</v>
      </c>
      <c r="L411" s="33">
        <f>+Hoja1!L411/Hoja1!$U$1</f>
        <v>10</v>
      </c>
      <c r="M411" s="132">
        <f>+Hoja1!M411/Hoja1!$U$1</f>
        <v>3.333333333333333E-7</v>
      </c>
      <c r="N411" s="33">
        <f>+Hoja1!N411/Hoja1!$U$1</f>
        <v>0</v>
      </c>
      <c r="O411" s="33">
        <f>+Hoja1!O411/Hoja1!$U$1</f>
        <v>9.8788110000000007</v>
      </c>
      <c r="P411" s="127">
        <f t="shared" si="55"/>
        <v>0.98788110000000007</v>
      </c>
      <c r="Q411" s="31" t="str">
        <f t="shared" si="52"/>
        <v>MUY ALTO</v>
      </c>
      <c r="R411" s="102"/>
      <c r="S411" s="32">
        <f t="shared" si="57"/>
        <v>0.51369817200000001</v>
      </c>
      <c r="T411" s="31" t="str">
        <f t="shared" si="53"/>
        <v>MEDIO</v>
      </c>
    </row>
    <row r="412" spans="1:20" ht="25.5" hidden="1" x14ac:dyDescent="0.25">
      <c r="A412" s="141"/>
      <c r="B412" s="10" t="s">
        <v>223</v>
      </c>
      <c r="C412" s="3" t="s">
        <v>30</v>
      </c>
      <c r="D412" s="1" t="s">
        <v>233</v>
      </c>
      <c r="E412" s="54">
        <v>144</v>
      </c>
      <c r="F412" s="54">
        <v>50</v>
      </c>
      <c r="G412" s="49" t="s">
        <v>289</v>
      </c>
      <c r="H412" s="136">
        <v>57</v>
      </c>
      <c r="I412" s="55">
        <f t="shared" si="56"/>
        <v>1.1399999999999999</v>
      </c>
      <c r="J412" s="31" t="str">
        <f t="shared" si="54"/>
        <v>MUY ALTO</v>
      </c>
      <c r="K412" s="33">
        <f>+Hoja1!K412/Hoja1!$U$1</f>
        <v>30</v>
      </c>
      <c r="L412" s="33">
        <f>+Hoja1!L412/Hoja1!$U$1</f>
        <v>10</v>
      </c>
      <c r="M412" s="132">
        <f>+Hoja1!M412/Hoja1!$U$1</f>
        <v>3.333333333333333E-7</v>
      </c>
      <c r="N412" s="33">
        <f>+Hoja1!N412/Hoja1!$U$1</f>
        <v>0</v>
      </c>
      <c r="O412" s="33">
        <f>+Hoja1!O412/Hoja1!$U$1</f>
        <v>0</v>
      </c>
      <c r="P412" s="127">
        <f t="shared" si="55"/>
        <v>0</v>
      </c>
      <c r="Q412" s="31" t="str">
        <f t="shared" si="52"/>
        <v>MUY BAJO</v>
      </c>
      <c r="R412" s="102"/>
      <c r="S412" s="32">
        <f t="shared" si="57"/>
        <v>0</v>
      </c>
      <c r="T412" s="31" t="str">
        <f t="shared" si="53"/>
        <v>MUY BAJO</v>
      </c>
    </row>
    <row r="413" spans="1:20" ht="25.5" hidden="1" x14ac:dyDescent="0.25">
      <c r="A413" s="141"/>
      <c r="B413" s="10" t="s">
        <v>223</v>
      </c>
      <c r="C413" s="3" t="s">
        <v>31</v>
      </c>
      <c r="D413" s="1" t="s">
        <v>233</v>
      </c>
      <c r="E413" s="54">
        <v>227</v>
      </c>
      <c r="F413" s="54">
        <v>100</v>
      </c>
      <c r="G413" s="49" t="s">
        <v>289</v>
      </c>
      <c r="H413" s="136">
        <v>52</v>
      </c>
      <c r="I413" s="55">
        <f t="shared" si="56"/>
        <v>0.52</v>
      </c>
      <c r="J413" s="31" t="str">
        <f t="shared" si="54"/>
        <v>MEDIO</v>
      </c>
      <c r="K413" s="33">
        <f>+Hoja1!K413/Hoja1!$U$1</f>
        <v>50</v>
      </c>
      <c r="L413" s="33">
        <f>+Hoja1!L413/Hoja1!$U$1</f>
        <v>10</v>
      </c>
      <c r="M413" s="132">
        <f>+Hoja1!M413/Hoja1!$U$1</f>
        <v>2.0000000000000002E-7</v>
      </c>
      <c r="N413" s="33">
        <f>+Hoja1!N413/Hoja1!$U$1</f>
        <v>0</v>
      </c>
      <c r="O413" s="33">
        <f>+Hoja1!O413/Hoja1!$U$1</f>
        <v>0</v>
      </c>
      <c r="P413" s="127">
        <f t="shared" si="55"/>
        <v>0</v>
      </c>
      <c r="Q413" s="31" t="str">
        <f t="shared" ref="Q413:Q478" si="58">IF(P413&lt;=20%,"MUY BAJO",IF(AND(P413&gt;20%,P413&lt;=40%),"BAJO",IF(AND(P413&gt;40%,P413&lt;=60%),"MEDIO",IF(AND(P413&gt;60%,P413&lt;=80%),"ALTO","MUY ALTO"))))</f>
        <v>MUY BAJO</v>
      </c>
      <c r="R413" s="102"/>
      <c r="S413" s="32">
        <f t="shared" si="57"/>
        <v>0</v>
      </c>
      <c r="T413" s="31" t="str">
        <f t="shared" ref="T413:T478" si="59">IF(S413&lt;=20%,"MUY BAJO",IF(AND(S413&gt;20%,S413&lt;=40%),"BAJO",IF(AND(S413&gt;40%,S413&lt;=60%),"MEDIO",IF(AND(S413&gt;60%,S413&lt;=80%),"ALTO","MUY ALTO"))))</f>
        <v>MUY BAJO</v>
      </c>
    </row>
    <row r="414" spans="1:20" ht="51" hidden="1" x14ac:dyDescent="0.25">
      <c r="A414" s="141"/>
      <c r="B414" s="10" t="s">
        <v>223</v>
      </c>
      <c r="C414" s="3" t="s">
        <v>27</v>
      </c>
      <c r="D414" s="1" t="s">
        <v>234</v>
      </c>
      <c r="E414" s="54">
        <v>0</v>
      </c>
      <c r="F414" s="54">
        <v>100</v>
      </c>
      <c r="G414" s="49" t="s">
        <v>289</v>
      </c>
      <c r="H414" s="136">
        <v>135</v>
      </c>
      <c r="I414" s="55">
        <f t="shared" si="56"/>
        <v>1.35</v>
      </c>
      <c r="J414" s="31" t="str">
        <f t="shared" si="54"/>
        <v>MUY ALTO</v>
      </c>
      <c r="K414" s="33">
        <f>+Hoja1!K414/Hoja1!$U$1</f>
        <v>50</v>
      </c>
      <c r="L414" s="33">
        <f>+Hoja1!L414/Hoja1!$U$1</f>
        <v>30</v>
      </c>
      <c r="M414" s="132">
        <f>+Hoja1!M414/Hoja1!$U$1</f>
        <v>5.9999999999999997E-7</v>
      </c>
      <c r="N414" s="33">
        <f>+Hoja1!N414/Hoja1!$U$1</f>
        <v>0</v>
      </c>
      <c r="O414" s="33">
        <f>+Hoja1!O414/Hoja1!$U$1</f>
        <v>30</v>
      </c>
      <c r="P414" s="127">
        <f t="shared" si="55"/>
        <v>1</v>
      </c>
      <c r="Q414" s="31" t="str">
        <f t="shared" si="58"/>
        <v>MUY ALTO</v>
      </c>
      <c r="R414" s="102"/>
      <c r="S414" s="32">
        <f t="shared" si="57"/>
        <v>1.35</v>
      </c>
      <c r="T414" s="31" t="str">
        <f t="shared" si="59"/>
        <v>MUY ALTO</v>
      </c>
    </row>
    <row r="415" spans="1:20" ht="38.25" hidden="1" x14ac:dyDescent="0.25">
      <c r="A415" s="141"/>
      <c r="B415" s="10" t="s">
        <v>223</v>
      </c>
      <c r="C415" s="3" t="s">
        <v>29</v>
      </c>
      <c r="D415" s="1" t="s">
        <v>235</v>
      </c>
      <c r="E415" s="54">
        <v>0</v>
      </c>
      <c r="F415" s="54">
        <v>50</v>
      </c>
      <c r="G415" s="49" t="s">
        <v>289</v>
      </c>
      <c r="H415" s="136">
        <v>0</v>
      </c>
      <c r="I415" s="55">
        <f t="shared" si="56"/>
        <v>0</v>
      </c>
      <c r="J415" s="31" t="str">
        <f t="shared" si="54"/>
        <v>MUY BAJO</v>
      </c>
      <c r="K415" s="33">
        <f>+Hoja1!K415/Hoja1!$U$1</f>
        <v>25</v>
      </c>
      <c r="L415" s="33">
        <f>+Hoja1!L415/Hoja1!$U$1</f>
        <v>10</v>
      </c>
      <c r="M415" s="132">
        <f>+Hoja1!M415/Hoja1!$U$1</f>
        <v>4.0000000000000003E-7</v>
      </c>
      <c r="N415" s="33">
        <f>+Hoja1!N415/Hoja1!$U$1</f>
        <v>0</v>
      </c>
      <c r="O415" s="33">
        <f>+Hoja1!O415/Hoja1!$U$1</f>
        <v>10</v>
      </c>
      <c r="P415" s="127">
        <f t="shared" si="55"/>
        <v>1</v>
      </c>
      <c r="Q415" s="31" t="str">
        <f t="shared" si="58"/>
        <v>MUY ALTO</v>
      </c>
      <c r="R415" s="102"/>
      <c r="S415" s="32">
        <f t="shared" si="57"/>
        <v>0</v>
      </c>
      <c r="T415" s="31" t="str">
        <f t="shared" si="59"/>
        <v>MUY BAJO</v>
      </c>
    </row>
    <row r="416" spans="1:20" ht="38.25" hidden="1" x14ac:dyDescent="0.25">
      <c r="A416" s="141"/>
      <c r="B416" s="10" t="s">
        <v>223</v>
      </c>
      <c r="C416" s="3" t="s">
        <v>30</v>
      </c>
      <c r="D416" s="1" t="s">
        <v>235</v>
      </c>
      <c r="E416" s="54">
        <v>0</v>
      </c>
      <c r="F416" s="54">
        <v>50</v>
      </c>
      <c r="G416" s="49" t="s">
        <v>289</v>
      </c>
      <c r="H416" s="136">
        <v>100</v>
      </c>
      <c r="I416" s="55">
        <f t="shared" si="56"/>
        <v>2</v>
      </c>
      <c r="J416" s="31" t="str">
        <f t="shared" si="54"/>
        <v>MUY ALTO</v>
      </c>
      <c r="K416" s="33">
        <f>+Hoja1!K416/Hoja1!$U$1</f>
        <v>25</v>
      </c>
      <c r="L416" s="33">
        <f>+Hoja1!L416/Hoja1!$U$1</f>
        <v>10</v>
      </c>
      <c r="M416" s="132">
        <f>+Hoja1!M416/Hoja1!$U$1</f>
        <v>4.0000000000000003E-7</v>
      </c>
      <c r="N416" s="33">
        <f>+Hoja1!N416/Hoja1!$U$1</f>
        <v>0</v>
      </c>
      <c r="O416" s="33">
        <f>+Hoja1!O416/Hoja1!$U$1</f>
        <v>10</v>
      </c>
      <c r="P416" s="127">
        <f t="shared" si="55"/>
        <v>1</v>
      </c>
      <c r="Q416" s="31" t="str">
        <f t="shared" si="58"/>
        <v>MUY ALTO</v>
      </c>
      <c r="R416" s="102"/>
      <c r="S416" s="32">
        <f t="shared" si="57"/>
        <v>2</v>
      </c>
      <c r="T416" s="31" t="str">
        <f t="shared" si="59"/>
        <v>MUY ALTO</v>
      </c>
    </row>
    <row r="417" spans="1:20" ht="38.25" hidden="1" x14ac:dyDescent="0.25">
      <c r="A417" s="141"/>
      <c r="B417" s="10" t="s">
        <v>223</v>
      </c>
      <c r="C417" s="3" t="s">
        <v>31</v>
      </c>
      <c r="D417" s="1" t="s">
        <v>235</v>
      </c>
      <c r="E417" s="54">
        <v>0</v>
      </c>
      <c r="F417" s="54">
        <v>50</v>
      </c>
      <c r="G417" s="49" t="s">
        <v>289</v>
      </c>
      <c r="H417" s="136">
        <v>0</v>
      </c>
      <c r="I417" s="55">
        <f t="shared" si="56"/>
        <v>0</v>
      </c>
      <c r="J417" s="31" t="str">
        <f t="shared" si="54"/>
        <v>MUY BAJO</v>
      </c>
      <c r="K417" s="33">
        <f>+Hoja1!K417/Hoja1!$U$1</f>
        <v>25</v>
      </c>
      <c r="L417" s="33">
        <f>+Hoja1!L417/Hoja1!$U$1</f>
        <v>10</v>
      </c>
      <c r="M417" s="132">
        <f>+Hoja1!M417/Hoja1!$U$1</f>
        <v>4.0000000000000003E-7</v>
      </c>
      <c r="N417" s="33">
        <f>+Hoja1!N417/Hoja1!$U$1</f>
        <v>0</v>
      </c>
      <c r="O417" s="33">
        <f>+Hoja1!O417/Hoja1!$U$1</f>
        <v>10</v>
      </c>
      <c r="P417" s="127">
        <f t="shared" si="55"/>
        <v>1</v>
      </c>
      <c r="Q417" s="31" t="str">
        <f t="shared" si="58"/>
        <v>MUY ALTO</v>
      </c>
      <c r="R417" s="102"/>
      <c r="S417" s="32">
        <f t="shared" si="57"/>
        <v>0</v>
      </c>
      <c r="T417" s="31" t="str">
        <f t="shared" si="59"/>
        <v>MUY BAJO</v>
      </c>
    </row>
    <row r="418" spans="1:20" ht="38.25" hidden="1" x14ac:dyDescent="0.25">
      <c r="A418" s="141"/>
      <c r="B418" s="10" t="s">
        <v>236</v>
      </c>
      <c r="C418" s="3" t="s">
        <v>27</v>
      </c>
      <c r="D418" s="1" t="s">
        <v>237</v>
      </c>
      <c r="E418" s="54">
        <v>0</v>
      </c>
      <c r="F418" s="54">
        <v>3</v>
      </c>
      <c r="G418" s="49" t="s">
        <v>291</v>
      </c>
      <c r="H418" s="136">
        <v>0</v>
      </c>
      <c r="I418" s="55">
        <f t="shared" si="56"/>
        <v>0</v>
      </c>
      <c r="J418" s="31" t="str">
        <f t="shared" si="54"/>
        <v>MUY BAJO</v>
      </c>
      <c r="K418" s="33">
        <f>+Hoja1!K418/Hoja1!$U$1</f>
        <v>36</v>
      </c>
      <c r="L418" s="33">
        <f>+Hoja1!L418/Hoja1!$U$1</f>
        <v>29.45</v>
      </c>
      <c r="M418" s="132">
        <f>+Hoja1!M418/Hoja1!$U$1</f>
        <v>8.1805555555555555E-7</v>
      </c>
      <c r="N418" s="33">
        <f>+Hoja1!N418/Hoja1!$U$1</f>
        <v>0</v>
      </c>
      <c r="O418" s="33">
        <f>+Hoja1!O418/Hoja1!$U$1</f>
        <v>19.918679999999998</v>
      </c>
      <c r="P418" s="127">
        <f t="shared" si="55"/>
        <v>0.67635585738539894</v>
      </c>
      <c r="Q418" s="31" t="str">
        <f t="shared" si="58"/>
        <v>ALTO</v>
      </c>
      <c r="R418" s="102"/>
      <c r="S418" s="32">
        <f t="shared" si="57"/>
        <v>0</v>
      </c>
      <c r="T418" s="31" t="str">
        <f t="shared" si="59"/>
        <v>MUY BAJO</v>
      </c>
    </row>
    <row r="419" spans="1:20" ht="38.25" hidden="1" x14ac:dyDescent="0.25">
      <c r="A419" s="141"/>
      <c r="B419" s="10" t="s">
        <v>236</v>
      </c>
      <c r="C419" s="3" t="s">
        <v>29</v>
      </c>
      <c r="D419" s="1" t="s">
        <v>237</v>
      </c>
      <c r="E419" s="54">
        <v>0</v>
      </c>
      <c r="F419" s="54">
        <v>1</v>
      </c>
      <c r="G419" s="49" t="s">
        <v>291</v>
      </c>
      <c r="H419" s="136">
        <v>0</v>
      </c>
      <c r="I419" s="55">
        <f t="shared" si="56"/>
        <v>0</v>
      </c>
      <c r="J419" s="31" t="str">
        <f t="shared" si="54"/>
        <v>MUY BAJO</v>
      </c>
      <c r="K419" s="33">
        <f>+Hoja1!K419/Hoja1!$U$1</f>
        <v>36</v>
      </c>
      <c r="L419" s="33">
        <f>+Hoja1!L419/Hoja1!$U$1</f>
        <v>20</v>
      </c>
      <c r="M419" s="132">
        <f>+Hoja1!M419/Hoja1!$U$1</f>
        <v>5.5555555555555562E-7</v>
      </c>
      <c r="N419" s="33">
        <f>+Hoja1!N419/Hoja1!$U$1</f>
        <v>0</v>
      </c>
      <c r="O419" s="33">
        <f>+Hoja1!O419/Hoja1!$U$1</f>
        <v>20</v>
      </c>
      <c r="P419" s="127">
        <f t="shared" si="55"/>
        <v>1</v>
      </c>
      <c r="Q419" s="31" t="str">
        <f t="shared" si="58"/>
        <v>MUY ALTO</v>
      </c>
      <c r="R419" s="102"/>
      <c r="S419" s="32">
        <f t="shared" si="57"/>
        <v>0</v>
      </c>
      <c r="T419" s="31" t="str">
        <f t="shared" si="59"/>
        <v>MUY BAJO</v>
      </c>
    </row>
    <row r="420" spans="1:20" ht="38.25" hidden="1" x14ac:dyDescent="0.25">
      <c r="A420" s="141"/>
      <c r="B420" s="10" t="s">
        <v>236</v>
      </c>
      <c r="C420" s="3" t="s">
        <v>30</v>
      </c>
      <c r="D420" s="1" t="s">
        <v>237</v>
      </c>
      <c r="E420" s="54">
        <v>0</v>
      </c>
      <c r="F420" s="54">
        <v>1</v>
      </c>
      <c r="G420" s="49" t="s">
        <v>289</v>
      </c>
      <c r="H420" s="136">
        <v>0</v>
      </c>
      <c r="I420" s="55">
        <f t="shared" si="56"/>
        <v>0</v>
      </c>
      <c r="J420" s="31" t="str">
        <f t="shared" si="54"/>
        <v>MUY BAJO</v>
      </c>
      <c r="K420" s="33">
        <f>+Hoja1!K420/Hoja1!$U$1</f>
        <v>36</v>
      </c>
      <c r="L420" s="33">
        <f>+Hoja1!L420/Hoja1!$U$1</f>
        <v>20</v>
      </c>
      <c r="M420" s="132">
        <f>+Hoja1!M420/Hoja1!$U$1</f>
        <v>5.5555555555555562E-7</v>
      </c>
      <c r="N420" s="33">
        <f>+Hoja1!N420/Hoja1!$U$1</f>
        <v>0</v>
      </c>
      <c r="O420" s="33">
        <f>+Hoja1!O420/Hoja1!$U$1</f>
        <v>20</v>
      </c>
      <c r="P420" s="127">
        <f t="shared" si="55"/>
        <v>1</v>
      </c>
      <c r="Q420" s="31" t="str">
        <f t="shared" si="58"/>
        <v>MUY ALTO</v>
      </c>
      <c r="R420" s="102"/>
      <c r="S420" s="32">
        <f t="shared" si="57"/>
        <v>0</v>
      </c>
      <c r="T420" s="31" t="str">
        <f t="shared" si="59"/>
        <v>MUY BAJO</v>
      </c>
    </row>
    <row r="421" spans="1:20" ht="38.25" hidden="1" x14ac:dyDescent="0.25">
      <c r="A421" s="141"/>
      <c r="B421" s="10" t="s">
        <v>236</v>
      </c>
      <c r="C421" s="3" t="s">
        <v>31</v>
      </c>
      <c r="D421" s="1" t="s">
        <v>237</v>
      </c>
      <c r="E421" s="54">
        <v>0</v>
      </c>
      <c r="F421" s="54">
        <v>1</v>
      </c>
      <c r="G421" s="49" t="s">
        <v>289</v>
      </c>
      <c r="H421" s="136">
        <v>0</v>
      </c>
      <c r="I421" s="55">
        <f t="shared" si="56"/>
        <v>0</v>
      </c>
      <c r="J421" s="31" t="str">
        <f t="shared" si="54"/>
        <v>MUY BAJO</v>
      </c>
      <c r="K421" s="33">
        <f>+Hoja1!K421/Hoja1!$U$1</f>
        <v>36</v>
      </c>
      <c r="L421" s="33">
        <f>+Hoja1!L421/Hoja1!$U$1</f>
        <v>20</v>
      </c>
      <c r="M421" s="132">
        <f>+Hoja1!M421/Hoja1!$U$1</f>
        <v>5.5555555555555562E-7</v>
      </c>
      <c r="N421" s="33">
        <f>+Hoja1!N421/Hoja1!$U$1</f>
        <v>0</v>
      </c>
      <c r="O421" s="33">
        <f>+Hoja1!O421/Hoja1!$U$1</f>
        <v>0</v>
      </c>
      <c r="P421" s="127">
        <f t="shared" si="55"/>
        <v>0</v>
      </c>
      <c r="Q421" s="31" t="str">
        <f t="shared" si="58"/>
        <v>MUY BAJO</v>
      </c>
      <c r="R421" s="102"/>
      <c r="S421" s="32">
        <f t="shared" si="57"/>
        <v>0</v>
      </c>
      <c r="T421" s="31" t="str">
        <f t="shared" si="59"/>
        <v>MUY BAJO</v>
      </c>
    </row>
    <row r="422" spans="1:20" ht="15" customHeight="1" x14ac:dyDescent="0.25">
      <c r="A422" s="141"/>
      <c r="B422" s="22" t="s">
        <v>313</v>
      </c>
      <c r="C422" s="23"/>
      <c r="D422" s="24"/>
      <c r="E422" s="87"/>
      <c r="F422" s="87"/>
      <c r="G422" s="88"/>
      <c r="H422" s="87"/>
      <c r="I422" s="191">
        <f>+AVERAGE(I359:I421)</f>
        <v>1.1242722542008257</v>
      </c>
      <c r="J422" s="192" t="str">
        <f t="shared" si="54"/>
        <v>MUY ALTO</v>
      </c>
      <c r="K422" s="43">
        <f>+Hoja1!K422/Hoja1!$U$1</f>
        <v>3973.74</v>
      </c>
      <c r="L422" s="43">
        <f>+Hoja1!L422/Hoja1!$U$1</f>
        <v>2033.7348930000001</v>
      </c>
      <c r="M422" s="133">
        <f>+Hoja1!M422/Hoja1!$U$1</f>
        <v>5.1179364855274877E-7</v>
      </c>
      <c r="N422" s="43">
        <f>+Hoja1!N422/Hoja1!$U$1</f>
        <v>372.52989000000002</v>
      </c>
      <c r="O422" s="43">
        <f>+Hoja1!O422/Hoja1!$U$1</f>
        <v>1753.0951930000001</v>
      </c>
      <c r="P422" s="194">
        <f>+O422/L422</f>
        <v>0.86200772727755925</v>
      </c>
      <c r="Q422" s="168" t="str">
        <f t="shared" si="58"/>
        <v>MUY ALTO</v>
      </c>
      <c r="R422" s="177"/>
      <c r="S422" s="178">
        <f t="shared" si="57"/>
        <v>0.9691313706848721</v>
      </c>
      <c r="T422" s="168" t="str">
        <f t="shared" si="59"/>
        <v>MUY ALTO</v>
      </c>
    </row>
    <row r="423" spans="1:20" ht="15" customHeight="1" x14ac:dyDescent="0.25">
      <c r="A423" s="142"/>
      <c r="B423" s="8" t="s">
        <v>312</v>
      </c>
      <c r="C423" s="21"/>
      <c r="D423" s="9"/>
      <c r="E423" s="90"/>
      <c r="F423" s="90"/>
      <c r="G423" s="21"/>
      <c r="H423" s="90"/>
      <c r="I423" s="193">
        <f>+AVERAGE(I291,I298,I321,I358,I422)</f>
        <v>0.95067797241372209</v>
      </c>
      <c r="J423" s="182" t="str">
        <f t="shared" si="54"/>
        <v>MUY ALTO</v>
      </c>
      <c r="K423" s="38">
        <f>+Hoja1!K423/Hoja1!$U$1</f>
        <v>15877.14</v>
      </c>
      <c r="L423" s="38">
        <f>+Hoja1!L423/Hoja1!$U$1</f>
        <v>23926.563348</v>
      </c>
      <c r="M423" s="117">
        <f>+Hoja1!M423/Hoja1!$U$1</f>
        <v>1.5069819468745631E-6</v>
      </c>
      <c r="N423" s="38">
        <f>+Hoja1!N423/Hoja1!$U$1</f>
        <v>4102.3401430000004</v>
      </c>
      <c r="O423" s="38">
        <f>+Hoja1!O423/Hoja1!$U$1</f>
        <v>14564.559279999999</v>
      </c>
      <c r="P423" s="195">
        <f>+O423/L423</f>
        <v>0.60871923260209615</v>
      </c>
      <c r="Q423" s="168" t="str">
        <f>IF(P423&lt;=20%,"MUY BAJO",IF(AND(P423&gt;20%,P423&lt;=40%),"BAJO",IF(AND(P423&gt;40%,P423&lt;=60%),"MEDIO",IF(AND(P423&gt;60%,P423&lt;=80%),"ALTO","MUY ALTO"))))</f>
        <v>ALTO</v>
      </c>
      <c r="R423" s="177"/>
      <c r="S423" s="180">
        <f t="shared" si="57"/>
        <v>0.57869596581939764</v>
      </c>
      <c r="T423" s="168" t="str">
        <f t="shared" si="59"/>
        <v>MEDIO</v>
      </c>
    </row>
    <row r="424" spans="1:20" ht="25.5" hidden="1" customHeight="1" x14ac:dyDescent="0.25">
      <c r="A424" s="140" t="s">
        <v>307</v>
      </c>
      <c r="B424" s="17" t="s">
        <v>238</v>
      </c>
      <c r="C424" s="18" t="s">
        <v>27</v>
      </c>
      <c r="D424" s="19" t="s">
        <v>239</v>
      </c>
      <c r="E424" s="67">
        <v>3352</v>
      </c>
      <c r="F424" s="92">
        <v>1500</v>
      </c>
      <c r="G424" s="66" t="s">
        <v>289</v>
      </c>
      <c r="H424" s="136">
        <v>1233</v>
      </c>
      <c r="I424" s="68">
        <f t="shared" si="56"/>
        <v>0.82199999999999995</v>
      </c>
      <c r="J424" s="41" t="str">
        <f t="shared" si="54"/>
        <v>MUY ALTO</v>
      </c>
      <c r="K424" s="33">
        <f>+Hoja1!K424/Hoja1!$U$1</f>
        <v>121.65</v>
      </c>
      <c r="L424" s="33">
        <f>+Hoja1!L424/Hoja1!$U$1</f>
        <v>60.802898999999996</v>
      </c>
      <c r="M424" s="132">
        <f>+Hoja1!M424/Hoja1!$U$1</f>
        <v>4.9981832305795319E-7</v>
      </c>
      <c r="N424" s="33">
        <f>+Hoja1!N424/Hoja1!$U$1</f>
        <v>36.379924000000003</v>
      </c>
      <c r="O424" s="33">
        <f>+Hoja1!O424/Hoja1!$U$1</f>
        <v>54.301803</v>
      </c>
      <c r="P424" s="127">
        <f t="shared" ref="P424:P487" si="60">+O424/L424</f>
        <v>0.8930791770306874</v>
      </c>
      <c r="Q424" s="31" t="str">
        <f t="shared" si="58"/>
        <v>MUY ALTO</v>
      </c>
      <c r="R424" s="102"/>
      <c r="S424" s="32">
        <f t="shared" si="57"/>
        <v>0.73411108351922505</v>
      </c>
      <c r="T424" s="41" t="str">
        <f t="shared" si="59"/>
        <v>ALTO</v>
      </c>
    </row>
    <row r="425" spans="1:20" ht="25.5" hidden="1" x14ac:dyDescent="0.25">
      <c r="A425" s="141"/>
      <c r="B425" s="10" t="s">
        <v>238</v>
      </c>
      <c r="C425" s="3" t="s">
        <v>29</v>
      </c>
      <c r="D425" s="1" t="s">
        <v>239</v>
      </c>
      <c r="E425" s="54">
        <v>509</v>
      </c>
      <c r="F425" s="93">
        <v>200</v>
      </c>
      <c r="G425" s="49" t="s">
        <v>289</v>
      </c>
      <c r="H425" s="136">
        <v>0</v>
      </c>
      <c r="I425" s="55">
        <f t="shared" si="56"/>
        <v>0</v>
      </c>
      <c r="J425" s="31" t="str">
        <f t="shared" si="54"/>
        <v>MUY BAJO</v>
      </c>
      <c r="K425" s="33">
        <f>+Hoja1!K425/Hoja1!$U$1</f>
        <v>17.346</v>
      </c>
      <c r="L425" s="33">
        <f>+Hoja1!L425/Hoja1!$U$1</f>
        <v>24.029399999999999</v>
      </c>
      <c r="M425" s="132">
        <f>+Hoja1!M425/Hoja1!$U$1</f>
        <v>1.3852992044275337E-6</v>
      </c>
      <c r="N425" s="33">
        <f>+Hoja1!N425/Hoja1!$U$1</f>
        <v>9.4203829999999993</v>
      </c>
      <c r="O425" s="33">
        <f>+Hoja1!O425/Hoja1!$U$1</f>
        <v>16.322075000000002</v>
      </c>
      <c r="P425" s="127">
        <f t="shared" si="60"/>
        <v>0.67925437172796665</v>
      </c>
      <c r="Q425" s="31" t="str">
        <f t="shared" si="58"/>
        <v>ALTO</v>
      </c>
      <c r="R425" s="102"/>
      <c r="S425" s="32">
        <f t="shared" si="57"/>
        <v>0</v>
      </c>
      <c r="T425" s="31" t="str">
        <f t="shared" si="59"/>
        <v>MUY BAJO</v>
      </c>
    </row>
    <row r="426" spans="1:20" ht="25.5" hidden="1" x14ac:dyDescent="0.25">
      <c r="A426" s="141"/>
      <c r="B426" s="10" t="s">
        <v>238</v>
      </c>
      <c r="C426" s="3" t="s">
        <v>30</v>
      </c>
      <c r="D426" s="1" t="s">
        <v>239</v>
      </c>
      <c r="E426" s="54">
        <v>594</v>
      </c>
      <c r="F426" s="93">
        <v>200</v>
      </c>
      <c r="G426" s="49" t="s">
        <v>289</v>
      </c>
      <c r="H426" s="136">
        <v>353</v>
      </c>
      <c r="I426" s="55">
        <f t="shared" si="56"/>
        <v>1.7649999999999999</v>
      </c>
      <c r="J426" s="31" t="str">
        <f t="shared" si="54"/>
        <v>MUY ALTO</v>
      </c>
      <c r="K426" s="33">
        <f>+Hoja1!K426/Hoja1!$U$1</f>
        <v>17.346</v>
      </c>
      <c r="L426" s="33">
        <f>+Hoja1!L426/Hoja1!$U$1</f>
        <v>25.499400000000001</v>
      </c>
      <c r="M426" s="132">
        <f>+Hoja1!M426/Hoja1!$U$1</f>
        <v>1.470044967139398E-6</v>
      </c>
      <c r="N426" s="33">
        <f>+Hoja1!N426/Hoja1!$U$1</f>
        <v>8.8326510000000003</v>
      </c>
      <c r="O426" s="33">
        <f>+Hoja1!O426/Hoja1!$U$1</f>
        <v>15.792</v>
      </c>
      <c r="P426" s="127">
        <f t="shared" si="60"/>
        <v>0.6193086896162262</v>
      </c>
      <c r="Q426" s="31" t="str">
        <f t="shared" si="58"/>
        <v>ALTO</v>
      </c>
      <c r="R426" s="102"/>
      <c r="S426" s="32">
        <f t="shared" si="57"/>
        <v>1.0930798371726391</v>
      </c>
      <c r="T426" s="31" t="str">
        <f t="shared" si="59"/>
        <v>MUY ALTO</v>
      </c>
    </row>
    <row r="427" spans="1:20" ht="25.5" hidden="1" x14ac:dyDescent="0.25">
      <c r="A427" s="141"/>
      <c r="B427" s="10" t="s">
        <v>238</v>
      </c>
      <c r="C427" s="3" t="s">
        <v>31</v>
      </c>
      <c r="D427" s="1" t="s">
        <v>239</v>
      </c>
      <c r="E427" s="54">
        <v>619</v>
      </c>
      <c r="F427" s="93">
        <v>250</v>
      </c>
      <c r="G427" s="49" t="s">
        <v>289</v>
      </c>
      <c r="H427" s="136">
        <v>237</v>
      </c>
      <c r="I427" s="55">
        <f t="shared" si="56"/>
        <v>0.94799999999999995</v>
      </c>
      <c r="J427" s="31" t="str">
        <f t="shared" si="54"/>
        <v>MUY ALTO</v>
      </c>
      <c r="K427" s="33">
        <f>+Hoja1!K427/Hoja1!$U$1</f>
        <v>17.346</v>
      </c>
      <c r="L427" s="33">
        <f>+Hoja1!L427/Hoja1!$U$1</f>
        <v>20.280899999999999</v>
      </c>
      <c r="M427" s="132">
        <f>+Hoja1!M427/Hoja1!$U$1</f>
        <v>1.1691975095122795E-6</v>
      </c>
      <c r="N427" s="33">
        <f>+Hoja1!N427/Hoja1!$U$1</f>
        <v>6.9716659999999999</v>
      </c>
      <c r="O427" s="33">
        <f>+Hoja1!O427/Hoja1!$U$1</f>
        <v>16.251776</v>
      </c>
      <c r="P427" s="127">
        <f t="shared" si="60"/>
        <v>0.80133406308398547</v>
      </c>
      <c r="Q427" s="31" t="str">
        <f t="shared" si="58"/>
        <v>MUY ALTO</v>
      </c>
      <c r="R427" s="102"/>
      <c r="S427" s="32">
        <f t="shared" si="57"/>
        <v>0.75966469180361818</v>
      </c>
      <c r="T427" s="31" t="str">
        <f t="shared" si="59"/>
        <v>ALTO</v>
      </c>
    </row>
    <row r="428" spans="1:20" ht="25.5" hidden="1" x14ac:dyDescent="0.25">
      <c r="A428" s="141"/>
      <c r="B428" s="10" t="s">
        <v>238</v>
      </c>
      <c r="C428" s="3" t="s">
        <v>27</v>
      </c>
      <c r="D428" s="1" t="s">
        <v>240</v>
      </c>
      <c r="E428" s="54">
        <v>1748</v>
      </c>
      <c r="F428" s="93">
        <v>1000</v>
      </c>
      <c r="G428" s="49" t="s">
        <v>289</v>
      </c>
      <c r="H428" s="136">
        <v>1184</v>
      </c>
      <c r="I428" s="55">
        <f t="shared" si="56"/>
        <v>1.1839999999999999</v>
      </c>
      <c r="J428" s="31" t="str">
        <f t="shared" si="54"/>
        <v>MUY ALTO</v>
      </c>
      <c r="K428" s="33">
        <f>+Hoja1!K428/Hoja1!$U$1</f>
        <v>33</v>
      </c>
      <c r="L428" s="33">
        <f>+Hoja1!L428/Hoja1!$U$1</f>
        <v>0</v>
      </c>
      <c r="M428" s="132">
        <f>+Hoja1!M428/Hoja1!$U$1</f>
        <v>0</v>
      </c>
      <c r="N428" s="33">
        <f>+Hoja1!N428/Hoja1!$U$1</f>
        <v>0</v>
      </c>
      <c r="O428" s="33">
        <f>+Hoja1!O428/Hoja1!$U$1</f>
        <v>0</v>
      </c>
      <c r="P428" s="127" t="e">
        <f t="shared" si="60"/>
        <v>#DIV/0!</v>
      </c>
      <c r="Q428" s="31" t="e">
        <f t="shared" si="58"/>
        <v>#DIV/0!</v>
      </c>
      <c r="R428" s="102"/>
      <c r="S428" s="32" t="e">
        <f t="shared" si="57"/>
        <v>#DIV/0!</v>
      </c>
      <c r="T428" s="31" t="e">
        <f t="shared" si="59"/>
        <v>#DIV/0!</v>
      </c>
    </row>
    <row r="429" spans="1:20" ht="25.5" hidden="1" x14ac:dyDescent="0.25">
      <c r="A429" s="141"/>
      <c r="B429" s="10" t="s">
        <v>238</v>
      </c>
      <c r="C429" s="3" t="s">
        <v>29</v>
      </c>
      <c r="D429" s="1" t="s">
        <v>240</v>
      </c>
      <c r="E429" s="54">
        <v>378</v>
      </c>
      <c r="F429" s="93">
        <v>300</v>
      </c>
      <c r="G429" s="49" t="s">
        <v>289</v>
      </c>
      <c r="H429" s="136">
        <v>219</v>
      </c>
      <c r="I429" s="55">
        <f t="shared" si="56"/>
        <v>0.73</v>
      </c>
      <c r="J429" s="31" t="str">
        <f t="shared" si="54"/>
        <v>ALTO</v>
      </c>
      <c r="K429" s="33">
        <f>+Hoja1!K429/Hoja1!$U$1</f>
        <v>27.832999999999998</v>
      </c>
      <c r="L429" s="33">
        <f>+Hoja1!L429/Hoja1!$U$1</f>
        <v>18.884399999999999</v>
      </c>
      <c r="M429" s="132">
        <f>+Hoja1!M429/Hoja1!$U$1</f>
        <v>6.7848956274925441E-7</v>
      </c>
      <c r="N429" s="33">
        <f>+Hoja1!N429/Hoja1!$U$1</f>
        <v>6.8933330000000002</v>
      </c>
      <c r="O429" s="33">
        <f>+Hoja1!O429/Hoja1!$U$1</f>
        <v>15.701573</v>
      </c>
      <c r="P429" s="127">
        <f t="shared" si="60"/>
        <v>0.83145734045031883</v>
      </c>
      <c r="Q429" s="31" t="str">
        <f t="shared" si="58"/>
        <v>MUY ALTO</v>
      </c>
      <c r="R429" s="102"/>
      <c r="S429" s="32">
        <f t="shared" si="57"/>
        <v>0.60696385852873269</v>
      </c>
      <c r="T429" s="31" t="str">
        <f t="shared" si="59"/>
        <v>ALTO</v>
      </c>
    </row>
    <row r="430" spans="1:20" ht="25.5" hidden="1" x14ac:dyDescent="0.25">
      <c r="A430" s="141"/>
      <c r="B430" s="10" t="s">
        <v>238</v>
      </c>
      <c r="C430" s="3" t="s">
        <v>30</v>
      </c>
      <c r="D430" s="1" t="s">
        <v>240</v>
      </c>
      <c r="E430" s="54">
        <v>364</v>
      </c>
      <c r="F430" s="93">
        <v>300</v>
      </c>
      <c r="G430" s="49" t="s">
        <v>289</v>
      </c>
      <c r="H430" s="136">
        <v>253</v>
      </c>
      <c r="I430" s="55">
        <f t="shared" si="56"/>
        <v>0.84333333333333338</v>
      </c>
      <c r="J430" s="31" t="str">
        <f t="shared" si="54"/>
        <v>MUY ALTO</v>
      </c>
      <c r="K430" s="33">
        <f>+Hoja1!K430/Hoja1!$U$1</f>
        <v>27.832999999999998</v>
      </c>
      <c r="L430" s="33">
        <f>+Hoja1!L430/Hoja1!$U$1</f>
        <v>18.884399999999999</v>
      </c>
      <c r="M430" s="132">
        <f>+Hoja1!M430/Hoja1!$U$1</f>
        <v>6.7848956274925441E-7</v>
      </c>
      <c r="N430" s="33">
        <f>+Hoja1!N430/Hoja1!$U$1</f>
        <v>6.8933330000000002</v>
      </c>
      <c r="O430" s="33">
        <f>+Hoja1!O430/Hoja1!$U$1</f>
        <v>16.252088000000001</v>
      </c>
      <c r="P430" s="127">
        <f t="shared" si="60"/>
        <v>0.86060918006396825</v>
      </c>
      <c r="Q430" s="31" t="str">
        <f t="shared" si="58"/>
        <v>MUY ALTO</v>
      </c>
      <c r="R430" s="102"/>
      <c r="S430" s="32">
        <f t="shared" si="57"/>
        <v>0.72578040852061321</v>
      </c>
      <c r="T430" s="31" t="str">
        <f t="shared" si="59"/>
        <v>ALTO</v>
      </c>
    </row>
    <row r="431" spans="1:20" ht="25.5" hidden="1" x14ac:dyDescent="0.25">
      <c r="A431" s="141"/>
      <c r="B431" s="10" t="s">
        <v>238</v>
      </c>
      <c r="C431" s="3" t="s">
        <v>31</v>
      </c>
      <c r="D431" s="1" t="s">
        <v>240</v>
      </c>
      <c r="E431" s="54">
        <v>408</v>
      </c>
      <c r="F431" s="93">
        <v>300</v>
      </c>
      <c r="G431" s="49" t="s">
        <v>289</v>
      </c>
      <c r="H431" s="136">
        <v>152</v>
      </c>
      <c r="I431" s="55">
        <f t="shared" si="56"/>
        <v>0.50666666666666671</v>
      </c>
      <c r="J431" s="31" t="str">
        <f t="shared" si="54"/>
        <v>MEDIO</v>
      </c>
      <c r="K431" s="33">
        <f>+Hoja1!K431/Hoja1!$U$1</f>
        <v>27.834</v>
      </c>
      <c r="L431" s="33">
        <f>+Hoja1!L431/Hoja1!$U$1</f>
        <v>18.884399999999999</v>
      </c>
      <c r="M431" s="132">
        <f>+Hoja1!M431/Hoja1!$U$1</f>
        <v>6.7846518646259971E-7</v>
      </c>
      <c r="N431" s="33">
        <f>+Hoja1!N431/Hoja1!$U$1</f>
        <v>0</v>
      </c>
      <c r="O431" s="33">
        <f>+Hoja1!O431/Hoja1!$U$1</f>
        <v>9.2476850000000006</v>
      </c>
      <c r="P431" s="127">
        <f t="shared" si="60"/>
        <v>0.48969969922263884</v>
      </c>
      <c r="Q431" s="31" t="str">
        <f t="shared" si="58"/>
        <v>MEDIO</v>
      </c>
      <c r="R431" s="102"/>
      <c r="S431" s="32">
        <f t="shared" si="57"/>
        <v>0.2481145142728037</v>
      </c>
      <c r="T431" s="31" t="str">
        <f t="shared" si="59"/>
        <v>BAJO</v>
      </c>
    </row>
    <row r="432" spans="1:20" ht="25.5" hidden="1" x14ac:dyDescent="0.25">
      <c r="A432" s="141"/>
      <c r="B432" s="10" t="s">
        <v>238</v>
      </c>
      <c r="C432" s="3" t="s">
        <v>27</v>
      </c>
      <c r="D432" s="1" t="s">
        <v>241</v>
      </c>
      <c r="E432" s="54">
        <v>3150</v>
      </c>
      <c r="F432" s="93">
        <v>4500</v>
      </c>
      <c r="G432" s="49" t="s">
        <v>289</v>
      </c>
      <c r="H432" s="136">
        <v>3810</v>
      </c>
      <c r="I432" s="55">
        <f t="shared" si="56"/>
        <v>0.84666666666666668</v>
      </c>
      <c r="J432" s="31" t="str">
        <f t="shared" si="54"/>
        <v>MUY ALTO</v>
      </c>
      <c r="K432" s="33">
        <f>+Hoja1!K432/Hoja1!$U$1</f>
        <v>398</v>
      </c>
      <c r="L432" s="33">
        <f>+Hoja1!L432/Hoja1!$U$1</f>
        <v>360.465689</v>
      </c>
      <c r="M432" s="132">
        <f>+Hoja1!M432/Hoja1!$U$1</f>
        <v>9.056926859296482E-7</v>
      </c>
      <c r="N432" s="33">
        <f>+Hoja1!N432/Hoja1!$U$1</f>
        <v>191.48086599999999</v>
      </c>
      <c r="O432" s="33">
        <f>+Hoja1!O432/Hoja1!$U$1</f>
        <v>344.12338299999999</v>
      </c>
      <c r="P432" s="127">
        <f t="shared" si="60"/>
        <v>0.95466335216165332</v>
      </c>
      <c r="Q432" s="31" t="str">
        <f t="shared" si="58"/>
        <v>MUY ALTO</v>
      </c>
      <c r="R432" s="102"/>
      <c r="S432" s="32">
        <f t="shared" si="57"/>
        <v>0.80828163816353316</v>
      </c>
      <c r="T432" s="31" t="str">
        <f t="shared" si="59"/>
        <v>MUY ALTO</v>
      </c>
    </row>
    <row r="433" spans="1:20" ht="25.5" hidden="1" x14ac:dyDescent="0.25">
      <c r="A433" s="141"/>
      <c r="B433" s="10" t="s">
        <v>238</v>
      </c>
      <c r="C433" s="3" t="s">
        <v>29</v>
      </c>
      <c r="D433" s="1" t="s">
        <v>241</v>
      </c>
      <c r="E433" s="54">
        <v>0</v>
      </c>
      <c r="F433" s="93">
        <v>300</v>
      </c>
      <c r="G433" s="49" t="s">
        <v>289</v>
      </c>
      <c r="H433" s="136">
        <v>258</v>
      </c>
      <c r="I433" s="55">
        <f t="shared" si="56"/>
        <v>0.86</v>
      </c>
      <c r="J433" s="31" t="str">
        <f t="shared" si="54"/>
        <v>MUY ALTO</v>
      </c>
      <c r="K433" s="33">
        <f>+Hoja1!K433/Hoja1!$U$1</f>
        <v>27.332999999999998</v>
      </c>
      <c r="L433" s="33">
        <f>+Hoja1!L433/Hoja1!$U$1</f>
        <v>27.053999999999998</v>
      </c>
      <c r="M433" s="132">
        <f>+Hoja1!M433/Hoja1!$U$1</f>
        <v>9.8979255844583467E-7</v>
      </c>
      <c r="N433" s="33">
        <f>+Hoja1!N433/Hoja1!$U$1</f>
        <v>0</v>
      </c>
      <c r="O433" s="33">
        <f>+Hoja1!O433/Hoja1!$U$1</f>
        <v>12.305693</v>
      </c>
      <c r="P433" s="127">
        <f t="shared" si="60"/>
        <v>0.45485669401936868</v>
      </c>
      <c r="Q433" s="31" t="str">
        <f t="shared" si="58"/>
        <v>MEDIO</v>
      </c>
      <c r="R433" s="102"/>
      <c r="S433" s="32">
        <f t="shared" si="57"/>
        <v>0.39117675685665704</v>
      </c>
      <c r="T433" s="31" t="str">
        <f t="shared" si="59"/>
        <v>BAJO</v>
      </c>
    </row>
    <row r="434" spans="1:20" ht="25.5" hidden="1" x14ac:dyDescent="0.25">
      <c r="A434" s="141"/>
      <c r="B434" s="10" t="s">
        <v>238</v>
      </c>
      <c r="C434" s="3" t="s">
        <v>30</v>
      </c>
      <c r="D434" s="1" t="s">
        <v>241</v>
      </c>
      <c r="E434" s="54">
        <v>0</v>
      </c>
      <c r="F434" s="93">
        <v>300</v>
      </c>
      <c r="G434" s="54" t="s">
        <v>289</v>
      </c>
      <c r="H434" s="136">
        <v>342</v>
      </c>
      <c r="I434" s="55">
        <f t="shared" si="56"/>
        <v>1.1399999999999999</v>
      </c>
      <c r="J434" s="31" t="str">
        <f t="shared" si="54"/>
        <v>MUY ALTO</v>
      </c>
      <c r="K434" s="33">
        <f>+Hoja1!K434/Hoja1!$U$1</f>
        <v>27.332999999999998</v>
      </c>
      <c r="L434" s="33">
        <f>+Hoja1!L434/Hoja1!$U$1</f>
        <v>67.054000000000002</v>
      </c>
      <c r="M434" s="132">
        <f>+Hoja1!M434/Hoja1!$U$1</f>
        <v>2.4532250393297482E-6</v>
      </c>
      <c r="N434" s="33">
        <f>+Hoja1!N434/Hoja1!$U$1</f>
        <v>43.825426</v>
      </c>
      <c r="O434" s="33">
        <f>+Hoja1!O434/Hoja1!$U$1</f>
        <v>56.229425999999997</v>
      </c>
      <c r="P434" s="127">
        <f t="shared" si="60"/>
        <v>0.83856930235332705</v>
      </c>
      <c r="Q434" s="31" t="str">
        <f t="shared" si="58"/>
        <v>MUY ALTO</v>
      </c>
      <c r="R434" s="102"/>
      <c r="S434" s="32">
        <f t="shared" si="57"/>
        <v>0.95596900468279278</v>
      </c>
      <c r="T434" s="31" t="str">
        <f t="shared" si="59"/>
        <v>MUY ALTO</v>
      </c>
    </row>
    <row r="435" spans="1:20" ht="25.5" hidden="1" x14ac:dyDescent="0.25">
      <c r="A435" s="141"/>
      <c r="B435" s="10" t="s">
        <v>238</v>
      </c>
      <c r="C435" s="3" t="s">
        <v>31</v>
      </c>
      <c r="D435" s="1" t="s">
        <v>241</v>
      </c>
      <c r="E435" s="54">
        <v>0</v>
      </c>
      <c r="F435" s="93">
        <v>350</v>
      </c>
      <c r="G435" s="54" t="s">
        <v>289</v>
      </c>
      <c r="H435" s="136">
        <v>252</v>
      </c>
      <c r="I435" s="55">
        <f t="shared" si="56"/>
        <v>0.72</v>
      </c>
      <c r="J435" s="31" t="str">
        <f t="shared" si="54"/>
        <v>ALTO</v>
      </c>
      <c r="K435" s="33">
        <f>+Hoja1!K435/Hoja1!$U$1</f>
        <v>27.334</v>
      </c>
      <c r="L435" s="33">
        <f>+Hoja1!L435/Hoja1!$U$1</f>
        <v>27.053999999999998</v>
      </c>
      <c r="M435" s="132">
        <f>+Hoja1!M435/Hoja1!$U$1</f>
        <v>9.8975634740616074E-7</v>
      </c>
      <c r="N435" s="33">
        <f>+Hoja1!N435/Hoja1!$U$1</f>
        <v>7.47</v>
      </c>
      <c r="O435" s="33">
        <f>+Hoja1!O435/Hoja1!$U$1</f>
        <v>19.873999999999999</v>
      </c>
      <c r="P435" s="127">
        <f t="shared" si="60"/>
        <v>0.7346048643453833</v>
      </c>
      <c r="Q435" s="31" t="str">
        <f t="shared" si="58"/>
        <v>ALTO</v>
      </c>
      <c r="R435" s="102"/>
      <c r="S435" s="32">
        <f t="shared" si="57"/>
        <v>0.52891550232867601</v>
      </c>
      <c r="T435" s="31" t="str">
        <f t="shared" si="59"/>
        <v>MEDIO</v>
      </c>
    </row>
    <row r="436" spans="1:20" ht="25.5" hidden="1" x14ac:dyDescent="0.25">
      <c r="A436" s="141"/>
      <c r="B436" s="10" t="s">
        <v>238</v>
      </c>
      <c r="C436" s="3" t="s">
        <v>27</v>
      </c>
      <c r="D436" s="1" t="s">
        <v>242</v>
      </c>
      <c r="E436" s="54">
        <v>0</v>
      </c>
      <c r="F436" s="93">
        <v>16</v>
      </c>
      <c r="G436" s="54" t="s">
        <v>289</v>
      </c>
      <c r="H436" s="136">
        <v>12</v>
      </c>
      <c r="I436" s="55">
        <f t="shared" si="56"/>
        <v>0.75</v>
      </c>
      <c r="J436" s="31" t="str">
        <f t="shared" si="54"/>
        <v>ALTO</v>
      </c>
      <c r="K436" s="33">
        <f>+Hoja1!K436/Hoja1!$U$1</f>
        <v>35</v>
      </c>
      <c r="L436" s="33">
        <f>+Hoja1!L436/Hoja1!$U$1</f>
        <v>0</v>
      </c>
      <c r="M436" s="132">
        <f>+Hoja1!M436/Hoja1!$U$1</f>
        <v>0</v>
      </c>
      <c r="N436" s="33">
        <f>+Hoja1!N436/Hoja1!$U$1</f>
        <v>0</v>
      </c>
      <c r="O436" s="33">
        <f>+Hoja1!O436/Hoja1!$U$1</f>
        <v>0</v>
      </c>
      <c r="P436" s="127" t="e">
        <f t="shared" si="60"/>
        <v>#DIV/0!</v>
      </c>
      <c r="Q436" s="31" t="e">
        <f t="shared" si="58"/>
        <v>#DIV/0!</v>
      </c>
      <c r="R436" s="102"/>
      <c r="S436" s="32" t="e">
        <f t="shared" si="57"/>
        <v>#DIV/0!</v>
      </c>
      <c r="T436" s="31" t="e">
        <f t="shared" si="59"/>
        <v>#DIV/0!</v>
      </c>
    </row>
    <row r="437" spans="1:20" ht="25.5" hidden="1" x14ac:dyDescent="0.25">
      <c r="A437" s="141"/>
      <c r="B437" s="10" t="s">
        <v>238</v>
      </c>
      <c r="C437" s="3" t="s">
        <v>29</v>
      </c>
      <c r="D437" s="1" t="s">
        <v>242</v>
      </c>
      <c r="E437" s="54">
        <v>0</v>
      </c>
      <c r="F437" s="93">
        <v>2</v>
      </c>
      <c r="G437" s="54" t="s">
        <v>289</v>
      </c>
      <c r="H437" s="136">
        <v>5</v>
      </c>
      <c r="I437" s="55">
        <f t="shared" si="56"/>
        <v>2.5</v>
      </c>
      <c r="J437" s="31" t="str">
        <f t="shared" si="54"/>
        <v>MUY ALTO</v>
      </c>
      <c r="K437" s="33">
        <f>+Hoja1!K437/Hoja1!$U$1</f>
        <v>2</v>
      </c>
      <c r="L437" s="33">
        <f>+Hoja1!L437/Hoja1!$U$1</f>
        <v>0</v>
      </c>
      <c r="M437" s="132">
        <f>+Hoja1!M437/Hoja1!$U$1</f>
        <v>0</v>
      </c>
      <c r="N437" s="33">
        <f>+Hoja1!N437/Hoja1!$U$1</f>
        <v>0</v>
      </c>
      <c r="O437" s="33">
        <f>+Hoja1!O437/Hoja1!$U$1</f>
        <v>0</v>
      </c>
      <c r="P437" s="127" t="e">
        <f t="shared" si="60"/>
        <v>#DIV/0!</v>
      </c>
      <c r="Q437" s="31" t="e">
        <f t="shared" si="58"/>
        <v>#DIV/0!</v>
      </c>
      <c r="R437" s="102"/>
      <c r="S437" s="32" t="e">
        <f t="shared" si="57"/>
        <v>#DIV/0!</v>
      </c>
      <c r="T437" s="31" t="e">
        <f t="shared" si="59"/>
        <v>#DIV/0!</v>
      </c>
    </row>
    <row r="438" spans="1:20" ht="25.5" hidden="1" x14ac:dyDescent="0.25">
      <c r="A438" s="141"/>
      <c r="B438" s="10" t="s">
        <v>238</v>
      </c>
      <c r="C438" s="3" t="s">
        <v>30</v>
      </c>
      <c r="D438" s="1" t="s">
        <v>242</v>
      </c>
      <c r="E438" s="54">
        <v>0</v>
      </c>
      <c r="F438" s="93">
        <v>2</v>
      </c>
      <c r="G438" s="49" t="s">
        <v>289</v>
      </c>
      <c r="H438" s="136">
        <v>2</v>
      </c>
      <c r="I438" s="55">
        <f t="shared" si="56"/>
        <v>1</v>
      </c>
      <c r="J438" s="31" t="str">
        <f t="shared" si="54"/>
        <v>MUY ALTO</v>
      </c>
      <c r="K438" s="33">
        <f>+Hoja1!K438/Hoja1!$U$1</f>
        <v>2</v>
      </c>
      <c r="L438" s="33">
        <f>+Hoja1!L438/Hoja1!$U$1</f>
        <v>0</v>
      </c>
      <c r="M438" s="132">
        <f>+Hoja1!M438/Hoja1!$U$1</f>
        <v>0</v>
      </c>
      <c r="N438" s="33">
        <f>+Hoja1!N438/Hoja1!$U$1</f>
        <v>0</v>
      </c>
      <c r="O438" s="33">
        <f>+Hoja1!O438/Hoja1!$U$1</f>
        <v>0</v>
      </c>
      <c r="P438" s="127" t="e">
        <f t="shared" si="60"/>
        <v>#DIV/0!</v>
      </c>
      <c r="Q438" s="31" t="e">
        <f t="shared" si="58"/>
        <v>#DIV/0!</v>
      </c>
      <c r="R438" s="102"/>
      <c r="S438" s="32" t="e">
        <f t="shared" si="57"/>
        <v>#DIV/0!</v>
      </c>
      <c r="T438" s="31" t="e">
        <f t="shared" si="59"/>
        <v>#DIV/0!</v>
      </c>
    </row>
    <row r="439" spans="1:20" ht="25.5" hidden="1" x14ac:dyDescent="0.25">
      <c r="A439" s="141"/>
      <c r="B439" s="10" t="s">
        <v>238</v>
      </c>
      <c r="C439" s="3" t="s">
        <v>31</v>
      </c>
      <c r="D439" s="1" t="s">
        <v>242</v>
      </c>
      <c r="E439" s="54">
        <v>0</v>
      </c>
      <c r="F439" s="93">
        <v>2</v>
      </c>
      <c r="G439" s="49" t="s">
        <v>289</v>
      </c>
      <c r="H439" s="136">
        <v>1</v>
      </c>
      <c r="I439" s="55">
        <f t="shared" si="56"/>
        <v>0.5</v>
      </c>
      <c r="J439" s="31" t="str">
        <f t="shared" si="54"/>
        <v>MEDIO</v>
      </c>
      <c r="K439" s="33">
        <f>+Hoja1!K439/Hoja1!$U$1</f>
        <v>2</v>
      </c>
      <c r="L439" s="33">
        <f>+Hoja1!L439/Hoja1!$U$1</f>
        <v>0</v>
      </c>
      <c r="M439" s="132">
        <f>+Hoja1!M439/Hoja1!$U$1</f>
        <v>0</v>
      </c>
      <c r="N439" s="33">
        <f>+Hoja1!N439/Hoja1!$U$1</f>
        <v>0</v>
      </c>
      <c r="O439" s="33">
        <f>+Hoja1!O439/Hoja1!$U$1</f>
        <v>0</v>
      </c>
      <c r="P439" s="127" t="e">
        <f t="shared" si="60"/>
        <v>#DIV/0!</v>
      </c>
      <c r="Q439" s="31" t="e">
        <f t="shared" si="58"/>
        <v>#DIV/0!</v>
      </c>
      <c r="R439" s="102"/>
      <c r="S439" s="32" t="e">
        <f t="shared" si="57"/>
        <v>#DIV/0!</v>
      </c>
      <c r="T439" s="31" t="e">
        <f t="shared" si="59"/>
        <v>#DIV/0!</v>
      </c>
    </row>
    <row r="440" spans="1:20" ht="25.5" hidden="1" x14ac:dyDescent="0.25">
      <c r="A440" s="141"/>
      <c r="B440" s="10" t="s">
        <v>238</v>
      </c>
      <c r="C440" s="3" t="s">
        <v>27</v>
      </c>
      <c r="D440" s="1" t="s">
        <v>243</v>
      </c>
      <c r="E440" s="54">
        <v>25</v>
      </c>
      <c r="F440" s="93">
        <v>10</v>
      </c>
      <c r="G440" s="49" t="s">
        <v>289</v>
      </c>
      <c r="H440" s="136">
        <v>12</v>
      </c>
      <c r="I440" s="55">
        <f t="shared" si="56"/>
        <v>1.2</v>
      </c>
      <c r="J440" s="31" t="str">
        <f t="shared" si="54"/>
        <v>MUY ALTO</v>
      </c>
      <c r="K440" s="33">
        <f>+Hoja1!K440/Hoja1!$U$1</f>
        <v>15</v>
      </c>
      <c r="L440" s="33">
        <f>+Hoja1!L440/Hoja1!$U$1</f>
        <v>8</v>
      </c>
      <c r="M440" s="132">
        <f>+Hoja1!M440/Hoja1!$U$1</f>
        <v>5.3333333333333334E-7</v>
      </c>
      <c r="N440" s="33">
        <f>+Hoja1!N440/Hoja1!$U$1</f>
        <v>0</v>
      </c>
      <c r="O440" s="33">
        <f>+Hoja1!O440/Hoja1!$U$1</f>
        <v>0</v>
      </c>
      <c r="P440" s="127">
        <f t="shared" si="60"/>
        <v>0</v>
      </c>
      <c r="Q440" s="31" t="str">
        <f t="shared" si="58"/>
        <v>MUY BAJO</v>
      </c>
      <c r="R440" s="102"/>
      <c r="S440" s="32">
        <f t="shared" si="57"/>
        <v>0</v>
      </c>
      <c r="T440" s="31" t="str">
        <f t="shared" si="59"/>
        <v>MUY BAJO</v>
      </c>
    </row>
    <row r="441" spans="1:20" ht="25.5" hidden="1" x14ac:dyDescent="0.25">
      <c r="A441" s="141"/>
      <c r="B441" s="10" t="s">
        <v>238</v>
      </c>
      <c r="C441" s="3" t="s">
        <v>29</v>
      </c>
      <c r="D441" s="1" t="s">
        <v>243</v>
      </c>
      <c r="E441" s="54">
        <v>22</v>
      </c>
      <c r="F441" s="93">
        <v>10</v>
      </c>
      <c r="G441" s="49" t="s">
        <v>289</v>
      </c>
      <c r="H441" s="136">
        <v>5</v>
      </c>
      <c r="I441" s="55">
        <f t="shared" si="56"/>
        <v>0.5</v>
      </c>
      <c r="J441" s="31" t="str">
        <f t="shared" si="54"/>
        <v>MEDIO</v>
      </c>
      <c r="K441" s="33">
        <f>+Hoja1!K441/Hoja1!$U$1</f>
        <v>5</v>
      </c>
      <c r="L441" s="33">
        <f>+Hoja1!L441/Hoja1!$U$1</f>
        <v>4</v>
      </c>
      <c r="M441" s="132">
        <f>+Hoja1!M441/Hoja1!$U$1</f>
        <v>8.0000000000000007E-7</v>
      </c>
      <c r="N441" s="33">
        <f>+Hoja1!N441/Hoja1!$U$1</f>
        <v>0</v>
      </c>
      <c r="O441" s="33">
        <f>+Hoja1!O441/Hoja1!$U$1</f>
        <v>0</v>
      </c>
      <c r="P441" s="127">
        <f t="shared" si="60"/>
        <v>0</v>
      </c>
      <c r="Q441" s="31" t="str">
        <f t="shared" si="58"/>
        <v>MUY BAJO</v>
      </c>
      <c r="R441" s="102"/>
      <c r="S441" s="32">
        <f t="shared" si="57"/>
        <v>0</v>
      </c>
      <c r="T441" s="31" t="str">
        <f t="shared" si="59"/>
        <v>MUY BAJO</v>
      </c>
    </row>
    <row r="442" spans="1:20" ht="25.5" hidden="1" x14ac:dyDescent="0.25">
      <c r="A442" s="141"/>
      <c r="B442" s="10" t="s">
        <v>238</v>
      </c>
      <c r="C442" s="3" t="s">
        <v>30</v>
      </c>
      <c r="D442" s="1" t="s">
        <v>243</v>
      </c>
      <c r="E442" s="54">
        <v>24</v>
      </c>
      <c r="F442" s="93">
        <v>10</v>
      </c>
      <c r="G442" s="49" t="s">
        <v>289</v>
      </c>
      <c r="H442" s="136">
        <v>11</v>
      </c>
      <c r="I442" s="55">
        <f t="shared" si="56"/>
        <v>1.1000000000000001</v>
      </c>
      <c r="J442" s="31" t="str">
        <f t="shared" si="54"/>
        <v>MUY ALTO</v>
      </c>
      <c r="K442" s="33">
        <f>+Hoja1!K442/Hoja1!$U$1</f>
        <v>5</v>
      </c>
      <c r="L442" s="33">
        <f>+Hoja1!L442/Hoja1!$U$1</f>
        <v>4</v>
      </c>
      <c r="M442" s="132">
        <f>+Hoja1!M442/Hoja1!$U$1</f>
        <v>8.0000000000000007E-7</v>
      </c>
      <c r="N442" s="33">
        <f>+Hoja1!N442/Hoja1!$U$1</f>
        <v>0</v>
      </c>
      <c r="O442" s="33">
        <f>+Hoja1!O442/Hoja1!$U$1</f>
        <v>0</v>
      </c>
      <c r="P442" s="127">
        <f t="shared" si="60"/>
        <v>0</v>
      </c>
      <c r="Q442" s="31" t="str">
        <f t="shared" si="58"/>
        <v>MUY BAJO</v>
      </c>
      <c r="R442" s="102"/>
      <c r="S442" s="32">
        <f t="shared" si="57"/>
        <v>0</v>
      </c>
      <c r="T442" s="31" t="str">
        <f t="shared" si="59"/>
        <v>MUY BAJO</v>
      </c>
    </row>
    <row r="443" spans="1:20" ht="25.5" hidden="1" x14ac:dyDescent="0.25">
      <c r="A443" s="141"/>
      <c r="B443" s="10" t="s">
        <v>238</v>
      </c>
      <c r="C443" s="3" t="s">
        <v>31</v>
      </c>
      <c r="D443" s="1" t="s">
        <v>243</v>
      </c>
      <c r="E443" s="54">
        <v>23</v>
      </c>
      <c r="F443" s="93">
        <v>10</v>
      </c>
      <c r="G443" s="49" t="s">
        <v>289</v>
      </c>
      <c r="H443" s="136">
        <v>11</v>
      </c>
      <c r="I443" s="55">
        <f t="shared" si="56"/>
        <v>1.1000000000000001</v>
      </c>
      <c r="J443" s="31" t="str">
        <f t="shared" si="54"/>
        <v>MUY ALTO</v>
      </c>
      <c r="K443" s="33">
        <f>+Hoja1!K443/Hoja1!$U$1</f>
        <v>5</v>
      </c>
      <c r="L443" s="33">
        <f>+Hoja1!L443/Hoja1!$U$1</f>
        <v>4</v>
      </c>
      <c r="M443" s="132">
        <f>+Hoja1!M443/Hoja1!$U$1</f>
        <v>8.0000000000000007E-7</v>
      </c>
      <c r="N443" s="33">
        <f>+Hoja1!N443/Hoja1!$U$1</f>
        <v>0</v>
      </c>
      <c r="O443" s="33">
        <f>+Hoja1!O443/Hoja1!$U$1</f>
        <v>0</v>
      </c>
      <c r="P443" s="127">
        <f t="shared" si="60"/>
        <v>0</v>
      </c>
      <c r="Q443" s="31" t="str">
        <f t="shared" si="58"/>
        <v>MUY BAJO</v>
      </c>
      <c r="R443" s="102"/>
      <c r="S443" s="32">
        <f t="shared" si="57"/>
        <v>0</v>
      </c>
      <c r="T443" s="31" t="str">
        <f t="shared" si="59"/>
        <v>MUY BAJO</v>
      </c>
    </row>
    <row r="444" spans="1:20" ht="25.5" hidden="1" x14ac:dyDescent="0.25">
      <c r="A444" s="141"/>
      <c r="B444" s="10" t="s">
        <v>238</v>
      </c>
      <c r="C444" s="3" t="s">
        <v>27</v>
      </c>
      <c r="D444" s="1" t="s">
        <v>244</v>
      </c>
      <c r="E444" s="54">
        <v>26</v>
      </c>
      <c r="F444" s="93">
        <v>10</v>
      </c>
      <c r="G444" s="49" t="s">
        <v>289</v>
      </c>
      <c r="H444" s="136">
        <v>12</v>
      </c>
      <c r="I444" s="55">
        <f t="shared" si="56"/>
        <v>1.2</v>
      </c>
      <c r="J444" s="31" t="str">
        <f t="shared" si="54"/>
        <v>MUY ALTO</v>
      </c>
      <c r="K444" s="33">
        <f>+Hoja1!K444/Hoja1!$U$1</f>
        <v>15</v>
      </c>
      <c r="L444" s="33">
        <f>+Hoja1!L444/Hoja1!$U$1</f>
        <v>6.3790000000000001E-3</v>
      </c>
      <c r="M444" s="132">
        <f>+Hoja1!M444/Hoja1!$U$1</f>
        <v>4.2526666666666668E-10</v>
      </c>
      <c r="N444" s="33">
        <f>+Hoja1!N444/Hoja1!$U$1</f>
        <v>0</v>
      </c>
      <c r="O444" s="33">
        <f>+Hoja1!O444/Hoja1!$U$1</f>
        <v>0</v>
      </c>
      <c r="P444" s="127">
        <f t="shared" si="60"/>
        <v>0</v>
      </c>
      <c r="Q444" s="31" t="str">
        <f t="shared" si="58"/>
        <v>MUY BAJO</v>
      </c>
      <c r="R444" s="102"/>
      <c r="S444" s="32">
        <f t="shared" si="57"/>
        <v>0</v>
      </c>
      <c r="T444" s="31" t="str">
        <f t="shared" si="59"/>
        <v>MUY BAJO</v>
      </c>
    </row>
    <row r="445" spans="1:20" ht="25.5" hidden="1" x14ac:dyDescent="0.25">
      <c r="A445" s="141"/>
      <c r="B445" s="10" t="s">
        <v>238</v>
      </c>
      <c r="C445" s="3" t="s">
        <v>29</v>
      </c>
      <c r="D445" s="1" t="s">
        <v>244</v>
      </c>
      <c r="E445" s="54">
        <v>24</v>
      </c>
      <c r="F445" s="93">
        <v>10</v>
      </c>
      <c r="G445" s="49" t="s">
        <v>289</v>
      </c>
      <c r="H445" s="136">
        <v>11</v>
      </c>
      <c r="I445" s="55">
        <f t="shared" si="56"/>
        <v>1.1000000000000001</v>
      </c>
      <c r="J445" s="31" t="str">
        <f t="shared" si="54"/>
        <v>MUY ALTO</v>
      </c>
      <c r="K445" s="33">
        <f>+Hoja1!K445/Hoja1!$U$1</f>
        <v>5</v>
      </c>
      <c r="L445" s="33">
        <f>+Hoja1!L445/Hoja1!$U$1</f>
        <v>6.979E-3</v>
      </c>
      <c r="M445" s="132">
        <f>+Hoja1!M445/Hoja1!$U$1</f>
        <v>1.3958000000000001E-9</v>
      </c>
      <c r="N445" s="33">
        <f>+Hoja1!N445/Hoja1!$U$1</f>
        <v>0</v>
      </c>
      <c r="O445" s="33">
        <f>+Hoja1!O445/Hoja1!$U$1</f>
        <v>0</v>
      </c>
      <c r="P445" s="127">
        <f t="shared" si="60"/>
        <v>0</v>
      </c>
      <c r="Q445" s="31" t="str">
        <f t="shared" si="58"/>
        <v>MUY BAJO</v>
      </c>
      <c r="R445" s="102"/>
      <c r="S445" s="32">
        <f t="shared" si="57"/>
        <v>0</v>
      </c>
      <c r="T445" s="31" t="str">
        <f t="shared" si="59"/>
        <v>MUY BAJO</v>
      </c>
    </row>
    <row r="446" spans="1:20" ht="25.5" hidden="1" x14ac:dyDescent="0.25">
      <c r="A446" s="141"/>
      <c r="B446" s="10" t="s">
        <v>238</v>
      </c>
      <c r="C446" s="3" t="s">
        <v>30</v>
      </c>
      <c r="D446" s="1" t="s">
        <v>244</v>
      </c>
      <c r="E446" s="54">
        <v>25</v>
      </c>
      <c r="F446" s="93">
        <v>10</v>
      </c>
      <c r="G446" s="49" t="s">
        <v>289</v>
      </c>
      <c r="H446" s="136">
        <v>11</v>
      </c>
      <c r="I446" s="55">
        <f t="shared" si="56"/>
        <v>1.1000000000000001</v>
      </c>
      <c r="J446" s="31" t="str">
        <f t="shared" si="54"/>
        <v>MUY ALTO</v>
      </c>
      <c r="K446" s="33">
        <f>+Hoja1!K446/Hoja1!$U$1</f>
        <v>5</v>
      </c>
      <c r="L446" s="33">
        <f>+Hoja1!L446/Hoja1!$U$1</f>
        <v>6.9800000000000001E-3</v>
      </c>
      <c r="M446" s="132">
        <f>+Hoja1!M446/Hoja1!$U$1</f>
        <v>1.3960000000000001E-9</v>
      </c>
      <c r="N446" s="33">
        <f>+Hoja1!N446/Hoja1!$U$1</f>
        <v>0</v>
      </c>
      <c r="O446" s="33">
        <f>+Hoja1!O446/Hoja1!$U$1</f>
        <v>0</v>
      </c>
      <c r="P446" s="127">
        <f t="shared" si="60"/>
        <v>0</v>
      </c>
      <c r="Q446" s="31" t="str">
        <f t="shared" si="58"/>
        <v>MUY BAJO</v>
      </c>
      <c r="R446" s="102"/>
      <c r="S446" s="32">
        <f t="shared" si="57"/>
        <v>0</v>
      </c>
      <c r="T446" s="31" t="str">
        <f t="shared" si="59"/>
        <v>MUY BAJO</v>
      </c>
    </row>
    <row r="447" spans="1:20" ht="25.5" hidden="1" x14ac:dyDescent="0.25">
      <c r="A447" s="141"/>
      <c r="B447" s="10" t="s">
        <v>238</v>
      </c>
      <c r="C447" s="3" t="s">
        <v>31</v>
      </c>
      <c r="D447" s="1" t="s">
        <v>244</v>
      </c>
      <c r="E447" s="54">
        <v>25</v>
      </c>
      <c r="F447" s="93">
        <v>10</v>
      </c>
      <c r="G447" s="49" t="s">
        <v>289</v>
      </c>
      <c r="H447" s="136">
        <v>9</v>
      </c>
      <c r="I447" s="55">
        <f t="shared" si="56"/>
        <v>0.9</v>
      </c>
      <c r="J447" s="31" t="str">
        <f t="shared" si="54"/>
        <v>MUY ALTO</v>
      </c>
      <c r="K447" s="33">
        <f>+Hoja1!K447/Hoja1!$U$1</f>
        <v>5</v>
      </c>
      <c r="L447" s="33">
        <f>+Hoja1!L447/Hoja1!$U$1</f>
        <v>6.979E-3</v>
      </c>
      <c r="M447" s="132">
        <f>+Hoja1!M447/Hoja1!$U$1</f>
        <v>1.3958000000000001E-9</v>
      </c>
      <c r="N447" s="33">
        <f>+Hoja1!N447/Hoja1!$U$1</f>
        <v>0</v>
      </c>
      <c r="O447" s="33">
        <f>+Hoja1!O447/Hoja1!$U$1</f>
        <v>0</v>
      </c>
      <c r="P447" s="127">
        <f t="shared" si="60"/>
        <v>0</v>
      </c>
      <c r="Q447" s="31" t="str">
        <f t="shared" si="58"/>
        <v>MUY BAJO</v>
      </c>
      <c r="R447" s="102"/>
      <c r="S447" s="32">
        <f t="shared" si="57"/>
        <v>0</v>
      </c>
      <c r="T447" s="31" t="str">
        <f t="shared" si="59"/>
        <v>MUY BAJO</v>
      </c>
    </row>
    <row r="448" spans="1:20" ht="38.25" hidden="1" x14ac:dyDescent="0.25">
      <c r="A448" s="141"/>
      <c r="B448" s="10" t="s">
        <v>238</v>
      </c>
      <c r="C448" s="3" t="s">
        <v>27</v>
      </c>
      <c r="D448" s="1" t="s">
        <v>245</v>
      </c>
      <c r="E448" s="54">
        <v>23</v>
      </c>
      <c r="F448" s="93">
        <v>12</v>
      </c>
      <c r="G448" s="49" t="s">
        <v>289</v>
      </c>
      <c r="H448" s="136">
        <v>14</v>
      </c>
      <c r="I448" s="55">
        <f t="shared" si="56"/>
        <v>1.1666666666666667</v>
      </c>
      <c r="J448" s="31" t="str">
        <f t="shared" ref="J448:J511" si="61">IF(I448&lt;=20%,"MUY BAJO",IF(AND(I448&gt;20%,I448&lt;=40%),"BAJO",IF(AND(I448&gt;40%,I448&lt;=60%),"MEDIO",IF(AND(I448&gt;60%,I448&lt;=80%),"ALTO","MUY ALTO"))))</f>
        <v>MUY ALTO</v>
      </c>
      <c r="K448" s="33">
        <f>+Hoja1!K448/Hoja1!$U$1</f>
        <v>18.75</v>
      </c>
      <c r="L448" s="33">
        <f>+Hoja1!L448/Hoja1!$U$1</f>
        <v>9.2504670000000004</v>
      </c>
      <c r="M448" s="132">
        <f>+Hoja1!M448/Hoja1!$U$1</f>
        <v>4.9335824000000004E-7</v>
      </c>
      <c r="N448" s="33">
        <f>+Hoja1!N448/Hoja1!$U$1</f>
        <v>2.6591070000000001</v>
      </c>
      <c r="O448" s="33">
        <f>+Hoja1!O448/Hoja1!$U$1</f>
        <v>9.1304669999999994</v>
      </c>
      <c r="P448" s="127">
        <f t="shared" si="60"/>
        <v>0.98702768195378665</v>
      </c>
      <c r="Q448" s="31" t="str">
        <f t="shared" si="58"/>
        <v>MUY ALTO</v>
      </c>
      <c r="R448" s="102"/>
      <c r="S448" s="32">
        <f t="shared" si="57"/>
        <v>1.1515322956127512</v>
      </c>
      <c r="T448" s="31" t="str">
        <f t="shared" si="59"/>
        <v>MUY ALTO</v>
      </c>
    </row>
    <row r="449" spans="1:20" ht="38.25" hidden="1" x14ac:dyDescent="0.25">
      <c r="A449" s="141"/>
      <c r="B449" s="10" t="s">
        <v>238</v>
      </c>
      <c r="C449" s="3" t="s">
        <v>29</v>
      </c>
      <c r="D449" s="1" t="s">
        <v>245</v>
      </c>
      <c r="E449" s="54">
        <v>19</v>
      </c>
      <c r="F449" s="93">
        <v>12</v>
      </c>
      <c r="G449" s="49" t="s">
        <v>289</v>
      </c>
      <c r="H449" s="136">
        <v>9</v>
      </c>
      <c r="I449" s="55">
        <f t="shared" si="56"/>
        <v>0.75</v>
      </c>
      <c r="J449" s="31" t="str">
        <f t="shared" si="61"/>
        <v>ALTO</v>
      </c>
      <c r="K449" s="33">
        <f>+Hoja1!K449/Hoja1!$U$1</f>
        <v>3.75</v>
      </c>
      <c r="L449" s="33">
        <f>+Hoja1!L449/Hoja1!$U$1</f>
        <v>0</v>
      </c>
      <c r="M449" s="132">
        <f>+Hoja1!M449/Hoja1!$U$1</f>
        <v>0</v>
      </c>
      <c r="N449" s="33">
        <f>+Hoja1!N449/Hoja1!$U$1</f>
        <v>0</v>
      </c>
      <c r="O449" s="33">
        <f>+Hoja1!O449/Hoja1!$U$1</f>
        <v>0</v>
      </c>
      <c r="P449" s="127" t="e">
        <f t="shared" si="60"/>
        <v>#DIV/0!</v>
      </c>
      <c r="Q449" s="31" t="e">
        <f t="shared" si="58"/>
        <v>#DIV/0!</v>
      </c>
      <c r="R449" s="102"/>
      <c r="S449" s="32" t="e">
        <f t="shared" si="57"/>
        <v>#DIV/0!</v>
      </c>
      <c r="T449" s="31" t="e">
        <f t="shared" si="59"/>
        <v>#DIV/0!</v>
      </c>
    </row>
    <row r="450" spans="1:20" ht="38.25" hidden="1" x14ac:dyDescent="0.25">
      <c r="A450" s="141"/>
      <c r="B450" s="10" t="s">
        <v>238</v>
      </c>
      <c r="C450" s="3" t="s">
        <v>30</v>
      </c>
      <c r="D450" s="1" t="s">
        <v>245</v>
      </c>
      <c r="E450" s="54">
        <v>20</v>
      </c>
      <c r="F450" s="93">
        <v>12</v>
      </c>
      <c r="G450" s="49" t="s">
        <v>289</v>
      </c>
      <c r="H450" s="136">
        <v>12</v>
      </c>
      <c r="I450" s="55">
        <f t="shared" si="56"/>
        <v>1</v>
      </c>
      <c r="J450" s="31" t="str">
        <f t="shared" si="61"/>
        <v>MUY ALTO</v>
      </c>
      <c r="K450" s="33">
        <f>+Hoja1!K450/Hoja1!$U$1</f>
        <v>3.75</v>
      </c>
      <c r="L450" s="33">
        <f>+Hoja1!L450/Hoja1!$U$1</f>
        <v>0</v>
      </c>
      <c r="M450" s="132">
        <f>+Hoja1!M450/Hoja1!$U$1</f>
        <v>0</v>
      </c>
      <c r="N450" s="33">
        <f>+Hoja1!N450/Hoja1!$U$1</f>
        <v>0</v>
      </c>
      <c r="O450" s="33">
        <f>+Hoja1!O450/Hoja1!$U$1</f>
        <v>0</v>
      </c>
      <c r="P450" s="127" t="e">
        <f t="shared" si="60"/>
        <v>#DIV/0!</v>
      </c>
      <c r="Q450" s="31" t="e">
        <f t="shared" si="58"/>
        <v>#DIV/0!</v>
      </c>
      <c r="R450" s="102"/>
      <c r="S450" s="32" t="e">
        <f t="shared" si="57"/>
        <v>#DIV/0!</v>
      </c>
      <c r="T450" s="31" t="e">
        <f t="shared" si="59"/>
        <v>#DIV/0!</v>
      </c>
    </row>
    <row r="451" spans="1:20" ht="38.25" hidden="1" x14ac:dyDescent="0.25">
      <c r="A451" s="141"/>
      <c r="B451" s="10" t="s">
        <v>238</v>
      </c>
      <c r="C451" s="3" t="s">
        <v>31</v>
      </c>
      <c r="D451" s="1" t="s">
        <v>245</v>
      </c>
      <c r="E451" s="54">
        <v>19</v>
      </c>
      <c r="F451" s="93">
        <v>12</v>
      </c>
      <c r="G451" s="49" t="s">
        <v>289</v>
      </c>
      <c r="H451" s="136">
        <v>10</v>
      </c>
      <c r="I451" s="55">
        <f t="shared" si="56"/>
        <v>0.83333333333333337</v>
      </c>
      <c r="J451" s="31" t="str">
        <f t="shared" si="61"/>
        <v>MUY ALTO</v>
      </c>
      <c r="K451" s="33">
        <f>+Hoja1!K451/Hoja1!$U$1</f>
        <v>3.75</v>
      </c>
      <c r="L451" s="33">
        <f>+Hoja1!L451/Hoja1!$U$1</f>
        <v>0</v>
      </c>
      <c r="M451" s="132">
        <f>+Hoja1!M451/Hoja1!$U$1</f>
        <v>0</v>
      </c>
      <c r="N451" s="33">
        <f>+Hoja1!N451/Hoja1!$U$1</f>
        <v>0</v>
      </c>
      <c r="O451" s="33">
        <f>+Hoja1!O451/Hoja1!$U$1</f>
        <v>0</v>
      </c>
      <c r="P451" s="127" t="e">
        <f t="shared" si="60"/>
        <v>#DIV/0!</v>
      </c>
      <c r="Q451" s="31" t="e">
        <f t="shared" si="58"/>
        <v>#DIV/0!</v>
      </c>
      <c r="R451" s="102"/>
      <c r="S451" s="32" t="e">
        <f t="shared" si="57"/>
        <v>#DIV/0!</v>
      </c>
      <c r="T451" s="31" t="e">
        <f t="shared" si="59"/>
        <v>#DIV/0!</v>
      </c>
    </row>
    <row r="452" spans="1:20" ht="63.75" hidden="1" x14ac:dyDescent="0.25">
      <c r="A452" s="141"/>
      <c r="B452" s="10" t="s">
        <v>238</v>
      </c>
      <c r="C452" s="3" t="s">
        <v>27</v>
      </c>
      <c r="D452" s="1" t="s">
        <v>246</v>
      </c>
      <c r="E452" s="54">
        <v>0</v>
      </c>
      <c r="F452" s="93">
        <v>1000</v>
      </c>
      <c r="G452" s="49" t="s">
        <v>290</v>
      </c>
      <c r="H452" s="136">
        <v>1551</v>
      </c>
      <c r="I452" s="55">
        <f t="shared" si="56"/>
        <v>1.5509999999999999</v>
      </c>
      <c r="J452" s="31" t="str">
        <f t="shared" si="61"/>
        <v>MUY ALTO</v>
      </c>
      <c r="K452" s="33">
        <f>+Hoja1!K452/Hoja1!$U$1</f>
        <v>0</v>
      </c>
      <c r="L452" s="33">
        <f>+Hoja1!L452/Hoja1!$U$1</f>
        <v>0</v>
      </c>
      <c r="M452" s="132">
        <f>+Hoja1!M452/Hoja1!$U$1</f>
        <v>0</v>
      </c>
      <c r="N452" s="33">
        <f>+Hoja1!N452/Hoja1!$U$1</f>
        <v>0</v>
      </c>
      <c r="O452" s="33">
        <f>+Hoja1!O452/Hoja1!$U$1</f>
        <v>0</v>
      </c>
      <c r="P452" s="127"/>
      <c r="Q452" s="31" t="s">
        <v>293</v>
      </c>
      <c r="R452" s="102"/>
      <c r="S452" s="32">
        <f t="shared" si="57"/>
        <v>0</v>
      </c>
      <c r="T452" s="31" t="s">
        <v>293</v>
      </c>
    </row>
    <row r="453" spans="1:20" ht="25.5" hidden="1" x14ac:dyDescent="0.25">
      <c r="A453" s="141"/>
      <c r="B453" s="10" t="s">
        <v>238</v>
      </c>
      <c r="C453" s="3" t="s">
        <v>27</v>
      </c>
      <c r="D453" s="1" t="s">
        <v>247</v>
      </c>
      <c r="E453" s="54">
        <v>16442</v>
      </c>
      <c r="F453" s="93">
        <v>8000</v>
      </c>
      <c r="G453" s="49" t="s">
        <v>289</v>
      </c>
      <c r="H453" s="136">
        <v>6963</v>
      </c>
      <c r="I453" s="55">
        <f t="shared" si="56"/>
        <v>0.87037500000000001</v>
      </c>
      <c r="J453" s="31" t="str">
        <f t="shared" si="61"/>
        <v>MUY ALTO</v>
      </c>
      <c r="K453" s="33">
        <f>+Hoja1!K453/Hoja1!$U$1</f>
        <v>221.5</v>
      </c>
      <c r="L453" s="33">
        <f>+Hoja1!L453/Hoja1!$U$1</f>
        <v>90.257754000000006</v>
      </c>
      <c r="M453" s="132">
        <f>+Hoja1!M453/Hoja1!$U$1</f>
        <v>4.0748421670428893E-7</v>
      </c>
      <c r="N453" s="33">
        <f>+Hoja1!N453/Hoja1!$U$1</f>
        <v>7.542815</v>
      </c>
      <c r="O453" s="33">
        <f>+Hoja1!O453/Hoja1!$U$1</f>
        <v>88.861585000000005</v>
      </c>
      <c r="P453" s="127">
        <f t="shared" si="60"/>
        <v>0.98453131240114833</v>
      </c>
      <c r="Q453" s="31" t="str">
        <f t="shared" si="58"/>
        <v>MUY ALTO</v>
      </c>
      <c r="R453" s="102"/>
      <c r="S453" s="32">
        <f t="shared" si="57"/>
        <v>0.85691144103114947</v>
      </c>
      <c r="T453" s="31" t="str">
        <f t="shared" si="59"/>
        <v>MUY ALTO</v>
      </c>
    </row>
    <row r="454" spans="1:20" ht="25.5" hidden="1" x14ac:dyDescent="0.25">
      <c r="A454" s="141"/>
      <c r="B454" s="10" t="s">
        <v>238</v>
      </c>
      <c r="C454" s="3" t="s">
        <v>29</v>
      </c>
      <c r="D454" s="1" t="s">
        <v>247</v>
      </c>
      <c r="E454" s="54">
        <v>722</v>
      </c>
      <c r="F454" s="93">
        <v>100</v>
      </c>
      <c r="G454" s="49" t="s">
        <v>289</v>
      </c>
      <c r="H454" s="136">
        <v>0</v>
      </c>
      <c r="I454" s="55">
        <f t="shared" si="56"/>
        <v>0</v>
      </c>
      <c r="J454" s="31" t="str">
        <f t="shared" si="61"/>
        <v>MUY BAJO</v>
      </c>
      <c r="K454" s="33">
        <f>+Hoja1!K454/Hoja1!$U$1</f>
        <v>10</v>
      </c>
      <c r="L454" s="33">
        <f>+Hoja1!L454/Hoja1!$U$1</f>
        <v>0</v>
      </c>
      <c r="M454" s="132">
        <f>+Hoja1!M454/Hoja1!$U$1</f>
        <v>0</v>
      </c>
      <c r="N454" s="33">
        <f>+Hoja1!N454/Hoja1!$U$1</f>
        <v>0</v>
      </c>
      <c r="O454" s="33">
        <f>+Hoja1!O454/Hoja1!$U$1</f>
        <v>0</v>
      </c>
      <c r="P454" s="127" t="e">
        <f t="shared" si="60"/>
        <v>#DIV/0!</v>
      </c>
      <c r="Q454" s="31" t="e">
        <f t="shared" si="58"/>
        <v>#DIV/0!</v>
      </c>
      <c r="R454" s="102"/>
      <c r="S454" s="32" t="e">
        <f t="shared" si="57"/>
        <v>#DIV/0!</v>
      </c>
      <c r="T454" s="31" t="e">
        <f t="shared" si="59"/>
        <v>#DIV/0!</v>
      </c>
    </row>
    <row r="455" spans="1:20" ht="25.5" hidden="1" x14ac:dyDescent="0.25">
      <c r="A455" s="141"/>
      <c r="B455" s="10" t="s">
        <v>238</v>
      </c>
      <c r="C455" s="3" t="s">
        <v>30</v>
      </c>
      <c r="D455" s="1" t="s">
        <v>247</v>
      </c>
      <c r="E455" s="54">
        <v>600</v>
      </c>
      <c r="F455" s="93">
        <v>150</v>
      </c>
      <c r="G455" s="49" t="s">
        <v>289</v>
      </c>
      <c r="H455" s="136">
        <v>0</v>
      </c>
      <c r="I455" s="55">
        <f t="shared" si="56"/>
        <v>0</v>
      </c>
      <c r="J455" s="31" t="str">
        <f t="shared" si="61"/>
        <v>MUY BAJO</v>
      </c>
      <c r="K455" s="33">
        <f>+Hoja1!K455/Hoja1!$U$1</f>
        <v>10</v>
      </c>
      <c r="L455" s="33">
        <f>+Hoja1!L455/Hoja1!$U$1</f>
        <v>0</v>
      </c>
      <c r="M455" s="132">
        <f>+Hoja1!M455/Hoja1!$U$1</f>
        <v>0</v>
      </c>
      <c r="N455" s="33">
        <f>+Hoja1!N455/Hoja1!$U$1</f>
        <v>0</v>
      </c>
      <c r="O455" s="33">
        <f>+Hoja1!O455/Hoja1!$U$1</f>
        <v>0</v>
      </c>
      <c r="P455" s="127" t="e">
        <f t="shared" si="60"/>
        <v>#DIV/0!</v>
      </c>
      <c r="Q455" s="31" t="e">
        <f t="shared" si="58"/>
        <v>#DIV/0!</v>
      </c>
      <c r="R455" s="102"/>
      <c r="S455" s="32" t="e">
        <f t="shared" si="57"/>
        <v>#DIV/0!</v>
      </c>
      <c r="T455" s="31" t="e">
        <f t="shared" si="59"/>
        <v>#DIV/0!</v>
      </c>
    </row>
    <row r="456" spans="1:20" ht="25.5" hidden="1" x14ac:dyDescent="0.25">
      <c r="A456" s="141"/>
      <c r="B456" s="10" t="s">
        <v>238</v>
      </c>
      <c r="C456" s="3" t="s">
        <v>31</v>
      </c>
      <c r="D456" s="1" t="s">
        <v>247</v>
      </c>
      <c r="E456" s="54">
        <v>1075</v>
      </c>
      <c r="F456" s="93">
        <v>200</v>
      </c>
      <c r="G456" s="49" t="s">
        <v>289</v>
      </c>
      <c r="H456" s="136">
        <v>0</v>
      </c>
      <c r="I456" s="55">
        <f t="shared" si="56"/>
        <v>0</v>
      </c>
      <c r="J456" s="31" t="str">
        <f t="shared" si="61"/>
        <v>MUY BAJO</v>
      </c>
      <c r="K456" s="33">
        <f>+Hoja1!K456/Hoja1!$U$1</f>
        <v>10</v>
      </c>
      <c r="L456" s="33">
        <f>+Hoja1!L456/Hoja1!$U$1</f>
        <v>0</v>
      </c>
      <c r="M456" s="132">
        <f>+Hoja1!M456/Hoja1!$U$1</f>
        <v>0</v>
      </c>
      <c r="N456" s="33">
        <f>+Hoja1!N456/Hoja1!$U$1</f>
        <v>0</v>
      </c>
      <c r="O456" s="33">
        <f>+Hoja1!O456/Hoja1!$U$1</f>
        <v>0</v>
      </c>
      <c r="P456" s="127" t="e">
        <f t="shared" si="60"/>
        <v>#DIV/0!</v>
      </c>
      <c r="Q456" s="31" t="e">
        <f t="shared" si="58"/>
        <v>#DIV/0!</v>
      </c>
      <c r="R456" s="102"/>
      <c r="S456" s="32" t="e">
        <f t="shared" si="57"/>
        <v>#DIV/0!</v>
      </c>
      <c r="T456" s="31" t="e">
        <f t="shared" si="59"/>
        <v>#DIV/0!</v>
      </c>
    </row>
    <row r="457" spans="1:20" ht="38.25" hidden="1" x14ac:dyDescent="0.25">
      <c r="A457" s="141"/>
      <c r="B457" s="10" t="s">
        <v>248</v>
      </c>
      <c r="C457" s="3" t="s">
        <v>27</v>
      </c>
      <c r="D457" s="1" t="s">
        <v>249</v>
      </c>
      <c r="E457" s="54">
        <v>210</v>
      </c>
      <c r="F457" s="93">
        <v>170</v>
      </c>
      <c r="G457" s="49" t="s">
        <v>289</v>
      </c>
      <c r="H457" s="136">
        <v>660</v>
      </c>
      <c r="I457" s="55">
        <f t="shared" ref="I457:I520" si="62">+H457/F457</f>
        <v>3.8823529411764706</v>
      </c>
      <c r="J457" s="31" t="str">
        <f t="shared" si="61"/>
        <v>MUY ALTO</v>
      </c>
      <c r="K457" s="33">
        <f>+Hoja1!K457/Hoja1!$U$1</f>
        <v>310</v>
      </c>
      <c r="L457" s="33">
        <f>+Hoja1!L457/Hoja1!$U$1</f>
        <v>169</v>
      </c>
      <c r="M457" s="132">
        <f>+Hoja1!M457/Hoja1!$U$1</f>
        <v>5.451612903225806E-7</v>
      </c>
      <c r="N457" s="33">
        <f>+Hoja1!N457/Hoja1!$U$1</f>
        <v>19.138491999999999</v>
      </c>
      <c r="O457" s="33">
        <f>+Hoja1!O457/Hoja1!$U$1</f>
        <v>168.97264799999999</v>
      </c>
      <c r="P457" s="127">
        <f t="shared" si="60"/>
        <v>0.99983815384615382</v>
      </c>
      <c r="Q457" s="31" t="str">
        <f t="shared" si="58"/>
        <v>MUY ALTO</v>
      </c>
      <c r="R457" s="102"/>
      <c r="S457" s="32">
        <f t="shared" ref="S457:S520" si="63">+I457*P457</f>
        <v>3.8817245972850678</v>
      </c>
      <c r="T457" s="31" t="str">
        <f t="shared" si="59"/>
        <v>MUY ALTO</v>
      </c>
    </row>
    <row r="458" spans="1:20" ht="38.25" hidden="1" x14ac:dyDescent="0.25">
      <c r="A458" s="141"/>
      <c r="B458" s="10" t="s">
        <v>248</v>
      </c>
      <c r="C458" s="3" t="s">
        <v>29</v>
      </c>
      <c r="D458" s="1" t="s">
        <v>249</v>
      </c>
      <c r="E458" s="54">
        <v>84</v>
      </c>
      <c r="F458" s="93">
        <v>70</v>
      </c>
      <c r="G458" s="49" t="s">
        <v>289</v>
      </c>
      <c r="H458" s="136">
        <v>95</v>
      </c>
      <c r="I458" s="55">
        <f t="shared" si="62"/>
        <v>1.3571428571428572</v>
      </c>
      <c r="J458" s="31" t="str">
        <f t="shared" si="61"/>
        <v>MUY ALTO</v>
      </c>
      <c r="K458" s="33">
        <f>+Hoja1!K458/Hoja1!$U$1</f>
        <v>25</v>
      </c>
      <c r="L458" s="33">
        <f>+Hoja1!L458/Hoja1!$U$1</f>
        <v>13.038624</v>
      </c>
      <c r="M458" s="132">
        <f>+Hoja1!M458/Hoja1!$U$1</f>
        <v>5.2154495999999994E-7</v>
      </c>
      <c r="N458" s="33">
        <f>+Hoja1!N458/Hoja1!$U$1</f>
        <v>0.78124499999999997</v>
      </c>
      <c r="O458" s="33">
        <f>+Hoja1!O458/Hoja1!$U$1</f>
        <v>10.14</v>
      </c>
      <c r="P458" s="127">
        <f t="shared" si="60"/>
        <v>0.7776894248963695</v>
      </c>
      <c r="Q458" s="31" t="str">
        <f t="shared" si="58"/>
        <v>ALTO</v>
      </c>
      <c r="R458" s="102"/>
      <c r="S458" s="32">
        <f t="shared" si="63"/>
        <v>1.0554356480736444</v>
      </c>
      <c r="T458" s="31" t="str">
        <f t="shared" si="59"/>
        <v>MUY ALTO</v>
      </c>
    </row>
    <row r="459" spans="1:20" ht="38.25" hidden="1" x14ac:dyDescent="0.25">
      <c r="A459" s="141"/>
      <c r="B459" s="10" t="s">
        <v>248</v>
      </c>
      <c r="C459" s="3" t="s">
        <v>30</v>
      </c>
      <c r="D459" s="1" t="s">
        <v>249</v>
      </c>
      <c r="E459" s="54">
        <v>60</v>
      </c>
      <c r="F459" s="93">
        <v>60</v>
      </c>
      <c r="G459" s="49" t="s">
        <v>289</v>
      </c>
      <c r="H459" s="136">
        <v>67</v>
      </c>
      <c r="I459" s="55">
        <f t="shared" si="62"/>
        <v>1.1166666666666667</v>
      </c>
      <c r="J459" s="31" t="str">
        <f t="shared" si="61"/>
        <v>MUY ALTO</v>
      </c>
      <c r="K459" s="33">
        <f>+Hoja1!K459/Hoja1!$U$1</f>
        <v>25</v>
      </c>
      <c r="L459" s="33">
        <f>+Hoja1!L459/Hoja1!$U$1</f>
        <v>12.95</v>
      </c>
      <c r="M459" s="132">
        <f>+Hoja1!M459/Hoja1!$U$1</f>
        <v>5.1800000000000006E-7</v>
      </c>
      <c r="N459" s="33">
        <f>+Hoja1!N459/Hoja1!$U$1</f>
        <v>1.4558249999999999</v>
      </c>
      <c r="O459" s="33">
        <f>+Hoja1!O459/Hoja1!$U$1</f>
        <v>10.5</v>
      </c>
      <c r="P459" s="127">
        <f t="shared" si="60"/>
        <v>0.81081081081081086</v>
      </c>
      <c r="Q459" s="31" t="str">
        <f t="shared" si="58"/>
        <v>MUY ALTO</v>
      </c>
      <c r="R459" s="102"/>
      <c r="S459" s="32">
        <f t="shared" si="63"/>
        <v>0.90540540540540548</v>
      </c>
      <c r="T459" s="31" t="str">
        <f t="shared" si="59"/>
        <v>MUY ALTO</v>
      </c>
    </row>
    <row r="460" spans="1:20" ht="38.25" hidden="1" x14ac:dyDescent="0.25">
      <c r="A460" s="141"/>
      <c r="B460" s="10" t="s">
        <v>248</v>
      </c>
      <c r="C460" s="3" t="s">
        <v>31</v>
      </c>
      <c r="D460" s="1" t="s">
        <v>249</v>
      </c>
      <c r="E460" s="54">
        <v>84</v>
      </c>
      <c r="F460" s="93">
        <v>80</v>
      </c>
      <c r="G460" s="49" t="s">
        <v>289</v>
      </c>
      <c r="H460" s="136">
        <v>84</v>
      </c>
      <c r="I460" s="55">
        <f t="shared" si="62"/>
        <v>1.05</v>
      </c>
      <c r="J460" s="31" t="str">
        <f t="shared" si="61"/>
        <v>MUY ALTO</v>
      </c>
      <c r="K460" s="33">
        <f>+Hoja1!K460/Hoja1!$U$1</f>
        <v>25</v>
      </c>
      <c r="L460" s="33">
        <f>+Hoja1!L460/Hoja1!$U$1</f>
        <v>14.435931</v>
      </c>
      <c r="M460" s="132">
        <f>+Hoja1!M460/Hoja1!$U$1</f>
        <v>5.7743723999999996E-7</v>
      </c>
      <c r="N460" s="33">
        <f>+Hoja1!N460/Hoja1!$U$1</f>
        <v>1.37416</v>
      </c>
      <c r="O460" s="33">
        <f>+Hoja1!O460/Hoja1!$U$1</f>
        <v>11.98</v>
      </c>
      <c r="P460" s="127">
        <f t="shared" si="60"/>
        <v>0.82987373658131236</v>
      </c>
      <c r="Q460" s="31" t="str">
        <f t="shared" si="58"/>
        <v>MUY ALTO</v>
      </c>
      <c r="R460" s="102"/>
      <c r="S460" s="32">
        <f t="shared" si="63"/>
        <v>0.87136742341037798</v>
      </c>
      <c r="T460" s="31" t="str">
        <f t="shared" si="59"/>
        <v>MUY ALTO</v>
      </c>
    </row>
    <row r="461" spans="1:20" ht="38.25" hidden="1" x14ac:dyDescent="0.25">
      <c r="A461" s="141"/>
      <c r="B461" s="10" t="s">
        <v>248</v>
      </c>
      <c r="C461" s="3" t="s">
        <v>27</v>
      </c>
      <c r="D461" s="1" t="s">
        <v>250</v>
      </c>
      <c r="E461" s="54">
        <v>76</v>
      </c>
      <c r="F461" s="93">
        <v>170</v>
      </c>
      <c r="G461" s="49" t="s">
        <v>289</v>
      </c>
      <c r="H461" s="136">
        <v>283</v>
      </c>
      <c r="I461" s="55">
        <f t="shared" si="62"/>
        <v>1.6647058823529413</v>
      </c>
      <c r="J461" s="31" t="str">
        <f t="shared" si="61"/>
        <v>MUY ALTO</v>
      </c>
      <c r="K461" s="33">
        <f>+Hoja1!K461/Hoja1!$U$1</f>
        <v>951</v>
      </c>
      <c r="L461" s="33">
        <f>+Hoja1!L461/Hoja1!$U$1</f>
        <v>252.378817</v>
      </c>
      <c r="M461" s="132">
        <f>+Hoja1!M461/Hoja1!$U$1</f>
        <v>2.6538256256572027E-7</v>
      </c>
      <c r="N461" s="33">
        <f>+Hoja1!N461/Hoja1!$U$1</f>
        <v>142.43424899999999</v>
      </c>
      <c r="O461" s="33">
        <f>+Hoja1!O461/Hoja1!$U$1</f>
        <v>233.23424900000001</v>
      </c>
      <c r="P461" s="127">
        <f t="shared" si="60"/>
        <v>0.92414352271094136</v>
      </c>
      <c r="Q461" s="31" t="str">
        <f t="shared" si="58"/>
        <v>MUY ALTO</v>
      </c>
      <c r="R461" s="102"/>
      <c r="S461" s="32">
        <f t="shared" si="63"/>
        <v>1.5384271583952731</v>
      </c>
      <c r="T461" s="31" t="str">
        <f t="shared" si="59"/>
        <v>MUY ALTO</v>
      </c>
    </row>
    <row r="462" spans="1:20" ht="38.25" hidden="1" x14ac:dyDescent="0.25">
      <c r="A462" s="141"/>
      <c r="B462" s="10" t="s">
        <v>248</v>
      </c>
      <c r="C462" s="3" t="s">
        <v>29</v>
      </c>
      <c r="D462" s="1" t="s">
        <v>250</v>
      </c>
      <c r="E462" s="54">
        <v>23</v>
      </c>
      <c r="F462" s="93">
        <v>6</v>
      </c>
      <c r="G462" s="49" t="s">
        <v>289</v>
      </c>
      <c r="H462" s="136">
        <v>47</v>
      </c>
      <c r="I462" s="55">
        <f t="shared" si="62"/>
        <v>7.833333333333333</v>
      </c>
      <c r="J462" s="31" t="str">
        <f t="shared" si="61"/>
        <v>MUY ALTO</v>
      </c>
      <c r="K462" s="33">
        <f>+Hoja1!K462/Hoja1!$U$1</f>
        <v>10</v>
      </c>
      <c r="L462" s="33">
        <f>+Hoja1!L462/Hoja1!$U$1</f>
        <v>0</v>
      </c>
      <c r="M462" s="132">
        <f>+Hoja1!M462/Hoja1!$U$1</f>
        <v>0</v>
      </c>
      <c r="N462" s="33">
        <f>+Hoja1!N462/Hoja1!$U$1</f>
        <v>0</v>
      </c>
      <c r="O462" s="33">
        <f>+Hoja1!O462/Hoja1!$U$1</f>
        <v>0</v>
      </c>
      <c r="P462" s="127" t="e">
        <f t="shared" si="60"/>
        <v>#DIV/0!</v>
      </c>
      <c r="Q462" s="31" t="e">
        <f t="shared" si="58"/>
        <v>#DIV/0!</v>
      </c>
      <c r="R462" s="102"/>
      <c r="S462" s="32" t="e">
        <f t="shared" si="63"/>
        <v>#DIV/0!</v>
      </c>
      <c r="T462" s="31" t="e">
        <f t="shared" si="59"/>
        <v>#DIV/0!</v>
      </c>
    </row>
    <row r="463" spans="1:20" ht="38.25" hidden="1" x14ac:dyDescent="0.25">
      <c r="A463" s="141"/>
      <c r="B463" s="10" t="s">
        <v>248</v>
      </c>
      <c r="C463" s="3" t="s">
        <v>30</v>
      </c>
      <c r="D463" s="1" t="s">
        <v>250</v>
      </c>
      <c r="E463" s="54">
        <v>17</v>
      </c>
      <c r="F463" s="93">
        <v>6</v>
      </c>
      <c r="G463" s="49" t="s">
        <v>289</v>
      </c>
      <c r="H463" s="136">
        <v>38</v>
      </c>
      <c r="I463" s="55">
        <f t="shared" si="62"/>
        <v>6.333333333333333</v>
      </c>
      <c r="J463" s="31" t="str">
        <f t="shared" si="61"/>
        <v>MUY ALTO</v>
      </c>
      <c r="K463" s="33">
        <f>+Hoja1!K463/Hoja1!$U$1</f>
        <v>10</v>
      </c>
      <c r="L463" s="33">
        <f>+Hoja1!L463/Hoja1!$U$1</f>
        <v>0</v>
      </c>
      <c r="M463" s="132">
        <f>+Hoja1!M463/Hoja1!$U$1</f>
        <v>0</v>
      </c>
      <c r="N463" s="33">
        <f>+Hoja1!N463/Hoja1!$U$1</f>
        <v>0</v>
      </c>
      <c r="O463" s="33">
        <f>+Hoja1!O463/Hoja1!$U$1</f>
        <v>0</v>
      </c>
      <c r="P463" s="127" t="e">
        <f t="shared" si="60"/>
        <v>#DIV/0!</v>
      </c>
      <c r="Q463" s="31" t="e">
        <f t="shared" si="58"/>
        <v>#DIV/0!</v>
      </c>
      <c r="R463" s="102"/>
      <c r="S463" s="32" t="e">
        <f t="shared" si="63"/>
        <v>#DIV/0!</v>
      </c>
      <c r="T463" s="31" t="e">
        <f t="shared" si="59"/>
        <v>#DIV/0!</v>
      </c>
    </row>
    <row r="464" spans="1:20" ht="38.25" hidden="1" x14ac:dyDescent="0.25">
      <c r="A464" s="141"/>
      <c r="B464" s="10" t="s">
        <v>248</v>
      </c>
      <c r="C464" s="3" t="s">
        <v>31</v>
      </c>
      <c r="D464" s="1" t="s">
        <v>250</v>
      </c>
      <c r="E464" s="54">
        <v>23</v>
      </c>
      <c r="F464" s="93">
        <v>8</v>
      </c>
      <c r="G464" s="49" t="s">
        <v>289</v>
      </c>
      <c r="H464" s="136">
        <v>45</v>
      </c>
      <c r="I464" s="55">
        <f t="shared" si="62"/>
        <v>5.625</v>
      </c>
      <c r="J464" s="31" t="str">
        <f t="shared" si="61"/>
        <v>MUY ALTO</v>
      </c>
      <c r="K464" s="33">
        <f>+Hoja1!K464/Hoja1!$U$1</f>
        <v>15</v>
      </c>
      <c r="L464" s="33">
        <f>+Hoja1!L464/Hoja1!$U$1</f>
        <v>0</v>
      </c>
      <c r="M464" s="132">
        <f>+Hoja1!M464/Hoja1!$U$1</f>
        <v>0</v>
      </c>
      <c r="N464" s="33">
        <f>+Hoja1!N464/Hoja1!$U$1</f>
        <v>0</v>
      </c>
      <c r="O464" s="33">
        <f>+Hoja1!O464/Hoja1!$U$1</f>
        <v>0</v>
      </c>
      <c r="P464" s="127" t="e">
        <f t="shared" si="60"/>
        <v>#DIV/0!</v>
      </c>
      <c r="Q464" s="31" t="e">
        <f t="shared" si="58"/>
        <v>#DIV/0!</v>
      </c>
      <c r="R464" s="102"/>
      <c r="S464" s="32" t="e">
        <f t="shared" si="63"/>
        <v>#DIV/0!</v>
      </c>
      <c r="T464" s="31" t="e">
        <f t="shared" si="59"/>
        <v>#DIV/0!</v>
      </c>
    </row>
    <row r="465" spans="1:20" ht="38.25" hidden="1" x14ac:dyDescent="0.25">
      <c r="A465" s="141"/>
      <c r="B465" s="10" t="s">
        <v>248</v>
      </c>
      <c r="C465" s="3" t="s">
        <v>27</v>
      </c>
      <c r="D465" s="1" t="s">
        <v>251</v>
      </c>
      <c r="E465" s="54">
        <v>124</v>
      </c>
      <c r="F465" s="93">
        <v>70</v>
      </c>
      <c r="G465" s="49" t="s">
        <v>289</v>
      </c>
      <c r="H465" s="136">
        <v>198</v>
      </c>
      <c r="I465" s="55">
        <f t="shared" si="62"/>
        <v>2.8285714285714287</v>
      </c>
      <c r="J465" s="31" t="str">
        <f t="shared" si="61"/>
        <v>MUY ALTO</v>
      </c>
      <c r="K465" s="33">
        <f>+Hoja1!K465/Hoja1!$U$1</f>
        <v>290</v>
      </c>
      <c r="L465" s="33">
        <f>+Hoja1!L465/Hoja1!$U$1</f>
        <v>252.2</v>
      </c>
      <c r="M465" s="132">
        <f>+Hoja1!M465/Hoja1!$U$1</f>
        <v>8.6965517241379309E-7</v>
      </c>
      <c r="N465" s="33">
        <f>+Hoja1!N465/Hoja1!$U$1</f>
        <v>86.719093000000001</v>
      </c>
      <c r="O465" s="33">
        <f>+Hoja1!O465/Hoja1!$U$1</f>
        <v>119.64</v>
      </c>
      <c r="P465" s="127">
        <f t="shared" si="60"/>
        <v>0.474385408406027</v>
      </c>
      <c r="Q465" s="31" t="str">
        <f t="shared" si="58"/>
        <v>MEDIO</v>
      </c>
      <c r="R465" s="102"/>
      <c r="S465" s="32">
        <f t="shared" si="63"/>
        <v>1.3418330123484765</v>
      </c>
      <c r="T465" s="31" t="str">
        <f t="shared" si="59"/>
        <v>MUY ALTO</v>
      </c>
    </row>
    <row r="466" spans="1:20" ht="38.25" hidden="1" x14ac:dyDescent="0.25">
      <c r="A466" s="141"/>
      <c r="B466" s="10" t="s">
        <v>248</v>
      </c>
      <c r="C466" s="3" t="s">
        <v>29</v>
      </c>
      <c r="D466" s="1" t="s">
        <v>251</v>
      </c>
      <c r="E466" s="54">
        <v>22</v>
      </c>
      <c r="F466" s="93">
        <v>15</v>
      </c>
      <c r="G466" s="49" t="s">
        <v>289</v>
      </c>
      <c r="H466" s="136">
        <v>32</v>
      </c>
      <c r="I466" s="55">
        <f t="shared" si="62"/>
        <v>2.1333333333333333</v>
      </c>
      <c r="J466" s="31" t="str">
        <f t="shared" si="61"/>
        <v>MUY ALTO</v>
      </c>
      <c r="K466" s="33">
        <f>+Hoja1!K466/Hoja1!$U$1</f>
        <v>10</v>
      </c>
      <c r="L466" s="33">
        <f>+Hoja1!L466/Hoja1!$U$1</f>
        <v>13.5</v>
      </c>
      <c r="M466" s="132">
        <f>+Hoja1!M466/Hoja1!$U$1</f>
        <v>1.35E-6</v>
      </c>
      <c r="N466" s="33">
        <f>+Hoja1!N466/Hoja1!$U$1</f>
        <v>7.74</v>
      </c>
      <c r="O466" s="33">
        <f>+Hoja1!O466/Hoja1!$U$1</f>
        <v>7.74</v>
      </c>
      <c r="P466" s="127">
        <f t="shared" si="60"/>
        <v>0.57333333333333336</v>
      </c>
      <c r="Q466" s="31" t="str">
        <f t="shared" si="58"/>
        <v>MEDIO</v>
      </c>
      <c r="R466" s="102"/>
      <c r="S466" s="32">
        <f t="shared" si="63"/>
        <v>1.2231111111111113</v>
      </c>
      <c r="T466" s="31" t="str">
        <f t="shared" si="59"/>
        <v>MUY ALTO</v>
      </c>
    </row>
    <row r="467" spans="1:20" ht="38.25" hidden="1" x14ac:dyDescent="0.25">
      <c r="A467" s="141"/>
      <c r="B467" s="10" t="s">
        <v>248</v>
      </c>
      <c r="C467" s="3" t="s">
        <v>30</v>
      </c>
      <c r="D467" s="1" t="s">
        <v>251</v>
      </c>
      <c r="E467" s="54">
        <v>22</v>
      </c>
      <c r="F467" s="93">
        <v>10</v>
      </c>
      <c r="G467" s="49" t="s">
        <v>289</v>
      </c>
      <c r="H467" s="136">
        <v>26</v>
      </c>
      <c r="I467" s="55">
        <f t="shared" si="62"/>
        <v>2.6</v>
      </c>
      <c r="J467" s="31" t="str">
        <f t="shared" si="61"/>
        <v>MUY ALTO</v>
      </c>
      <c r="K467" s="33">
        <f>+Hoja1!K467/Hoja1!$U$1</f>
        <v>10</v>
      </c>
      <c r="L467" s="33">
        <f>+Hoja1!L467/Hoja1!$U$1</f>
        <v>13.5</v>
      </c>
      <c r="M467" s="132">
        <f>+Hoja1!M467/Hoja1!$U$1</f>
        <v>1.35E-6</v>
      </c>
      <c r="N467" s="33">
        <f>+Hoja1!N467/Hoja1!$U$1</f>
        <v>6.75</v>
      </c>
      <c r="O467" s="33">
        <f>+Hoja1!O467/Hoja1!$U$1</f>
        <v>6.75</v>
      </c>
      <c r="P467" s="127">
        <f t="shared" si="60"/>
        <v>0.5</v>
      </c>
      <c r="Q467" s="31" t="str">
        <f t="shared" si="58"/>
        <v>MEDIO</v>
      </c>
      <c r="R467" s="102"/>
      <c r="S467" s="32">
        <f t="shared" si="63"/>
        <v>1.3</v>
      </c>
      <c r="T467" s="31" t="str">
        <f t="shared" si="59"/>
        <v>MUY ALTO</v>
      </c>
    </row>
    <row r="468" spans="1:20" ht="38.25" hidden="1" x14ac:dyDescent="0.25">
      <c r="A468" s="141"/>
      <c r="B468" s="10" t="s">
        <v>248</v>
      </c>
      <c r="C468" s="3" t="s">
        <v>31</v>
      </c>
      <c r="D468" s="1" t="s">
        <v>251</v>
      </c>
      <c r="E468" s="54">
        <v>22</v>
      </c>
      <c r="F468" s="93">
        <v>15</v>
      </c>
      <c r="G468" s="49" t="s">
        <v>289</v>
      </c>
      <c r="H468" s="136">
        <v>54</v>
      </c>
      <c r="I468" s="55">
        <f t="shared" si="62"/>
        <v>3.6</v>
      </c>
      <c r="J468" s="31" t="str">
        <f t="shared" si="61"/>
        <v>MUY ALTO</v>
      </c>
      <c r="K468" s="33">
        <f>+Hoja1!K468/Hoja1!$U$1</f>
        <v>15</v>
      </c>
      <c r="L468" s="33">
        <f>+Hoja1!L468/Hoja1!$U$1</f>
        <v>13.5</v>
      </c>
      <c r="M468" s="132">
        <f>+Hoja1!M468/Hoja1!$U$1</f>
        <v>9.0000000000000007E-7</v>
      </c>
      <c r="N468" s="33">
        <f>+Hoja1!N468/Hoja1!$U$1</f>
        <v>6.75</v>
      </c>
      <c r="O468" s="33">
        <f>+Hoja1!O468/Hoja1!$U$1</f>
        <v>6.75</v>
      </c>
      <c r="P468" s="127">
        <f t="shared" si="60"/>
        <v>0.5</v>
      </c>
      <c r="Q468" s="31" t="str">
        <f t="shared" si="58"/>
        <v>MEDIO</v>
      </c>
      <c r="R468" s="102"/>
      <c r="S468" s="32">
        <f t="shared" si="63"/>
        <v>1.8</v>
      </c>
      <c r="T468" s="31" t="str">
        <f t="shared" si="59"/>
        <v>MUY ALTO</v>
      </c>
    </row>
    <row r="469" spans="1:20" ht="51" hidden="1" x14ac:dyDescent="0.25">
      <c r="A469" s="141"/>
      <c r="B469" s="10" t="s">
        <v>248</v>
      </c>
      <c r="C469" s="3" t="s">
        <v>27</v>
      </c>
      <c r="D469" s="1" t="s">
        <v>252</v>
      </c>
      <c r="E469" s="54">
        <v>0</v>
      </c>
      <c r="F469" s="93">
        <v>400</v>
      </c>
      <c r="G469" s="49" t="s">
        <v>289</v>
      </c>
      <c r="H469" s="136">
        <v>174</v>
      </c>
      <c r="I469" s="55">
        <f t="shared" si="62"/>
        <v>0.435</v>
      </c>
      <c r="J469" s="31" t="str">
        <f t="shared" si="61"/>
        <v>MEDIO</v>
      </c>
      <c r="K469" s="33">
        <f>+Hoja1!K469/Hoja1!$U$1</f>
        <v>54.4</v>
      </c>
      <c r="L469" s="33">
        <f>+Hoja1!L469/Hoja1!$U$1</f>
        <v>0</v>
      </c>
      <c r="M469" s="132">
        <f>+Hoja1!M469/Hoja1!$U$1</f>
        <v>0</v>
      </c>
      <c r="N469" s="33">
        <f>+Hoja1!N469/Hoja1!$U$1</f>
        <v>0</v>
      </c>
      <c r="O469" s="33">
        <f>+Hoja1!O469/Hoja1!$U$1</f>
        <v>0</v>
      </c>
      <c r="P469" s="127" t="e">
        <f t="shared" si="60"/>
        <v>#DIV/0!</v>
      </c>
      <c r="Q469" s="31" t="e">
        <f t="shared" si="58"/>
        <v>#DIV/0!</v>
      </c>
      <c r="R469" s="102"/>
      <c r="S469" s="32" t="e">
        <f t="shared" si="63"/>
        <v>#DIV/0!</v>
      </c>
      <c r="T469" s="31" t="e">
        <f t="shared" si="59"/>
        <v>#DIV/0!</v>
      </c>
    </row>
    <row r="470" spans="1:20" ht="51" hidden="1" x14ac:dyDescent="0.25">
      <c r="A470" s="141"/>
      <c r="B470" s="10" t="s">
        <v>248</v>
      </c>
      <c r="C470" s="3" t="s">
        <v>29</v>
      </c>
      <c r="D470" s="1" t="s">
        <v>252</v>
      </c>
      <c r="E470" s="54">
        <v>0</v>
      </c>
      <c r="F470" s="93">
        <v>100</v>
      </c>
      <c r="G470" s="49" t="s">
        <v>289</v>
      </c>
      <c r="H470" s="136">
        <v>0</v>
      </c>
      <c r="I470" s="55">
        <f t="shared" si="62"/>
        <v>0</v>
      </c>
      <c r="J470" s="31" t="str">
        <f t="shared" si="61"/>
        <v>MUY BAJO</v>
      </c>
      <c r="K470" s="33">
        <f>+Hoja1!K470/Hoja1!$U$1</f>
        <v>13</v>
      </c>
      <c r="L470" s="33">
        <f>+Hoja1!L470/Hoja1!$U$1</f>
        <v>0</v>
      </c>
      <c r="M470" s="132">
        <f>+Hoja1!M470/Hoja1!$U$1</f>
        <v>0</v>
      </c>
      <c r="N470" s="33">
        <f>+Hoja1!N470/Hoja1!$U$1</f>
        <v>0</v>
      </c>
      <c r="O470" s="33">
        <f>+Hoja1!O470/Hoja1!$U$1</f>
        <v>0</v>
      </c>
      <c r="P470" s="127" t="e">
        <f t="shared" si="60"/>
        <v>#DIV/0!</v>
      </c>
      <c r="Q470" s="31" t="e">
        <f t="shared" si="58"/>
        <v>#DIV/0!</v>
      </c>
      <c r="R470" s="102"/>
      <c r="S470" s="32" t="e">
        <f t="shared" si="63"/>
        <v>#DIV/0!</v>
      </c>
      <c r="T470" s="31" t="e">
        <f t="shared" si="59"/>
        <v>#DIV/0!</v>
      </c>
    </row>
    <row r="471" spans="1:20" ht="51" hidden="1" x14ac:dyDescent="0.25">
      <c r="A471" s="141"/>
      <c r="B471" s="10" t="s">
        <v>248</v>
      </c>
      <c r="C471" s="3" t="s">
        <v>30</v>
      </c>
      <c r="D471" s="1" t="s">
        <v>252</v>
      </c>
      <c r="E471" s="54">
        <v>0</v>
      </c>
      <c r="F471" s="93">
        <v>100</v>
      </c>
      <c r="G471" s="49" t="s">
        <v>289</v>
      </c>
      <c r="H471" s="136">
        <v>0</v>
      </c>
      <c r="I471" s="55">
        <f t="shared" si="62"/>
        <v>0</v>
      </c>
      <c r="J471" s="31" t="str">
        <f t="shared" si="61"/>
        <v>MUY BAJO</v>
      </c>
      <c r="K471" s="33">
        <f>+Hoja1!K471/Hoja1!$U$1</f>
        <v>13</v>
      </c>
      <c r="L471" s="33">
        <f>+Hoja1!L471/Hoja1!$U$1</f>
        <v>0</v>
      </c>
      <c r="M471" s="132">
        <f>+Hoja1!M471/Hoja1!$U$1</f>
        <v>0</v>
      </c>
      <c r="N471" s="33">
        <f>+Hoja1!N471/Hoja1!$U$1</f>
        <v>0</v>
      </c>
      <c r="O471" s="33">
        <f>+Hoja1!O471/Hoja1!$U$1</f>
        <v>0</v>
      </c>
      <c r="P471" s="127" t="e">
        <f t="shared" si="60"/>
        <v>#DIV/0!</v>
      </c>
      <c r="Q471" s="31" t="e">
        <f t="shared" si="58"/>
        <v>#DIV/0!</v>
      </c>
      <c r="R471" s="102"/>
      <c r="S471" s="32" t="e">
        <f t="shared" si="63"/>
        <v>#DIV/0!</v>
      </c>
      <c r="T471" s="31" t="e">
        <f t="shared" si="59"/>
        <v>#DIV/0!</v>
      </c>
    </row>
    <row r="472" spans="1:20" ht="51" hidden="1" x14ac:dyDescent="0.25">
      <c r="A472" s="141"/>
      <c r="B472" s="10" t="s">
        <v>248</v>
      </c>
      <c r="C472" s="3" t="s">
        <v>31</v>
      </c>
      <c r="D472" s="1" t="s">
        <v>252</v>
      </c>
      <c r="E472" s="54">
        <v>0</v>
      </c>
      <c r="F472" s="93">
        <v>100</v>
      </c>
      <c r="G472" s="49" t="s">
        <v>289</v>
      </c>
      <c r="H472" s="136">
        <v>0</v>
      </c>
      <c r="I472" s="55">
        <f t="shared" si="62"/>
        <v>0</v>
      </c>
      <c r="J472" s="31" t="str">
        <f t="shared" si="61"/>
        <v>MUY BAJO</v>
      </c>
      <c r="K472" s="33">
        <f>+Hoja1!K472/Hoja1!$U$1</f>
        <v>13</v>
      </c>
      <c r="L472" s="33">
        <f>+Hoja1!L472/Hoja1!$U$1</f>
        <v>0</v>
      </c>
      <c r="M472" s="132">
        <f>+Hoja1!M472/Hoja1!$U$1</f>
        <v>0</v>
      </c>
      <c r="N472" s="33">
        <f>+Hoja1!N472/Hoja1!$U$1</f>
        <v>0</v>
      </c>
      <c r="O472" s="33">
        <f>+Hoja1!O472/Hoja1!$U$1</f>
        <v>0</v>
      </c>
      <c r="P472" s="127" t="e">
        <f t="shared" si="60"/>
        <v>#DIV/0!</v>
      </c>
      <c r="Q472" s="31" t="e">
        <f t="shared" si="58"/>
        <v>#DIV/0!</v>
      </c>
      <c r="R472" s="102"/>
      <c r="S472" s="32" t="e">
        <f t="shared" si="63"/>
        <v>#DIV/0!</v>
      </c>
      <c r="T472" s="31" t="e">
        <f t="shared" si="59"/>
        <v>#DIV/0!</v>
      </c>
    </row>
    <row r="473" spans="1:20" ht="25.5" hidden="1" x14ac:dyDescent="0.25">
      <c r="A473" s="141"/>
      <c r="B473" s="10" t="s">
        <v>248</v>
      </c>
      <c r="C473" s="3" t="s">
        <v>27</v>
      </c>
      <c r="D473" s="1" t="s">
        <v>253</v>
      </c>
      <c r="E473" s="54">
        <v>0</v>
      </c>
      <c r="F473" s="93">
        <v>100</v>
      </c>
      <c r="G473" s="49" t="s">
        <v>289</v>
      </c>
      <c r="H473" s="136">
        <v>200</v>
      </c>
      <c r="I473" s="55">
        <f t="shared" si="62"/>
        <v>2</v>
      </c>
      <c r="J473" s="31" t="str">
        <f t="shared" si="61"/>
        <v>MUY ALTO</v>
      </c>
      <c r="K473" s="33">
        <f>+Hoja1!K473/Hoja1!$U$1</f>
        <v>27.2</v>
      </c>
      <c r="L473" s="33">
        <f>+Hoja1!L473/Hoja1!$U$1</f>
        <v>0</v>
      </c>
      <c r="M473" s="132">
        <f>+Hoja1!M473/Hoja1!$U$1</f>
        <v>0</v>
      </c>
      <c r="N473" s="33">
        <f>+Hoja1!N473/Hoja1!$U$1</f>
        <v>0</v>
      </c>
      <c r="O473" s="33">
        <f>+Hoja1!O473/Hoja1!$U$1</f>
        <v>0</v>
      </c>
      <c r="P473" s="127" t="e">
        <f t="shared" si="60"/>
        <v>#DIV/0!</v>
      </c>
      <c r="Q473" s="31" t="e">
        <f t="shared" si="58"/>
        <v>#DIV/0!</v>
      </c>
      <c r="R473" s="102"/>
      <c r="S473" s="32" t="e">
        <f t="shared" si="63"/>
        <v>#DIV/0!</v>
      </c>
      <c r="T473" s="31" t="e">
        <f t="shared" si="59"/>
        <v>#DIV/0!</v>
      </c>
    </row>
    <row r="474" spans="1:20" ht="25.5" hidden="1" x14ac:dyDescent="0.25">
      <c r="A474" s="141"/>
      <c r="B474" s="10" t="s">
        <v>248</v>
      </c>
      <c r="C474" s="3" t="s">
        <v>29</v>
      </c>
      <c r="D474" s="1" t="s">
        <v>253</v>
      </c>
      <c r="E474" s="54">
        <v>0</v>
      </c>
      <c r="F474" s="93">
        <v>20</v>
      </c>
      <c r="G474" s="49" t="s">
        <v>289</v>
      </c>
      <c r="H474" s="136">
        <v>0</v>
      </c>
      <c r="I474" s="55">
        <f t="shared" si="62"/>
        <v>0</v>
      </c>
      <c r="J474" s="31" t="str">
        <f t="shared" si="61"/>
        <v>MUY BAJO</v>
      </c>
      <c r="K474" s="33">
        <f>+Hoja1!K474/Hoja1!$U$1</f>
        <v>13</v>
      </c>
      <c r="L474" s="33">
        <f>+Hoja1!L474/Hoja1!$U$1</f>
        <v>0</v>
      </c>
      <c r="M474" s="132">
        <f>+Hoja1!M474/Hoja1!$U$1</f>
        <v>0</v>
      </c>
      <c r="N474" s="33">
        <f>+Hoja1!N474/Hoja1!$U$1</f>
        <v>0</v>
      </c>
      <c r="O474" s="33">
        <f>+Hoja1!O474/Hoja1!$U$1</f>
        <v>0</v>
      </c>
      <c r="P474" s="127" t="e">
        <f t="shared" si="60"/>
        <v>#DIV/0!</v>
      </c>
      <c r="Q474" s="31" t="e">
        <f t="shared" si="58"/>
        <v>#DIV/0!</v>
      </c>
      <c r="R474" s="102"/>
      <c r="S474" s="32" t="e">
        <f t="shared" si="63"/>
        <v>#DIV/0!</v>
      </c>
      <c r="T474" s="31" t="e">
        <f t="shared" si="59"/>
        <v>#DIV/0!</v>
      </c>
    </row>
    <row r="475" spans="1:20" ht="25.5" hidden="1" x14ac:dyDescent="0.25">
      <c r="A475" s="141"/>
      <c r="B475" s="10" t="s">
        <v>248</v>
      </c>
      <c r="C475" s="3" t="s">
        <v>30</v>
      </c>
      <c r="D475" s="1" t="s">
        <v>253</v>
      </c>
      <c r="E475" s="54">
        <v>0</v>
      </c>
      <c r="F475" s="93">
        <v>20</v>
      </c>
      <c r="G475" s="49" t="s">
        <v>289</v>
      </c>
      <c r="H475" s="136">
        <v>0</v>
      </c>
      <c r="I475" s="55">
        <f t="shared" si="62"/>
        <v>0</v>
      </c>
      <c r="J475" s="31" t="str">
        <f t="shared" si="61"/>
        <v>MUY BAJO</v>
      </c>
      <c r="K475" s="33">
        <f>+Hoja1!K475/Hoja1!$U$1</f>
        <v>13</v>
      </c>
      <c r="L475" s="33">
        <f>+Hoja1!L475/Hoja1!$U$1</f>
        <v>0</v>
      </c>
      <c r="M475" s="132">
        <f>+Hoja1!M475/Hoja1!$U$1</f>
        <v>0</v>
      </c>
      <c r="N475" s="33">
        <f>+Hoja1!N475/Hoja1!$U$1</f>
        <v>0</v>
      </c>
      <c r="O475" s="33">
        <f>+Hoja1!O475/Hoja1!$U$1</f>
        <v>0</v>
      </c>
      <c r="P475" s="127" t="e">
        <f t="shared" si="60"/>
        <v>#DIV/0!</v>
      </c>
      <c r="Q475" s="31" t="e">
        <f t="shared" si="58"/>
        <v>#DIV/0!</v>
      </c>
      <c r="R475" s="102"/>
      <c r="S475" s="32" t="e">
        <f t="shared" si="63"/>
        <v>#DIV/0!</v>
      </c>
      <c r="T475" s="31" t="e">
        <f t="shared" si="59"/>
        <v>#DIV/0!</v>
      </c>
    </row>
    <row r="476" spans="1:20" ht="25.5" hidden="1" x14ac:dyDescent="0.25">
      <c r="A476" s="141"/>
      <c r="B476" s="10" t="s">
        <v>248</v>
      </c>
      <c r="C476" s="3" t="s">
        <v>31</v>
      </c>
      <c r="D476" s="1" t="s">
        <v>253</v>
      </c>
      <c r="E476" s="54">
        <v>0</v>
      </c>
      <c r="F476" s="93">
        <v>20</v>
      </c>
      <c r="G476" s="49" t="s">
        <v>289</v>
      </c>
      <c r="H476" s="136">
        <v>0</v>
      </c>
      <c r="I476" s="55">
        <f t="shared" si="62"/>
        <v>0</v>
      </c>
      <c r="J476" s="31" t="str">
        <f t="shared" si="61"/>
        <v>MUY BAJO</v>
      </c>
      <c r="K476" s="33">
        <f>+Hoja1!K476/Hoja1!$U$1</f>
        <v>13</v>
      </c>
      <c r="L476" s="33">
        <f>+Hoja1!L476/Hoja1!$U$1</f>
        <v>0</v>
      </c>
      <c r="M476" s="132">
        <f>+Hoja1!M476/Hoja1!$U$1</f>
        <v>0</v>
      </c>
      <c r="N476" s="33">
        <f>+Hoja1!N476/Hoja1!$U$1</f>
        <v>0</v>
      </c>
      <c r="O476" s="33">
        <f>+Hoja1!O476/Hoja1!$U$1</f>
        <v>0</v>
      </c>
      <c r="P476" s="127" t="e">
        <f t="shared" si="60"/>
        <v>#DIV/0!</v>
      </c>
      <c r="Q476" s="31" t="e">
        <f t="shared" si="58"/>
        <v>#DIV/0!</v>
      </c>
      <c r="R476" s="102"/>
      <c r="S476" s="32" t="e">
        <f t="shared" si="63"/>
        <v>#DIV/0!</v>
      </c>
      <c r="T476" s="31" t="e">
        <f t="shared" si="59"/>
        <v>#DIV/0!</v>
      </c>
    </row>
    <row r="477" spans="1:20" ht="38.25" hidden="1" x14ac:dyDescent="0.25">
      <c r="A477" s="141"/>
      <c r="B477" s="10" t="s">
        <v>254</v>
      </c>
      <c r="C477" s="3" t="s">
        <v>27</v>
      </c>
      <c r="D477" s="1" t="s">
        <v>255</v>
      </c>
      <c r="E477" s="54">
        <v>44</v>
      </c>
      <c r="F477" s="93">
        <v>16</v>
      </c>
      <c r="G477" s="49" t="s">
        <v>289</v>
      </c>
      <c r="H477" s="136">
        <v>16</v>
      </c>
      <c r="I477" s="55">
        <f t="shared" si="62"/>
        <v>1</v>
      </c>
      <c r="J477" s="31" t="str">
        <f t="shared" si="61"/>
        <v>MUY ALTO</v>
      </c>
      <c r="K477" s="33">
        <f>+Hoja1!K477/Hoja1!$U$1</f>
        <v>400</v>
      </c>
      <c r="L477" s="33">
        <f>+Hoja1!L477/Hoja1!$U$1</f>
        <v>192.11666500000001</v>
      </c>
      <c r="M477" s="132">
        <f>+Hoja1!M477/Hoja1!$U$1</f>
        <v>4.8029166249999996E-7</v>
      </c>
      <c r="N477" s="33">
        <f>+Hoja1!N477/Hoja1!$U$1</f>
        <v>37.671238000000002</v>
      </c>
      <c r="O477" s="33">
        <f>+Hoja1!O477/Hoja1!$U$1</f>
        <v>183.9</v>
      </c>
      <c r="P477" s="127">
        <f t="shared" si="60"/>
        <v>0.9572308576145645</v>
      </c>
      <c r="Q477" s="31" t="str">
        <f t="shared" si="58"/>
        <v>MUY ALTO</v>
      </c>
      <c r="R477" s="102"/>
      <c r="S477" s="32">
        <f t="shared" si="63"/>
        <v>0.9572308576145645</v>
      </c>
      <c r="T477" s="31" t="str">
        <f t="shared" si="59"/>
        <v>MUY ALTO</v>
      </c>
    </row>
    <row r="478" spans="1:20" ht="38.25" hidden="1" x14ac:dyDescent="0.25">
      <c r="A478" s="141"/>
      <c r="B478" s="10" t="s">
        <v>254</v>
      </c>
      <c r="C478" s="3" t="s">
        <v>29</v>
      </c>
      <c r="D478" s="1" t="s">
        <v>255</v>
      </c>
      <c r="E478" s="54">
        <v>17</v>
      </c>
      <c r="F478" s="93">
        <v>6</v>
      </c>
      <c r="G478" s="49" t="s">
        <v>289</v>
      </c>
      <c r="H478" s="136">
        <v>6</v>
      </c>
      <c r="I478" s="55">
        <f t="shared" si="62"/>
        <v>1</v>
      </c>
      <c r="J478" s="31" t="str">
        <f t="shared" si="61"/>
        <v>MUY ALTO</v>
      </c>
      <c r="K478" s="33">
        <f>+Hoja1!K478/Hoja1!$U$1</f>
        <v>43</v>
      </c>
      <c r="L478" s="33">
        <f>+Hoja1!L478/Hoja1!$U$1</f>
        <v>16.2575</v>
      </c>
      <c r="M478" s="132">
        <f>+Hoja1!M478/Hoja1!$U$1</f>
        <v>3.7808139534883722E-7</v>
      </c>
      <c r="N478" s="33">
        <f>+Hoja1!N478/Hoja1!$U$1</f>
        <v>6.9574999999999996</v>
      </c>
      <c r="O478" s="33">
        <f>+Hoja1!O478/Hoja1!$U$1</f>
        <v>16.23761</v>
      </c>
      <c r="P478" s="127">
        <f t="shared" si="60"/>
        <v>0.99877656466246345</v>
      </c>
      <c r="Q478" s="31" t="str">
        <f t="shared" si="58"/>
        <v>MUY ALTO</v>
      </c>
      <c r="R478" s="102"/>
      <c r="S478" s="32">
        <f t="shared" si="63"/>
        <v>0.99877656466246345</v>
      </c>
      <c r="T478" s="31" t="str">
        <f t="shared" si="59"/>
        <v>MUY ALTO</v>
      </c>
    </row>
    <row r="479" spans="1:20" ht="38.25" hidden="1" x14ac:dyDescent="0.25">
      <c r="A479" s="141"/>
      <c r="B479" s="10" t="s">
        <v>254</v>
      </c>
      <c r="C479" s="3" t="s">
        <v>30</v>
      </c>
      <c r="D479" s="1" t="s">
        <v>255</v>
      </c>
      <c r="E479" s="54">
        <v>16</v>
      </c>
      <c r="F479" s="93">
        <v>6</v>
      </c>
      <c r="G479" s="49" t="s">
        <v>289</v>
      </c>
      <c r="H479" s="136">
        <v>6</v>
      </c>
      <c r="I479" s="55">
        <f t="shared" si="62"/>
        <v>1</v>
      </c>
      <c r="J479" s="31" t="str">
        <f t="shared" si="61"/>
        <v>MUY ALTO</v>
      </c>
      <c r="K479" s="33">
        <f>+Hoja1!K479/Hoja1!$U$1</f>
        <v>43</v>
      </c>
      <c r="L479" s="33">
        <f>+Hoja1!L479/Hoja1!$U$1</f>
        <v>14.0525</v>
      </c>
      <c r="M479" s="132">
        <f>+Hoja1!M479/Hoja1!$U$1</f>
        <v>3.2680232558139532E-7</v>
      </c>
      <c r="N479" s="33">
        <f>+Hoja1!N479/Hoja1!$U$1</f>
        <v>4.0723900000000004</v>
      </c>
      <c r="O479" s="33">
        <f>+Hoja1!O479/Hoja1!$U$1</f>
        <v>13.352499999999999</v>
      </c>
      <c r="P479" s="127">
        <f t="shared" si="60"/>
        <v>0.95018679950186791</v>
      </c>
      <c r="Q479" s="31" t="str">
        <f t="shared" ref="Q479:Q539" si="64">IF(P479&lt;=20%,"MUY BAJO",IF(AND(P479&gt;20%,P479&lt;=40%),"BAJO",IF(AND(P479&gt;40%,P479&lt;=60%),"MEDIO",IF(AND(P479&gt;60%,P479&lt;=80%),"ALTO","MUY ALTO"))))</f>
        <v>MUY ALTO</v>
      </c>
      <c r="R479" s="102"/>
      <c r="S479" s="32">
        <f t="shared" si="63"/>
        <v>0.95018679950186791</v>
      </c>
      <c r="T479" s="31" t="str">
        <f t="shared" ref="T479:T539" si="65">IF(S479&lt;=20%,"MUY BAJO",IF(AND(S479&gt;20%,S479&lt;=40%),"BAJO",IF(AND(S479&gt;40%,S479&lt;=60%),"MEDIO",IF(AND(S479&gt;60%,S479&lt;=80%),"ALTO","MUY ALTO"))))</f>
        <v>MUY ALTO</v>
      </c>
    </row>
    <row r="480" spans="1:20" ht="38.25" hidden="1" x14ac:dyDescent="0.25">
      <c r="A480" s="141"/>
      <c r="B480" s="10" t="s">
        <v>254</v>
      </c>
      <c r="C480" s="3" t="s">
        <v>31</v>
      </c>
      <c r="D480" s="1" t="s">
        <v>255</v>
      </c>
      <c r="E480" s="54">
        <v>17</v>
      </c>
      <c r="F480" s="93">
        <v>6</v>
      </c>
      <c r="G480" s="49" t="s">
        <v>289</v>
      </c>
      <c r="H480" s="136">
        <v>6</v>
      </c>
      <c r="I480" s="55">
        <f t="shared" si="62"/>
        <v>1</v>
      </c>
      <c r="J480" s="31" t="str">
        <f t="shared" si="61"/>
        <v>MUY ALTO</v>
      </c>
      <c r="K480" s="33">
        <f>+Hoja1!K480/Hoja1!$U$1</f>
        <v>43</v>
      </c>
      <c r="L480" s="33">
        <f>+Hoja1!L480/Hoja1!$U$1</f>
        <v>12.95</v>
      </c>
      <c r="M480" s="132">
        <f>+Hoja1!M480/Hoja1!$U$1</f>
        <v>3.0116279069767445E-7</v>
      </c>
      <c r="N480" s="33">
        <f>+Hoja1!N480/Hoja1!$U$1</f>
        <v>0.63010999999999995</v>
      </c>
      <c r="O480" s="33">
        <f>+Hoja1!O480/Hoja1!$U$1</f>
        <v>9.9102200000000007</v>
      </c>
      <c r="P480" s="127">
        <f t="shared" si="60"/>
        <v>0.76526795366795375</v>
      </c>
      <c r="Q480" s="31" t="str">
        <f t="shared" si="64"/>
        <v>ALTO</v>
      </c>
      <c r="R480" s="102"/>
      <c r="S480" s="32">
        <f t="shared" si="63"/>
        <v>0.76526795366795375</v>
      </c>
      <c r="T480" s="31" t="str">
        <f t="shared" si="65"/>
        <v>ALTO</v>
      </c>
    </row>
    <row r="481" spans="1:20" ht="38.25" hidden="1" x14ac:dyDescent="0.25">
      <c r="A481" s="141"/>
      <c r="B481" s="10" t="s">
        <v>254</v>
      </c>
      <c r="C481" s="3" t="s">
        <v>27</v>
      </c>
      <c r="D481" s="1" t="s">
        <v>256</v>
      </c>
      <c r="E481" s="54">
        <v>0</v>
      </c>
      <c r="F481" s="93">
        <v>16</v>
      </c>
      <c r="G481" s="49" t="s">
        <v>289</v>
      </c>
      <c r="H481" s="136">
        <v>20</v>
      </c>
      <c r="I481" s="55">
        <f t="shared" si="62"/>
        <v>1.25</v>
      </c>
      <c r="J481" s="31" t="str">
        <f t="shared" si="61"/>
        <v>MUY ALTO</v>
      </c>
      <c r="K481" s="33">
        <f>+Hoja1!K481/Hoja1!$U$1</f>
        <v>465</v>
      </c>
      <c r="L481" s="33">
        <f>+Hoja1!L481/Hoja1!$U$1</f>
        <v>74</v>
      </c>
      <c r="M481" s="132">
        <f>+Hoja1!M481/Hoja1!$U$1</f>
        <v>1.5913978494623656E-7</v>
      </c>
      <c r="N481" s="33">
        <f>+Hoja1!N481/Hoja1!$U$1</f>
        <v>1.9021619999999999</v>
      </c>
      <c r="O481" s="33">
        <f>+Hoja1!O481/Hoja1!$U$1</f>
        <v>73.784903999999997</v>
      </c>
      <c r="P481" s="127">
        <f t="shared" si="60"/>
        <v>0.99709329729729723</v>
      </c>
      <c r="Q481" s="31" t="str">
        <f t="shared" si="64"/>
        <v>MUY ALTO</v>
      </c>
      <c r="R481" s="102"/>
      <c r="S481" s="32">
        <f t="shared" si="63"/>
        <v>1.2463666216216216</v>
      </c>
      <c r="T481" s="31" t="str">
        <f t="shared" si="65"/>
        <v>MUY ALTO</v>
      </c>
    </row>
    <row r="482" spans="1:20" ht="38.25" hidden="1" x14ac:dyDescent="0.25">
      <c r="A482" s="141"/>
      <c r="B482" s="10" t="s">
        <v>254</v>
      </c>
      <c r="C482" s="3" t="s">
        <v>29</v>
      </c>
      <c r="D482" s="1" t="s">
        <v>256</v>
      </c>
      <c r="E482" s="54">
        <v>0</v>
      </c>
      <c r="F482" s="93">
        <v>6</v>
      </c>
      <c r="G482" s="49" t="s">
        <v>289</v>
      </c>
      <c r="H482" s="136">
        <v>6</v>
      </c>
      <c r="I482" s="55">
        <f t="shared" si="62"/>
        <v>1</v>
      </c>
      <c r="J482" s="31" t="str">
        <f t="shared" si="61"/>
        <v>MUY ALTO</v>
      </c>
      <c r="K482" s="33">
        <f>+Hoja1!K482/Hoja1!$U$1</f>
        <v>20</v>
      </c>
      <c r="L482" s="33">
        <f>+Hoja1!L482/Hoja1!$U$1</f>
        <v>0</v>
      </c>
      <c r="M482" s="132">
        <f>+Hoja1!M482/Hoja1!$U$1</f>
        <v>0</v>
      </c>
      <c r="N482" s="33">
        <f>+Hoja1!N482/Hoja1!$U$1</f>
        <v>0</v>
      </c>
      <c r="O482" s="33">
        <f>+Hoja1!O482/Hoja1!$U$1</f>
        <v>0</v>
      </c>
      <c r="P482" s="127" t="e">
        <f t="shared" si="60"/>
        <v>#DIV/0!</v>
      </c>
      <c r="Q482" s="31" t="e">
        <f t="shared" si="64"/>
        <v>#DIV/0!</v>
      </c>
      <c r="R482" s="102"/>
      <c r="S482" s="32" t="e">
        <f t="shared" si="63"/>
        <v>#DIV/0!</v>
      </c>
      <c r="T482" s="31" t="e">
        <f t="shared" si="65"/>
        <v>#DIV/0!</v>
      </c>
    </row>
    <row r="483" spans="1:20" ht="38.25" hidden="1" x14ac:dyDescent="0.25">
      <c r="A483" s="141"/>
      <c r="B483" s="10" t="s">
        <v>254</v>
      </c>
      <c r="C483" s="3" t="s">
        <v>30</v>
      </c>
      <c r="D483" s="1" t="s">
        <v>256</v>
      </c>
      <c r="E483" s="54">
        <v>0</v>
      </c>
      <c r="F483" s="93">
        <v>6</v>
      </c>
      <c r="G483" s="49" t="s">
        <v>289</v>
      </c>
      <c r="H483" s="136">
        <v>6</v>
      </c>
      <c r="I483" s="55">
        <f t="shared" si="62"/>
        <v>1</v>
      </c>
      <c r="J483" s="31" t="str">
        <f t="shared" si="61"/>
        <v>MUY ALTO</v>
      </c>
      <c r="K483" s="33">
        <f>+Hoja1!K483/Hoja1!$U$1</f>
        <v>20</v>
      </c>
      <c r="L483" s="33">
        <f>+Hoja1!L483/Hoja1!$U$1</f>
        <v>0</v>
      </c>
      <c r="M483" s="132">
        <f>+Hoja1!M483/Hoja1!$U$1</f>
        <v>0</v>
      </c>
      <c r="N483" s="33">
        <f>+Hoja1!N483/Hoja1!$U$1</f>
        <v>0</v>
      </c>
      <c r="O483" s="33">
        <f>+Hoja1!O483/Hoja1!$U$1</f>
        <v>0</v>
      </c>
      <c r="P483" s="127" t="e">
        <f t="shared" si="60"/>
        <v>#DIV/0!</v>
      </c>
      <c r="Q483" s="31" t="e">
        <f t="shared" si="64"/>
        <v>#DIV/0!</v>
      </c>
      <c r="R483" s="102"/>
      <c r="S483" s="32" t="e">
        <f t="shared" si="63"/>
        <v>#DIV/0!</v>
      </c>
      <c r="T483" s="31" t="e">
        <f t="shared" si="65"/>
        <v>#DIV/0!</v>
      </c>
    </row>
    <row r="484" spans="1:20" ht="38.25" hidden="1" x14ac:dyDescent="0.25">
      <c r="A484" s="141"/>
      <c r="B484" s="10" t="s">
        <v>254</v>
      </c>
      <c r="C484" s="3" t="s">
        <v>31</v>
      </c>
      <c r="D484" s="1" t="s">
        <v>256</v>
      </c>
      <c r="E484" s="54">
        <v>0</v>
      </c>
      <c r="F484" s="93">
        <v>6</v>
      </c>
      <c r="G484" s="49" t="s">
        <v>289</v>
      </c>
      <c r="H484" s="136">
        <v>6</v>
      </c>
      <c r="I484" s="55">
        <f t="shared" si="62"/>
        <v>1</v>
      </c>
      <c r="J484" s="31" t="str">
        <f t="shared" si="61"/>
        <v>MUY ALTO</v>
      </c>
      <c r="K484" s="33">
        <f>+Hoja1!K484/Hoja1!$U$1</f>
        <v>25</v>
      </c>
      <c r="L484" s="33">
        <f>+Hoja1!L484/Hoja1!$U$1</f>
        <v>0</v>
      </c>
      <c r="M484" s="132">
        <f>+Hoja1!M484/Hoja1!$U$1</f>
        <v>0</v>
      </c>
      <c r="N484" s="33">
        <f>+Hoja1!N484/Hoja1!$U$1</f>
        <v>0</v>
      </c>
      <c r="O484" s="33">
        <f>+Hoja1!O484/Hoja1!$U$1</f>
        <v>0</v>
      </c>
      <c r="P484" s="127" t="e">
        <f t="shared" si="60"/>
        <v>#DIV/0!</v>
      </c>
      <c r="Q484" s="31" t="e">
        <f t="shared" si="64"/>
        <v>#DIV/0!</v>
      </c>
      <c r="R484" s="102"/>
      <c r="S484" s="32" t="e">
        <f t="shared" si="63"/>
        <v>#DIV/0!</v>
      </c>
      <c r="T484" s="31" t="e">
        <f t="shared" si="65"/>
        <v>#DIV/0!</v>
      </c>
    </row>
    <row r="485" spans="1:20" ht="25.5" hidden="1" x14ac:dyDescent="0.25">
      <c r="A485" s="141"/>
      <c r="B485" s="10" t="s">
        <v>254</v>
      </c>
      <c r="C485" s="3" t="s">
        <v>27</v>
      </c>
      <c r="D485" s="1" t="s">
        <v>257</v>
      </c>
      <c r="E485" s="54">
        <v>586</v>
      </c>
      <c r="F485" s="93">
        <v>300</v>
      </c>
      <c r="G485" s="49" t="s">
        <v>289</v>
      </c>
      <c r="H485" s="136">
        <v>297</v>
      </c>
      <c r="I485" s="55">
        <f t="shared" si="62"/>
        <v>0.99</v>
      </c>
      <c r="J485" s="31" t="str">
        <f t="shared" si="61"/>
        <v>MUY ALTO</v>
      </c>
      <c r="K485" s="33">
        <f>+Hoja1!K485/Hoja1!$U$1</f>
        <v>70</v>
      </c>
      <c r="L485" s="33">
        <f>+Hoja1!L485/Hoja1!$U$1</f>
        <v>145.45841200000001</v>
      </c>
      <c r="M485" s="132">
        <f>+Hoja1!M485/Hoja1!$U$1</f>
        <v>2.0779773142857139E-6</v>
      </c>
      <c r="N485" s="33">
        <f>+Hoja1!N485/Hoja1!$U$1</f>
        <v>92.166666000000006</v>
      </c>
      <c r="O485" s="33">
        <f>+Hoja1!O485/Hoja1!$U$1</f>
        <v>92.166666000000006</v>
      </c>
      <c r="P485" s="127">
        <f t="shared" si="60"/>
        <v>0.63362898530749812</v>
      </c>
      <c r="Q485" s="31" t="str">
        <f t="shared" si="64"/>
        <v>ALTO</v>
      </c>
      <c r="R485" s="102"/>
      <c r="S485" s="32">
        <f t="shared" si="63"/>
        <v>0.62729269545442312</v>
      </c>
      <c r="T485" s="31" t="str">
        <f t="shared" si="65"/>
        <v>ALTO</v>
      </c>
    </row>
    <row r="486" spans="1:20" ht="25.5" hidden="1" x14ac:dyDescent="0.25">
      <c r="A486" s="141"/>
      <c r="B486" s="10" t="s">
        <v>254</v>
      </c>
      <c r="C486" s="3" t="s">
        <v>29</v>
      </c>
      <c r="D486" s="1" t="s">
        <v>257</v>
      </c>
      <c r="E486" s="54">
        <v>105</v>
      </c>
      <c r="F486" s="93">
        <v>40</v>
      </c>
      <c r="G486" s="49" t="s">
        <v>289</v>
      </c>
      <c r="H486" s="136">
        <v>35</v>
      </c>
      <c r="I486" s="55">
        <f t="shared" si="62"/>
        <v>0.875</v>
      </c>
      <c r="J486" s="31" t="str">
        <f t="shared" si="61"/>
        <v>MUY ALTO</v>
      </c>
      <c r="K486" s="33">
        <f>+Hoja1!K486/Hoja1!$U$1</f>
        <v>5</v>
      </c>
      <c r="L486" s="33">
        <f>+Hoja1!L486/Hoja1!$U$1</f>
        <v>14.5</v>
      </c>
      <c r="M486" s="132">
        <f>+Hoja1!M486/Hoja1!$U$1</f>
        <v>2.8999999999999998E-6</v>
      </c>
      <c r="N486" s="33">
        <f>+Hoja1!N486/Hoja1!$U$1</f>
        <v>6.21</v>
      </c>
      <c r="O486" s="33">
        <f>+Hoja1!O486/Hoja1!$U$1</f>
        <v>6.21</v>
      </c>
      <c r="P486" s="127">
        <f t="shared" si="60"/>
        <v>0.42827586206896551</v>
      </c>
      <c r="Q486" s="31" t="str">
        <f t="shared" si="64"/>
        <v>MEDIO</v>
      </c>
      <c r="R486" s="102"/>
      <c r="S486" s="32">
        <f t="shared" si="63"/>
        <v>0.37474137931034479</v>
      </c>
      <c r="T486" s="31" t="str">
        <f t="shared" si="65"/>
        <v>BAJO</v>
      </c>
    </row>
    <row r="487" spans="1:20" ht="25.5" hidden="1" x14ac:dyDescent="0.25">
      <c r="A487" s="141"/>
      <c r="B487" s="10" t="s">
        <v>254</v>
      </c>
      <c r="C487" s="3" t="s">
        <v>30</v>
      </c>
      <c r="D487" s="1" t="s">
        <v>257</v>
      </c>
      <c r="E487" s="54">
        <v>98</v>
      </c>
      <c r="F487" s="93">
        <v>40</v>
      </c>
      <c r="G487" s="49" t="s">
        <v>289</v>
      </c>
      <c r="H487" s="136">
        <v>23</v>
      </c>
      <c r="I487" s="55">
        <f t="shared" si="62"/>
        <v>0.57499999999999996</v>
      </c>
      <c r="J487" s="31" t="str">
        <f t="shared" si="61"/>
        <v>MEDIO</v>
      </c>
      <c r="K487" s="33">
        <f>+Hoja1!K487/Hoja1!$U$1</f>
        <v>5</v>
      </c>
      <c r="L487" s="33">
        <f>+Hoja1!L487/Hoja1!$U$1</f>
        <v>14.5</v>
      </c>
      <c r="M487" s="132">
        <f>+Hoja1!M487/Hoja1!$U$1</f>
        <v>2.8999999999999998E-6</v>
      </c>
      <c r="N487" s="33">
        <f>+Hoja1!N487/Hoja1!$U$1</f>
        <v>5.4</v>
      </c>
      <c r="O487" s="33">
        <f>+Hoja1!O487/Hoja1!$U$1</f>
        <v>5.4</v>
      </c>
      <c r="P487" s="127">
        <f t="shared" si="60"/>
        <v>0.3724137931034483</v>
      </c>
      <c r="Q487" s="31" t="str">
        <f t="shared" si="64"/>
        <v>BAJO</v>
      </c>
      <c r="R487" s="102"/>
      <c r="S487" s="32">
        <f t="shared" si="63"/>
        <v>0.21413793103448275</v>
      </c>
      <c r="T487" s="31" t="str">
        <f t="shared" si="65"/>
        <v>BAJO</v>
      </c>
    </row>
    <row r="488" spans="1:20" ht="25.5" hidden="1" x14ac:dyDescent="0.25">
      <c r="A488" s="141"/>
      <c r="B488" s="10" t="s">
        <v>254</v>
      </c>
      <c r="C488" s="3" t="s">
        <v>31</v>
      </c>
      <c r="D488" s="1" t="s">
        <v>257</v>
      </c>
      <c r="E488" s="54">
        <v>108</v>
      </c>
      <c r="F488" s="93">
        <v>40</v>
      </c>
      <c r="G488" s="49" t="s">
        <v>289</v>
      </c>
      <c r="H488" s="136">
        <v>37</v>
      </c>
      <c r="I488" s="55">
        <f t="shared" si="62"/>
        <v>0.92500000000000004</v>
      </c>
      <c r="J488" s="31" t="str">
        <f t="shared" si="61"/>
        <v>MUY ALTO</v>
      </c>
      <c r="K488" s="33">
        <f>+Hoja1!K488/Hoja1!$U$1</f>
        <v>5</v>
      </c>
      <c r="L488" s="33">
        <f>+Hoja1!L488/Hoja1!$U$1</f>
        <v>14.5</v>
      </c>
      <c r="M488" s="132">
        <f>+Hoja1!M488/Hoja1!$U$1</f>
        <v>2.8999999999999998E-6</v>
      </c>
      <c r="N488" s="33">
        <f>+Hoja1!N488/Hoja1!$U$1</f>
        <v>5.4</v>
      </c>
      <c r="O488" s="33">
        <f>+Hoja1!O488/Hoja1!$U$1</f>
        <v>5.4</v>
      </c>
      <c r="P488" s="127">
        <f t="shared" ref="P488:P538" si="66">+O488/L488</f>
        <v>0.3724137931034483</v>
      </c>
      <c r="Q488" s="31" t="str">
        <f t="shared" si="64"/>
        <v>BAJO</v>
      </c>
      <c r="R488" s="102"/>
      <c r="S488" s="32">
        <f t="shared" si="63"/>
        <v>0.34448275862068967</v>
      </c>
      <c r="T488" s="31" t="str">
        <f t="shared" si="65"/>
        <v>BAJO</v>
      </c>
    </row>
    <row r="489" spans="1:20" ht="38.25" hidden="1" x14ac:dyDescent="0.25">
      <c r="A489" s="141"/>
      <c r="B489" s="10" t="s">
        <v>258</v>
      </c>
      <c r="C489" s="3" t="s">
        <v>27</v>
      </c>
      <c r="D489" s="1" t="s">
        <v>259</v>
      </c>
      <c r="E489" s="54">
        <v>600</v>
      </c>
      <c r="F489" s="93">
        <v>110</v>
      </c>
      <c r="G489" s="49" t="s">
        <v>289</v>
      </c>
      <c r="H489" s="136">
        <v>39</v>
      </c>
      <c r="I489" s="55">
        <f t="shared" si="62"/>
        <v>0.35454545454545455</v>
      </c>
      <c r="J489" s="31" t="str">
        <f t="shared" si="61"/>
        <v>BAJO</v>
      </c>
      <c r="K489" s="33">
        <f>+Hoja1!K489/Hoja1!$U$1</f>
        <v>188.107</v>
      </c>
      <c r="L489" s="33">
        <f>+Hoja1!L489/Hoja1!$U$1</f>
        <v>95.628325000000004</v>
      </c>
      <c r="M489" s="132">
        <f>+Hoja1!M489/Hoja1!$U$1</f>
        <v>5.0837196382909726E-7</v>
      </c>
      <c r="N489" s="33">
        <f>+Hoja1!N489/Hoja1!$U$1</f>
        <v>15.704839</v>
      </c>
      <c r="O489" s="33">
        <f>+Hoja1!O489/Hoja1!$U$1</f>
        <v>88.190286</v>
      </c>
      <c r="P489" s="127">
        <f t="shared" si="66"/>
        <v>0.92221929015278681</v>
      </c>
      <c r="Q489" s="31" t="str">
        <f t="shared" si="64"/>
        <v>MUY ALTO</v>
      </c>
      <c r="R489" s="102"/>
      <c r="S489" s="32">
        <f t="shared" si="63"/>
        <v>0.32696865741780623</v>
      </c>
      <c r="T489" s="31" t="str">
        <f t="shared" si="65"/>
        <v>BAJO</v>
      </c>
    </row>
    <row r="490" spans="1:20" ht="38.25" hidden="1" x14ac:dyDescent="0.25">
      <c r="A490" s="141"/>
      <c r="B490" s="10" t="s">
        <v>258</v>
      </c>
      <c r="C490" s="3" t="s">
        <v>29</v>
      </c>
      <c r="D490" s="1" t="s">
        <v>259</v>
      </c>
      <c r="E490" s="54">
        <v>20</v>
      </c>
      <c r="F490" s="93">
        <v>10</v>
      </c>
      <c r="G490" s="49" t="s">
        <v>289</v>
      </c>
      <c r="H490" s="136">
        <v>2</v>
      </c>
      <c r="I490" s="55">
        <f t="shared" si="62"/>
        <v>0.2</v>
      </c>
      <c r="J490" s="31" t="str">
        <f t="shared" si="61"/>
        <v>MUY BAJO</v>
      </c>
      <c r="K490" s="33">
        <f>+Hoja1!K490/Hoja1!$U$1</f>
        <v>5</v>
      </c>
      <c r="L490" s="33">
        <f>+Hoja1!L490/Hoja1!$U$1</f>
        <v>0</v>
      </c>
      <c r="M490" s="132">
        <f>+Hoja1!M490/Hoja1!$U$1</f>
        <v>0</v>
      </c>
      <c r="N490" s="33">
        <f>+Hoja1!N490/Hoja1!$U$1</f>
        <v>0</v>
      </c>
      <c r="O490" s="33">
        <f>+Hoja1!O490/Hoja1!$U$1</f>
        <v>0</v>
      </c>
      <c r="P490" s="127" t="e">
        <f t="shared" si="66"/>
        <v>#DIV/0!</v>
      </c>
      <c r="Q490" s="31" t="e">
        <f t="shared" si="64"/>
        <v>#DIV/0!</v>
      </c>
      <c r="R490" s="102"/>
      <c r="S490" s="32" t="e">
        <f t="shared" si="63"/>
        <v>#DIV/0!</v>
      </c>
      <c r="T490" s="31" t="e">
        <f t="shared" si="65"/>
        <v>#DIV/0!</v>
      </c>
    </row>
    <row r="491" spans="1:20" ht="38.25" hidden="1" x14ac:dyDescent="0.25">
      <c r="A491" s="141"/>
      <c r="B491" s="10" t="s">
        <v>258</v>
      </c>
      <c r="C491" s="3" t="s">
        <v>30</v>
      </c>
      <c r="D491" s="1" t="s">
        <v>259</v>
      </c>
      <c r="E491" s="54">
        <v>20</v>
      </c>
      <c r="F491" s="93">
        <v>10</v>
      </c>
      <c r="G491" s="49" t="s">
        <v>289</v>
      </c>
      <c r="H491" s="136">
        <v>4</v>
      </c>
      <c r="I491" s="55">
        <f t="shared" si="62"/>
        <v>0.4</v>
      </c>
      <c r="J491" s="31" t="str">
        <f t="shared" si="61"/>
        <v>BAJO</v>
      </c>
      <c r="K491" s="33">
        <f>+Hoja1!K491/Hoja1!$U$1</f>
        <v>5</v>
      </c>
      <c r="L491" s="33">
        <f>+Hoja1!L491/Hoja1!$U$1</f>
        <v>0</v>
      </c>
      <c r="M491" s="132">
        <f>+Hoja1!M491/Hoja1!$U$1</f>
        <v>0</v>
      </c>
      <c r="N491" s="33">
        <f>+Hoja1!N491/Hoja1!$U$1</f>
        <v>0</v>
      </c>
      <c r="O491" s="33">
        <f>+Hoja1!O491/Hoja1!$U$1</f>
        <v>0</v>
      </c>
      <c r="P491" s="127" t="e">
        <f t="shared" si="66"/>
        <v>#DIV/0!</v>
      </c>
      <c r="Q491" s="31" t="e">
        <f t="shared" si="64"/>
        <v>#DIV/0!</v>
      </c>
      <c r="R491" s="102"/>
      <c r="S491" s="32" t="e">
        <f t="shared" si="63"/>
        <v>#DIV/0!</v>
      </c>
      <c r="T491" s="31" t="e">
        <f t="shared" si="65"/>
        <v>#DIV/0!</v>
      </c>
    </row>
    <row r="492" spans="1:20" ht="38.25" hidden="1" x14ac:dyDescent="0.25">
      <c r="A492" s="141"/>
      <c r="B492" s="10" t="s">
        <v>258</v>
      </c>
      <c r="C492" s="3" t="s">
        <v>31</v>
      </c>
      <c r="D492" s="1" t="s">
        <v>259</v>
      </c>
      <c r="E492" s="54">
        <v>30</v>
      </c>
      <c r="F492" s="93">
        <v>10</v>
      </c>
      <c r="G492" s="49" t="s">
        <v>289</v>
      </c>
      <c r="H492" s="136">
        <v>1</v>
      </c>
      <c r="I492" s="55">
        <f t="shared" si="62"/>
        <v>0.1</v>
      </c>
      <c r="J492" s="31" t="str">
        <f t="shared" si="61"/>
        <v>MUY BAJO</v>
      </c>
      <c r="K492" s="33">
        <f>+Hoja1!K492/Hoja1!$U$1</f>
        <v>7</v>
      </c>
      <c r="L492" s="33">
        <f>+Hoja1!L492/Hoja1!$U$1</f>
        <v>0</v>
      </c>
      <c r="M492" s="132">
        <f>+Hoja1!M492/Hoja1!$U$1</f>
        <v>0</v>
      </c>
      <c r="N492" s="33">
        <f>+Hoja1!N492/Hoja1!$U$1</f>
        <v>0</v>
      </c>
      <c r="O492" s="33">
        <f>+Hoja1!O492/Hoja1!$U$1</f>
        <v>0</v>
      </c>
      <c r="P492" s="127" t="e">
        <f t="shared" si="66"/>
        <v>#DIV/0!</v>
      </c>
      <c r="Q492" s="31" t="e">
        <f t="shared" si="64"/>
        <v>#DIV/0!</v>
      </c>
      <c r="R492" s="102"/>
      <c r="S492" s="32" t="e">
        <f t="shared" si="63"/>
        <v>#DIV/0!</v>
      </c>
      <c r="T492" s="31" t="e">
        <f t="shared" si="65"/>
        <v>#DIV/0!</v>
      </c>
    </row>
    <row r="493" spans="1:20" ht="38.25" hidden="1" x14ac:dyDescent="0.25">
      <c r="A493" s="141"/>
      <c r="B493" s="10" t="s">
        <v>258</v>
      </c>
      <c r="C493" s="3" t="s">
        <v>27</v>
      </c>
      <c r="D493" s="1" t="s">
        <v>260</v>
      </c>
      <c r="E493" s="54">
        <v>18590</v>
      </c>
      <c r="F493" s="93">
        <v>6773</v>
      </c>
      <c r="G493" s="49" t="s">
        <v>289</v>
      </c>
      <c r="H493" s="136">
        <v>14950</v>
      </c>
      <c r="I493" s="55">
        <f t="shared" si="62"/>
        <v>2.2072936660268714</v>
      </c>
      <c r="J493" s="31" t="str">
        <f t="shared" si="61"/>
        <v>MUY ALTO</v>
      </c>
      <c r="K493" s="33">
        <f>+Hoja1!K493/Hoja1!$U$1</f>
        <v>3359.5</v>
      </c>
      <c r="L493" s="33">
        <f>+Hoja1!L493/Hoja1!$U$1</f>
        <v>2584.2965939999999</v>
      </c>
      <c r="M493" s="132">
        <f>+Hoja1!M493/Hoja1!$U$1</f>
        <v>7.6925036285161489E-7</v>
      </c>
      <c r="N493" s="33">
        <f>+Hoja1!N493/Hoja1!$U$1</f>
        <v>683.25185299999998</v>
      </c>
      <c r="O493" s="33">
        <f>+Hoja1!O493/Hoja1!$U$1</f>
        <v>2546.1672149999999</v>
      </c>
      <c r="P493" s="127">
        <f t="shared" si="66"/>
        <v>0.98524574188252012</v>
      </c>
      <c r="Q493" s="31" t="str">
        <f t="shared" si="64"/>
        <v>MUY ALTO</v>
      </c>
      <c r="R493" s="102"/>
      <c r="S493" s="32">
        <f t="shared" si="63"/>
        <v>2.1747266855372325</v>
      </c>
      <c r="T493" s="31" t="str">
        <f t="shared" si="65"/>
        <v>MUY ALTO</v>
      </c>
    </row>
    <row r="494" spans="1:20" ht="38.25" hidden="1" x14ac:dyDescent="0.25">
      <c r="A494" s="141"/>
      <c r="B494" s="10" t="s">
        <v>258</v>
      </c>
      <c r="C494" s="3" t="s">
        <v>29</v>
      </c>
      <c r="D494" s="1" t="s">
        <v>261</v>
      </c>
      <c r="E494" s="54">
        <v>2856</v>
      </c>
      <c r="F494" s="93">
        <v>809</v>
      </c>
      <c r="G494" s="49" t="s">
        <v>289</v>
      </c>
      <c r="H494" s="136">
        <v>2170</v>
      </c>
      <c r="I494" s="55">
        <f t="shared" si="62"/>
        <v>2.6823238566131025</v>
      </c>
      <c r="J494" s="31" t="str">
        <f t="shared" si="61"/>
        <v>MUY ALTO</v>
      </c>
      <c r="K494" s="33">
        <f>+Hoja1!K494/Hoja1!$U$1</f>
        <v>662</v>
      </c>
      <c r="L494" s="33">
        <f>+Hoja1!L494/Hoja1!$U$1</f>
        <v>421.03147999999999</v>
      </c>
      <c r="M494" s="132">
        <f>+Hoja1!M494/Hoja1!$U$1</f>
        <v>6.3599921450151056E-7</v>
      </c>
      <c r="N494" s="33">
        <f>+Hoja1!N494/Hoja1!$U$1</f>
        <v>99.023736</v>
      </c>
      <c r="O494" s="33">
        <f>+Hoja1!O494/Hoja1!$U$1</f>
        <v>387.11409400000002</v>
      </c>
      <c r="P494" s="127">
        <f t="shared" si="66"/>
        <v>0.91944216142697932</v>
      </c>
      <c r="Q494" s="31" t="str">
        <f t="shared" si="64"/>
        <v>MUY ALTO</v>
      </c>
      <c r="R494" s="102"/>
      <c r="S494" s="32">
        <f t="shared" si="63"/>
        <v>2.4662416443715021</v>
      </c>
      <c r="T494" s="31" t="str">
        <f t="shared" si="65"/>
        <v>MUY ALTO</v>
      </c>
    </row>
    <row r="495" spans="1:20" ht="38.25" hidden="1" x14ac:dyDescent="0.25">
      <c r="A495" s="141"/>
      <c r="B495" s="10" t="s">
        <v>258</v>
      </c>
      <c r="C495" s="3" t="s">
        <v>30</v>
      </c>
      <c r="D495" s="1" t="s">
        <v>261</v>
      </c>
      <c r="E495" s="54">
        <v>2559</v>
      </c>
      <c r="F495" s="93">
        <v>1183</v>
      </c>
      <c r="G495" s="49" t="s">
        <v>289</v>
      </c>
      <c r="H495" s="136">
        <v>1794</v>
      </c>
      <c r="I495" s="55">
        <f t="shared" si="62"/>
        <v>1.5164835164835164</v>
      </c>
      <c r="J495" s="31" t="str">
        <f t="shared" si="61"/>
        <v>MUY ALTO</v>
      </c>
      <c r="K495" s="33">
        <f>+Hoja1!K495/Hoja1!$U$1</f>
        <v>447</v>
      </c>
      <c r="L495" s="33">
        <f>+Hoja1!L495/Hoja1!$U$1</f>
        <v>442.71212000000003</v>
      </c>
      <c r="M495" s="132">
        <f>+Hoja1!M495/Hoja1!$U$1</f>
        <v>9.9040742729306495E-7</v>
      </c>
      <c r="N495" s="33">
        <f>+Hoja1!N495/Hoja1!$U$1</f>
        <v>93.267439999999993</v>
      </c>
      <c r="O495" s="33">
        <f>+Hoja1!O495/Hoja1!$U$1</f>
        <v>383.22989000000001</v>
      </c>
      <c r="P495" s="127">
        <f t="shared" si="66"/>
        <v>0.86564128851950106</v>
      </c>
      <c r="Q495" s="31" t="str">
        <f t="shared" si="64"/>
        <v>MUY ALTO</v>
      </c>
      <c r="R495" s="102"/>
      <c r="S495" s="32">
        <f t="shared" si="63"/>
        <v>1.3127307452273751</v>
      </c>
      <c r="T495" s="31" t="str">
        <f t="shared" si="65"/>
        <v>MUY ALTO</v>
      </c>
    </row>
    <row r="496" spans="1:20" ht="38.25" hidden="1" x14ac:dyDescent="0.25">
      <c r="A496" s="141"/>
      <c r="B496" s="10" t="s">
        <v>258</v>
      </c>
      <c r="C496" s="3" t="s">
        <v>31</v>
      </c>
      <c r="D496" s="1" t="s">
        <v>261</v>
      </c>
      <c r="E496" s="54">
        <v>4718</v>
      </c>
      <c r="F496" s="93">
        <v>1915</v>
      </c>
      <c r="G496" s="49" t="s">
        <v>289</v>
      </c>
      <c r="H496" s="136">
        <v>2880</v>
      </c>
      <c r="I496" s="55">
        <f t="shared" si="62"/>
        <v>1.5039164490861618</v>
      </c>
      <c r="J496" s="31" t="str">
        <f t="shared" si="61"/>
        <v>MUY ALTO</v>
      </c>
      <c r="K496" s="33">
        <f>+Hoja1!K496/Hoja1!$U$1</f>
        <v>447</v>
      </c>
      <c r="L496" s="33">
        <f>+Hoja1!L496/Hoja1!$U$1</f>
        <v>540.01966400000003</v>
      </c>
      <c r="M496" s="132">
        <f>+Hoja1!M496/Hoja1!$U$1</f>
        <v>1.2080976823266218E-6</v>
      </c>
      <c r="N496" s="33">
        <f>+Hoja1!N496/Hoja1!$U$1</f>
        <v>269.51299799999998</v>
      </c>
      <c r="O496" s="33">
        <f>+Hoja1!O496/Hoja1!$U$1</f>
        <v>529.51299800000004</v>
      </c>
      <c r="P496" s="127">
        <f t="shared" si="66"/>
        <v>0.98054391960067588</v>
      </c>
      <c r="Q496" s="31" t="str">
        <f t="shared" si="64"/>
        <v>MUY ALTO</v>
      </c>
      <c r="R496" s="102"/>
      <c r="S496" s="32">
        <f t="shared" si="63"/>
        <v>1.4746561297388754</v>
      </c>
      <c r="T496" s="31" t="str">
        <f t="shared" si="65"/>
        <v>MUY ALTO</v>
      </c>
    </row>
    <row r="497" spans="1:20" ht="38.25" hidden="1" x14ac:dyDescent="0.25">
      <c r="A497" s="141"/>
      <c r="B497" s="10" t="s">
        <v>258</v>
      </c>
      <c r="C497" s="3" t="s">
        <v>27</v>
      </c>
      <c r="D497" s="1" t="s">
        <v>262</v>
      </c>
      <c r="E497" s="54">
        <v>1363</v>
      </c>
      <c r="F497" s="93">
        <v>1363</v>
      </c>
      <c r="G497" s="49" t="s">
        <v>291</v>
      </c>
      <c r="H497" s="136">
        <v>0</v>
      </c>
      <c r="I497" s="55">
        <f t="shared" si="62"/>
        <v>0</v>
      </c>
      <c r="J497" s="31" t="str">
        <f t="shared" si="61"/>
        <v>MUY BAJO</v>
      </c>
      <c r="K497" s="33">
        <f>+Hoja1!K497/Hoja1!$U$1</f>
        <v>15</v>
      </c>
      <c r="L497" s="33">
        <f>+Hoja1!L497/Hoja1!$U$1</f>
        <v>0</v>
      </c>
      <c r="M497" s="132">
        <f>+Hoja1!M497/Hoja1!$U$1</f>
        <v>0</v>
      </c>
      <c r="N497" s="33">
        <f>+Hoja1!N497/Hoja1!$U$1</f>
        <v>0</v>
      </c>
      <c r="O497" s="33">
        <f>+Hoja1!O497/Hoja1!$U$1</f>
        <v>0</v>
      </c>
      <c r="P497" s="127" t="e">
        <f t="shared" si="66"/>
        <v>#DIV/0!</v>
      </c>
      <c r="Q497" s="31" t="e">
        <f t="shared" si="64"/>
        <v>#DIV/0!</v>
      </c>
      <c r="R497" s="102"/>
      <c r="S497" s="32" t="e">
        <f t="shared" si="63"/>
        <v>#DIV/0!</v>
      </c>
      <c r="T497" s="31" t="e">
        <f t="shared" si="65"/>
        <v>#DIV/0!</v>
      </c>
    </row>
    <row r="498" spans="1:20" ht="38.25" hidden="1" x14ac:dyDescent="0.25">
      <c r="A498" s="141"/>
      <c r="B498" s="10" t="s">
        <v>258</v>
      </c>
      <c r="C498" s="3" t="s">
        <v>29</v>
      </c>
      <c r="D498" s="1" t="s">
        <v>262</v>
      </c>
      <c r="E498" s="54">
        <v>228</v>
      </c>
      <c r="F498" s="93">
        <v>228</v>
      </c>
      <c r="G498" s="49" t="s">
        <v>291</v>
      </c>
      <c r="H498" s="136">
        <v>0</v>
      </c>
      <c r="I498" s="55">
        <f t="shared" si="62"/>
        <v>0</v>
      </c>
      <c r="J498" s="31" t="str">
        <f t="shared" si="61"/>
        <v>MUY BAJO</v>
      </c>
      <c r="K498" s="33">
        <f>+Hoja1!K498/Hoja1!$U$1</f>
        <v>16.2</v>
      </c>
      <c r="L498" s="33">
        <f>+Hoja1!L498/Hoja1!$U$1</f>
        <v>0</v>
      </c>
      <c r="M498" s="132">
        <f>+Hoja1!M498/Hoja1!$U$1</f>
        <v>0</v>
      </c>
      <c r="N498" s="33">
        <f>+Hoja1!N498/Hoja1!$U$1</f>
        <v>0</v>
      </c>
      <c r="O498" s="33">
        <f>+Hoja1!O498/Hoja1!$U$1</f>
        <v>0</v>
      </c>
      <c r="P498" s="127" t="e">
        <f t="shared" si="66"/>
        <v>#DIV/0!</v>
      </c>
      <c r="Q498" s="31" t="e">
        <f t="shared" si="64"/>
        <v>#DIV/0!</v>
      </c>
      <c r="R498" s="102"/>
      <c r="S498" s="32" t="e">
        <f t="shared" si="63"/>
        <v>#DIV/0!</v>
      </c>
      <c r="T498" s="31" t="e">
        <f t="shared" si="65"/>
        <v>#DIV/0!</v>
      </c>
    </row>
    <row r="499" spans="1:20" ht="38.25" hidden="1" x14ac:dyDescent="0.25">
      <c r="A499" s="141"/>
      <c r="B499" s="10" t="s">
        <v>258</v>
      </c>
      <c r="C499" s="3" t="s">
        <v>30</v>
      </c>
      <c r="D499" s="1" t="s">
        <v>262</v>
      </c>
      <c r="E499" s="54">
        <v>233</v>
      </c>
      <c r="F499" s="93">
        <v>233</v>
      </c>
      <c r="G499" s="49" t="s">
        <v>291</v>
      </c>
      <c r="H499" s="136">
        <v>0</v>
      </c>
      <c r="I499" s="55">
        <f t="shared" si="62"/>
        <v>0</v>
      </c>
      <c r="J499" s="31" t="str">
        <f t="shared" si="61"/>
        <v>MUY BAJO</v>
      </c>
      <c r="K499" s="33">
        <f>+Hoja1!K499/Hoja1!$U$1</f>
        <v>15</v>
      </c>
      <c r="L499" s="33">
        <f>+Hoja1!L499/Hoja1!$U$1</f>
        <v>0</v>
      </c>
      <c r="M499" s="132">
        <f>+Hoja1!M499/Hoja1!$U$1</f>
        <v>0</v>
      </c>
      <c r="N499" s="33">
        <f>+Hoja1!N499/Hoja1!$U$1</f>
        <v>0</v>
      </c>
      <c r="O499" s="33">
        <f>+Hoja1!O499/Hoja1!$U$1</f>
        <v>0</v>
      </c>
      <c r="P499" s="127" t="e">
        <f t="shared" si="66"/>
        <v>#DIV/0!</v>
      </c>
      <c r="Q499" s="31" t="e">
        <f t="shared" si="64"/>
        <v>#DIV/0!</v>
      </c>
      <c r="R499" s="102"/>
      <c r="S499" s="32" t="e">
        <f t="shared" si="63"/>
        <v>#DIV/0!</v>
      </c>
      <c r="T499" s="31" t="e">
        <f t="shared" si="65"/>
        <v>#DIV/0!</v>
      </c>
    </row>
    <row r="500" spans="1:20" ht="38.25" hidden="1" x14ac:dyDescent="0.25">
      <c r="A500" s="141"/>
      <c r="B500" s="10" t="s">
        <v>258</v>
      </c>
      <c r="C500" s="3" t="s">
        <v>31</v>
      </c>
      <c r="D500" s="1" t="s">
        <v>263</v>
      </c>
      <c r="E500" s="54">
        <v>498</v>
      </c>
      <c r="F500" s="93">
        <v>498</v>
      </c>
      <c r="G500" s="49" t="s">
        <v>291</v>
      </c>
      <c r="H500" s="136">
        <v>0</v>
      </c>
      <c r="I500" s="55">
        <f t="shared" si="62"/>
        <v>0</v>
      </c>
      <c r="J500" s="31" t="str">
        <f t="shared" si="61"/>
        <v>MUY BAJO</v>
      </c>
      <c r="K500" s="33">
        <f>+Hoja1!K500/Hoja1!$U$1</f>
        <v>0.45</v>
      </c>
      <c r="L500" s="33">
        <f>+Hoja1!L500/Hoja1!$U$1</f>
        <v>0</v>
      </c>
      <c r="M500" s="132">
        <f>+Hoja1!M500/Hoja1!$U$1</f>
        <v>0</v>
      </c>
      <c r="N500" s="33">
        <f>+Hoja1!N500/Hoja1!$U$1</f>
        <v>0</v>
      </c>
      <c r="O500" s="33">
        <f>+Hoja1!O500/Hoja1!$U$1</f>
        <v>0</v>
      </c>
      <c r="P500" s="127" t="e">
        <f t="shared" si="66"/>
        <v>#DIV/0!</v>
      </c>
      <c r="Q500" s="31" t="s">
        <v>293</v>
      </c>
      <c r="R500" s="102"/>
      <c r="S500" s="32" t="e">
        <f t="shared" si="63"/>
        <v>#DIV/0!</v>
      </c>
      <c r="T500" s="31" t="s">
        <v>293</v>
      </c>
    </row>
    <row r="501" spans="1:20" ht="38.25" hidden="1" x14ac:dyDescent="0.25">
      <c r="A501" s="141"/>
      <c r="B501" s="10" t="s">
        <v>258</v>
      </c>
      <c r="C501" s="3" t="s">
        <v>27</v>
      </c>
      <c r="D501" s="1" t="s">
        <v>264</v>
      </c>
      <c r="E501" s="54">
        <v>470</v>
      </c>
      <c r="F501" s="93">
        <v>470</v>
      </c>
      <c r="G501" s="49" t="s">
        <v>291</v>
      </c>
      <c r="H501" s="136">
        <v>357</v>
      </c>
      <c r="I501" s="55">
        <f t="shared" si="62"/>
        <v>0.75957446808510642</v>
      </c>
      <c r="J501" s="31" t="str">
        <f t="shared" si="61"/>
        <v>ALTO</v>
      </c>
      <c r="K501" s="33">
        <f>+Hoja1!K501/Hoja1!$U$1</f>
        <v>345</v>
      </c>
      <c r="L501" s="33">
        <f>+Hoja1!L501/Hoja1!$U$1</f>
        <v>13.7</v>
      </c>
      <c r="M501" s="132">
        <f>+Hoja1!M501/Hoja1!$U$1</f>
        <v>3.9710144927536232E-8</v>
      </c>
      <c r="N501" s="33">
        <f>+Hoja1!N501/Hoja1!$U$1</f>
        <v>0.87420399999999998</v>
      </c>
      <c r="O501" s="33">
        <f>+Hoja1!O501/Hoja1!$U$1</f>
        <v>12.887775</v>
      </c>
      <c r="P501" s="127">
        <f t="shared" si="66"/>
        <v>0.94071350364963502</v>
      </c>
      <c r="Q501" s="31" t="str">
        <f t="shared" si="64"/>
        <v>MUY ALTO</v>
      </c>
      <c r="R501" s="102"/>
      <c r="S501" s="32">
        <f t="shared" si="63"/>
        <v>0.71454195915514829</v>
      </c>
      <c r="T501" s="31" t="str">
        <f t="shared" si="65"/>
        <v>ALTO</v>
      </c>
    </row>
    <row r="502" spans="1:20" ht="38.25" hidden="1" x14ac:dyDescent="0.25">
      <c r="A502" s="141"/>
      <c r="B502" s="10" t="s">
        <v>258</v>
      </c>
      <c r="C502" s="3" t="s">
        <v>29</v>
      </c>
      <c r="D502" s="1" t="s">
        <v>264</v>
      </c>
      <c r="E502" s="54">
        <v>90</v>
      </c>
      <c r="F502" s="93">
        <v>90</v>
      </c>
      <c r="G502" s="49" t="s">
        <v>291</v>
      </c>
      <c r="H502" s="136">
        <v>58</v>
      </c>
      <c r="I502" s="55">
        <f t="shared" si="62"/>
        <v>0.64444444444444449</v>
      </c>
      <c r="J502" s="31" t="str">
        <f t="shared" si="61"/>
        <v>ALTO</v>
      </c>
      <c r="K502" s="33">
        <f>+Hoja1!K502/Hoja1!$U$1</f>
        <v>15</v>
      </c>
      <c r="L502" s="33">
        <f>+Hoja1!L502/Hoja1!$U$1</f>
        <v>0</v>
      </c>
      <c r="M502" s="132">
        <f>+Hoja1!M502/Hoja1!$U$1</f>
        <v>0</v>
      </c>
      <c r="N502" s="33">
        <f>+Hoja1!N502/Hoja1!$U$1</f>
        <v>0</v>
      </c>
      <c r="O502" s="33">
        <f>+Hoja1!O502/Hoja1!$U$1</f>
        <v>0</v>
      </c>
      <c r="P502" s="127" t="e">
        <f t="shared" si="66"/>
        <v>#DIV/0!</v>
      </c>
      <c r="Q502" s="31" t="e">
        <f t="shared" si="64"/>
        <v>#DIV/0!</v>
      </c>
      <c r="R502" s="102"/>
      <c r="S502" s="32" t="e">
        <f t="shared" si="63"/>
        <v>#DIV/0!</v>
      </c>
      <c r="T502" s="31" t="e">
        <f t="shared" si="65"/>
        <v>#DIV/0!</v>
      </c>
    </row>
    <row r="503" spans="1:20" ht="38.25" hidden="1" x14ac:dyDescent="0.25">
      <c r="A503" s="141"/>
      <c r="B503" s="10" t="s">
        <v>258</v>
      </c>
      <c r="C503" s="3" t="s">
        <v>30</v>
      </c>
      <c r="D503" s="1" t="s">
        <v>264</v>
      </c>
      <c r="E503" s="54">
        <v>90</v>
      </c>
      <c r="F503" s="93">
        <v>90</v>
      </c>
      <c r="G503" s="49" t="s">
        <v>291</v>
      </c>
      <c r="H503" s="136">
        <v>60</v>
      </c>
      <c r="I503" s="55">
        <f t="shared" si="62"/>
        <v>0.66666666666666663</v>
      </c>
      <c r="J503" s="31" t="str">
        <f t="shared" si="61"/>
        <v>ALTO</v>
      </c>
      <c r="K503" s="33">
        <f>+Hoja1!K503/Hoja1!$U$1</f>
        <v>15</v>
      </c>
      <c r="L503" s="33">
        <f>+Hoja1!L503/Hoja1!$U$1</f>
        <v>0</v>
      </c>
      <c r="M503" s="132">
        <f>+Hoja1!M503/Hoja1!$U$1</f>
        <v>0</v>
      </c>
      <c r="N503" s="33">
        <f>+Hoja1!N503/Hoja1!$U$1</f>
        <v>0</v>
      </c>
      <c r="O503" s="33">
        <f>+Hoja1!O503/Hoja1!$U$1</f>
        <v>0</v>
      </c>
      <c r="P503" s="127" t="e">
        <f t="shared" si="66"/>
        <v>#DIV/0!</v>
      </c>
      <c r="Q503" s="31" t="e">
        <f t="shared" si="64"/>
        <v>#DIV/0!</v>
      </c>
      <c r="R503" s="102"/>
      <c r="S503" s="32" t="e">
        <f t="shared" si="63"/>
        <v>#DIV/0!</v>
      </c>
      <c r="T503" s="31" t="e">
        <f t="shared" si="65"/>
        <v>#DIV/0!</v>
      </c>
    </row>
    <row r="504" spans="1:20" ht="38.25" hidden="1" x14ac:dyDescent="0.25">
      <c r="A504" s="141"/>
      <c r="B504" s="10" t="s">
        <v>258</v>
      </c>
      <c r="C504" s="3" t="s">
        <v>31</v>
      </c>
      <c r="D504" s="1" t="s">
        <v>264</v>
      </c>
      <c r="E504" s="54">
        <v>120</v>
      </c>
      <c r="F504" s="93">
        <v>120</v>
      </c>
      <c r="G504" s="49" t="s">
        <v>291</v>
      </c>
      <c r="H504" s="136">
        <v>83</v>
      </c>
      <c r="I504" s="55">
        <f t="shared" si="62"/>
        <v>0.69166666666666665</v>
      </c>
      <c r="J504" s="31" t="str">
        <f t="shared" si="61"/>
        <v>ALTO</v>
      </c>
      <c r="K504" s="33">
        <f>+Hoja1!K504/Hoja1!$U$1</f>
        <v>45</v>
      </c>
      <c r="L504" s="33">
        <f>+Hoja1!L504/Hoja1!$U$1</f>
        <v>0</v>
      </c>
      <c r="M504" s="132">
        <f>+Hoja1!M504/Hoja1!$U$1</f>
        <v>0</v>
      </c>
      <c r="N504" s="33">
        <f>+Hoja1!N504/Hoja1!$U$1</f>
        <v>0</v>
      </c>
      <c r="O504" s="33">
        <f>+Hoja1!O504/Hoja1!$U$1</f>
        <v>0</v>
      </c>
      <c r="P504" s="127" t="e">
        <f t="shared" si="66"/>
        <v>#DIV/0!</v>
      </c>
      <c r="Q504" s="31" t="e">
        <f t="shared" si="64"/>
        <v>#DIV/0!</v>
      </c>
      <c r="R504" s="102"/>
      <c r="S504" s="32" t="e">
        <f t="shared" si="63"/>
        <v>#DIV/0!</v>
      </c>
      <c r="T504" s="31" t="e">
        <f t="shared" si="65"/>
        <v>#DIV/0!</v>
      </c>
    </row>
    <row r="505" spans="1:20" ht="63.75" hidden="1" x14ac:dyDescent="0.25">
      <c r="A505" s="141"/>
      <c r="B505" s="10" t="s">
        <v>258</v>
      </c>
      <c r="C505" s="3" t="s">
        <v>27</v>
      </c>
      <c r="D505" s="1" t="s">
        <v>265</v>
      </c>
      <c r="E505" s="54">
        <v>29568</v>
      </c>
      <c r="F505" s="93">
        <v>1700</v>
      </c>
      <c r="G505" s="49" t="s">
        <v>290</v>
      </c>
      <c r="H505" s="136">
        <v>1754</v>
      </c>
      <c r="I505" s="55">
        <f t="shared" si="62"/>
        <v>1.0317647058823529</v>
      </c>
      <c r="J505" s="31" t="str">
        <f t="shared" si="61"/>
        <v>MUY ALTO</v>
      </c>
      <c r="K505" s="33">
        <f>+Hoja1!K505/Hoja1!$U$1</f>
        <v>94.358999999999995</v>
      </c>
      <c r="L505" s="33">
        <f>+Hoja1!L505/Hoja1!$U$1</f>
        <v>116.575304</v>
      </c>
      <c r="M505" s="132">
        <f>+Hoja1!M505/Hoja1!$U$1</f>
        <v>1.2354444621074832E-6</v>
      </c>
      <c r="N505" s="33">
        <f>+Hoja1!N505/Hoja1!$U$1</f>
        <v>-9.0378480000000003</v>
      </c>
      <c r="O505" s="33">
        <f>+Hoja1!O505/Hoja1!$U$1</f>
        <v>56.335836999999998</v>
      </c>
      <c r="P505" s="127">
        <f t="shared" si="66"/>
        <v>0.48325704559174898</v>
      </c>
      <c r="Q505" s="31" t="str">
        <f t="shared" si="64"/>
        <v>MEDIO</v>
      </c>
      <c r="R505" s="102"/>
      <c r="S505" s="32">
        <f t="shared" si="63"/>
        <v>0.49860756351054569</v>
      </c>
      <c r="T505" s="31" t="str">
        <f t="shared" si="65"/>
        <v>MEDIO</v>
      </c>
    </row>
    <row r="506" spans="1:20" ht="51" hidden="1" x14ac:dyDescent="0.25">
      <c r="A506" s="141"/>
      <c r="B506" s="10" t="s">
        <v>258</v>
      </c>
      <c r="C506" s="3" t="s">
        <v>29</v>
      </c>
      <c r="D506" s="1" t="s">
        <v>266</v>
      </c>
      <c r="E506" s="54"/>
      <c r="F506" s="93">
        <v>240</v>
      </c>
      <c r="G506" s="49" t="s">
        <v>290</v>
      </c>
      <c r="H506" s="136">
        <v>201</v>
      </c>
      <c r="I506" s="55">
        <f t="shared" si="62"/>
        <v>0.83750000000000002</v>
      </c>
      <c r="J506" s="31" t="str">
        <f t="shared" si="61"/>
        <v>MUY ALTO</v>
      </c>
      <c r="K506" s="33">
        <f>+Hoja1!K506/Hoja1!$U$1</f>
        <v>3</v>
      </c>
      <c r="L506" s="33">
        <f>+Hoja1!L506/Hoja1!$U$1</f>
        <v>10.8</v>
      </c>
      <c r="M506" s="132">
        <f>+Hoja1!M506/Hoja1!$U$1</f>
        <v>3.6000000000000003E-6</v>
      </c>
      <c r="N506" s="33">
        <f>+Hoja1!N506/Hoja1!$U$1</f>
        <v>0</v>
      </c>
      <c r="O506" s="33">
        <f>+Hoja1!O506/Hoja1!$U$1</f>
        <v>0</v>
      </c>
      <c r="P506" s="127">
        <f t="shared" si="66"/>
        <v>0</v>
      </c>
      <c r="Q506" s="31" t="str">
        <f t="shared" si="64"/>
        <v>MUY BAJO</v>
      </c>
      <c r="R506" s="102"/>
      <c r="S506" s="32">
        <f t="shared" si="63"/>
        <v>0</v>
      </c>
      <c r="T506" s="31" t="str">
        <f t="shared" si="65"/>
        <v>MUY BAJO</v>
      </c>
    </row>
    <row r="507" spans="1:20" ht="51" hidden="1" x14ac:dyDescent="0.25">
      <c r="A507" s="141"/>
      <c r="B507" s="10" t="s">
        <v>258</v>
      </c>
      <c r="C507" s="3" t="s">
        <v>30</v>
      </c>
      <c r="D507" s="1" t="s">
        <v>266</v>
      </c>
      <c r="E507" s="54"/>
      <c r="F507" s="93">
        <v>150</v>
      </c>
      <c r="G507" s="49" t="s">
        <v>290</v>
      </c>
      <c r="H507" s="136">
        <v>214</v>
      </c>
      <c r="I507" s="55">
        <f t="shared" si="62"/>
        <v>1.4266666666666667</v>
      </c>
      <c r="J507" s="31" t="str">
        <f t="shared" si="61"/>
        <v>MUY ALTO</v>
      </c>
      <c r="K507" s="33">
        <f>+Hoja1!K507/Hoja1!$U$1</f>
        <v>3</v>
      </c>
      <c r="L507" s="33">
        <f>+Hoja1!L507/Hoja1!$U$1</f>
        <v>24.082879999999999</v>
      </c>
      <c r="M507" s="132">
        <f>+Hoja1!M507/Hoja1!$U$1</f>
        <v>8.0276266666666666E-6</v>
      </c>
      <c r="N507" s="33">
        <f>+Hoja1!N507/Hoja1!$U$1</f>
        <v>0</v>
      </c>
      <c r="O507" s="33">
        <f>+Hoja1!O507/Hoja1!$U$1</f>
        <v>0</v>
      </c>
      <c r="P507" s="127">
        <f t="shared" si="66"/>
        <v>0</v>
      </c>
      <c r="Q507" s="31" t="str">
        <f t="shared" si="64"/>
        <v>MUY BAJO</v>
      </c>
      <c r="R507" s="102"/>
      <c r="S507" s="32">
        <f t="shared" si="63"/>
        <v>0</v>
      </c>
      <c r="T507" s="31" t="str">
        <f t="shared" si="65"/>
        <v>MUY BAJO</v>
      </c>
    </row>
    <row r="508" spans="1:20" ht="51" hidden="1" x14ac:dyDescent="0.25">
      <c r="A508" s="141"/>
      <c r="B508" s="10" t="s">
        <v>258</v>
      </c>
      <c r="C508" s="3" t="s">
        <v>31</v>
      </c>
      <c r="D508" s="1" t="s">
        <v>266</v>
      </c>
      <c r="E508" s="54"/>
      <c r="F508" s="93">
        <v>500</v>
      </c>
      <c r="G508" s="49" t="s">
        <v>290</v>
      </c>
      <c r="H508" s="136">
        <v>305</v>
      </c>
      <c r="I508" s="55">
        <f t="shared" si="62"/>
        <v>0.61</v>
      </c>
      <c r="J508" s="31" t="str">
        <f t="shared" si="61"/>
        <v>ALTO</v>
      </c>
      <c r="K508" s="33">
        <f>+Hoja1!K508/Hoja1!$U$1</f>
        <v>5</v>
      </c>
      <c r="L508" s="33">
        <f>+Hoja1!L508/Hoja1!$U$1</f>
        <v>10.8</v>
      </c>
      <c r="M508" s="132">
        <f>+Hoja1!M508/Hoja1!$U$1</f>
        <v>2.1600000000000001E-6</v>
      </c>
      <c r="N508" s="33">
        <f>+Hoja1!N508/Hoja1!$U$1</f>
        <v>0</v>
      </c>
      <c r="O508" s="33">
        <f>+Hoja1!O508/Hoja1!$U$1</f>
        <v>0</v>
      </c>
      <c r="P508" s="127">
        <f t="shared" si="66"/>
        <v>0</v>
      </c>
      <c r="Q508" s="31" t="str">
        <f t="shared" si="64"/>
        <v>MUY BAJO</v>
      </c>
      <c r="R508" s="102"/>
      <c r="S508" s="32">
        <f t="shared" si="63"/>
        <v>0</v>
      </c>
      <c r="T508" s="31" t="str">
        <f t="shared" si="65"/>
        <v>MUY BAJO</v>
      </c>
    </row>
    <row r="509" spans="1:20" ht="38.25" hidden="1" x14ac:dyDescent="0.25">
      <c r="A509" s="141"/>
      <c r="B509" s="10" t="s">
        <v>258</v>
      </c>
      <c r="C509" s="3" t="s">
        <v>27</v>
      </c>
      <c r="D509" s="1" t="s">
        <v>267</v>
      </c>
      <c r="E509" s="54">
        <v>4479</v>
      </c>
      <c r="F509" s="93">
        <v>400</v>
      </c>
      <c r="G509" s="49" t="s">
        <v>289</v>
      </c>
      <c r="H509" s="136">
        <v>63</v>
      </c>
      <c r="I509" s="55">
        <f t="shared" si="62"/>
        <v>0.1575</v>
      </c>
      <c r="J509" s="31" t="str">
        <f t="shared" si="61"/>
        <v>MUY BAJO</v>
      </c>
      <c r="K509" s="33">
        <f>+Hoja1!K509/Hoja1!$U$1</f>
        <v>200</v>
      </c>
      <c r="L509" s="33">
        <f>+Hoja1!L509/Hoja1!$U$1</f>
        <v>159.9</v>
      </c>
      <c r="M509" s="132">
        <f>+Hoja1!M509/Hoja1!$U$1</f>
        <v>7.9950000000000003E-7</v>
      </c>
      <c r="N509" s="33">
        <f>+Hoja1!N509/Hoja1!$U$1</f>
        <v>34.306995000000001</v>
      </c>
      <c r="O509" s="33">
        <f>+Hoja1!O509/Hoja1!$U$1</f>
        <v>147.52020899999999</v>
      </c>
      <c r="P509" s="127">
        <f t="shared" si="66"/>
        <v>0.92257791744840523</v>
      </c>
      <c r="Q509" s="31" t="str">
        <f t="shared" si="64"/>
        <v>MUY ALTO</v>
      </c>
      <c r="R509" s="102"/>
      <c r="S509" s="32">
        <f t="shared" si="63"/>
        <v>0.14530602199812381</v>
      </c>
      <c r="T509" s="31" t="str">
        <f t="shared" si="65"/>
        <v>MUY BAJO</v>
      </c>
    </row>
    <row r="510" spans="1:20" ht="38.25" hidden="1" x14ac:dyDescent="0.25">
      <c r="A510" s="141"/>
      <c r="B510" s="10" t="s">
        <v>258</v>
      </c>
      <c r="C510" s="3" t="s">
        <v>29</v>
      </c>
      <c r="D510" s="1" t="s">
        <v>267</v>
      </c>
      <c r="E510" s="54">
        <v>460</v>
      </c>
      <c r="F510" s="93">
        <v>100</v>
      </c>
      <c r="G510" s="49" t="s">
        <v>289</v>
      </c>
      <c r="H510" s="136">
        <v>8</v>
      </c>
      <c r="I510" s="55">
        <f t="shared" si="62"/>
        <v>0.08</v>
      </c>
      <c r="J510" s="31" t="str">
        <f t="shared" si="61"/>
        <v>MUY BAJO</v>
      </c>
      <c r="K510" s="33">
        <f>+Hoja1!K510/Hoja1!$U$1</f>
        <v>50</v>
      </c>
      <c r="L510" s="33">
        <f>+Hoja1!L510/Hoja1!$U$1</f>
        <v>0</v>
      </c>
      <c r="M510" s="132">
        <f>+Hoja1!M510/Hoja1!$U$1</f>
        <v>0</v>
      </c>
      <c r="N510" s="33">
        <f>+Hoja1!N510/Hoja1!$U$1</f>
        <v>0</v>
      </c>
      <c r="O510" s="33">
        <f>+Hoja1!O510/Hoja1!$U$1</f>
        <v>0</v>
      </c>
      <c r="P510" s="127" t="e">
        <f t="shared" si="66"/>
        <v>#DIV/0!</v>
      </c>
      <c r="Q510" s="31" t="e">
        <f t="shared" si="64"/>
        <v>#DIV/0!</v>
      </c>
      <c r="R510" s="102"/>
      <c r="S510" s="32" t="e">
        <f t="shared" si="63"/>
        <v>#DIV/0!</v>
      </c>
      <c r="T510" s="31" t="e">
        <f t="shared" si="65"/>
        <v>#DIV/0!</v>
      </c>
    </row>
    <row r="511" spans="1:20" ht="38.25" hidden="1" x14ac:dyDescent="0.25">
      <c r="A511" s="141"/>
      <c r="B511" s="10" t="s">
        <v>258</v>
      </c>
      <c r="C511" s="3" t="s">
        <v>30</v>
      </c>
      <c r="D511" s="1" t="s">
        <v>267</v>
      </c>
      <c r="E511" s="54">
        <v>356</v>
      </c>
      <c r="F511" s="93">
        <v>100</v>
      </c>
      <c r="G511" s="49" t="s">
        <v>289</v>
      </c>
      <c r="H511" s="136">
        <v>10</v>
      </c>
      <c r="I511" s="55">
        <f t="shared" si="62"/>
        <v>0.1</v>
      </c>
      <c r="J511" s="31" t="str">
        <f t="shared" si="61"/>
        <v>MUY BAJO</v>
      </c>
      <c r="K511" s="33">
        <f>+Hoja1!K511/Hoja1!$U$1</f>
        <v>50</v>
      </c>
      <c r="L511" s="33">
        <f>+Hoja1!L511/Hoja1!$U$1</f>
        <v>0</v>
      </c>
      <c r="M511" s="132">
        <f>+Hoja1!M511/Hoja1!$U$1</f>
        <v>0</v>
      </c>
      <c r="N511" s="33">
        <f>+Hoja1!N511/Hoja1!$U$1</f>
        <v>0</v>
      </c>
      <c r="O511" s="33">
        <f>+Hoja1!O511/Hoja1!$U$1</f>
        <v>0</v>
      </c>
      <c r="P511" s="127" t="e">
        <f t="shared" si="66"/>
        <v>#DIV/0!</v>
      </c>
      <c r="Q511" s="31" t="e">
        <f t="shared" si="64"/>
        <v>#DIV/0!</v>
      </c>
      <c r="R511" s="102"/>
      <c r="S511" s="32" t="e">
        <f t="shared" si="63"/>
        <v>#DIV/0!</v>
      </c>
      <c r="T511" s="31" t="e">
        <f t="shared" si="65"/>
        <v>#DIV/0!</v>
      </c>
    </row>
    <row r="512" spans="1:20" ht="38.25" hidden="1" x14ac:dyDescent="0.25">
      <c r="A512" s="141"/>
      <c r="B512" s="10" t="s">
        <v>258</v>
      </c>
      <c r="C512" s="3" t="s">
        <v>31</v>
      </c>
      <c r="D512" s="1" t="s">
        <v>267</v>
      </c>
      <c r="E512" s="54">
        <v>704</v>
      </c>
      <c r="F512" s="93">
        <v>120</v>
      </c>
      <c r="G512" s="49" t="s">
        <v>289</v>
      </c>
      <c r="H512" s="136">
        <v>29</v>
      </c>
      <c r="I512" s="55">
        <f t="shared" si="62"/>
        <v>0.24166666666666667</v>
      </c>
      <c r="J512" s="31" t="str">
        <f t="shared" ref="J512:J549" si="67">IF(I512&lt;=20%,"MUY BAJO",IF(AND(I512&gt;20%,I512&lt;=40%),"BAJO",IF(AND(I512&gt;40%,I512&lt;=60%),"MEDIO",IF(AND(I512&gt;60%,I512&lt;=80%),"ALTO","MUY ALTO"))))</f>
        <v>BAJO</v>
      </c>
      <c r="K512" s="33">
        <f>+Hoja1!K512/Hoja1!$U$1</f>
        <v>70</v>
      </c>
      <c r="L512" s="33">
        <f>+Hoja1!L512/Hoja1!$U$1</f>
        <v>0</v>
      </c>
      <c r="M512" s="132">
        <f>+Hoja1!M512/Hoja1!$U$1</f>
        <v>0</v>
      </c>
      <c r="N512" s="33">
        <f>+Hoja1!N512/Hoja1!$U$1</f>
        <v>0</v>
      </c>
      <c r="O512" s="33">
        <f>+Hoja1!O512/Hoja1!$U$1</f>
        <v>0</v>
      </c>
      <c r="P512" s="127" t="e">
        <f t="shared" si="66"/>
        <v>#DIV/0!</v>
      </c>
      <c r="Q512" s="31" t="e">
        <f t="shared" si="64"/>
        <v>#DIV/0!</v>
      </c>
      <c r="R512" s="102"/>
      <c r="S512" s="32" t="e">
        <f t="shared" si="63"/>
        <v>#DIV/0!</v>
      </c>
      <c r="T512" s="31" t="e">
        <f t="shared" si="65"/>
        <v>#DIV/0!</v>
      </c>
    </row>
    <row r="513" spans="1:20" ht="38.25" hidden="1" x14ac:dyDescent="0.25">
      <c r="A513" s="141"/>
      <c r="B513" s="10" t="s">
        <v>258</v>
      </c>
      <c r="C513" s="3" t="s">
        <v>27</v>
      </c>
      <c r="D513" s="1" t="s">
        <v>268</v>
      </c>
      <c r="E513" s="54">
        <v>4479</v>
      </c>
      <c r="F513" s="93">
        <v>1800</v>
      </c>
      <c r="G513" s="49" t="s">
        <v>289</v>
      </c>
      <c r="H513" s="136">
        <v>5609</v>
      </c>
      <c r="I513" s="55">
        <f t="shared" si="62"/>
        <v>3.1161111111111111</v>
      </c>
      <c r="J513" s="31" t="str">
        <f t="shared" si="67"/>
        <v>MUY ALTO</v>
      </c>
      <c r="K513" s="33">
        <f>+Hoja1!K513/Hoja1!$U$1</f>
        <v>51</v>
      </c>
      <c r="L513" s="33">
        <f>+Hoja1!L513/Hoja1!$U$1</f>
        <v>35.613894999999999</v>
      </c>
      <c r="M513" s="132">
        <f>+Hoja1!M513/Hoja1!$U$1</f>
        <v>6.9831166666666662E-7</v>
      </c>
      <c r="N513" s="33">
        <f>+Hoja1!N513/Hoja1!$U$1</f>
        <v>5.8833120000000001</v>
      </c>
      <c r="O513" s="33">
        <f>+Hoja1!O513/Hoja1!$U$1</f>
        <v>33.799999999999997</v>
      </c>
      <c r="P513" s="127">
        <f t="shared" si="66"/>
        <v>0.94906777256461272</v>
      </c>
      <c r="Q513" s="31" t="str">
        <f t="shared" si="64"/>
        <v>MUY ALTO</v>
      </c>
      <c r="R513" s="102"/>
      <c r="S513" s="32">
        <f t="shared" si="63"/>
        <v>2.9574006312860628</v>
      </c>
      <c r="T513" s="31" t="str">
        <f t="shared" si="65"/>
        <v>MUY ALTO</v>
      </c>
    </row>
    <row r="514" spans="1:20" ht="38.25" hidden="1" x14ac:dyDescent="0.25">
      <c r="A514" s="141"/>
      <c r="B514" s="10" t="s">
        <v>258</v>
      </c>
      <c r="C514" s="3" t="s">
        <v>29</v>
      </c>
      <c r="D514" s="1" t="s">
        <v>268</v>
      </c>
      <c r="E514" s="54">
        <v>460</v>
      </c>
      <c r="F514" s="93">
        <v>200</v>
      </c>
      <c r="G514" s="49" t="s">
        <v>289</v>
      </c>
      <c r="H514" s="136">
        <v>1263</v>
      </c>
      <c r="I514" s="55">
        <f t="shared" si="62"/>
        <v>6.3150000000000004</v>
      </c>
      <c r="J514" s="31" t="str">
        <f t="shared" si="67"/>
        <v>MUY ALTO</v>
      </c>
      <c r="K514" s="33">
        <f>+Hoja1!K514/Hoja1!$U$1</f>
        <v>12</v>
      </c>
      <c r="L514" s="33">
        <f>+Hoja1!L514/Hoja1!$U$1</f>
        <v>0</v>
      </c>
      <c r="M514" s="132">
        <f>+Hoja1!M514/Hoja1!$U$1</f>
        <v>0</v>
      </c>
      <c r="N514" s="33">
        <f>+Hoja1!N514/Hoja1!$U$1</f>
        <v>0</v>
      </c>
      <c r="O514" s="33">
        <f>+Hoja1!O514/Hoja1!$U$1</f>
        <v>0</v>
      </c>
      <c r="P514" s="127" t="e">
        <f t="shared" si="66"/>
        <v>#DIV/0!</v>
      </c>
      <c r="Q514" s="31" t="e">
        <f t="shared" si="64"/>
        <v>#DIV/0!</v>
      </c>
      <c r="R514" s="102"/>
      <c r="S514" s="32" t="e">
        <f t="shared" si="63"/>
        <v>#DIV/0!</v>
      </c>
      <c r="T514" s="31" t="e">
        <f t="shared" si="65"/>
        <v>#DIV/0!</v>
      </c>
    </row>
    <row r="515" spans="1:20" ht="38.25" hidden="1" x14ac:dyDescent="0.25">
      <c r="A515" s="141"/>
      <c r="B515" s="10" t="s">
        <v>258</v>
      </c>
      <c r="C515" s="3" t="s">
        <v>30</v>
      </c>
      <c r="D515" s="1" t="s">
        <v>268</v>
      </c>
      <c r="E515" s="54">
        <v>356</v>
      </c>
      <c r="F515" s="93">
        <v>150</v>
      </c>
      <c r="G515" s="49" t="s">
        <v>289</v>
      </c>
      <c r="H515" s="136">
        <v>795</v>
      </c>
      <c r="I515" s="55">
        <f t="shared" si="62"/>
        <v>5.3</v>
      </c>
      <c r="J515" s="31" t="str">
        <f t="shared" si="67"/>
        <v>MUY ALTO</v>
      </c>
      <c r="K515" s="33">
        <f>+Hoja1!K515/Hoja1!$U$1</f>
        <v>12</v>
      </c>
      <c r="L515" s="33">
        <f>+Hoja1!L515/Hoja1!$U$1</f>
        <v>0</v>
      </c>
      <c r="M515" s="132">
        <f>+Hoja1!M515/Hoja1!$U$1</f>
        <v>0</v>
      </c>
      <c r="N515" s="33">
        <f>+Hoja1!N515/Hoja1!$U$1</f>
        <v>0</v>
      </c>
      <c r="O515" s="33">
        <f>+Hoja1!O515/Hoja1!$U$1</f>
        <v>0</v>
      </c>
      <c r="P515" s="127" t="e">
        <f t="shared" si="66"/>
        <v>#DIV/0!</v>
      </c>
      <c r="Q515" s="31" t="e">
        <f t="shared" si="64"/>
        <v>#DIV/0!</v>
      </c>
      <c r="R515" s="102"/>
      <c r="S515" s="32" t="e">
        <f t="shared" si="63"/>
        <v>#DIV/0!</v>
      </c>
      <c r="T515" s="31" t="e">
        <f t="shared" si="65"/>
        <v>#DIV/0!</v>
      </c>
    </row>
    <row r="516" spans="1:20" ht="38.25" hidden="1" x14ac:dyDescent="0.25">
      <c r="A516" s="141"/>
      <c r="B516" s="10" t="s">
        <v>258</v>
      </c>
      <c r="C516" s="3" t="s">
        <v>31</v>
      </c>
      <c r="D516" s="1" t="s">
        <v>268</v>
      </c>
      <c r="E516" s="54">
        <v>704</v>
      </c>
      <c r="F516" s="93">
        <v>320</v>
      </c>
      <c r="G516" s="49" t="s">
        <v>289</v>
      </c>
      <c r="H516" s="136">
        <v>1995</v>
      </c>
      <c r="I516" s="55">
        <f t="shared" si="62"/>
        <v>6.234375</v>
      </c>
      <c r="J516" s="31" t="str">
        <f t="shared" si="67"/>
        <v>MUY ALTO</v>
      </c>
      <c r="K516" s="33">
        <f>+Hoja1!K516/Hoja1!$U$1</f>
        <v>15</v>
      </c>
      <c r="L516" s="33">
        <f>+Hoja1!L516/Hoja1!$U$1</f>
        <v>0</v>
      </c>
      <c r="M516" s="132">
        <f>+Hoja1!M516/Hoja1!$U$1</f>
        <v>0</v>
      </c>
      <c r="N516" s="33">
        <f>+Hoja1!N516/Hoja1!$U$1</f>
        <v>0</v>
      </c>
      <c r="O516" s="33">
        <f>+Hoja1!O516/Hoja1!$U$1</f>
        <v>0</v>
      </c>
      <c r="P516" s="127" t="e">
        <f t="shared" si="66"/>
        <v>#DIV/0!</v>
      </c>
      <c r="Q516" s="31" t="e">
        <f t="shared" si="64"/>
        <v>#DIV/0!</v>
      </c>
      <c r="R516" s="102"/>
      <c r="S516" s="32" t="e">
        <f t="shared" si="63"/>
        <v>#DIV/0!</v>
      </c>
      <c r="T516" s="31" t="e">
        <f t="shared" si="65"/>
        <v>#DIV/0!</v>
      </c>
    </row>
    <row r="517" spans="1:20" ht="51" hidden="1" x14ac:dyDescent="0.25">
      <c r="A517" s="141"/>
      <c r="B517" s="10" t="s">
        <v>269</v>
      </c>
      <c r="C517" s="3" t="s">
        <v>27</v>
      </c>
      <c r="D517" s="1" t="s">
        <v>270</v>
      </c>
      <c r="E517" s="54">
        <v>4447</v>
      </c>
      <c r="F517" s="93">
        <v>3250</v>
      </c>
      <c r="G517" s="49" t="s">
        <v>289</v>
      </c>
      <c r="H517" s="136">
        <v>2771</v>
      </c>
      <c r="I517" s="55">
        <f t="shared" si="62"/>
        <v>0.85261538461538466</v>
      </c>
      <c r="J517" s="31" t="str">
        <f t="shared" si="67"/>
        <v>MUY ALTO</v>
      </c>
      <c r="K517" s="33">
        <f>+Hoja1!K517/Hoja1!$U$1</f>
        <v>0</v>
      </c>
      <c r="L517" s="33">
        <f>+Hoja1!L517/Hoja1!$U$1</f>
        <v>20</v>
      </c>
      <c r="M517" s="132" t="e">
        <f>+Hoja1!M517/Hoja1!$U$1</f>
        <v>#DIV/0!</v>
      </c>
      <c r="N517" s="33">
        <f>+Hoja1!N517/Hoja1!$U$1</f>
        <v>14</v>
      </c>
      <c r="O517" s="33">
        <f>+Hoja1!O517/Hoja1!$U$1</f>
        <v>16.267738000000001</v>
      </c>
      <c r="P517" s="127">
        <f t="shared" si="66"/>
        <v>0.81338690000000002</v>
      </c>
      <c r="Q517" s="31" t="str">
        <f t="shared" si="64"/>
        <v>MUY ALTO</v>
      </c>
      <c r="R517" s="102"/>
      <c r="S517" s="32">
        <f t="shared" si="63"/>
        <v>0.69350618458461544</v>
      </c>
      <c r="T517" s="31" t="str">
        <f t="shared" si="65"/>
        <v>ALTO</v>
      </c>
    </row>
    <row r="518" spans="1:20" ht="51" hidden="1" x14ac:dyDescent="0.25">
      <c r="A518" s="141"/>
      <c r="B518" s="10" t="s">
        <v>269</v>
      </c>
      <c r="C518" s="3" t="s">
        <v>29</v>
      </c>
      <c r="D518" s="1" t="s">
        <v>270</v>
      </c>
      <c r="E518" s="54">
        <v>487</v>
      </c>
      <c r="F518" s="93">
        <v>240</v>
      </c>
      <c r="G518" s="49" t="s">
        <v>289</v>
      </c>
      <c r="H518" s="136">
        <v>545</v>
      </c>
      <c r="I518" s="55">
        <f t="shared" si="62"/>
        <v>2.2708333333333335</v>
      </c>
      <c r="J518" s="31" t="str">
        <f t="shared" si="67"/>
        <v>MUY ALTO</v>
      </c>
      <c r="K518" s="33">
        <f>+Hoja1!K518/Hoja1!$U$1</f>
        <v>0</v>
      </c>
      <c r="L518" s="33">
        <f>+Hoja1!L518/Hoja1!$U$1</f>
        <v>0</v>
      </c>
      <c r="M518" s="132">
        <f>+Hoja1!M518/Hoja1!$U$1</f>
        <v>0</v>
      </c>
      <c r="N518" s="33">
        <f>+Hoja1!N518/Hoja1!$U$1</f>
        <v>0</v>
      </c>
      <c r="O518" s="33">
        <f>+Hoja1!O518/Hoja1!$U$1</f>
        <v>0</v>
      </c>
      <c r="P518" s="127"/>
      <c r="Q518" s="31" t="s">
        <v>293</v>
      </c>
      <c r="R518" s="102"/>
      <c r="S518" s="32">
        <f t="shared" si="63"/>
        <v>0</v>
      </c>
      <c r="T518" s="31" t="s">
        <v>293</v>
      </c>
    </row>
    <row r="519" spans="1:20" ht="51" hidden="1" x14ac:dyDescent="0.25">
      <c r="A519" s="141"/>
      <c r="B519" s="10" t="s">
        <v>269</v>
      </c>
      <c r="C519" s="3" t="s">
        <v>30</v>
      </c>
      <c r="D519" s="1" t="s">
        <v>270</v>
      </c>
      <c r="E519" s="54">
        <v>339</v>
      </c>
      <c r="F519" s="93">
        <v>140</v>
      </c>
      <c r="G519" s="49" t="s">
        <v>289</v>
      </c>
      <c r="H519" s="136">
        <v>438</v>
      </c>
      <c r="I519" s="55">
        <f t="shared" si="62"/>
        <v>3.1285714285714286</v>
      </c>
      <c r="J519" s="31" t="str">
        <f t="shared" si="67"/>
        <v>MUY ALTO</v>
      </c>
      <c r="K519" s="33">
        <f>+Hoja1!K519/Hoja1!$U$1</f>
        <v>0</v>
      </c>
      <c r="L519" s="33">
        <f>+Hoja1!L519/Hoja1!$U$1</f>
        <v>0</v>
      </c>
      <c r="M519" s="132">
        <f>+Hoja1!M519/Hoja1!$U$1</f>
        <v>0</v>
      </c>
      <c r="N519" s="33">
        <f>+Hoja1!N519/Hoja1!$U$1</f>
        <v>0</v>
      </c>
      <c r="O519" s="33">
        <f>+Hoja1!O519/Hoja1!$U$1</f>
        <v>0</v>
      </c>
      <c r="P519" s="127"/>
      <c r="Q519" s="31" t="s">
        <v>293</v>
      </c>
      <c r="R519" s="102"/>
      <c r="S519" s="32">
        <f t="shared" si="63"/>
        <v>0</v>
      </c>
      <c r="T519" s="31" t="s">
        <v>293</v>
      </c>
    </row>
    <row r="520" spans="1:20" ht="51" hidden="1" x14ac:dyDescent="0.25">
      <c r="A520" s="141"/>
      <c r="B520" s="10" t="s">
        <v>269</v>
      </c>
      <c r="C520" s="3" t="s">
        <v>31</v>
      </c>
      <c r="D520" s="1" t="s">
        <v>270</v>
      </c>
      <c r="E520" s="54">
        <v>826</v>
      </c>
      <c r="F520" s="93">
        <v>500</v>
      </c>
      <c r="G520" s="49" t="s">
        <v>289</v>
      </c>
      <c r="H520" s="136">
        <v>725</v>
      </c>
      <c r="I520" s="55">
        <f t="shared" si="62"/>
        <v>1.45</v>
      </c>
      <c r="J520" s="31" t="str">
        <f t="shared" si="67"/>
        <v>MUY ALTO</v>
      </c>
      <c r="K520" s="33">
        <f>+Hoja1!K520/Hoja1!$U$1</f>
        <v>0</v>
      </c>
      <c r="L520" s="33">
        <f>+Hoja1!L520/Hoja1!$U$1</f>
        <v>0</v>
      </c>
      <c r="M520" s="132">
        <f>+Hoja1!M520/Hoja1!$U$1</f>
        <v>0</v>
      </c>
      <c r="N520" s="33">
        <f>+Hoja1!N520/Hoja1!$U$1</f>
        <v>0</v>
      </c>
      <c r="O520" s="33">
        <f>+Hoja1!O520/Hoja1!$U$1</f>
        <v>0</v>
      </c>
      <c r="P520" s="127"/>
      <c r="Q520" s="31" t="s">
        <v>293</v>
      </c>
      <c r="R520" s="102"/>
      <c r="S520" s="32">
        <f t="shared" si="63"/>
        <v>0</v>
      </c>
      <c r="T520" s="31" t="s">
        <v>293</v>
      </c>
    </row>
    <row r="521" spans="1:20" ht="51" hidden="1" x14ac:dyDescent="0.25">
      <c r="A521" s="141"/>
      <c r="B521" s="10" t="s">
        <v>269</v>
      </c>
      <c r="C521" s="3" t="s">
        <v>27</v>
      </c>
      <c r="D521" s="1" t="s">
        <v>271</v>
      </c>
      <c r="E521" s="54">
        <v>0</v>
      </c>
      <c r="F521" s="93">
        <v>10</v>
      </c>
      <c r="G521" s="49" t="s">
        <v>289</v>
      </c>
      <c r="H521" s="136">
        <v>0</v>
      </c>
      <c r="I521" s="55">
        <f t="shared" ref="I521:I546" si="68">+H521/F521</f>
        <v>0</v>
      </c>
      <c r="J521" s="31" t="str">
        <f t="shared" si="67"/>
        <v>MUY BAJO</v>
      </c>
      <c r="K521" s="33">
        <f>+Hoja1!K521/Hoja1!$U$1</f>
        <v>0</v>
      </c>
      <c r="L521" s="33">
        <f>+Hoja1!L521/Hoja1!$U$1</f>
        <v>0</v>
      </c>
      <c r="M521" s="132">
        <f>+Hoja1!M521/Hoja1!$U$1</f>
        <v>0</v>
      </c>
      <c r="N521" s="33">
        <f>+Hoja1!N521/Hoja1!$U$1</f>
        <v>0</v>
      </c>
      <c r="O521" s="33">
        <f>+Hoja1!O521/Hoja1!$U$1</f>
        <v>0</v>
      </c>
      <c r="P521" s="127"/>
      <c r="Q521" s="31" t="s">
        <v>293</v>
      </c>
      <c r="R521" s="102"/>
      <c r="S521" s="32">
        <f t="shared" ref="S521:S539" si="69">+I521*P521</f>
        <v>0</v>
      </c>
      <c r="T521" s="31" t="s">
        <v>293</v>
      </c>
    </row>
    <row r="522" spans="1:20" ht="51" hidden="1" x14ac:dyDescent="0.25">
      <c r="A522" s="141"/>
      <c r="B522" s="10" t="s">
        <v>269</v>
      </c>
      <c r="C522" s="3" t="s">
        <v>29</v>
      </c>
      <c r="D522" s="1" t="s">
        <v>271</v>
      </c>
      <c r="E522" s="54">
        <v>0</v>
      </c>
      <c r="F522" s="93">
        <v>2</v>
      </c>
      <c r="G522" s="49" t="s">
        <v>289</v>
      </c>
      <c r="H522" s="136">
        <v>0</v>
      </c>
      <c r="I522" s="55">
        <f t="shared" si="68"/>
        <v>0</v>
      </c>
      <c r="J522" s="31" t="str">
        <f t="shared" si="67"/>
        <v>MUY BAJO</v>
      </c>
      <c r="K522" s="33">
        <f>+Hoja1!K522/Hoja1!$U$1</f>
        <v>0</v>
      </c>
      <c r="L522" s="33">
        <f>+Hoja1!L522/Hoja1!$U$1</f>
        <v>0</v>
      </c>
      <c r="M522" s="132">
        <f>+Hoja1!M522/Hoja1!$U$1</f>
        <v>0</v>
      </c>
      <c r="N522" s="33">
        <f>+Hoja1!N522/Hoja1!$U$1</f>
        <v>0</v>
      </c>
      <c r="O522" s="33">
        <f>+Hoja1!O522/Hoja1!$U$1</f>
        <v>0</v>
      </c>
      <c r="P522" s="127"/>
      <c r="Q522" s="31" t="s">
        <v>293</v>
      </c>
      <c r="R522" s="102"/>
      <c r="S522" s="32">
        <f t="shared" si="69"/>
        <v>0</v>
      </c>
      <c r="T522" s="31" t="s">
        <v>293</v>
      </c>
    </row>
    <row r="523" spans="1:20" ht="51" hidden="1" x14ac:dyDescent="0.25">
      <c r="A523" s="141"/>
      <c r="B523" s="10" t="s">
        <v>269</v>
      </c>
      <c r="C523" s="3" t="s">
        <v>30</v>
      </c>
      <c r="D523" s="1" t="s">
        <v>271</v>
      </c>
      <c r="E523" s="54">
        <v>0</v>
      </c>
      <c r="F523" s="93">
        <v>2</v>
      </c>
      <c r="G523" s="49" t="s">
        <v>289</v>
      </c>
      <c r="H523" s="136">
        <v>0</v>
      </c>
      <c r="I523" s="55">
        <f t="shared" si="68"/>
        <v>0</v>
      </c>
      <c r="J523" s="31" t="str">
        <f t="shared" si="67"/>
        <v>MUY BAJO</v>
      </c>
      <c r="K523" s="33">
        <f>+Hoja1!K523/Hoja1!$U$1</f>
        <v>0</v>
      </c>
      <c r="L523" s="33">
        <f>+Hoja1!L523/Hoja1!$U$1</f>
        <v>0</v>
      </c>
      <c r="M523" s="132">
        <f>+Hoja1!M523/Hoja1!$U$1</f>
        <v>0</v>
      </c>
      <c r="N523" s="33">
        <f>+Hoja1!N523/Hoja1!$U$1</f>
        <v>0</v>
      </c>
      <c r="O523" s="33">
        <f>+Hoja1!O523/Hoja1!$U$1</f>
        <v>0</v>
      </c>
      <c r="P523" s="127"/>
      <c r="Q523" s="31" t="s">
        <v>293</v>
      </c>
      <c r="R523" s="102"/>
      <c r="S523" s="32">
        <f t="shared" si="69"/>
        <v>0</v>
      </c>
      <c r="T523" s="31" t="s">
        <v>293</v>
      </c>
    </row>
    <row r="524" spans="1:20" ht="51" hidden="1" x14ac:dyDescent="0.25">
      <c r="A524" s="141"/>
      <c r="B524" s="10" t="s">
        <v>269</v>
      </c>
      <c r="C524" s="3" t="s">
        <v>31</v>
      </c>
      <c r="D524" s="1" t="s">
        <v>271</v>
      </c>
      <c r="E524" s="54">
        <v>0</v>
      </c>
      <c r="F524" s="93">
        <v>3</v>
      </c>
      <c r="G524" s="49" t="s">
        <v>289</v>
      </c>
      <c r="H524" s="136">
        <v>0</v>
      </c>
      <c r="I524" s="55">
        <f t="shared" si="68"/>
        <v>0</v>
      </c>
      <c r="J524" s="31" t="str">
        <f t="shared" si="67"/>
        <v>MUY BAJO</v>
      </c>
      <c r="K524" s="33">
        <f>+Hoja1!K524/Hoja1!$U$1</f>
        <v>0</v>
      </c>
      <c r="L524" s="33">
        <f>+Hoja1!L524/Hoja1!$U$1</f>
        <v>0</v>
      </c>
      <c r="M524" s="132">
        <f>+Hoja1!M524/Hoja1!$U$1</f>
        <v>0</v>
      </c>
      <c r="N524" s="33">
        <f>+Hoja1!N524/Hoja1!$U$1</f>
        <v>0</v>
      </c>
      <c r="O524" s="33">
        <f>+Hoja1!O524/Hoja1!$U$1</f>
        <v>0</v>
      </c>
      <c r="P524" s="127"/>
      <c r="Q524" s="31" t="s">
        <v>293</v>
      </c>
      <c r="R524" s="102"/>
      <c r="S524" s="32">
        <f t="shared" si="69"/>
        <v>0</v>
      </c>
      <c r="T524" s="31" t="s">
        <v>293</v>
      </c>
    </row>
    <row r="525" spans="1:20" ht="63.75" hidden="1" x14ac:dyDescent="0.25">
      <c r="A525" s="141"/>
      <c r="B525" s="10" t="s">
        <v>269</v>
      </c>
      <c r="C525" s="3" t="s">
        <v>27</v>
      </c>
      <c r="D525" s="1" t="s">
        <v>272</v>
      </c>
      <c r="E525" s="54">
        <v>0</v>
      </c>
      <c r="F525" s="93">
        <v>40</v>
      </c>
      <c r="G525" s="49" t="s">
        <v>289</v>
      </c>
      <c r="H525" s="136">
        <v>335</v>
      </c>
      <c r="I525" s="55">
        <f t="shared" si="68"/>
        <v>8.375</v>
      </c>
      <c r="J525" s="31" t="str">
        <f t="shared" si="67"/>
        <v>MUY ALTO</v>
      </c>
      <c r="K525" s="33">
        <f>+Hoja1!K525/Hoja1!$U$1</f>
        <v>387.8</v>
      </c>
      <c r="L525" s="33">
        <f>+Hoja1!L525/Hoja1!$U$1</f>
        <v>0</v>
      </c>
      <c r="M525" s="132">
        <f>+Hoja1!M525/Hoja1!$U$1</f>
        <v>0</v>
      </c>
      <c r="N525" s="33">
        <f>+Hoja1!N525/Hoja1!$U$1</f>
        <v>0</v>
      </c>
      <c r="O525" s="33">
        <f>+Hoja1!O525/Hoja1!$U$1</f>
        <v>0</v>
      </c>
      <c r="P525" s="127" t="e">
        <f t="shared" si="66"/>
        <v>#DIV/0!</v>
      </c>
      <c r="Q525" s="31" t="e">
        <f t="shared" si="64"/>
        <v>#DIV/0!</v>
      </c>
      <c r="R525" s="102"/>
      <c r="S525" s="32" t="e">
        <f t="shared" si="69"/>
        <v>#DIV/0!</v>
      </c>
      <c r="T525" s="31" t="e">
        <f t="shared" si="65"/>
        <v>#DIV/0!</v>
      </c>
    </row>
    <row r="526" spans="1:20" ht="63.75" hidden="1" x14ac:dyDescent="0.25">
      <c r="A526" s="141"/>
      <c r="B526" s="10" t="s">
        <v>269</v>
      </c>
      <c r="C526" s="3" t="s">
        <v>29</v>
      </c>
      <c r="D526" s="1" t="s">
        <v>272</v>
      </c>
      <c r="E526" s="54">
        <v>0</v>
      </c>
      <c r="F526" s="93">
        <v>6</v>
      </c>
      <c r="G526" s="49" t="s">
        <v>289</v>
      </c>
      <c r="H526" s="136">
        <v>14</v>
      </c>
      <c r="I526" s="55">
        <f t="shared" si="68"/>
        <v>2.3333333333333335</v>
      </c>
      <c r="J526" s="31" t="str">
        <f t="shared" si="67"/>
        <v>MUY ALTO</v>
      </c>
      <c r="K526" s="33">
        <f>+Hoja1!K526/Hoja1!$U$1</f>
        <v>7</v>
      </c>
      <c r="L526" s="33">
        <f>+Hoja1!L526/Hoja1!$U$1</f>
        <v>0</v>
      </c>
      <c r="M526" s="132">
        <f>+Hoja1!M526/Hoja1!$U$1</f>
        <v>0</v>
      </c>
      <c r="N526" s="33">
        <f>+Hoja1!N526/Hoja1!$U$1</f>
        <v>0</v>
      </c>
      <c r="O526" s="33">
        <f>+Hoja1!O526/Hoja1!$U$1</f>
        <v>0</v>
      </c>
      <c r="P526" s="127" t="e">
        <f t="shared" si="66"/>
        <v>#DIV/0!</v>
      </c>
      <c r="Q526" s="31" t="e">
        <f t="shared" si="64"/>
        <v>#DIV/0!</v>
      </c>
      <c r="R526" s="102"/>
      <c r="S526" s="32" t="e">
        <f t="shared" si="69"/>
        <v>#DIV/0!</v>
      </c>
      <c r="T526" s="31" t="e">
        <f t="shared" si="65"/>
        <v>#DIV/0!</v>
      </c>
    </row>
    <row r="527" spans="1:20" ht="63.75" hidden="1" x14ac:dyDescent="0.25">
      <c r="A527" s="141"/>
      <c r="B527" s="10" t="s">
        <v>269</v>
      </c>
      <c r="C527" s="3" t="s">
        <v>30</v>
      </c>
      <c r="D527" s="1" t="s">
        <v>272</v>
      </c>
      <c r="E527" s="54">
        <v>0</v>
      </c>
      <c r="F527" s="93">
        <v>6</v>
      </c>
      <c r="G527" s="49" t="s">
        <v>289</v>
      </c>
      <c r="H527" s="136">
        <v>21</v>
      </c>
      <c r="I527" s="55">
        <f t="shared" si="68"/>
        <v>3.5</v>
      </c>
      <c r="J527" s="31" t="str">
        <f t="shared" si="67"/>
        <v>MUY ALTO</v>
      </c>
      <c r="K527" s="33">
        <f>+Hoja1!K527/Hoja1!$U$1</f>
        <v>7</v>
      </c>
      <c r="L527" s="33">
        <f>+Hoja1!L527/Hoja1!$U$1</f>
        <v>0</v>
      </c>
      <c r="M527" s="132">
        <f>+Hoja1!M527/Hoja1!$U$1</f>
        <v>0</v>
      </c>
      <c r="N527" s="33">
        <f>+Hoja1!N527/Hoja1!$U$1</f>
        <v>0</v>
      </c>
      <c r="O527" s="33">
        <f>+Hoja1!O527/Hoja1!$U$1</f>
        <v>0</v>
      </c>
      <c r="P527" s="127" t="e">
        <f t="shared" si="66"/>
        <v>#DIV/0!</v>
      </c>
      <c r="Q527" s="31" t="e">
        <f t="shared" si="64"/>
        <v>#DIV/0!</v>
      </c>
      <c r="R527" s="102"/>
      <c r="S527" s="32" t="e">
        <f t="shared" si="69"/>
        <v>#DIV/0!</v>
      </c>
      <c r="T527" s="31" t="e">
        <f t="shared" si="65"/>
        <v>#DIV/0!</v>
      </c>
    </row>
    <row r="528" spans="1:20" ht="63.75" hidden="1" x14ac:dyDescent="0.25">
      <c r="A528" s="141"/>
      <c r="B528" s="10" t="s">
        <v>269</v>
      </c>
      <c r="C528" s="3" t="s">
        <v>31</v>
      </c>
      <c r="D528" s="1" t="s">
        <v>272</v>
      </c>
      <c r="E528" s="54">
        <v>0</v>
      </c>
      <c r="F528" s="93">
        <v>6</v>
      </c>
      <c r="G528" s="49" t="s">
        <v>289</v>
      </c>
      <c r="H528" s="136">
        <v>21</v>
      </c>
      <c r="I528" s="55">
        <f t="shared" si="68"/>
        <v>3.5</v>
      </c>
      <c r="J528" s="31" t="str">
        <f t="shared" si="67"/>
        <v>MUY ALTO</v>
      </c>
      <c r="K528" s="33">
        <f>+Hoja1!K528/Hoja1!$U$1</f>
        <v>10</v>
      </c>
      <c r="L528" s="33">
        <f>+Hoja1!L528/Hoja1!$U$1</f>
        <v>0</v>
      </c>
      <c r="M528" s="132">
        <f>+Hoja1!M528/Hoja1!$U$1</f>
        <v>0</v>
      </c>
      <c r="N528" s="33">
        <f>+Hoja1!N528/Hoja1!$U$1</f>
        <v>0</v>
      </c>
      <c r="O528" s="33">
        <f>+Hoja1!O528/Hoja1!$U$1</f>
        <v>0</v>
      </c>
      <c r="P528" s="127" t="e">
        <f t="shared" si="66"/>
        <v>#DIV/0!</v>
      </c>
      <c r="Q528" s="31" t="e">
        <f t="shared" si="64"/>
        <v>#DIV/0!</v>
      </c>
      <c r="R528" s="102"/>
      <c r="S528" s="32" t="e">
        <f t="shared" si="69"/>
        <v>#DIV/0!</v>
      </c>
      <c r="T528" s="31" t="e">
        <f t="shared" si="65"/>
        <v>#DIV/0!</v>
      </c>
    </row>
    <row r="529" spans="1:20" ht="63.75" hidden="1" x14ac:dyDescent="0.25">
      <c r="A529" s="141"/>
      <c r="B529" s="10" t="s">
        <v>269</v>
      </c>
      <c r="C529" s="3" t="s">
        <v>27</v>
      </c>
      <c r="D529" s="1" t="s">
        <v>273</v>
      </c>
      <c r="E529" s="54">
        <v>2820</v>
      </c>
      <c r="F529" s="93">
        <v>15000</v>
      </c>
      <c r="G529" s="49" t="s">
        <v>290</v>
      </c>
      <c r="H529" s="136">
        <v>2790</v>
      </c>
      <c r="I529" s="55">
        <f t="shared" si="68"/>
        <v>0.186</v>
      </c>
      <c r="J529" s="31" t="str">
        <f t="shared" si="67"/>
        <v>MUY BAJO</v>
      </c>
      <c r="K529" s="33">
        <f>+Hoja1!K529/Hoja1!$U$1</f>
        <v>427.25</v>
      </c>
      <c r="L529" s="33">
        <f>+Hoja1!L529/Hoja1!$U$1</f>
        <v>204.94730100000001</v>
      </c>
      <c r="M529" s="132">
        <f>+Hoja1!M529/Hoja1!$U$1</f>
        <v>4.796894113516676E-7</v>
      </c>
      <c r="N529" s="33">
        <f>+Hoja1!N529/Hoja1!$U$1</f>
        <v>13.640795000000001</v>
      </c>
      <c r="O529" s="33">
        <f>+Hoja1!O529/Hoja1!$U$1</f>
        <v>150.32159799999999</v>
      </c>
      <c r="P529" s="127">
        <f t="shared" si="66"/>
        <v>0.73346463830719089</v>
      </c>
      <c r="Q529" s="31" t="str">
        <f t="shared" si="64"/>
        <v>ALTO</v>
      </c>
      <c r="R529" s="102"/>
      <c r="S529" s="32">
        <f t="shared" si="69"/>
        <v>0.1364244227251375</v>
      </c>
      <c r="T529" s="31" t="str">
        <f t="shared" si="65"/>
        <v>MUY BAJO</v>
      </c>
    </row>
    <row r="530" spans="1:20" ht="63.75" hidden="1" x14ac:dyDescent="0.25">
      <c r="A530" s="141"/>
      <c r="B530" s="10" t="s">
        <v>269</v>
      </c>
      <c r="C530" s="3" t="s">
        <v>29</v>
      </c>
      <c r="D530" s="1" t="s">
        <v>273</v>
      </c>
      <c r="E530" s="54">
        <v>31</v>
      </c>
      <c r="F530" s="93">
        <v>250</v>
      </c>
      <c r="G530" s="49" t="s">
        <v>290</v>
      </c>
      <c r="H530" s="136">
        <v>10</v>
      </c>
      <c r="I530" s="55">
        <f t="shared" si="68"/>
        <v>0.04</v>
      </c>
      <c r="J530" s="31" t="str">
        <f t="shared" si="67"/>
        <v>MUY BAJO</v>
      </c>
      <c r="K530" s="33">
        <f>+Hoja1!K530/Hoja1!$U$1</f>
        <v>50</v>
      </c>
      <c r="L530" s="33">
        <f>+Hoja1!L530/Hoja1!$U$1</f>
        <v>0</v>
      </c>
      <c r="M530" s="132">
        <f>+Hoja1!M530/Hoja1!$U$1</f>
        <v>0</v>
      </c>
      <c r="N530" s="33">
        <f>+Hoja1!N530/Hoja1!$U$1</f>
        <v>0</v>
      </c>
      <c r="O530" s="33">
        <f>+Hoja1!O530/Hoja1!$U$1</f>
        <v>0</v>
      </c>
      <c r="P530" s="127" t="e">
        <f t="shared" si="66"/>
        <v>#DIV/0!</v>
      </c>
      <c r="Q530" s="31" t="e">
        <f t="shared" si="64"/>
        <v>#DIV/0!</v>
      </c>
      <c r="R530" s="102"/>
      <c r="S530" s="32" t="e">
        <f t="shared" si="69"/>
        <v>#DIV/0!</v>
      </c>
      <c r="T530" s="31" t="e">
        <f t="shared" si="65"/>
        <v>#DIV/0!</v>
      </c>
    </row>
    <row r="531" spans="1:20" ht="63.75" hidden="1" x14ac:dyDescent="0.25">
      <c r="A531" s="141"/>
      <c r="B531" s="10" t="s">
        <v>269</v>
      </c>
      <c r="C531" s="3" t="s">
        <v>30</v>
      </c>
      <c r="D531" s="1" t="s">
        <v>273</v>
      </c>
      <c r="E531" s="54">
        <v>27</v>
      </c>
      <c r="F531" s="93">
        <v>200</v>
      </c>
      <c r="G531" s="49" t="s">
        <v>289</v>
      </c>
      <c r="H531" s="136">
        <v>13</v>
      </c>
      <c r="I531" s="55">
        <f t="shared" si="68"/>
        <v>6.5000000000000002E-2</v>
      </c>
      <c r="J531" s="31" t="str">
        <f t="shared" si="67"/>
        <v>MUY BAJO</v>
      </c>
      <c r="K531" s="33">
        <f>+Hoja1!K531/Hoja1!$U$1</f>
        <v>40</v>
      </c>
      <c r="L531" s="33">
        <f>+Hoja1!L531/Hoja1!$U$1</f>
        <v>0</v>
      </c>
      <c r="M531" s="132">
        <f>+Hoja1!M531/Hoja1!$U$1</f>
        <v>0</v>
      </c>
      <c r="N531" s="33">
        <f>+Hoja1!N531/Hoja1!$U$1</f>
        <v>0</v>
      </c>
      <c r="O531" s="33">
        <f>+Hoja1!O531/Hoja1!$U$1</f>
        <v>0</v>
      </c>
      <c r="P531" s="127" t="e">
        <f t="shared" si="66"/>
        <v>#DIV/0!</v>
      </c>
      <c r="Q531" s="31" t="e">
        <f t="shared" si="64"/>
        <v>#DIV/0!</v>
      </c>
      <c r="R531" s="102"/>
      <c r="S531" s="32" t="e">
        <f t="shared" si="69"/>
        <v>#DIV/0!</v>
      </c>
      <c r="T531" s="31" t="e">
        <f t="shared" si="65"/>
        <v>#DIV/0!</v>
      </c>
    </row>
    <row r="532" spans="1:20" ht="63.75" hidden="1" x14ac:dyDescent="0.25">
      <c r="A532" s="141"/>
      <c r="B532" s="10" t="s">
        <v>269</v>
      </c>
      <c r="C532" s="3" t="s">
        <v>31</v>
      </c>
      <c r="D532" s="1" t="s">
        <v>273</v>
      </c>
      <c r="E532" s="54">
        <v>37</v>
      </c>
      <c r="F532" s="93">
        <v>500</v>
      </c>
      <c r="G532" s="49" t="s">
        <v>289</v>
      </c>
      <c r="H532" s="136">
        <v>1</v>
      </c>
      <c r="I532" s="55">
        <f t="shared" si="68"/>
        <v>2E-3</v>
      </c>
      <c r="J532" s="31" t="str">
        <f t="shared" si="67"/>
        <v>MUY BAJO</v>
      </c>
      <c r="K532" s="33">
        <f>+Hoja1!K532/Hoja1!$U$1</f>
        <v>80</v>
      </c>
      <c r="L532" s="33">
        <f>+Hoja1!L532/Hoja1!$U$1</f>
        <v>0</v>
      </c>
      <c r="M532" s="132">
        <f>+Hoja1!M532/Hoja1!$U$1</f>
        <v>0</v>
      </c>
      <c r="N532" s="33">
        <f>+Hoja1!N532/Hoja1!$U$1</f>
        <v>0</v>
      </c>
      <c r="O532" s="33">
        <f>+Hoja1!O532/Hoja1!$U$1</f>
        <v>0</v>
      </c>
      <c r="P532" s="127" t="e">
        <f t="shared" si="66"/>
        <v>#DIV/0!</v>
      </c>
      <c r="Q532" s="31" t="e">
        <f t="shared" si="64"/>
        <v>#DIV/0!</v>
      </c>
      <c r="R532" s="102"/>
      <c r="S532" s="32" t="e">
        <f t="shared" si="69"/>
        <v>#DIV/0!</v>
      </c>
      <c r="T532" s="31" t="e">
        <f t="shared" si="65"/>
        <v>#DIV/0!</v>
      </c>
    </row>
    <row r="533" spans="1:20" ht="38.25" hidden="1" x14ac:dyDescent="0.25">
      <c r="A533" s="141"/>
      <c r="B533" s="10" t="s">
        <v>269</v>
      </c>
      <c r="C533" s="3" t="s">
        <v>27</v>
      </c>
      <c r="D533" s="1" t="s">
        <v>274</v>
      </c>
      <c r="E533" s="54">
        <v>104</v>
      </c>
      <c r="F533" s="93">
        <v>118</v>
      </c>
      <c r="G533" s="49" t="s">
        <v>291</v>
      </c>
      <c r="H533" s="136">
        <v>213</v>
      </c>
      <c r="I533" s="55">
        <f t="shared" si="68"/>
        <v>1.8050847457627119</v>
      </c>
      <c r="J533" s="31" t="str">
        <f t="shared" si="67"/>
        <v>MUY ALTO</v>
      </c>
      <c r="K533" s="33">
        <f>+Hoja1!K533/Hoja1!$U$1</f>
        <v>39</v>
      </c>
      <c r="L533" s="33">
        <f>+Hoja1!L533/Hoja1!$U$1</f>
        <v>238</v>
      </c>
      <c r="M533" s="132">
        <f>+Hoja1!M533/Hoja1!$U$1</f>
        <v>6.1025641025641022E-6</v>
      </c>
      <c r="N533" s="33">
        <f>+Hoja1!N533/Hoja1!$U$1</f>
        <v>71.668415999999993</v>
      </c>
      <c r="O533" s="33">
        <f>+Hoja1!O533/Hoja1!$U$1</f>
        <v>224.38999799999999</v>
      </c>
      <c r="P533" s="127">
        <f t="shared" si="66"/>
        <v>0.94281511764705883</v>
      </c>
      <c r="Q533" s="31" t="str">
        <f t="shared" si="64"/>
        <v>MUY ALTO</v>
      </c>
      <c r="R533" s="102"/>
      <c r="S533" s="32">
        <f t="shared" si="69"/>
        <v>1.7018611869391826</v>
      </c>
      <c r="T533" s="31" t="str">
        <f t="shared" si="65"/>
        <v>MUY ALTO</v>
      </c>
    </row>
    <row r="534" spans="1:20" ht="38.25" hidden="1" x14ac:dyDescent="0.25">
      <c r="A534" s="141"/>
      <c r="B534" s="10" t="s">
        <v>269</v>
      </c>
      <c r="C534" s="3" t="s">
        <v>29</v>
      </c>
      <c r="D534" s="1" t="s">
        <v>274</v>
      </c>
      <c r="E534" s="54">
        <v>1</v>
      </c>
      <c r="F534" s="93">
        <v>1</v>
      </c>
      <c r="G534" s="49" t="s">
        <v>291</v>
      </c>
      <c r="H534" s="136">
        <v>5</v>
      </c>
      <c r="I534" s="55">
        <f t="shared" si="68"/>
        <v>5</v>
      </c>
      <c r="J534" s="31" t="str">
        <f t="shared" si="67"/>
        <v>MUY ALTO</v>
      </c>
      <c r="K534" s="33">
        <f>+Hoja1!K534/Hoja1!$U$1</f>
        <v>5</v>
      </c>
      <c r="L534" s="33">
        <f>+Hoja1!L534/Hoja1!$U$1</f>
        <v>0</v>
      </c>
      <c r="M534" s="132">
        <f>+Hoja1!M534/Hoja1!$U$1</f>
        <v>0</v>
      </c>
      <c r="N534" s="33">
        <f>+Hoja1!N534/Hoja1!$U$1</f>
        <v>0</v>
      </c>
      <c r="O534" s="33">
        <f>+Hoja1!O534/Hoja1!$U$1</f>
        <v>0</v>
      </c>
      <c r="P534" s="127" t="e">
        <f t="shared" si="66"/>
        <v>#DIV/0!</v>
      </c>
      <c r="Q534" s="31" t="e">
        <f t="shared" si="64"/>
        <v>#DIV/0!</v>
      </c>
      <c r="R534" s="102"/>
      <c r="S534" s="32" t="e">
        <f t="shared" si="69"/>
        <v>#DIV/0!</v>
      </c>
      <c r="T534" s="31" t="e">
        <f t="shared" si="65"/>
        <v>#DIV/0!</v>
      </c>
    </row>
    <row r="535" spans="1:20" ht="38.25" hidden="1" x14ac:dyDescent="0.25">
      <c r="A535" s="141"/>
      <c r="B535" s="10" t="s">
        <v>269</v>
      </c>
      <c r="C535" s="3" t="s">
        <v>30</v>
      </c>
      <c r="D535" s="1" t="s">
        <v>274</v>
      </c>
      <c r="E535" s="54">
        <v>2</v>
      </c>
      <c r="F535" s="93">
        <v>2</v>
      </c>
      <c r="G535" s="49" t="s">
        <v>291</v>
      </c>
      <c r="H535" s="136">
        <v>17</v>
      </c>
      <c r="I535" s="55">
        <f t="shared" si="68"/>
        <v>8.5</v>
      </c>
      <c r="J535" s="31" t="str">
        <f t="shared" si="67"/>
        <v>MUY ALTO</v>
      </c>
      <c r="K535" s="33">
        <f>+Hoja1!K535/Hoja1!$U$1</f>
        <v>5</v>
      </c>
      <c r="L535" s="33">
        <f>+Hoja1!L535/Hoja1!$U$1</f>
        <v>0</v>
      </c>
      <c r="M535" s="132">
        <f>+Hoja1!M535/Hoja1!$U$1</f>
        <v>0</v>
      </c>
      <c r="N535" s="33">
        <f>+Hoja1!N535/Hoja1!$U$1</f>
        <v>0</v>
      </c>
      <c r="O535" s="33">
        <f>+Hoja1!O535/Hoja1!$U$1</f>
        <v>0</v>
      </c>
      <c r="P535" s="127" t="e">
        <f t="shared" si="66"/>
        <v>#DIV/0!</v>
      </c>
      <c r="Q535" s="31" t="e">
        <f t="shared" si="64"/>
        <v>#DIV/0!</v>
      </c>
      <c r="R535" s="102"/>
      <c r="S535" s="32" t="e">
        <f t="shared" si="69"/>
        <v>#DIV/0!</v>
      </c>
      <c r="T535" s="31" t="e">
        <f t="shared" si="65"/>
        <v>#DIV/0!</v>
      </c>
    </row>
    <row r="536" spans="1:20" ht="38.25" hidden="1" x14ac:dyDescent="0.25">
      <c r="A536" s="141"/>
      <c r="B536" s="10" t="s">
        <v>269</v>
      </c>
      <c r="C536" s="3" t="s">
        <v>31</v>
      </c>
      <c r="D536" s="1" t="s">
        <v>274</v>
      </c>
      <c r="E536" s="54">
        <v>13</v>
      </c>
      <c r="F536" s="93">
        <v>13</v>
      </c>
      <c r="G536" s="49" t="s">
        <v>291</v>
      </c>
      <c r="H536" s="136">
        <v>13</v>
      </c>
      <c r="I536" s="55">
        <f t="shared" si="68"/>
        <v>1</v>
      </c>
      <c r="J536" s="31" t="str">
        <f t="shared" si="67"/>
        <v>MUY ALTO</v>
      </c>
      <c r="K536" s="33">
        <f>+Hoja1!K536/Hoja1!$U$1</f>
        <v>8</v>
      </c>
      <c r="L536" s="33">
        <f>+Hoja1!L536/Hoja1!$U$1</f>
        <v>0</v>
      </c>
      <c r="M536" s="132">
        <f>+Hoja1!M536/Hoja1!$U$1</f>
        <v>0</v>
      </c>
      <c r="N536" s="33">
        <f>+Hoja1!N536/Hoja1!$U$1</f>
        <v>0</v>
      </c>
      <c r="O536" s="33">
        <f>+Hoja1!O536/Hoja1!$U$1</f>
        <v>0</v>
      </c>
      <c r="P536" s="127" t="e">
        <f t="shared" si="66"/>
        <v>#DIV/0!</v>
      </c>
      <c r="Q536" s="31" t="e">
        <f t="shared" si="64"/>
        <v>#DIV/0!</v>
      </c>
      <c r="R536" s="102"/>
      <c r="S536" s="32" t="e">
        <f t="shared" si="69"/>
        <v>#DIV/0!</v>
      </c>
      <c r="T536" s="31" t="e">
        <f t="shared" si="65"/>
        <v>#DIV/0!</v>
      </c>
    </row>
    <row r="537" spans="1:20" ht="25.5" hidden="1" x14ac:dyDescent="0.25">
      <c r="A537" s="141"/>
      <c r="B537" s="10" t="s">
        <v>269</v>
      </c>
      <c r="C537" s="3" t="s">
        <v>1</v>
      </c>
      <c r="D537" s="1" t="s">
        <v>275</v>
      </c>
      <c r="E537" s="54">
        <v>200</v>
      </c>
      <c r="F537" s="93">
        <v>200</v>
      </c>
      <c r="G537" s="49" t="s">
        <v>291</v>
      </c>
      <c r="H537" s="136">
        <v>62</v>
      </c>
      <c r="I537" s="55">
        <f t="shared" si="68"/>
        <v>0.31</v>
      </c>
      <c r="J537" s="31" t="str">
        <f t="shared" si="67"/>
        <v>BAJO</v>
      </c>
      <c r="K537" s="33">
        <f>+Hoja1!K537/Hoja1!$U$1</f>
        <v>200</v>
      </c>
      <c r="L537" s="33">
        <f>+Hoja1!L537/Hoja1!$U$1</f>
        <v>192</v>
      </c>
      <c r="M537" s="132">
        <f>+Hoja1!M537/Hoja1!$U$1</f>
        <v>9.5999999999999991E-7</v>
      </c>
      <c r="N537" s="33">
        <f>+Hoja1!N537/Hoja1!$U$1</f>
        <v>27.682603</v>
      </c>
      <c r="O537" s="33">
        <f>+Hoja1!O537/Hoja1!$U$1</f>
        <v>124.466767</v>
      </c>
      <c r="P537" s="127">
        <f t="shared" si="66"/>
        <v>0.64826441145833336</v>
      </c>
      <c r="Q537" s="31" t="str">
        <f t="shared" si="64"/>
        <v>ALTO</v>
      </c>
      <c r="R537" s="102"/>
      <c r="S537" s="32">
        <f t="shared" si="69"/>
        <v>0.20096196755208334</v>
      </c>
      <c r="T537" s="31" t="str">
        <f t="shared" si="65"/>
        <v>BAJO</v>
      </c>
    </row>
    <row r="538" spans="1:20" ht="38.25" hidden="1" x14ac:dyDescent="0.25">
      <c r="A538" s="141"/>
      <c r="B538" s="10" t="s">
        <v>269</v>
      </c>
      <c r="C538" s="3" t="s">
        <v>1</v>
      </c>
      <c r="D538" s="1" t="s">
        <v>276</v>
      </c>
      <c r="E538" s="54">
        <v>10</v>
      </c>
      <c r="F538" s="93">
        <v>1</v>
      </c>
      <c r="G538" s="49" t="s">
        <v>289</v>
      </c>
      <c r="H538" s="136">
        <v>2</v>
      </c>
      <c r="I538" s="55">
        <f t="shared" si="68"/>
        <v>2</v>
      </c>
      <c r="J538" s="31" t="str">
        <f t="shared" si="67"/>
        <v>MUY ALTO</v>
      </c>
      <c r="K538" s="33">
        <f>+Hoja1!K538/Hoja1!$U$1</f>
        <v>150</v>
      </c>
      <c r="L538" s="33">
        <f>+Hoja1!L538/Hoja1!$U$1</f>
        <v>30</v>
      </c>
      <c r="M538" s="132">
        <f>+Hoja1!M538/Hoja1!$U$1</f>
        <v>2.0000000000000002E-7</v>
      </c>
      <c r="N538" s="33">
        <f>+Hoja1!N538/Hoja1!$U$1</f>
        <v>0</v>
      </c>
      <c r="O538" s="33">
        <f>+Hoja1!O538/Hoja1!$U$1</f>
        <v>5.742</v>
      </c>
      <c r="P538" s="127">
        <f t="shared" si="66"/>
        <v>0.19139999999999999</v>
      </c>
      <c r="Q538" s="31" t="str">
        <f t="shared" si="64"/>
        <v>MUY BAJO</v>
      </c>
      <c r="R538" s="102"/>
      <c r="S538" s="32">
        <f t="shared" si="69"/>
        <v>0.38279999999999997</v>
      </c>
      <c r="T538" s="31" t="str">
        <f t="shared" si="65"/>
        <v>BAJO</v>
      </c>
    </row>
    <row r="539" spans="1:20" ht="15" customHeight="1" x14ac:dyDescent="0.25">
      <c r="A539" s="141"/>
      <c r="B539" s="11" t="s">
        <v>310</v>
      </c>
      <c r="C539" s="20"/>
      <c r="D539" s="7"/>
      <c r="E539" s="77"/>
      <c r="F539" s="94"/>
      <c r="G539" s="52"/>
      <c r="H539" s="77"/>
      <c r="I539" s="185">
        <f>+AVERAGE(I424:I538)</f>
        <v>1.4352819044098957</v>
      </c>
      <c r="J539" s="186" t="str">
        <f t="shared" si="67"/>
        <v>MUY ALTO</v>
      </c>
      <c r="K539" s="36">
        <f>+Hoja1!K539/Hoja1!$U$1</f>
        <v>11720.954</v>
      </c>
      <c r="L539" s="36">
        <f>+Hoja1!L539/Hoja1!$U$1</f>
        <v>7181.3750380000001</v>
      </c>
      <c r="M539" s="75">
        <f>+Hoja1!M539/Hoja1!$U$1</f>
        <v>6.1269543741917251E-7</v>
      </c>
      <c r="N539" s="36">
        <f>+Hoja1!N539/Hoja1!$U$1</f>
        <v>2081.7019770000002</v>
      </c>
      <c r="O539" s="36">
        <f>+Hoja1!O539/Hoja1!$U$1</f>
        <v>6362.4087559999998</v>
      </c>
      <c r="P539" s="175">
        <f>+O539/L539</f>
        <v>0.88595968353324139</v>
      </c>
      <c r="Q539" s="168" t="str">
        <f t="shared" si="64"/>
        <v>MUY ALTO</v>
      </c>
      <c r="R539" s="177"/>
      <c r="S539" s="178">
        <f t="shared" si="69"/>
        <v>1.2716019018119793</v>
      </c>
      <c r="T539" s="168" t="str">
        <f t="shared" si="65"/>
        <v>MUY ALTO</v>
      </c>
    </row>
    <row r="540" spans="1:20" hidden="1" x14ac:dyDescent="0.25">
      <c r="A540" s="141"/>
      <c r="B540" s="10" t="s">
        <v>277</v>
      </c>
      <c r="C540" s="3" t="s">
        <v>1</v>
      </c>
      <c r="D540" s="1" t="s">
        <v>278</v>
      </c>
      <c r="E540" s="54">
        <v>0</v>
      </c>
      <c r="F540" s="54">
        <v>1</v>
      </c>
      <c r="G540" s="49" t="s">
        <v>290</v>
      </c>
      <c r="H540" s="136">
        <v>0</v>
      </c>
      <c r="I540" s="55">
        <f t="shared" si="68"/>
        <v>0</v>
      </c>
      <c r="J540" s="31" t="str">
        <f t="shared" si="67"/>
        <v>MUY BAJO</v>
      </c>
      <c r="K540" s="33">
        <f>+Hoja1!K540/Hoja1!$U$1</f>
        <v>0</v>
      </c>
      <c r="L540" s="33">
        <f>+Hoja1!L540/Hoja1!$U$1</f>
        <v>0</v>
      </c>
      <c r="M540" s="132">
        <f>+Hoja1!M540/Hoja1!$U$1</f>
        <v>0</v>
      </c>
      <c r="N540" s="33">
        <f>+Hoja1!N540/Hoja1!$U$1</f>
        <v>0</v>
      </c>
      <c r="O540" s="33">
        <f>+Hoja1!O540/Hoja1!$U$1</f>
        <v>0</v>
      </c>
      <c r="P540" s="107"/>
      <c r="Q540" s="31" t="s">
        <v>293</v>
      </c>
      <c r="R540" s="102"/>
      <c r="S540" s="32"/>
      <c r="T540" s="31" t="s">
        <v>293</v>
      </c>
    </row>
    <row r="541" spans="1:20" hidden="1" x14ac:dyDescent="0.25">
      <c r="A541" s="141"/>
      <c r="B541" s="10" t="s">
        <v>277</v>
      </c>
      <c r="C541" s="3" t="s">
        <v>1</v>
      </c>
      <c r="D541" s="1" t="s">
        <v>279</v>
      </c>
      <c r="E541" s="54">
        <v>1</v>
      </c>
      <c r="F541" s="54">
        <v>1</v>
      </c>
      <c r="G541" s="49" t="s">
        <v>290</v>
      </c>
      <c r="H541" s="136">
        <v>0</v>
      </c>
      <c r="I541" s="55">
        <f t="shared" si="68"/>
        <v>0</v>
      </c>
      <c r="J541" s="31" t="str">
        <f t="shared" si="67"/>
        <v>MUY BAJO</v>
      </c>
      <c r="K541" s="33">
        <f>+Hoja1!K541/Hoja1!$U$1</f>
        <v>0</v>
      </c>
      <c r="L541" s="33">
        <f>+Hoja1!L541/Hoja1!$U$1</f>
        <v>0</v>
      </c>
      <c r="M541" s="132">
        <f>+Hoja1!M541/Hoja1!$U$1</f>
        <v>0</v>
      </c>
      <c r="N541" s="33">
        <f>+Hoja1!N541/Hoja1!$U$1</f>
        <v>0</v>
      </c>
      <c r="O541" s="33">
        <f>+Hoja1!O541/Hoja1!$U$1</f>
        <v>0</v>
      </c>
      <c r="P541" s="107"/>
      <c r="Q541" s="31" t="s">
        <v>293</v>
      </c>
      <c r="R541" s="102"/>
      <c r="S541" s="32"/>
      <c r="T541" s="31" t="s">
        <v>293</v>
      </c>
    </row>
    <row r="542" spans="1:20" ht="25.5" hidden="1" x14ac:dyDescent="0.25">
      <c r="A542" s="141"/>
      <c r="B542" s="10" t="s">
        <v>280</v>
      </c>
      <c r="C542" s="3" t="s">
        <v>1</v>
      </c>
      <c r="D542" s="1" t="s">
        <v>281</v>
      </c>
      <c r="E542" s="54">
        <v>1</v>
      </c>
      <c r="F542" s="54">
        <v>1</v>
      </c>
      <c r="G542" s="49" t="s">
        <v>290</v>
      </c>
      <c r="H542" s="136">
        <v>0</v>
      </c>
      <c r="I542" s="55">
        <f t="shared" si="68"/>
        <v>0</v>
      </c>
      <c r="J542" s="31" t="str">
        <f t="shared" si="67"/>
        <v>MUY BAJO</v>
      </c>
      <c r="K542" s="33">
        <f>+Hoja1!K542/Hoja1!$U$1</f>
        <v>0</v>
      </c>
      <c r="L542" s="33">
        <f>+Hoja1!L542/Hoja1!$U$1</f>
        <v>0</v>
      </c>
      <c r="M542" s="132">
        <f>+Hoja1!M542/Hoja1!$U$1</f>
        <v>0</v>
      </c>
      <c r="N542" s="33">
        <f>+Hoja1!N542/Hoja1!$U$1</f>
        <v>0</v>
      </c>
      <c r="O542" s="33">
        <f>+Hoja1!O542/Hoja1!$U$1</f>
        <v>0</v>
      </c>
      <c r="P542" s="107"/>
      <c r="Q542" s="31" t="s">
        <v>293</v>
      </c>
      <c r="R542" s="102"/>
      <c r="S542" s="32"/>
      <c r="T542" s="31" t="s">
        <v>293</v>
      </c>
    </row>
    <row r="543" spans="1:20" ht="38.25" hidden="1" x14ac:dyDescent="0.25">
      <c r="A543" s="141"/>
      <c r="B543" s="10" t="s">
        <v>282</v>
      </c>
      <c r="C543" s="3" t="s">
        <v>27</v>
      </c>
      <c r="D543" s="1" t="s">
        <v>283</v>
      </c>
      <c r="E543" s="54">
        <v>0</v>
      </c>
      <c r="F543" s="54">
        <v>10</v>
      </c>
      <c r="G543" s="49" t="s">
        <v>289</v>
      </c>
      <c r="H543" s="136">
        <v>0</v>
      </c>
      <c r="I543" s="55">
        <f t="shared" si="68"/>
        <v>0</v>
      </c>
      <c r="J543" s="31" t="str">
        <f t="shared" si="67"/>
        <v>MUY BAJO</v>
      </c>
      <c r="K543" s="33">
        <f>+Hoja1!K543/Hoja1!$U$1</f>
        <v>0</v>
      </c>
      <c r="L543" s="33">
        <f>+Hoja1!L543/Hoja1!$U$1</f>
        <v>0</v>
      </c>
      <c r="M543" s="132">
        <f>+Hoja1!M543/Hoja1!$U$1</f>
        <v>0</v>
      </c>
      <c r="N543" s="33">
        <f>+Hoja1!N543/Hoja1!$U$1</f>
        <v>0</v>
      </c>
      <c r="O543" s="33">
        <f>+Hoja1!O543/Hoja1!$U$1</f>
        <v>0</v>
      </c>
      <c r="P543" s="107"/>
      <c r="Q543" s="31" t="s">
        <v>293</v>
      </c>
      <c r="R543" s="102"/>
      <c r="S543" s="32"/>
      <c r="T543" s="31" t="s">
        <v>293</v>
      </c>
    </row>
    <row r="544" spans="1:20" ht="38.25" hidden="1" x14ac:dyDescent="0.25">
      <c r="A544" s="141"/>
      <c r="B544" s="10" t="s">
        <v>282</v>
      </c>
      <c r="C544" s="3" t="s">
        <v>29</v>
      </c>
      <c r="D544" s="1" t="s">
        <v>283</v>
      </c>
      <c r="E544" s="54">
        <v>0</v>
      </c>
      <c r="F544" s="54">
        <v>10</v>
      </c>
      <c r="G544" s="49" t="s">
        <v>289</v>
      </c>
      <c r="H544" s="136">
        <v>0</v>
      </c>
      <c r="I544" s="55">
        <f t="shared" si="68"/>
        <v>0</v>
      </c>
      <c r="J544" s="31" t="str">
        <f t="shared" si="67"/>
        <v>MUY BAJO</v>
      </c>
      <c r="K544" s="33">
        <f>+Hoja1!K544/Hoja1!$U$1</f>
        <v>0</v>
      </c>
      <c r="L544" s="33">
        <f>+Hoja1!L544/Hoja1!$U$1</f>
        <v>0</v>
      </c>
      <c r="M544" s="132">
        <f>+Hoja1!M544/Hoja1!$U$1</f>
        <v>0</v>
      </c>
      <c r="N544" s="33">
        <f>+Hoja1!N544/Hoja1!$U$1</f>
        <v>0</v>
      </c>
      <c r="O544" s="33">
        <f>+Hoja1!O544/Hoja1!$U$1</f>
        <v>0</v>
      </c>
      <c r="P544" s="107"/>
      <c r="Q544" s="31" t="s">
        <v>293</v>
      </c>
      <c r="R544" s="102"/>
      <c r="S544" s="32"/>
      <c r="T544" s="31" t="s">
        <v>293</v>
      </c>
    </row>
    <row r="545" spans="1:20" ht="38.25" hidden="1" x14ac:dyDescent="0.25">
      <c r="A545" s="141"/>
      <c r="B545" s="10" t="s">
        <v>282</v>
      </c>
      <c r="C545" s="3" t="s">
        <v>30</v>
      </c>
      <c r="D545" s="1" t="s">
        <v>283</v>
      </c>
      <c r="E545" s="54">
        <v>0</v>
      </c>
      <c r="F545" s="54">
        <v>10</v>
      </c>
      <c r="G545" s="49" t="s">
        <v>289</v>
      </c>
      <c r="H545" s="136">
        <v>0</v>
      </c>
      <c r="I545" s="55">
        <f t="shared" si="68"/>
        <v>0</v>
      </c>
      <c r="J545" s="31" t="str">
        <f t="shared" si="67"/>
        <v>MUY BAJO</v>
      </c>
      <c r="K545" s="33">
        <f>+Hoja1!K545/Hoja1!$U$1</f>
        <v>0</v>
      </c>
      <c r="L545" s="33">
        <f>+Hoja1!L545/Hoja1!$U$1</f>
        <v>0</v>
      </c>
      <c r="M545" s="132">
        <f>+Hoja1!M545/Hoja1!$U$1</f>
        <v>0</v>
      </c>
      <c r="N545" s="33">
        <f>+Hoja1!N545/Hoja1!$U$1</f>
        <v>0</v>
      </c>
      <c r="O545" s="33">
        <f>+Hoja1!O545/Hoja1!$U$1</f>
        <v>0</v>
      </c>
      <c r="P545" s="107"/>
      <c r="Q545" s="31" t="s">
        <v>293</v>
      </c>
      <c r="R545" s="102"/>
      <c r="S545" s="32"/>
      <c r="T545" s="31" t="s">
        <v>293</v>
      </c>
    </row>
    <row r="546" spans="1:20" ht="38.25" hidden="1" x14ac:dyDescent="0.25">
      <c r="A546" s="141"/>
      <c r="B546" s="10" t="s">
        <v>282</v>
      </c>
      <c r="C546" s="3" t="s">
        <v>31</v>
      </c>
      <c r="D546" s="1" t="s">
        <v>283</v>
      </c>
      <c r="E546" s="54">
        <v>0</v>
      </c>
      <c r="F546" s="54">
        <v>10</v>
      </c>
      <c r="G546" s="49" t="s">
        <v>289</v>
      </c>
      <c r="H546" s="136">
        <v>0</v>
      </c>
      <c r="I546" s="55">
        <f t="shared" si="68"/>
        <v>0</v>
      </c>
      <c r="J546" s="31" t="str">
        <f t="shared" si="67"/>
        <v>MUY BAJO</v>
      </c>
      <c r="K546" s="33">
        <f>+Hoja1!K546/Hoja1!$U$1</f>
        <v>0</v>
      </c>
      <c r="L546" s="33">
        <f>+Hoja1!L546/Hoja1!$U$1</f>
        <v>0</v>
      </c>
      <c r="M546" s="132">
        <f>+Hoja1!M546/Hoja1!$U$1</f>
        <v>0</v>
      </c>
      <c r="N546" s="33">
        <f>+Hoja1!N546/Hoja1!$U$1</f>
        <v>0</v>
      </c>
      <c r="O546" s="33">
        <f>+Hoja1!O546/Hoja1!$U$1</f>
        <v>0</v>
      </c>
      <c r="P546" s="107"/>
      <c r="Q546" s="31" t="s">
        <v>293</v>
      </c>
      <c r="R546" s="102"/>
      <c r="S546" s="32"/>
      <c r="T546" s="31" t="s">
        <v>293</v>
      </c>
    </row>
    <row r="547" spans="1:20" ht="25.5" hidden="1" x14ac:dyDescent="0.25">
      <c r="A547" s="141"/>
      <c r="B547" s="10" t="s">
        <v>284</v>
      </c>
      <c r="C547" s="3" t="s">
        <v>1</v>
      </c>
      <c r="D547" s="1" t="s">
        <v>285</v>
      </c>
      <c r="E547" s="54">
        <v>0</v>
      </c>
      <c r="F547" s="54"/>
      <c r="G547" s="49" t="s">
        <v>290</v>
      </c>
      <c r="H547" s="136">
        <v>2</v>
      </c>
      <c r="I547" s="55"/>
      <c r="J547" s="31" t="s">
        <v>293</v>
      </c>
      <c r="K547" s="33">
        <f>+Hoja1!K547/Hoja1!$U$1</f>
        <v>0</v>
      </c>
      <c r="L547" s="33">
        <f>+Hoja1!L547/Hoja1!$U$1</f>
        <v>65</v>
      </c>
      <c r="M547" s="132">
        <f>+Hoja1!M547/Hoja1!$U$1</f>
        <v>0</v>
      </c>
      <c r="N547" s="33">
        <f>+Hoja1!N547/Hoja1!$U$1</f>
        <v>3.9999980000000002</v>
      </c>
      <c r="O547" s="33">
        <f>+Hoja1!O547/Hoja1!$U$1</f>
        <v>55.596049999999998</v>
      </c>
      <c r="P547" s="107">
        <f>+O547/L547</f>
        <v>0.85532384615384616</v>
      </c>
      <c r="Q547" s="31" t="s">
        <v>293</v>
      </c>
      <c r="R547" s="102"/>
      <c r="S547" s="32">
        <f>+I547*P547</f>
        <v>0</v>
      </c>
      <c r="T547" s="31" t="str">
        <f t="shared" ref="T547" si="70">IF(S547&lt;=20%,"MUY BAJO",IF(AND(S547&gt;20%,S547&lt;=40%),"BAJO",IF(AND(S547&gt;40%,S547&lt;=60%),"MEDIO",IF(AND(S547&gt;60%,S547&lt;=80%),"ALTO","MUY ALTO"))))</f>
        <v>MUY BAJO</v>
      </c>
    </row>
    <row r="548" spans="1:20" ht="15" customHeight="1" x14ac:dyDescent="0.25">
      <c r="A548" s="141"/>
      <c r="B548" s="22" t="s">
        <v>309</v>
      </c>
      <c r="C548" s="23"/>
      <c r="D548" s="24"/>
      <c r="E548" s="87"/>
      <c r="F548" s="95"/>
      <c r="G548" s="88"/>
      <c r="H548" s="87"/>
      <c r="I548" s="191">
        <f>+AVERAGE(I540:I547)</f>
        <v>0</v>
      </c>
      <c r="J548" s="168" t="str">
        <f t="shared" si="67"/>
        <v>MUY BAJO</v>
      </c>
      <c r="K548" s="43">
        <f>+Hoja1!K548/Hoja1!$U$1</f>
        <v>0</v>
      </c>
      <c r="L548" s="43">
        <f>+Hoja1!L548/Hoja1!$U$1</f>
        <v>65</v>
      </c>
      <c r="M548" s="43">
        <f>+Hoja1!M548/Hoja1!$U$1</f>
        <v>0</v>
      </c>
      <c r="N548" s="43">
        <f>+Hoja1!N548/Hoja1!$U$1</f>
        <v>3.9999980000000002</v>
      </c>
      <c r="O548" s="43">
        <f>+Hoja1!O548/Hoja1!$U$1</f>
        <v>55.596049999999998</v>
      </c>
      <c r="P548" s="194">
        <f>+O548/L548</f>
        <v>0.85532384615384616</v>
      </c>
      <c r="Q548" s="186"/>
      <c r="R548" s="171"/>
      <c r="S548" s="178"/>
      <c r="T548" s="192"/>
    </row>
    <row r="549" spans="1:20" s="119" customFormat="1" ht="15" customHeight="1" x14ac:dyDescent="0.25">
      <c r="A549" s="142"/>
      <c r="B549" s="120" t="s">
        <v>308</v>
      </c>
      <c r="C549" s="21"/>
      <c r="D549" s="21"/>
      <c r="E549" s="21"/>
      <c r="F549" s="21"/>
      <c r="G549" s="21"/>
      <c r="H549" s="21"/>
      <c r="I549" s="196">
        <f>+AVERAGE(I539,I548)</f>
        <v>0.71764095220494784</v>
      </c>
      <c r="J549" s="168" t="str">
        <f t="shared" si="67"/>
        <v>ALTO</v>
      </c>
      <c r="K549" s="118">
        <f>+Hoja1!K549/Hoja1!$U$1</f>
        <v>11720.954</v>
      </c>
      <c r="L549" s="118">
        <f>+Hoja1!L549/Hoja1!$U$1</f>
        <v>7246.3750380000001</v>
      </c>
      <c r="M549" s="117">
        <f>+Hoja1!M549/Hoja1!$U$1</f>
        <v>6.1269543741917251E-7</v>
      </c>
      <c r="N549" s="118">
        <f>+Hoja1!N549/Hoja1!$U$1</f>
        <v>2085.7019749999999</v>
      </c>
      <c r="O549" s="118">
        <f>+Hoja1!O549/Hoja1!$U$1</f>
        <v>6418.0048059999999</v>
      </c>
      <c r="P549" s="195">
        <f>+O549/L549</f>
        <v>0.88568488000468848</v>
      </c>
      <c r="Q549" s="186" t="str">
        <f>IF(P549&lt;=20%,"MUY BAJO",IF(AND(P549&gt;20%,P549&lt;=40%),"BAJO",IF(AND(P549&gt;40%,P549&lt;=60%),"MEDIO",IF(AND(P549&gt;60%,P549&lt;=80%),"ALTO","MUY ALTO"))))</f>
        <v>MUY ALTO</v>
      </c>
      <c r="R549" s="171"/>
      <c r="S549" s="180">
        <f>+I549*P549</f>
        <v>0.63560374064008962</v>
      </c>
      <c r="T549" s="168" t="str">
        <f t="shared" ref="T549" si="71">IF(S549&lt;=20%,"MUY BAJO",IF(AND(S549&gt;20%,S549&lt;=40%),"BAJO",IF(AND(S549&gt;40%,S549&lt;=60%),"MEDIO",IF(AND(S549&gt;60%,S549&lt;=80%),"ALTO","MUY ALTO"))))</f>
        <v>ALTO</v>
      </c>
    </row>
    <row r="550" spans="1:20" s="47" customFormat="1" ht="24.75" customHeight="1" x14ac:dyDescent="0.25">
      <c r="B550" s="126" t="s">
        <v>353</v>
      </c>
      <c r="C550" s="126"/>
      <c r="D550" s="126"/>
      <c r="E550" s="126"/>
      <c r="F550" s="126"/>
      <c r="G550" s="126"/>
      <c r="H550" s="124"/>
      <c r="I550" s="197">
        <f>AVERAGE(I549,I423,I267,I161,I28,I20,I15)</f>
        <v>0.60932933013875346</v>
      </c>
      <c r="J550" s="198" t="s">
        <v>333</v>
      </c>
      <c r="K550" s="123">
        <f>+Hoja1!K550/Hoja1!$U$1</f>
        <v>76431.610363999993</v>
      </c>
      <c r="L550" s="123">
        <f>+Hoja1!L550/Hoja1!$U$1</f>
        <v>59666.280391</v>
      </c>
      <c r="M550" s="134">
        <f>+Hoja1!M550/Hoja1!$U$1</f>
        <v>7.8064926418328318E-7</v>
      </c>
      <c r="N550" s="123">
        <f>+Hoja1!N550/Hoja1!$U$1</f>
        <v>9641.9720880000004</v>
      </c>
      <c r="O550" s="123">
        <f>+Hoja1!O550/Hoja1!$U$1</f>
        <v>39867.848654000001</v>
      </c>
      <c r="P550" s="199">
        <f>+O550/L550</f>
        <v>0.66818056015460325</v>
      </c>
      <c r="Q550" s="186" t="s">
        <v>332</v>
      </c>
      <c r="R550" s="200"/>
      <c r="S550" s="199">
        <f>AVERAGE(S549,S423,S267,S161,S28,S20,S15)</f>
        <v>0.5103539452181256</v>
      </c>
      <c r="T550" s="168" t="s">
        <v>333</v>
      </c>
    </row>
    <row r="551" spans="1:20" x14ac:dyDescent="0.25">
      <c r="B551" s="96"/>
      <c r="C551" s="96"/>
      <c r="D551" s="97"/>
      <c r="E551" s="97"/>
      <c r="F551" s="97"/>
      <c r="G551" s="97"/>
      <c r="H551" s="97"/>
      <c r="I551" s="98"/>
      <c r="J551" s="99"/>
      <c r="K551" s="100"/>
      <c r="L551" s="100"/>
      <c r="M551" s="100"/>
      <c r="N551" s="100"/>
      <c r="O551" s="100"/>
      <c r="P551" s="101"/>
      <c r="Q551" s="99"/>
      <c r="R551" s="99"/>
      <c r="S551" s="101"/>
      <c r="T551" s="102"/>
    </row>
    <row r="552" spans="1:20" ht="21" x14ac:dyDescent="0.35">
      <c r="B552" s="26"/>
      <c r="C552" s="26"/>
      <c r="D552" s="26"/>
      <c r="P552" s="25"/>
      <c r="Q552" s="5"/>
      <c r="R552" s="5"/>
      <c r="T552" s="5"/>
    </row>
    <row r="553" spans="1:20" x14ac:dyDescent="0.25">
      <c r="B553" s="27"/>
      <c r="C553" s="28"/>
      <c r="D553" s="26"/>
      <c r="Q553" s="5"/>
      <c r="R553" s="5"/>
      <c r="T553" s="5"/>
    </row>
    <row r="554" spans="1:20" x14ac:dyDescent="0.25">
      <c r="B554" s="29"/>
      <c r="C554" s="121"/>
      <c r="D554" s="26"/>
      <c r="Q554" s="5"/>
      <c r="R554" s="5"/>
      <c r="T554" s="5"/>
    </row>
  </sheetData>
  <sheetProtection sort="0"/>
  <autoFilter ref="A3:T550" xr:uid="{D4006B0E-58DA-47A3-AB8C-40C0299FD32F}">
    <filterColumn colId="1">
      <filters>
        <filter val="TOTAL  M4.PY.6: Consolidación del sistema interno de aseguramiento de la calidad - SIAC"/>
        <filter val="TOTAL  M7 BIENESTAR Y FORMACIÓN SOCIO-HUMANÍSTICA"/>
        <filter val="TOTAL M1 GOBERNABILIDAD Y GOBERNANZA"/>
        <filter val="TOTAL M1.PY.1: Revisión y actualización de la normatividad institucional"/>
        <filter val="TOTAL M1.PY.2: Consolidacion de los procesos comunicativos institucionales"/>
        <filter val="TOTAL M2 SOSTENIBILIDAD FINANCIERA"/>
        <filter val="TOTAL M2.PY.1: Gestión para diversificar de fuentes de financiacilón y la programación y ejecución de recursos"/>
        <filter val="TOTAL M3 REGIONALIZACIÓN"/>
        <filter val="TOTAL M3.PY.1: Desarrollar los objetivos de la política de regionalización"/>
        <filter val="TOTAL M4 EXCELENCIA ACADÉMICA, PERTENENCIA, PERTINENCIA Y RELEVANCIA SOCIAL"/>
        <filter val="TOTAL M4.PY.1: Sistema Integral de Desarrollo profesoral"/>
        <filter val="TOTAL M4.PY.2:  Innovación, Internacionalización y Transformación pedagógica curricular"/>
        <filter val="TOTAL M4.PY.3: Programa Integral de Desarrollo Profesional y el Emprendimiento"/>
        <filter val="TOTAL M4.PY.4: Actualización y Transformación de la oferta académica con Pertinencia Social y Académica"/>
        <filter val="TOTAL M4.PY.5: Articulación de la educación media con la educación superior y la formación para el trabajo y el desarrollo humano."/>
        <filter val="TOTAL M5 MODERNIZACIÓN TECNOLÓGICA, TRANSFORMACIÓN DIGITAL E INFRAESTRUCTURA FÍSICA"/>
        <filter val="TOTAL M5.PY.1: Consolidación y modernización de la infraestructura y plataformas para la educación digital."/>
        <filter val="TOTAL M5.PY.2: Desarrollo de la infraestructura FISICA de la institución"/>
        <filter val="TOTAL M5.PY.3: Fortalecimiento de la infraestructura TECNOLÓGICA de la institución."/>
        <filter val="TOTAL M5.PY.4: Dotación de la infraestructura física y tecnológica de la institución"/>
        <filter val="TOTAL M5.PY.5: Modernización, automatización e Integración de los sistemas de información y gestión universitaria"/>
        <filter val="TOTAL M6 INVESTIGACIÓN, CONOCIMIENTO, TERRITORIO, DESARROLLO Y COMPETITIVIDAD"/>
        <filter val="TOTAL M6.PY.1: Fortalecimiento del ecosistema de investigación, innovación, emprendimiento, transferencia de conocimiento, tecnología y competitividad"/>
        <filter val="TOTAL M6.PY.2: Fortalecimiento y dinamización de la cuádruple hélice (Universidad, empresa, estado, sociedad)"/>
        <filter val="TOTAL M6.PY.3: Fortalecimiento de las capacidades y la cultura de investigación (Cadena Formativa de Investigación)"/>
        <filter val="TOTAL M6.PY.5: Fortalecimiento de procesos de responsabilidad y transformación social"/>
        <filter val="TOTAL M6.PY4: Apropiación, difusión y divulgación del conocimiento científico tecnológico"/>
        <filter val="TOTAL M7.PY.1: Cultura del Bienestar Universitario (calidad de vida, construcción de comunidad, formación integral y desarrollo humano)"/>
        <filter val="TOTAL M7.PY.2: Construcción de la identidad institucional (ADN universitario)"/>
        <filter val="TOTAL PDI T3 2025"/>
      </filters>
    </filterColumn>
  </autoFilter>
  <mergeCells count="20">
    <mergeCell ref="A1:T1"/>
    <mergeCell ref="A2:A3"/>
    <mergeCell ref="B2:B3"/>
    <mergeCell ref="C2:C3"/>
    <mergeCell ref="D2:D3"/>
    <mergeCell ref="E2:E3"/>
    <mergeCell ref="F2:F3"/>
    <mergeCell ref="G2:G3"/>
    <mergeCell ref="H2:H3"/>
    <mergeCell ref="I2:J2"/>
    <mergeCell ref="P2:Q2"/>
    <mergeCell ref="S2:T2"/>
    <mergeCell ref="A268:A423"/>
    <mergeCell ref="A424:A549"/>
    <mergeCell ref="K2:O2"/>
    <mergeCell ref="A4:A14"/>
    <mergeCell ref="A16:A19"/>
    <mergeCell ref="A21:A27"/>
    <mergeCell ref="A29:A161"/>
    <mergeCell ref="A162:A267"/>
  </mergeCells>
  <conditionalFormatting sqref="J4:J72 J79:J550">
    <cfRule type="containsText" dxfId="381" priority="182" operator="containsText" text="MUY BAJO">
      <formula>NOT(ISERROR(SEARCH("MUY BAJO",J4)))</formula>
    </cfRule>
    <cfRule type="containsText" dxfId="380" priority="183" operator="containsText" text="MUY ALTO">
      <formula>NOT(ISERROR(SEARCH("MUY ALTO",J4)))</formula>
    </cfRule>
    <cfRule type="containsText" dxfId="379" priority="184" operator="containsText" text="ALTO">
      <formula>NOT(ISERROR(SEARCH("ALTO",J4)))</formula>
    </cfRule>
    <cfRule type="containsText" dxfId="378" priority="185" operator="containsText" text="MEDIO">
      <formula>NOT(ISERROR(SEARCH("MEDIO",J4)))</formula>
    </cfRule>
    <cfRule type="containsText" dxfId="377" priority="186" operator="containsText" text="BAJO">
      <formula>NOT(ISERROR(SEARCH("BAJO",J4)))</formula>
    </cfRule>
  </conditionalFormatting>
  <conditionalFormatting sqref="J73:J78">
    <cfRule type="containsText" dxfId="376" priority="157" operator="containsText" text="MUY BAJO">
      <formula>NOT(ISERROR(SEARCH("MUY BAJO",J73)))</formula>
    </cfRule>
    <cfRule type="containsText" dxfId="375" priority="158" operator="containsText" text="MUY ALTO">
      <formula>NOT(ISERROR(SEARCH("MUY ALTO",J73)))</formula>
    </cfRule>
    <cfRule type="containsText" dxfId="374" priority="159" operator="containsText" text="ALTO">
      <formula>NOT(ISERROR(SEARCH("ALTO",J73)))</formula>
    </cfRule>
    <cfRule type="containsText" dxfId="373" priority="160" operator="containsText" text="MEDIO">
      <formula>NOT(ISERROR(SEARCH("MEDIO",J73)))</formula>
    </cfRule>
    <cfRule type="containsText" dxfId="372" priority="161" operator="containsText" text="BAJO">
      <formula>NOT(ISERROR(SEARCH("BAJO",J73)))</formula>
    </cfRule>
    <cfRule type="containsText" dxfId="371" priority="162" operator="containsText" text="MUY BAJO">
      <formula>NOT(ISERROR(SEARCH("MUY BAJO",J73)))</formula>
    </cfRule>
    <cfRule type="containsText" dxfId="370" priority="163" operator="containsText" text="MUY ALTO">
      <formula>NOT(ISERROR(SEARCH("MUY ALTO",J73)))</formula>
    </cfRule>
    <cfRule type="containsText" dxfId="369" priority="164" operator="containsText" text="ALTO">
      <formula>NOT(ISERROR(SEARCH("ALTO",J73)))</formula>
    </cfRule>
    <cfRule type="containsText" dxfId="368" priority="165" operator="containsText" text="MEDIO">
      <formula>NOT(ISERROR(SEARCH("MEDIO",J73)))</formula>
    </cfRule>
    <cfRule type="containsText" dxfId="367" priority="166" operator="containsText" text="BAJO">
      <formula>NOT(ISERROR(SEARCH("BAJO",J73)))</formula>
    </cfRule>
  </conditionalFormatting>
  <conditionalFormatting sqref="J551">
    <cfRule type="containsText" dxfId="366" priority="167" operator="containsText" text="MUY BAJO">
      <formula>NOT(ISERROR(SEARCH("MUY BAJO",J551)))</formula>
    </cfRule>
    <cfRule type="containsText" dxfId="365" priority="168" operator="containsText" text="MUY ALTO">
      <formula>NOT(ISERROR(SEARCH("MUY ALTO",J551)))</formula>
    </cfRule>
    <cfRule type="containsText" dxfId="364" priority="169" operator="containsText" text="ALTO">
      <formula>NOT(ISERROR(SEARCH("ALTO",J551)))</formula>
    </cfRule>
    <cfRule type="containsText" dxfId="363" priority="170" operator="containsText" text="MEDIO">
      <formula>NOT(ISERROR(SEARCH("MEDIO",J551)))</formula>
    </cfRule>
    <cfRule type="containsText" dxfId="362" priority="171" operator="containsText" text="BAJO">
      <formula>NOT(ISERROR(SEARCH("BAJO",J551)))</formula>
    </cfRule>
  </conditionalFormatting>
  <conditionalFormatting sqref="Q121">
    <cfRule type="containsText" dxfId="361" priority="131" operator="containsText" text="MUY BAJO">
      <formula>NOT(ISERROR(SEARCH("MUY BAJO",Q121)))</formula>
    </cfRule>
    <cfRule type="containsText" dxfId="360" priority="132" operator="containsText" text="MUY ALTO">
      <formula>NOT(ISERROR(SEARCH("MUY ALTO",Q121)))</formula>
    </cfRule>
    <cfRule type="containsText" dxfId="359" priority="133" operator="containsText" text="ALTO">
      <formula>NOT(ISERROR(SEARCH("ALTO",Q121)))</formula>
    </cfRule>
    <cfRule type="containsText" dxfId="358" priority="134" operator="containsText" text="MEDIO">
      <formula>NOT(ISERROR(SEARCH("MEDIO",Q121)))</formula>
    </cfRule>
    <cfRule type="containsText" dxfId="357" priority="135" operator="containsText" text="BAJO">
      <formula>NOT(ISERROR(SEARCH("BAJO",Q121)))</formula>
    </cfRule>
  </conditionalFormatting>
  <conditionalFormatting sqref="Q149">
    <cfRule type="containsText" dxfId="356" priority="121" operator="containsText" text="MUY BAJO">
      <formula>NOT(ISERROR(SEARCH("MUY BAJO",Q149)))</formula>
    </cfRule>
    <cfRule type="containsText" dxfId="355" priority="122" operator="containsText" text="MUY ALTO">
      <formula>NOT(ISERROR(SEARCH("MUY ALTO",Q149)))</formula>
    </cfRule>
    <cfRule type="containsText" dxfId="354" priority="123" operator="containsText" text="ALTO">
      <formula>NOT(ISERROR(SEARCH("ALTO",Q149)))</formula>
    </cfRule>
    <cfRule type="containsText" dxfId="353" priority="124" operator="containsText" text="MEDIO">
      <formula>NOT(ISERROR(SEARCH("MEDIO",Q149)))</formula>
    </cfRule>
    <cfRule type="containsText" dxfId="352" priority="125" operator="containsText" text="BAJO">
      <formula>NOT(ISERROR(SEARCH("BAJO",Q149)))</formula>
    </cfRule>
  </conditionalFormatting>
  <conditionalFormatting sqref="Q160">
    <cfRule type="containsText" dxfId="351" priority="110" operator="containsText" text="BAJO">
      <formula>NOT(ISERROR(SEARCH("BAJO",Q160)))</formula>
    </cfRule>
  </conditionalFormatting>
  <conditionalFormatting sqref="Q166">
    <cfRule type="containsText" dxfId="350" priority="101" operator="containsText" text="MUY BAJO">
      <formula>NOT(ISERROR(SEARCH("MUY BAJO",Q166)))</formula>
    </cfRule>
    <cfRule type="containsText" dxfId="349" priority="102" operator="containsText" text="MUY ALTO">
      <formula>NOT(ISERROR(SEARCH("MUY ALTO",Q166)))</formula>
    </cfRule>
    <cfRule type="containsText" dxfId="348" priority="103" operator="containsText" text="ALTO">
      <formula>NOT(ISERROR(SEARCH("ALTO",Q166)))</formula>
    </cfRule>
    <cfRule type="containsText" dxfId="347" priority="104" operator="containsText" text="MEDIO">
      <formula>NOT(ISERROR(SEARCH("MEDIO",Q166)))</formula>
    </cfRule>
    <cfRule type="containsText" dxfId="346" priority="105" operator="containsText" text="BAJO">
      <formula>NOT(ISERROR(SEARCH("BAJO",Q166)))</formula>
    </cfRule>
  </conditionalFormatting>
  <conditionalFormatting sqref="Q187">
    <cfRule type="containsText" dxfId="345" priority="141" operator="containsText" text="MUY BAJO">
      <formula>NOT(ISERROR(SEARCH("MUY BAJO",Q187)))</formula>
    </cfRule>
    <cfRule type="containsText" dxfId="344" priority="142" operator="containsText" text="MUY ALTO">
      <formula>NOT(ISERROR(SEARCH("MUY ALTO",Q187)))</formula>
    </cfRule>
    <cfRule type="containsText" dxfId="343" priority="143" operator="containsText" text="ALTO">
      <formula>NOT(ISERROR(SEARCH("ALTO",Q187)))</formula>
    </cfRule>
    <cfRule type="containsText" dxfId="342" priority="144" operator="containsText" text="MEDIO">
      <formula>NOT(ISERROR(SEARCH("MEDIO",Q187)))</formula>
    </cfRule>
    <cfRule type="containsText" dxfId="341" priority="145" operator="containsText" text="BAJO">
      <formula>NOT(ISERROR(SEARCH("BAJO",Q187)))</formula>
    </cfRule>
  </conditionalFormatting>
  <conditionalFormatting sqref="Q192">
    <cfRule type="containsText" dxfId="340" priority="136" operator="containsText" text="MUY BAJO">
      <formula>NOT(ISERROR(SEARCH("MUY BAJO",Q192)))</formula>
    </cfRule>
    <cfRule type="containsText" dxfId="339" priority="137" operator="containsText" text="MUY ALTO">
      <formula>NOT(ISERROR(SEARCH("MUY ALTO",Q192)))</formula>
    </cfRule>
    <cfRule type="containsText" dxfId="338" priority="138" operator="containsText" text="ALTO">
      <formula>NOT(ISERROR(SEARCH("ALTO",Q192)))</formula>
    </cfRule>
    <cfRule type="containsText" dxfId="337" priority="139" operator="containsText" text="MEDIO">
      <formula>NOT(ISERROR(SEARCH("MEDIO",Q192)))</formula>
    </cfRule>
    <cfRule type="containsText" dxfId="336" priority="140" operator="containsText" text="BAJO">
      <formula>NOT(ISERROR(SEARCH("BAJO",Q192)))</formula>
    </cfRule>
  </conditionalFormatting>
  <conditionalFormatting sqref="Q277">
    <cfRule type="containsText" dxfId="335" priority="71" operator="containsText" text="MUY BAJO">
      <formula>NOT(ISERROR(SEARCH("MUY BAJO",Q277)))</formula>
    </cfRule>
    <cfRule type="containsText" dxfId="334" priority="72" operator="containsText" text="MUY ALTO">
      <formula>NOT(ISERROR(SEARCH("MUY ALTO",Q277)))</formula>
    </cfRule>
    <cfRule type="containsText" dxfId="333" priority="73" operator="containsText" text="ALTO">
      <formula>NOT(ISERROR(SEARCH("ALTO",Q277)))</formula>
    </cfRule>
    <cfRule type="containsText" dxfId="332" priority="74" operator="containsText" text="MEDIO">
      <formula>NOT(ISERROR(SEARCH("MEDIO",Q277)))</formula>
    </cfRule>
    <cfRule type="containsText" dxfId="331" priority="75" operator="containsText" text="BAJO">
      <formula>NOT(ISERROR(SEARCH("BAJO",Q277)))</formula>
    </cfRule>
  </conditionalFormatting>
  <conditionalFormatting sqref="Q289">
    <cfRule type="containsText" dxfId="330" priority="61" operator="containsText" text="MUY BAJO">
      <formula>NOT(ISERROR(SEARCH("MUY BAJO",Q289)))</formula>
    </cfRule>
    <cfRule type="containsText" dxfId="329" priority="62" operator="containsText" text="MUY ALTO">
      <formula>NOT(ISERROR(SEARCH("MUY ALTO",Q289)))</formula>
    </cfRule>
    <cfRule type="containsText" dxfId="328" priority="63" operator="containsText" text="ALTO">
      <formula>NOT(ISERROR(SEARCH("ALTO",Q289)))</formula>
    </cfRule>
    <cfRule type="containsText" dxfId="327" priority="64" operator="containsText" text="MEDIO">
      <formula>NOT(ISERROR(SEARCH("MEDIO",Q289)))</formula>
    </cfRule>
    <cfRule type="containsText" dxfId="326" priority="65" operator="containsText" text="BAJO">
      <formula>NOT(ISERROR(SEARCH("BAJO",Q289)))</formula>
    </cfRule>
    <cfRule type="containsText" dxfId="325" priority="66" operator="containsText" text="MUY BAJO">
      <formula>NOT(ISERROR(SEARCH("MUY BAJO",Q289)))</formula>
    </cfRule>
    <cfRule type="containsText" dxfId="324" priority="67" operator="containsText" text="MUY ALTO">
      <formula>NOT(ISERROR(SEARCH("MUY ALTO",Q289)))</formula>
    </cfRule>
    <cfRule type="containsText" dxfId="323" priority="68" operator="containsText" text="ALTO">
      <formula>NOT(ISERROR(SEARCH("ALTO",Q289)))</formula>
    </cfRule>
    <cfRule type="containsText" dxfId="322" priority="69" operator="containsText" text="MEDIO">
      <formula>NOT(ISERROR(SEARCH("MEDIO",Q289)))</formula>
    </cfRule>
    <cfRule type="containsText" dxfId="321" priority="70" operator="containsText" text="BAJO">
      <formula>NOT(ISERROR(SEARCH("BAJO",Q289)))</formula>
    </cfRule>
  </conditionalFormatting>
  <conditionalFormatting sqref="Q517">
    <cfRule type="containsText" dxfId="320" priority="46" operator="containsText" text="MUY BAJO">
      <formula>NOT(ISERROR(SEARCH("MUY BAJO",Q517)))</formula>
    </cfRule>
    <cfRule type="containsText" dxfId="319" priority="47" operator="containsText" text="MUY ALTO">
      <formula>NOT(ISERROR(SEARCH("MUY ALTO",Q517)))</formula>
    </cfRule>
    <cfRule type="containsText" dxfId="318" priority="48" operator="containsText" text="ALTO">
      <formula>NOT(ISERROR(SEARCH("ALTO",Q517)))</formula>
    </cfRule>
    <cfRule type="containsText" dxfId="317" priority="49" operator="containsText" text="MEDIO">
      <formula>NOT(ISERROR(SEARCH("MEDIO",Q517)))</formula>
    </cfRule>
    <cfRule type="containsText" dxfId="316" priority="50" operator="containsText" text="BAJO">
      <formula>NOT(ISERROR(SEARCH("BAJO",Q517)))</formula>
    </cfRule>
    <cfRule type="containsText" dxfId="315" priority="51" operator="containsText" text="MUY BAJO">
      <formula>NOT(ISERROR(SEARCH("MUY BAJO",Q517)))</formula>
    </cfRule>
    <cfRule type="containsText" dxfId="314" priority="52" operator="containsText" text="MUY ALTO">
      <formula>NOT(ISERROR(SEARCH("MUY ALTO",Q517)))</formula>
    </cfRule>
    <cfRule type="containsText" dxfId="313" priority="53" operator="containsText" text="ALTO">
      <formula>NOT(ISERROR(SEARCH("ALTO",Q517)))</formula>
    </cfRule>
    <cfRule type="containsText" dxfId="312" priority="54" operator="containsText" text="MEDIO">
      <formula>NOT(ISERROR(SEARCH("MEDIO",Q517)))</formula>
    </cfRule>
    <cfRule type="containsText" dxfId="311" priority="55" operator="containsText" text="BAJO">
      <formula>NOT(ISERROR(SEARCH("BAJO",Q517)))</formula>
    </cfRule>
    <cfRule type="containsText" dxfId="310" priority="56" operator="containsText" text="MUY BAJO">
      <formula>NOT(ISERROR(SEARCH("MUY BAJO",Q517)))</formula>
    </cfRule>
    <cfRule type="containsText" dxfId="309" priority="57" operator="containsText" text="MUY ALTO">
      <formula>NOT(ISERROR(SEARCH("MUY ALTO",Q517)))</formula>
    </cfRule>
    <cfRule type="containsText" dxfId="308" priority="58" operator="containsText" text="ALTO">
      <formula>NOT(ISERROR(SEARCH("ALTO",Q517)))</formula>
    </cfRule>
    <cfRule type="containsText" dxfId="307" priority="59" operator="containsText" text="MEDIO">
      <formula>NOT(ISERROR(SEARCH("MEDIO",Q517)))</formula>
    </cfRule>
    <cfRule type="containsText" dxfId="306" priority="60" operator="containsText" text="BAJO">
      <formula>NOT(ISERROR(SEARCH("BAJO",Q517)))</formula>
    </cfRule>
  </conditionalFormatting>
  <conditionalFormatting sqref="Q549:Q550">
    <cfRule type="containsText" dxfId="305" priority="152" operator="containsText" text="MUY BAJO">
      <formula>NOT(ISERROR(SEARCH("MUY BAJO",Q549)))</formula>
    </cfRule>
    <cfRule type="containsText" dxfId="304" priority="153" operator="containsText" text="MUY ALTO">
      <formula>NOT(ISERROR(SEARCH("MUY ALTO",Q549)))</formula>
    </cfRule>
    <cfRule type="containsText" dxfId="303" priority="154" operator="containsText" text="ALTO">
      <formula>NOT(ISERROR(SEARCH("ALTO",Q549)))</formula>
    </cfRule>
    <cfRule type="containsText" dxfId="302" priority="155" operator="containsText" text="MEDIO">
      <formula>NOT(ISERROR(SEARCH("MEDIO",Q549)))</formula>
    </cfRule>
    <cfRule type="containsText" dxfId="301" priority="156" operator="containsText" text="BAJO">
      <formula>NOT(ISERROR(SEARCH("BAJO",Q549)))</formula>
    </cfRule>
  </conditionalFormatting>
  <conditionalFormatting sqref="Q4:R6">
    <cfRule type="containsText" dxfId="300" priority="293" operator="containsText" text="MUY BAJO">
      <formula>NOT(ISERROR(SEARCH("MUY BAJO",Q4)))</formula>
    </cfRule>
    <cfRule type="containsText" dxfId="299" priority="294" operator="containsText" text="MUY ALTO">
      <formula>NOT(ISERROR(SEARCH("MUY ALTO",Q4)))</formula>
    </cfRule>
    <cfRule type="containsText" dxfId="298" priority="295" operator="containsText" text="ALTO">
      <formula>NOT(ISERROR(SEARCH("ALTO",Q4)))</formula>
    </cfRule>
    <cfRule type="containsText" dxfId="297" priority="296" operator="containsText" text="MEDIO">
      <formula>NOT(ISERROR(SEARCH("MEDIO",Q4)))</formula>
    </cfRule>
    <cfRule type="containsText" dxfId="296" priority="297" operator="containsText" text="BAJO">
      <formula>NOT(ISERROR(SEARCH("BAJO",Q4)))</formula>
    </cfRule>
  </conditionalFormatting>
  <conditionalFormatting sqref="Q4:R120 T4:T120 Q167:R186 T167:T186 Q193:R548 T193:T265 T267:T297 T299:T548 R121 Q122:R148 T122:T148 R149 Q150:R159 T150:T159 R160 Q161:R165 T161:T165 R166 R187 R192 Q188:R191 T188:T191">
    <cfRule type="containsText" dxfId="295" priority="378" operator="containsText" text="MUY BAJO">
      <formula>NOT(ISERROR(SEARCH("MUY BAJO",Q4)))</formula>
    </cfRule>
  </conditionalFormatting>
  <conditionalFormatting sqref="Q4:R120 T4:T120 R121 Q122:R148 T122:T148 R149 Q150:R159 T150:T159 R160 Q161:R165 T161:T165 R166 Q167:R186 T167:T186 R187 Q188:R191 T188:T191 R192 T193:T265 Q193:R548 T267:T297 T299:T548">
    <cfRule type="containsText" dxfId="294" priority="379" operator="containsText" text="MUY ALTO">
      <formula>NOT(ISERROR(SEARCH("MUY ALTO",Q4)))</formula>
    </cfRule>
    <cfRule type="containsText" dxfId="293" priority="380" operator="containsText" text="ALTO">
      <formula>NOT(ISERROR(SEARCH("ALTO",Q4)))</formula>
    </cfRule>
    <cfRule type="containsText" dxfId="292" priority="381" operator="containsText" text="MEDIO">
      <formula>NOT(ISERROR(SEARCH("MEDIO",Q4)))</formula>
    </cfRule>
    <cfRule type="containsText" dxfId="291" priority="382" operator="containsText" text="BAJO">
      <formula>NOT(ISERROR(SEARCH("BAJO",Q4)))</formula>
    </cfRule>
  </conditionalFormatting>
  <conditionalFormatting sqref="Q72:R78">
    <cfRule type="containsText" dxfId="290" priority="373" operator="containsText" text="MUY BAJO">
      <formula>NOT(ISERROR(SEARCH("MUY BAJO",Q72)))</formula>
    </cfRule>
    <cfRule type="containsText" dxfId="289" priority="374" operator="containsText" text="MUY ALTO">
      <formula>NOT(ISERROR(SEARCH("MUY ALTO",Q72)))</formula>
    </cfRule>
    <cfRule type="containsText" dxfId="288" priority="375" operator="containsText" text="ALTO">
      <formula>NOT(ISERROR(SEARCH("ALTO",Q72)))</formula>
    </cfRule>
    <cfRule type="containsText" dxfId="287" priority="376" operator="containsText" text="MEDIO">
      <formula>NOT(ISERROR(SEARCH("MEDIO",Q72)))</formula>
    </cfRule>
    <cfRule type="containsText" dxfId="286" priority="377" operator="containsText" text="BAJO">
      <formula>NOT(ISERROR(SEARCH("BAJO",Q72)))</formula>
    </cfRule>
  </conditionalFormatting>
  <conditionalFormatting sqref="Q97:R102">
    <cfRule type="containsText" dxfId="285" priority="283" operator="containsText" text="MUY BAJO">
      <formula>NOT(ISERROR(SEARCH("MUY BAJO",Q97)))</formula>
    </cfRule>
    <cfRule type="containsText" dxfId="284" priority="284" operator="containsText" text="MUY ALTO">
      <formula>NOT(ISERROR(SEARCH("MUY ALTO",Q97)))</formula>
    </cfRule>
    <cfRule type="containsText" dxfId="283" priority="285" operator="containsText" text="ALTO">
      <formula>NOT(ISERROR(SEARCH("ALTO",Q97)))</formula>
    </cfRule>
    <cfRule type="containsText" dxfId="282" priority="286" operator="containsText" text="MEDIO">
      <formula>NOT(ISERROR(SEARCH("MEDIO",Q97)))</formula>
    </cfRule>
    <cfRule type="containsText" dxfId="281" priority="287" operator="containsText" text="BAJO">
      <formula>NOT(ISERROR(SEARCH("BAJO",Q97)))</formula>
    </cfRule>
  </conditionalFormatting>
  <conditionalFormatting sqref="Q104:R107">
    <cfRule type="containsText" dxfId="280" priority="273" operator="containsText" text="MUY BAJO">
      <formula>NOT(ISERROR(SEARCH("MUY BAJO",Q104)))</formula>
    </cfRule>
    <cfRule type="containsText" dxfId="279" priority="274" operator="containsText" text="MUY ALTO">
      <formula>NOT(ISERROR(SEARCH("MUY ALTO",Q104)))</formula>
    </cfRule>
    <cfRule type="containsText" dxfId="278" priority="275" operator="containsText" text="ALTO">
      <formula>NOT(ISERROR(SEARCH("ALTO",Q104)))</formula>
    </cfRule>
    <cfRule type="containsText" dxfId="277" priority="276" operator="containsText" text="MEDIO">
      <formula>NOT(ISERROR(SEARCH("MEDIO",Q104)))</formula>
    </cfRule>
    <cfRule type="containsText" dxfId="276" priority="277" operator="containsText" text="BAJO">
      <formula>NOT(ISERROR(SEARCH("BAJO",Q104)))</formula>
    </cfRule>
  </conditionalFormatting>
  <conditionalFormatting sqref="Q112:R120 R121 Q122:R140">
    <cfRule type="containsText" dxfId="275" priority="263" operator="containsText" text="MUY BAJO">
      <formula>NOT(ISERROR(SEARCH("MUY BAJO",Q112)))</formula>
    </cfRule>
    <cfRule type="containsText" dxfId="274" priority="264" operator="containsText" text="MUY ALTO">
      <formula>NOT(ISERROR(SEARCH("MUY ALTO",Q112)))</formula>
    </cfRule>
    <cfRule type="containsText" dxfId="273" priority="265" operator="containsText" text="ALTO">
      <formula>NOT(ISERROR(SEARCH("ALTO",Q112)))</formula>
    </cfRule>
    <cfRule type="containsText" dxfId="272" priority="266" operator="containsText" text="MEDIO">
      <formula>NOT(ISERROR(SEARCH("MEDIO",Q112)))</formula>
    </cfRule>
    <cfRule type="containsText" dxfId="271" priority="267" operator="containsText" text="BAJO">
      <formula>NOT(ISERROR(SEARCH("BAJO",Q112)))</formula>
    </cfRule>
  </conditionalFormatting>
  <conditionalFormatting sqref="Q145:R148 R149 Q150:R156">
    <cfRule type="containsText" dxfId="270" priority="213" operator="containsText" text="MUY BAJO">
      <formula>NOT(ISERROR(SEARCH("MUY BAJO",Q145)))</formula>
    </cfRule>
    <cfRule type="containsText" dxfId="269" priority="214" operator="containsText" text="MUY ALTO">
      <formula>NOT(ISERROR(SEARCH("MUY ALTO",Q145)))</formula>
    </cfRule>
    <cfRule type="containsText" dxfId="268" priority="215" operator="containsText" text="ALTO">
      <formula>NOT(ISERROR(SEARCH("ALTO",Q145)))</formula>
    </cfRule>
    <cfRule type="containsText" dxfId="267" priority="216" operator="containsText" text="MEDIO">
      <formula>NOT(ISERROR(SEARCH("MEDIO",Q145)))</formula>
    </cfRule>
    <cfRule type="containsText" dxfId="266" priority="217" operator="containsText" text="BAJO">
      <formula>NOT(ISERROR(SEARCH("BAJO",Q145)))</formula>
    </cfRule>
  </conditionalFormatting>
  <conditionalFormatting sqref="Q158:R159 R160 Q161:R161">
    <cfRule type="containsText" dxfId="265" priority="207" operator="containsText" text="BAJO">
      <formula>NOT(ISERROR(SEARCH("BAJO",Q158)))</formula>
    </cfRule>
  </conditionalFormatting>
  <conditionalFormatting sqref="Q158:R161">
    <cfRule type="containsText" dxfId="264" priority="106" operator="containsText" text="MUY BAJO">
      <formula>NOT(ISERROR(SEARCH("MUY BAJO",Q158)))</formula>
    </cfRule>
    <cfRule type="containsText" dxfId="263" priority="107" operator="containsText" text="MUY ALTO">
      <formula>NOT(ISERROR(SEARCH("MUY ALTO",Q158)))</formula>
    </cfRule>
    <cfRule type="containsText" dxfId="262" priority="108" operator="containsText" text="ALTO">
      <formula>NOT(ISERROR(SEARCH("ALTO",Q158)))</formula>
    </cfRule>
    <cfRule type="containsText" dxfId="261" priority="109" operator="containsText" text="MEDIO">
      <formula>NOT(ISERROR(SEARCH("MEDIO",Q158)))</formula>
    </cfRule>
  </conditionalFormatting>
  <conditionalFormatting sqref="Q173:R173">
    <cfRule type="containsText" dxfId="260" priority="363" operator="containsText" text="MUY BAJO">
      <formula>NOT(ISERROR(SEARCH("MUY BAJO",Q173)))</formula>
    </cfRule>
    <cfRule type="containsText" dxfId="259" priority="364" operator="containsText" text="MUY ALTO">
      <formula>NOT(ISERROR(SEARCH("MUY ALTO",Q173)))</formula>
    </cfRule>
    <cfRule type="containsText" dxfId="258" priority="365" operator="containsText" text="ALTO">
      <formula>NOT(ISERROR(SEARCH("ALTO",Q173)))</formula>
    </cfRule>
    <cfRule type="containsText" dxfId="257" priority="366" operator="containsText" text="MEDIO">
      <formula>NOT(ISERROR(SEARCH("MEDIO",Q173)))</formula>
    </cfRule>
    <cfRule type="containsText" dxfId="256" priority="367" operator="containsText" text="BAJO">
      <formula>NOT(ISERROR(SEARCH("BAJO",Q173)))</formula>
    </cfRule>
  </conditionalFormatting>
  <conditionalFormatting sqref="Q176:R182">
    <cfRule type="containsText" dxfId="255" priority="353" operator="containsText" text="MUY BAJO">
      <formula>NOT(ISERROR(SEARCH("MUY BAJO",Q176)))</formula>
    </cfRule>
    <cfRule type="containsText" dxfId="254" priority="354" operator="containsText" text="MUY ALTO">
      <formula>NOT(ISERROR(SEARCH("MUY ALTO",Q176)))</formula>
    </cfRule>
    <cfRule type="containsText" dxfId="253" priority="355" operator="containsText" text="ALTO">
      <formula>NOT(ISERROR(SEARCH("ALTO",Q176)))</formula>
    </cfRule>
    <cfRule type="containsText" dxfId="252" priority="356" operator="containsText" text="MEDIO">
      <formula>NOT(ISERROR(SEARCH("MEDIO",Q176)))</formula>
    </cfRule>
    <cfRule type="containsText" dxfId="251" priority="357" operator="containsText" text="BAJO">
      <formula>NOT(ISERROR(SEARCH("BAJO",Q176)))</formula>
    </cfRule>
  </conditionalFormatting>
  <conditionalFormatting sqref="Q202:R204">
    <cfRule type="containsText" dxfId="250" priority="343" operator="containsText" text="MUY BAJO">
      <formula>NOT(ISERROR(SEARCH("MUY BAJO",Q202)))</formula>
    </cfRule>
    <cfRule type="containsText" dxfId="249" priority="344" operator="containsText" text="MUY ALTO">
      <formula>NOT(ISERROR(SEARCH("MUY ALTO",Q202)))</formula>
    </cfRule>
    <cfRule type="containsText" dxfId="248" priority="345" operator="containsText" text="ALTO">
      <formula>NOT(ISERROR(SEARCH("ALTO",Q202)))</formula>
    </cfRule>
    <cfRule type="containsText" dxfId="247" priority="346" operator="containsText" text="MEDIO">
      <formula>NOT(ISERROR(SEARCH("MEDIO",Q202)))</formula>
    </cfRule>
    <cfRule type="containsText" dxfId="246" priority="347" operator="containsText" text="BAJO">
      <formula>NOT(ISERROR(SEARCH("BAJO",Q202)))</formula>
    </cfRule>
  </conditionalFormatting>
  <conditionalFormatting sqref="Q210:R215 Q273:R275 Q277:R277">
    <cfRule type="containsText" dxfId="245" priority="334" operator="containsText" text="MUY ALTO">
      <formula>NOT(ISERROR(SEARCH("MUY ALTO",Q210)))</formula>
    </cfRule>
    <cfRule type="containsText" dxfId="244" priority="335" operator="containsText" text="ALTO">
      <formula>NOT(ISERROR(SEARCH("ALTO",Q210)))</formula>
    </cfRule>
    <cfRule type="containsText" dxfId="243" priority="336" operator="containsText" text="MEDIO">
      <formula>NOT(ISERROR(SEARCH("MEDIO",Q210)))</formula>
    </cfRule>
    <cfRule type="containsText" dxfId="242" priority="337" operator="containsText" text="BAJO">
      <formula>NOT(ISERROR(SEARCH("BAJO",Q210)))</formula>
    </cfRule>
  </conditionalFormatting>
  <conditionalFormatting sqref="Q277:R277 Q210:R215 Q273:R275">
    <cfRule type="containsText" dxfId="241" priority="333" operator="containsText" text="MUY BAJO">
      <formula>NOT(ISERROR(SEARCH("MUY BAJO",Q210)))</formula>
    </cfRule>
  </conditionalFormatting>
  <conditionalFormatting sqref="Q285:R286 Q309:R309">
    <cfRule type="containsText" dxfId="240" priority="323" operator="containsText" text="MUY BAJO">
      <formula>NOT(ISERROR(SEARCH("MUY BAJO",Q285)))</formula>
    </cfRule>
    <cfRule type="containsText" dxfId="239" priority="324" operator="containsText" text="MUY ALTO">
      <formula>NOT(ISERROR(SEARCH("MUY ALTO",Q285)))</formula>
    </cfRule>
    <cfRule type="containsText" dxfId="238" priority="325" operator="containsText" text="ALTO">
      <formula>NOT(ISERROR(SEARCH("ALTO",Q285)))</formula>
    </cfRule>
    <cfRule type="containsText" dxfId="237" priority="326" operator="containsText" text="MEDIO">
      <formula>NOT(ISERROR(SEARCH("MEDIO",Q285)))</formula>
    </cfRule>
    <cfRule type="containsText" dxfId="236" priority="327" operator="containsText" text="BAJO">
      <formula>NOT(ISERROR(SEARCH("BAJO",Q285)))</formula>
    </cfRule>
  </conditionalFormatting>
  <conditionalFormatting sqref="Q289:R289">
    <cfRule type="containsText" dxfId="235" priority="253" operator="containsText" text="MUY BAJO">
      <formula>NOT(ISERROR(SEARCH("MUY BAJO",Q289)))</formula>
    </cfRule>
    <cfRule type="containsText" dxfId="234" priority="254" operator="containsText" text="MUY ALTO">
      <formula>NOT(ISERROR(SEARCH("MUY ALTO",Q289)))</formula>
    </cfRule>
    <cfRule type="containsText" dxfId="233" priority="255" operator="containsText" text="ALTO">
      <formula>NOT(ISERROR(SEARCH("ALTO",Q289)))</formula>
    </cfRule>
    <cfRule type="containsText" dxfId="232" priority="256" operator="containsText" text="MEDIO">
      <formula>NOT(ISERROR(SEARCH("MEDIO",Q289)))</formula>
    </cfRule>
    <cfRule type="containsText" dxfId="231" priority="257" operator="containsText" text="BAJO">
      <formula>NOT(ISERROR(SEARCH("BAJO",Q289)))</formula>
    </cfRule>
  </conditionalFormatting>
  <conditionalFormatting sqref="Q327:R328 Q341:R343">
    <cfRule type="containsText" dxfId="230" priority="313" operator="containsText" text="MUY BAJO">
      <formula>NOT(ISERROR(SEARCH("MUY BAJO",Q327)))</formula>
    </cfRule>
    <cfRule type="containsText" dxfId="229" priority="314" operator="containsText" text="MUY ALTO">
      <formula>NOT(ISERROR(SEARCH("MUY ALTO",Q327)))</formula>
    </cfRule>
    <cfRule type="containsText" dxfId="228" priority="315" operator="containsText" text="ALTO">
      <formula>NOT(ISERROR(SEARCH("ALTO",Q327)))</formula>
    </cfRule>
    <cfRule type="containsText" dxfId="227" priority="316" operator="containsText" text="MEDIO">
      <formula>NOT(ISERROR(SEARCH("MEDIO",Q327)))</formula>
    </cfRule>
    <cfRule type="containsText" dxfId="226" priority="317" operator="containsText" text="BAJO">
      <formula>NOT(ISERROR(SEARCH("BAJO",Q327)))</formula>
    </cfRule>
  </conditionalFormatting>
  <conditionalFormatting sqref="Q355:R356">
    <cfRule type="containsText" dxfId="225" priority="303" operator="containsText" text="MUY BAJO">
      <formula>NOT(ISERROR(SEARCH("MUY BAJO",Q355)))</formula>
    </cfRule>
    <cfRule type="containsText" dxfId="224" priority="304" operator="containsText" text="MUY ALTO">
      <formula>NOT(ISERROR(SEARCH("MUY ALTO",Q355)))</formula>
    </cfRule>
    <cfRule type="containsText" dxfId="223" priority="305" operator="containsText" text="ALTO">
      <formula>NOT(ISERROR(SEARCH("ALTO",Q355)))</formula>
    </cfRule>
    <cfRule type="containsText" dxfId="222" priority="306" operator="containsText" text="MEDIO">
      <formula>NOT(ISERROR(SEARCH("MEDIO",Q355)))</formula>
    </cfRule>
    <cfRule type="containsText" dxfId="221" priority="307" operator="containsText" text="BAJO">
      <formula>NOT(ISERROR(SEARCH("BAJO",Q355)))</formula>
    </cfRule>
  </conditionalFormatting>
  <conditionalFormatting sqref="Q368:R368 Q390:R390">
    <cfRule type="containsText" dxfId="220" priority="248" operator="containsText" text="MUY BAJO">
      <formula>NOT(ISERROR(SEARCH("MUY BAJO",Q368)))</formula>
    </cfRule>
    <cfRule type="containsText" dxfId="219" priority="249" operator="containsText" text="MUY ALTO">
      <formula>NOT(ISERROR(SEARCH("MUY ALTO",Q368)))</formula>
    </cfRule>
    <cfRule type="containsText" dxfId="218" priority="250" operator="containsText" text="ALTO">
      <formula>NOT(ISERROR(SEARCH("ALTO",Q368)))</formula>
    </cfRule>
    <cfRule type="containsText" dxfId="217" priority="251" operator="containsText" text="MEDIO">
      <formula>NOT(ISERROR(SEARCH("MEDIO",Q368)))</formula>
    </cfRule>
    <cfRule type="containsText" dxfId="216" priority="252" operator="containsText" text="BAJO">
      <formula>NOT(ISERROR(SEARCH("BAJO",Q368)))</formula>
    </cfRule>
  </conditionalFormatting>
  <conditionalFormatting sqref="Q452:R452 Q500:R500">
    <cfRule type="containsText" dxfId="215" priority="238" operator="containsText" text="MUY BAJO">
      <formula>NOT(ISERROR(SEARCH("MUY BAJO",Q452)))</formula>
    </cfRule>
    <cfRule type="containsText" dxfId="214" priority="239" operator="containsText" text="MUY ALTO">
      <formula>NOT(ISERROR(SEARCH("MUY ALTO",Q452)))</formula>
    </cfRule>
    <cfRule type="containsText" dxfId="213" priority="240" operator="containsText" text="ALTO">
      <formula>NOT(ISERROR(SEARCH("ALTO",Q452)))</formula>
    </cfRule>
    <cfRule type="containsText" dxfId="212" priority="241" operator="containsText" text="MEDIO">
      <formula>NOT(ISERROR(SEARCH("MEDIO",Q452)))</formula>
    </cfRule>
    <cfRule type="containsText" dxfId="211" priority="242" operator="containsText" text="BAJO">
      <formula>NOT(ISERROR(SEARCH("BAJO",Q452)))</formula>
    </cfRule>
  </conditionalFormatting>
  <conditionalFormatting sqref="Q517:R524">
    <cfRule type="containsText" dxfId="210" priority="228" operator="containsText" text="MUY BAJO">
      <formula>NOT(ISERROR(SEARCH("MUY BAJO",Q517)))</formula>
    </cfRule>
    <cfRule type="containsText" dxfId="209" priority="229" operator="containsText" text="MUY ALTO">
      <formula>NOT(ISERROR(SEARCH("MUY ALTO",Q517)))</formula>
    </cfRule>
    <cfRule type="containsText" dxfId="208" priority="230" operator="containsText" text="ALTO">
      <formula>NOT(ISERROR(SEARCH("ALTO",Q517)))</formula>
    </cfRule>
    <cfRule type="containsText" dxfId="207" priority="231" operator="containsText" text="MEDIO">
      <formula>NOT(ISERROR(SEARCH("MEDIO",Q517)))</formula>
    </cfRule>
    <cfRule type="containsText" dxfId="206" priority="232" operator="containsText" text="BAJO">
      <formula>NOT(ISERROR(SEARCH("BAJO",Q517)))</formula>
    </cfRule>
  </conditionalFormatting>
  <conditionalFormatting sqref="Q540:R547">
    <cfRule type="containsText" dxfId="205" priority="218" operator="containsText" text="MUY BAJO">
      <formula>NOT(ISERROR(SEARCH("MUY BAJO",Q540)))</formula>
    </cfRule>
    <cfRule type="containsText" dxfId="204" priority="219" operator="containsText" text="MUY ALTO">
      <formula>NOT(ISERROR(SEARCH("MUY ALTO",Q540)))</formula>
    </cfRule>
    <cfRule type="containsText" dxfId="203" priority="220" operator="containsText" text="ALTO">
      <formula>NOT(ISERROR(SEARCH("ALTO",Q540)))</formula>
    </cfRule>
    <cfRule type="containsText" dxfId="202" priority="221" operator="containsText" text="MEDIO">
      <formula>NOT(ISERROR(SEARCH("MEDIO",Q540)))</formula>
    </cfRule>
    <cfRule type="containsText" dxfId="201" priority="222" operator="containsText" text="BAJO">
      <formula>NOT(ISERROR(SEARCH("BAJO",Q540)))</formula>
    </cfRule>
  </conditionalFormatting>
  <conditionalFormatting sqref="R166">
    <cfRule type="containsText" dxfId="200" priority="197" operator="containsText" text="MUY BAJO">
      <formula>NOT(ISERROR(SEARCH("MUY BAJO",R166)))</formula>
    </cfRule>
    <cfRule type="containsText" dxfId="199" priority="198" operator="containsText" text="MUY ALTO">
      <formula>NOT(ISERROR(SEARCH("MUY ALTO",R166)))</formula>
    </cfRule>
    <cfRule type="containsText" dxfId="198" priority="199" operator="containsText" text="ALTO">
      <formula>NOT(ISERROR(SEARCH("ALTO",R166)))</formula>
    </cfRule>
    <cfRule type="containsText" dxfId="197" priority="200" operator="containsText" text="MEDIO">
      <formula>NOT(ISERROR(SEARCH("MEDIO",R166)))</formula>
    </cfRule>
    <cfRule type="containsText" dxfId="196" priority="201" operator="containsText" text="BAJO">
      <formula>NOT(ISERROR(SEARCH("BAJO",R166)))</formula>
    </cfRule>
  </conditionalFormatting>
  <conditionalFormatting sqref="R187">
    <cfRule type="containsText" dxfId="195" priority="192" operator="containsText" text="MUY BAJO">
      <formula>NOT(ISERROR(SEARCH("MUY BAJO",R187)))</formula>
    </cfRule>
    <cfRule type="containsText" dxfId="194" priority="193" operator="containsText" text="MUY ALTO">
      <formula>NOT(ISERROR(SEARCH("MUY ALTO",R187)))</formula>
    </cfRule>
    <cfRule type="containsText" dxfId="193" priority="194" operator="containsText" text="ALTO">
      <formula>NOT(ISERROR(SEARCH("ALTO",R187)))</formula>
    </cfRule>
    <cfRule type="containsText" dxfId="192" priority="195" operator="containsText" text="MEDIO">
      <formula>NOT(ISERROR(SEARCH("MEDIO",R187)))</formula>
    </cfRule>
    <cfRule type="containsText" dxfId="191" priority="196" operator="containsText" text="BAJO">
      <formula>NOT(ISERROR(SEARCH("BAJO",R187)))</formula>
    </cfRule>
  </conditionalFormatting>
  <conditionalFormatting sqref="R192">
    <cfRule type="containsText" dxfId="190" priority="187" operator="containsText" text="MUY BAJO">
      <formula>NOT(ISERROR(SEARCH("MUY BAJO",R192)))</formula>
    </cfRule>
    <cfRule type="containsText" dxfId="189" priority="188" operator="containsText" text="MUY ALTO">
      <formula>NOT(ISERROR(SEARCH("MUY ALTO",R192)))</formula>
    </cfRule>
    <cfRule type="containsText" dxfId="188" priority="189" operator="containsText" text="ALTO">
      <formula>NOT(ISERROR(SEARCH("ALTO",R192)))</formula>
    </cfRule>
    <cfRule type="containsText" dxfId="187" priority="190" operator="containsText" text="MEDIO">
      <formula>NOT(ISERROR(SEARCH("MEDIO",R192)))</formula>
    </cfRule>
    <cfRule type="containsText" dxfId="186" priority="191" operator="containsText" text="BAJO">
      <formula>NOT(ISERROR(SEARCH("BAJO",R192)))</formula>
    </cfRule>
  </conditionalFormatting>
  <conditionalFormatting sqref="R549:R550 Q551:R551">
    <cfRule type="containsText" dxfId="185" priority="177" operator="containsText" text="MUY BAJO">
      <formula>NOT(ISERROR(SEARCH("MUY BAJO",Q549)))</formula>
    </cfRule>
    <cfRule type="containsText" dxfId="184" priority="178" operator="containsText" text="MUY ALTO">
      <formula>NOT(ISERROR(SEARCH("MUY ALTO",Q549)))</formula>
    </cfRule>
    <cfRule type="containsText" dxfId="183" priority="179" operator="containsText" text="ALTO">
      <formula>NOT(ISERROR(SEARCH("ALTO",Q549)))</formula>
    </cfRule>
    <cfRule type="containsText" dxfId="182" priority="180" operator="containsText" text="MEDIO">
      <formula>NOT(ISERROR(SEARCH("MEDIO",Q549)))</formula>
    </cfRule>
    <cfRule type="containsText" dxfId="181" priority="181" operator="containsText" text="BAJO">
      <formula>NOT(ISERROR(SEARCH("BAJO",Q549)))</formula>
    </cfRule>
  </conditionalFormatting>
  <conditionalFormatting sqref="T4:T6">
    <cfRule type="containsText" dxfId="180" priority="288" operator="containsText" text="MUY BAJO">
      <formula>NOT(ISERROR(SEARCH("MUY BAJO",T4)))</formula>
    </cfRule>
    <cfRule type="containsText" dxfId="179" priority="289" operator="containsText" text="MUY ALTO">
      <formula>NOT(ISERROR(SEARCH("MUY ALTO",T4)))</formula>
    </cfRule>
    <cfRule type="containsText" dxfId="178" priority="290" operator="containsText" text="ALTO">
      <formula>NOT(ISERROR(SEARCH("ALTO",T4)))</formula>
    </cfRule>
    <cfRule type="containsText" dxfId="177" priority="291" operator="containsText" text="MEDIO">
      <formula>NOT(ISERROR(SEARCH("MEDIO",T4)))</formula>
    </cfRule>
    <cfRule type="containsText" dxfId="176" priority="292" operator="containsText" text="BAJO">
      <formula>NOT(ISERROR(SEARCH("BAJO",T4)))</formula>
    </cfRule>
  </conditionalFormatting>
  <conditionalFormatting sqref="T72:T78">
    <cfRule type="containsText" dxfId="175" priority="368" operator="containsText" text="MUY BAJO">
      <formula>NOT(ISERROR(SEARCH("MUY BAJO",T72)))</formula>
    </cfRule>
    <cfRule type="containsText" dxfId="174" priority="369" operator="containsText" text="MUY ALTO">
      <formula>NOT(ISERROR(SEARCH("MUY ALTO",T72)))</formula>
    </cfRule>
    <cfRule type="containsText" dxfId="173" priority="370" operator="containsText" text="ALTO">
      <formula>NOT(ISERROR(SEARCH("ALTO",T72)))</formula>
    </cfRule>
    <cfRule type="containsText" dxfId="172" priority="371" operator="containsText" text="MEDIO">
      <formula>NOT(ISERROR(SEARCH("MEDIO",T72)))</formula>
    </cfRule>
    <cfRule type="containsText" dxfId="171" priority="372" operator="containsText" text="BAJO">
      <formula>NOT(ISERROR(SEARCH("BAJO",T72)))</formula>
    </cfRule>
  </conditionalFormatting>
  <conditionalFormatting sqref="T97:T102">
    <cfRule type="containsText" dxfId="170" priority="278" operator="containsText" text="MUY BAJO">
      <formula>NOT(ISERROR(SEARCH("MUY BAJO",T97)))</formula>
    </cfRule>
    <cfRule type="containsText" dxfId="169" priority="279" operator="containsText" text="MUY ALTO">
      <formula>NOT(ISERROR(SEARCH("MUY ALTO",T97)))</formula>
    </cfRule>
    <cfRule type="containsText" dxfId="168" priority="280" operator="containsText" text="ALTO">
      <formula>NOT(ISERROR(SEARCH("ALTO",T97)))</formula>
    </cfRule>
    <cfRule type="containsText" dxfId="167" priority="281" operator="containsText" text="MEDIO">
      <formula>NOT(ISERROR(SEARCH("MEDIO",T97)))</formula>
    </cfRule>
    <cfRule type="containsText" dxfId="166" priority="282" operator="containsText" text="BAJO">
      <formula>NOT(ISERROR(SEARCH("BAJO",T97)))</formula>
    </cfRule>
  </conditionalFormatting>
  <conditionalFormatting sqref="T104:T107">
    <cfRule type="containsText" dxfId="165" priority="268" operator="containsText" text="MUY BAJO">
      <formula>NOT(ISERROR(SEARCH("MUY BAJO",T104)))</formula>
    </cfRule>
    <cfRule type="containsText" dxfId="164" priority="269" operator="containsText" text="MUY ALTO">
      <formula>NOT(ISERROR(SEARCH("MUY ALTO",T104)))</formula>
    </cfRule>
    <cfRule type="containsText" dxfId="163" priority="270" operator="containsText" text="ALTO">
      <formula>NOT(ISERROR(SEARCH("ALTO",T104)))</formula>
    </cfRule>
    <cfRule type="containsText" dxfId="162" priority="271" operator="containsText" text="MEDIO">
      <formula>NOT(ISERROR(SEARCH("MEDIO",T104)))</formula>
    </cfRule>
    <cfRule type="containsText" dxfId="161" priority="272" operator="containsText" text="BAJO">
      <formula>NOT(ISERROR(SEARCH("BAJO",T104)))</formula>
    </cfRule>
  </conditionalFormatting>
  <conditionalFormatting sqref="T112:T120 T122:T140">
    <cfRule type="containsText" dxfId="160" priority="258" operator="containsText" text="MUY BAJO">
      <formula>NOT(ISERROR(SEARCH("MUY BAJO",T112)))</formula>
    </cfRule>
    <cfRule type="containsText" dxfId="159" priority="259" operator="containsText" text="MUY ALTO">
      <formula>NOT(ISERROR(SEARCH("MUY ALTO",T112)))</formula>
    </cfRule>
    <cfRule type="containsText" dxfId="158" priority="260" operator="containsText" text="ALTO">
      <formula>NOT(ISERROR(SEARCH("ALTO",T112)))</formula>
    </cfRule>
    <cfRule type="containsText" dxfId="157" priority="261" operator="containsText" text="MEDIO">
      <formula>NOT(ISERROR(SEARCH("MEDIO",T112)))</formula>
    </cfRule>
    <cfRule type="containsText" dxfId="156" priority="262" operator="containsText" text="BAJO">
      <formula>NOT(ISERROR(SEARCH("BAJO",T112)))</formula>
    </cfRule>
  </conditionalFormatting>
  <conditionalFormatting sqref="T121">
    <cfRule type="containsText" dxfId="155" priority="126" operator="containsText" text="MUY BAJO">
      <formula>NOT(ISERROR(SEARCH("MUY BAJO",T121)))</formula>
    </cfRule>
    <cfRule type="containsText" dxfId="154" priority="127" operator="containsText" text="MUY ALTO">
      <formula>NOT(ISERROR(SEARCH("MUY ALTO",T121)))</formula>
    </cfRule>
    <cfRule type="containsText" dxfId="153" priority="128" operator="containsText" text="ALTO">
      <formula>NOT(ISERROR(SEARCH("ALTO",T121)))</formula>
    </cfRule>
    <cfRule type="containsText" dxfId="152" priority="129" operator="containsText" text="MEDIO">
      <formula>NOT(ISERROR(SEARCH("MEDIO",T121)))</formula>
    </cfRule>
    <cfRule type="containsText" dxfId="151" priority="130" operator="containsText" text="BAJO">
      <formula>NOT(ISERROR(SEARCH("BAJO",T121)))</formula>
    </cfRule>
  </conditionalFormatting>
  <conditionalFormatting sqref="T145">
    <cfRule type="containsText" dxfId="150" priority="27" operator="containsText" text="MUY ALTO">
      <formula>NOT(ISERROR(SEARCH("MUY ALTO",T145)))</formula>
    </cfRule>
    <cfRule type="containsText" dxfId="149" priority="28" operator="containsText" text="ALTO">
      <formula>NOT(ISERROR(SEARCH("ALTO",T145)))</formula>
    </cfRule>
    <cfRule type="containsText" dxfId="148" priority="29" operator="containsText" text="MEDIO">
      <formula>NOT(ISERROR(SEARCH("MEDIO",T145)))</formula>
    </cfRule>
    <cfRule type="containsText" dxfId="147" priority="30" operator="containsText" text="BAJO">
      <formula>NOT(ISERROR(SEARCH("BAJO",T145)))</formula>
    </cfRule>
  </conditionalFormatting>
  <conditionalFormatting sqref="T145:T148">
    <cfRule type="containsText" dxfId="146" priority="26" operator="containsText" text="MUY BAJO">
      <formula>NOT(ISERROR(SEARCH("MUY BAJO",T145)))</formula>
    </cfRule>
  </conditionalFormatting>
  <conditionalFormatting sqref="T146:T149">
    <cfRule type="containsText" dxfId="145" priority="117" operator="containsText" text="MUY ALTO">
      <formula>NOT(ISERROR(SEARCH("MUY ALTO",T146)))</formula>
    </cfRule>
    <cfRule type="containsText" dxfId="144" priority="118" operator="containsText" text="ALTO">
      <formula>NOT(ISERROR(SEARCH("ALTO",T146)))</formula>
    </cfRule>
    <cfRule type="containsText" dxfId="143" priority="119" operator="containsText" text="MEDIO">
      <formula>NOT(ISERROR(SEARCH("MEDIO",T146)))</formula>
    </cfRule>
  </conditionalFormatting>
  <conditionalFormatting sqref="T149">
    <cfRule type="containsText" dxfId="142" priority="116" operator="containsText" text="MUY BAJO">
      <formula>NOT(ISERROR(SEARCH("MUY BAJO",T149)))</formula>
    </cfRule>
    <cfRule type="containsText" dxfId="141" priority="120" operator="containsText" text="BAJO">
      <formula>NOT(ISERROR(SEARCH("BAJO",T149)))</formula>
    </cfRule>
  </conditionalFormatting>
  <conditionalFormatting sqref="T150:T156 T146:T148">
    <cfRule type="containsText" dxfId="140" priority="212" operator="containsText" text="BAJO">
      <formula>NOT(ISERROR(SEARCH("BAJO",T146)))</formula>
    </cfRule>
  </conditionalFormatting>
  <conditionalFormatting sqref="T150:T156">
    <cfRule type="containsText" dxfId="139" priority="208" operator="containsText" text="MUY BAJO">
      <formula>NOT(ISERROR(SEARCH("MUY BAJO",T150)))</formula>
    </cfRule>
    <cfRule type="containsText" dxfId="138" priority="209" operator="containsText" text="MUY ALTO">
      <formula>NOT(ISERROR(SEARCH("MUY ALTO",T150)))</formula>
    </cfRule>
    <cfRule type="containsText" dxfId="137" priority="210" operator="containsText" text="ALTO">
      <formula>NOT(ISERROR(SEARCH("ALTO",T150)))</formula>
    </cfRule>
    <cfRule type="containsText" dxfId="136" priority="211" operator="containsText" text="MEDIO">
      <formula>NOT(ISERROR(SEARCH("MEDIO",T150)))</formula>
    </cfRule>
  </conditionalFormatting>
  <conditionalFormatting sqref="T158">
    <cfRule type="containsText" dxfId="135" priority="22" operator="containsText" text="MUY ALTO">
      <formula>NOT(ISERROR(SEARCH("MUY ALTO",T158)))</formula>
    </cfRule>
    <cfRule type="containsText" dxfId="134" priority="23" operator="containsText" text="ALTO">
      <formula>NOT(ISERROR(SEARCH("ALTO",T158)))</formula>
    </cfRule>
    <cfRule type="containsText" dxfId="133" priority="24" operator="containsText" text="MEDIO">
      <formula>NOT(ISERROR(SEARCH("MEDIO",T158)))</formula>
    </cfRule>
    <cfRule type="containsText" dxfId="132" priority="25" operator="containsText" text="BAJO">
      <formula>NOT(ISERROR(SEARCH("BAJO",T158)))</formula>
    </cfRule>
  </conditionalFormatting>
  <conditionalFormatting sqref="T158:T159">
    <cfRule type="containsText" dxfId="131" priority="21" operator="containsText" text="MUY BAJO">
      <formula>NOT(ISERROR(SEARCH("MUY BAJO",T158)))</formula>
    </cfRule>
  </conditionalFormatting>
  <conditionalFormatting sqref="T159:T161">
    <cfRule type="containsText" dxfId="130" priority="112" operator="containsText" text="MUY ALTO">
      <formula>NOT(ISERROR(SEARCH("MUY ALTO",T159)))</formula>
    </cfRule>
    <cfRule type="containsText" dxfId="129" priority="113" operator="containsText" text="ALTO">
      <formula>NOT(ISERROR(SEARCH("ALTO",T159)))</formula>
    </cfRule>
    <cfRule type="containsText" dxfId="128" priority="114" operator="containsText" text="MEDIO">
      <formula>NOT(ISERROR(SEARCH("MEDIO",T159)))</formula>
    </cfRule>
  </conditionalFormatting>
  <conditionalFormatting sqref="T160">
    <cfRule type="containsText" dxfId="127" priority="115" operator="containsText" text="BAJO">
      <formula>NOT(ISERROR(SEARCH("BAJO",T160)))</formula>
    </cfRule>
  </conditionalFormatting>
  <conditionalFormatting sqref="T160:T161">
    <cfRule type="containsText" dxfId="126" priority="111" operator="containsText" text="MUY BAJO">
      <formula>NOT(ISERROR(SEARCH("MUY BAJO",T160)))</formula>
    </cfRule>
  </conditionalFormatting>
  <conditionalFormatting sqref="T161 T159">
    <cfRule type="containsText" dxfId="125" priority="206" operator="containsText" text="BAJO">
      <formula>NOT(ISERROR(SEARCH("BAJO",T159)))</formula>
    </cfRule>
  </conditionalFormatting>
  <conditionalFormatting sqref="T161">
    <cfRule type="containsText" dxfId="124" priority="146" operator="containsText" text="BAJO">
      <formula>NOT(ISERROR(SEARCH("BAJO",T161)))</formula>
    </cfRule>
    <cfRule type="containsText" dxfId="123" priority="202" operator="containsText" text="MUY BAJO">
      <formula>NOT(ISERROR(SEARCH("MUY BAJO",T161)))</formula>
    </cfRule>
    <cfRule type="containsText" dxfId="122" priority="203" operator="containsText" text="MUY ALTO">
      <formula>NOT(ISERROR(SEARCH("MUY ALTO",T161)))</formula>
    </cfRule>
    <cfRule type="containsText" dxfId="121" priority="204" operator="containsText" text="ALTO">
      <formula>NOT(ISERROR(SEARCH("ALTO",T161)))</formula>
    </cfRule>
    <cfRule type="containsText" dxfId="120" priority="205" operator="containsText" text="MEDIO">
      <formula>NOT(ISERROR(SEARCH("MEDIO",T161)))</formula>
    </cfRule>
  </conditionalFormatting>
  <conditionalFormatting sqref="T166">
    <cfRule type="containsText" dxfId="119" priority="96" operator="containsText" text="MUY BAJO">
      <formula>NOT(ISERROR(SEARCH("MUY BAJO",T166)))</formula>
    </cfRule>
    <cfRule type="containsText" dxfId="118" priority="97" operator="containsText" text="MUY ALTO">
      <formula>NOT(ISERROR(SEARCH("MUY ALTO",T166)))</formula>
    </cfRule>
    <cfRule type="containsText" dxfId="117" priority="98" operator="containsText" text="ALTO">
      <formula>NOT(ISERROR(SEARCH("ALTO",T166)))</formula>
    </cfRule>
    <cfRule type="containsText" dxfId="116" priority="99" operator="containsText" text="MEDIO">
      <formula>NOT(ISERROR(SEARCH("MEDIO",T166)))</formula>
    </cfRule>
    <cfRule type="containsText" dxfId="115" priority="100" operator="containsText" text="BAJO">
      <formula>NOT(ISERROR(SEARCH("BAJO",T166)))</formula>
    </cfRule>
  </conditionalFormatting>
  <conditionalFormatting sqref="T173">
    <cfRule type="containsText" dxfId="114" priority="358" operator="containsText" text="MUY BAJO">
      <formula>NOT(ISERROR(SEARCH("MUY BAJO",T173)))</formula>
    </cfRule>
    <cfRule type="containsText" dxfId="113" priority="359" operator="containsText" text="MUY ALTO">
      <formula>NOT(ISERROR(SEARCH("MUY ALTO",T173)))</formula>
    </cfRule>
    <cfRule type="containsText" dxfId="112" priority="360" operator="containsText" text="ALTO">
      <formula>NOT(ISERROR(SEARCH("ALTO",T173)))</formula>
    </cfRule>
    <cfRule type="containsText" dxfId="111" priority="361" operator="containsText" text="MEDIO">
      <formula>NOT(ISERROR(SEARCH("MEDIO",T173)))</formula>
    </cfRule>
    <cfRule type="containsText" dxfId="110" priority="362" operator="containsText" text="BAJO">
      <formula>NOT(ISERROR(SEARCH("BAJO",T173)))</formula>
    </cfRule>
  </conditionalFormatting>
  <conditionalFormatting sqref="T176:T182">
    <cfRule type="containsText" dxfId="109" priority="348" operator="containsText" text="MUY BAJO">
      <formula>NOT(ISERROR(SEARCH("MUY BAJO",T176)))</formula>
    </cfRule>
    <cfRule type="containsText" dxfId="108" priority="349" operator="containsText" text="MUY ALTO">
      <formula>NOT(ISERROR(SEARCH("MUY ALTO",T176)))</formula>
    </cfRule>
    <cfRule type="containsText" dxfId="107" priority="350" operator="containsText" text="ALTO">
      <formula>NOT(ISERROR(SEARCH("ALTO",T176)))</formula>
    </cfRule>
    <cfRule type="containsText" dxfId="106" priority="351" operator="containsText" text="MEDIO">
      <formula>NOT(ISERROR(SEARCH("MEDIO",T176)))</formula>
    </cfRule>
    <cfRule type="containsText" dxfId="105" priority="352" operator="containsText" text="BAJO">
      <formula>NOT(ISERROR(SEARCH("BAJO",T176)))</formula>
    </cfRule>
  </conditionalFormatting>
  <conditionalFormatting sqref="T187">
    <cfRule type="containsText" dxfId="104" priority="91" operator="containsText" text="MUY BAJO">
      <formula>NOT(ISERROR(SEARCH("MUY BAJO",T187)))</formula>
    </cfRule>
    <cfRule type="containsText" dxfId="103" priority="92" operator="containsText" text="MUY ALTO">
      <formula>NOT(ISERROR(SEARCH("MUY ALTO",T187)))</formula>
    </cfRule>
    <cfRule type="containsText" dxfId="102" priority="93" operator="containsText" text="ALTO">
      <formula>NOT(ISERROR(SEARCH("ALTO",T187)))</formula>
    </cfRule>
    <cfRule type="containsText" dxfId="101" priority="94" operator="containsText" text="MEDIO">
      <formula>NOT(ISERROR(SEARCH("MEDIO",T187)))</formula>
    </cfRule>
    <cfRule type="containsText" dxfId="100" priority="95" operator="containsText" text="BAJO">
      <formula>NOT(ISERROR(SEARCH("BAJO",T187)))</formula>
    </cfRule>
  </conditionalFormatting>
  <conditionalFormatting sqref="T192">
    <cfRule type="containsText" dxfId="99" priority="86" operator="containsText" text="MUY BAJO">
      <formula>NOT(ISERROR(SEARCH("MUY BAJO",T192)))</formula>
    </cfRule>
    <cfRule type="containsText" dxfId="98" priority="87" operator="containsText" text="MUY ALTO">
      <formula>NOT(ISERROR(SEARCH("MUY ALTO",T192)))</formula>
    </cfRule>
    <cfRule type="containsText" dxfId="97" priority="88" operator="containsText" text="ALTO">
      <formula>NOT(ISERROR(SEARCH("ALTO",T192)))</formula>
    </cfRule>
    <cfRule type="containsText" dxfId="96" priority="89" operator="containsText" text="MEDIO">
      <formula>NOT(ISERROR(SEARCH("MEDIO",T192)))</formula>
    </cfRule>
    <cfRule type="containsText" dxfId="95" priority="90" operator="containsText" text="BAJO">
      <formula>NOT(ISERROR(SEARCH("BAJO",T192)))</formula>
    </cfRule>
  </conditionalFormatting>
  <conditionalFormatting sqref="T202:T204">
    <cfRule type="containsText" dxfId="94" priority="338" operator="containsText" text="MUY BAJO">
      <formula>NOT(ISERROR(SEARCH("MUY BAJO",T202)))</formula>
    </cfRule>
    <cfRule type="containsText" dxfId="93" priority="339" operator="containsText" text="MUY ALTO">
      <formula>NOT(ISERROR(SEARCH("MUY ALTO",T202)))</formula>
    </cfRule>
    <cfRule type="containsText" dxfId="92" priority="340" operator="containsText" text="ALTO">
      <formula>NOT(ISERROR(SEARCH("ALTO",T202)))</formula>
    </cfRule>
    <cfRule type="containsText" dxfId="91" priority="341" operator="containsText" text="MEDIO">
      <formula>NOT(ISERROR(SEARCH("MEDIO",T202)))</formula>
    </cfRule>
    <cfRule type="containsText" dxfId="90" priority="342" operator="containsText" text="BAJO">
      <formula>NOT(ISERROR(SEARCH("BAJO",T202)))</formula>
    </cfRule>
  </conditionalFormatting>
  <conditionalFormatting sqref="T210:T215 T273:T275">
    <cfRule type="containsText" dxfId="89" priority="328" operator="containsText" text="MUY BAJO">
      <formula>NOT(ISERROR(SEARCH("MUY BAJO",T210)))</formula>
    </cfRule>
    <cfRule type="containsText" dxfId="88" priority="329" operator="containsText" text="MUY ALTO">
      <formula>NOT(ISERROR(SEARCH("MUY ALTO",T210)))</formula>
    </cfRule>
    <cfRule type="containsText" dxfId="87" priority="330" operator="containsText" text="ALTO">
      <formula>NOT(ISERROR(SEARCH("ALTO",T210)))</formula>
    </cfRule>
    <cfRule type="containsText" dxfId="86" priority="331" operator="containsText" text="MEDIO">
      <formula>NOT(ISERROR(SEARCH("MEDIO",T210)))</formula>
    </cfRule>
    <cfRule type="containsText" dxfId="85" priority="332" operator="containsText" text="BAJO">
      <formula>NOT(ISERROR(SEARCH("BAJO",T210)))</formula>
    </cfRule>
  </conditionalFormatting>
  <conditionalFormatting sqref="T266">
    <cfRule type="containsText" dxfId="84" priority="81" operator="containsText" text="MUY BAJO">
      <formula>NOT(ISERROR(SEARCH("MUY BAJO",T266)))</formula>
    </cfRule>
    <cfRule type="containsText" dxfId="83" priority="82" operator="containsText" text="MUY ALTO">
      <formula>NOT(ISERROR(SEARCH("MUY ALTO",T266)))</formula>
    </cfRule>
    <cfRule type="containsText" dxfId="82" priority="83" operator="containsText" text="ALTO">
      <formula>NOT(ISERROR(SEARCH("ALTO",T266)))</formula>
    </cfRule>
    <cfRule type="containsText" dxfId="81" priority="84" operator="containsText" text="MEDIO">
      <formula>NOT(ISERROR(SEARCH("MEDIO",T266)))</formula>
    </cfRule>
    <cfRule type="containsText" dxfId="80" priority="85" operator="containsText" text="BAJO">
      <formula>NOT(ISERROR(SEARCH("BAJO",T266)))</formula>
    </cfRule>
  </conditionalFormatting>
  <conditionalFormatting sqref="T277">
    <cfRule type="containsText" dxfId="79" priority="16" operator="containsText" text="MUY BAJO">
      <formula>NOT(ISERROR(SEARCH("MUY BAJO",T277)))</formula>
    </cfRule>
    <cfRule type="containsText" dxfId="78" priority="17" operator="containsText" text="MUY ALTO">
      <formula>NOT(ISERROR(SEARCH("MUY ALTO",T277)))</formula>
    </cfRule>
    <cfRule type="containsText" dxfId="77" priority="18" operator="containsText" text="ALTO">
      <formula>NOT(ISERROR(SEARCH("ALTO",T277)))</formula>
    </cfRule>
    <cfRule type="containsText" dxfId="76" priority="19" operator="containsText" text="MEDIO">
      <formula>NOT(ISERROR(SEARCH("MEDIO",T277)))</formula>
    </cfRule>
    <cfRule type="containsText" dxfId="75" priority="20" operator="containsText" text="BAJO">
      <formula>NOT(ISERROR(SEARCH("BAJO",T277)))</formula>
    </cfRule>
  </conditionalFormatting>
  <conditionalFormatting sqref="T285:T286 T309">
    <cfRule type="containsText" dxfId="74" priority="318" operator="containsText" text="MUY BAJO">
      <formula>NOT(ISERROR(SEARCH("MUY BAJO",T285)))</formula>
    </cfRule>
    <cfRule type="containsText" dxfId="73" priority="319" operator="containsText" text="MUY ALTO">
      <formula>NOT(ISERROR(SEARCH("MUY ALTO",T285)))</formula>
    </cfRule>
    <cfRule type="containsText" dxfId="72" priority="320" operator="containsText" text="ALTO">
      <formula>NOT(ISERROR(SEARCH("ALTO",T285)))</formula>
    </cfRule>
    <cfRule type="containsText" dxfId="71" priority="321" operator="containsText" text="MEDIO">
      <formula>NOT(ISERROR(SEARCH("MEDIO",T285)))</formula>
    </cfRule>
    <cfRule type="containsText" dxfId="70" priority="322" operator="containsText" text="BAJO">
      <formula>NOT(ISERROR(SEARCH("BAJO",T285)))</formula>
    </cfRule>
  </conditionalFormatting>
  <conditionalFormatting sqref="T289">
    <cfRule type="containsText" dxfId="69" priority="11" operator="containsText" text="MUY BAJO">
      <formula>NOT(ISERROR(SEARCH("MUY BAJO",T289)))</formula>
    </cfRule>
    <cfRule type="containsText" dxfId="68" priority="12" operator="containsText" text="MUY ALTO">
      <formula>NOT(ISERROR(SEARCH("MUY ALTO",T289)))</formula>
    </cfRule>
    <cfRule type="containsText" dxfId="67" priority="13" operator="containsText" text="ALTO">
      <formula>NOT(ISERROR(SEARCH("ALTO",T289)))</formula>
    </cfRule>
    <cfRule type="containsText" dxfId="66" priority="14" operator="containsText" text="MEDIO">
      <formula>NOT(ISERROR(SEARCH("MEDIO",T289)))</formula>
    </cfRule>
    <cfRule type="containsText" dxfId="65" priority="15" operator="containsText" text="BAJO">
      <formula>NOT(ISERROR(SEARCH("BAJO",T289)))</formula>
    </cfRule>
  </conditionalFormatting>
  <conditionalFormatting sqref="T298">
    <cfRule type="containsText" dxfId="64" priority="76" operator="containsText" text="MUY BAJO">
      <formula>NOT(ISERROR(SEARCH("MUY BAJO",T298)))</formula>
    </cfRule>
    <cfRule type="containsText" dxfId="63" priority="77" operator="containsText" text="MUY ALTO">
      <formula>NOT(ISERROR(SEARCH("MUY ALTO",T298)))</formula>
    </cfRule>
    <cfRule type="containsText" dxfId="62" priority="78" operator="containsText" text="ALTO">
      <formula>NOT(ISERROR(SEARCH("ALTO",T298)))</formula>
    </cfRule>
    <cfRule type="containsText" dxfId="61" priority="79" operator="containsText" text="MEDIO">
      <formula>NOT(ISERROR(SEARCH("MEDIO",T298)))</formula>
    </cfRule>
    <cfRule type="containsText" dxfId="60" priority="80" operator="containsText" text="BAJO">
      <formula>NOT(ISERROR(SEARCH("BAJO",T298)))</formula>
    </cfRule>
  </conditionalFormatting>
  <conditionalFormatting sqref="T327:T328 T341:T343">
    <cfRule type="containsText" dxfId="59" priority="308" operator="containsText" text="MUY BAJO">
      <formula>NOT(ISERROR(SEARCH("MUY BAJO",T327)))</formula>
    </cfRule>
    <cfRule type="containsText" dxfId="58" priority="309" operator="containsText" text="MUY ALTO">
      <formula>NOT(ISERROR(SEARCH("MUY ALTO",T327)))</formula>
    </cfRule>
    <cfRule type="containsText" dxfId="57" priority="310" operator="containsText" text="ALTO">
      <formula>NOT(ISERROR(SEARCH("ALTO",T327)))</formula>
    </cfRule>
    <cfRule type="containsText" dxfId="56" priority="311" operator="containsText" text="MEDIO">
      <formula>NOT(ISERROR(SEARCH("MEDIO",T327)))</formula>
    </cfRule>
    <cfRule type="containsText" dxfId="55" priority="312" operator="containsText" text="BAJO">
      <formula>NOT(ISERROR(SEARCH("BAJO",T327)))</formula>
    </cfRule>
  </conditionalFormatting>
  <conditionalFormatting sqref="T355:T356">
    <cfRule type="containsText" dxfId="54" priority="298" operator="containsText" text="MUY BAJO">
      <formula>NOT(ISERROR(SEARCH("MUY BAJO",T355)))</formula>
    </cfRule>
    <cfRule type="containsText" dxfId="53" priority="299" operator="containsText" text="MUY ALTO">
      <formula>NOT(ISERROR(SEARCH("MUY ALTO",T355)))</formula>
    </cfRule>
    <cfRule type="containsText" dxfId="52" priority="300" operator="containsText" text="ALTO">
      <formula>NOT(ISERROR(SEARCH("ALTO",T355)))</formula>
    </cfRule>
    <cfRule type="containsText" dxfId="51" priority="301" operator="containsText" text="MEDIO">
      <formula>NOT(ISERROR(SEARCH("MEDIO",T355)))</formula>
    </cfRule>
    <cfRule type="containsText" dxfId="50" priority="302" operator="containsText" text="BAJO">
      <formula>NOT(ISERROR(SEARCH("BAJO",T355)))</formula>
    </cfRule>
  </conditionalFormatting>
  <conditionalFormatting sqref="T368">
    <cfRule type="containsText" dxfId="49" priority="243" operator="containsText" text="MUY BAJO">
      <formula>NOT(ISERROR(SEARCH("MUY BAJO",T368)))</formula>
    </cfRule>
    <cfRule type="containsText" dxfId="48" priority="244" operator="containsText" text="MUY ALTO">
      <formula>NOT(ISERROR(SEARCH("MUY ALTO",T368)))</formula>
    </cfRule>
    <cfRule type="containsText" dxfId="47" priority="245" operator="containsText" text="ALTO">
      <formula>NOT(ISERROR(SEARCH("ALTO",T368)))</formula>
    </cfRule>
    <cfRule type="containsText" dxfId="46" priority="246" operator="containsText" text="MEDIO">
      <formula>NOT(ISERROR(SEARCH("MEDIO",T368)))</formula>
    </cfRule>
    <cfRule type="containsText" dxfId="45" priority="247" operator="containsText" text="BAJO">
      <formula>NOT(ISERROR(SEARCH("BAJO",T368)))</formula>
    </cfRule>
  </conditionalFormatting>
  <conditionalFormatting sqref="T390">
    <cfRule type="containsText" dxfId="44" priority="6" operator="containsText" text="MUY BAJO">
      <formula>NOT(ISERROR(SEARCH("MUY BAJO",T390)))</formula>
    </cfRule>
    <cfRule type="containsText" dxfId="43" priority="7" operator="containsText" text="MUY ALTO">
      <formula>NOT(ISERROR(SEARCH("MUY ALTO",T390)))</formula>
    </cfRule>
    <cfRule type="containsText" dxfId="42" priority="8" operator="containsText" text="ALTO">
      <formula>NOT(ISERROR(SEARCH("ALTO",T390)))</formula>
    </cfRule>
    <cfRule type="containsText" dxfId="41" priority="9" operator="containsText" text="MEDIO">
      <formula>NOT(ISERROR(SEARCH("MEDIO",T390)))</formula>
    </cfRule>
    <cfRule type="containsText" dxfId="40" priority="10" operator="containsText" text="BAJO">
      <formula>NOT(ISERROR(SEARCH("BAJO",T390)))</formula>
    </cfRule>
  </conditionalFormatting>
  <conditionalFormatting sqref="T452 T500">
    <cfRule type="containsText" dxfId="39" priority="233" operator="containsText" text="MUY BAJO">
      <formula>NOT(ISERROR(SEARCH("MUY BAJO",T452)))</formula>
    </cfRule>
    <cfRule type="containsText" dxfId="38" priority="234" operator="containsText" text="MUY ALTO">
      <formula>NOT(ISERROR(SEARCH("MUY ALTO",T452)))</formula>
    </cfRule>
    <cfRule type="containsText" dxfId="37" priority="235" operator="containsText" text="ALTO">
      <formula>NOT(ISERROR(SEARCH("ALTO",T452)))</formula>
    </cfRule>
    <cfRule type="containsText" dxfId="36" priority="236" operator="containsText" text="MEDIO">
      <formula>NOT(ISERROR(SEARCH("MEDIO",T452)))</formula>
    </cfRule>
    <cfRule type="containsText" dxfId="35" priority="237" operator="containsText" text="BAJO">
      <formula>NOT(ISERROR(SEARCH("BAJO",T452)))</formula>
    </cfRule>
  </conditionalFormatting>
  <conditionalFormatting sqref="T517">
    <cfRule type="containsText" dxfId="34" priority="31" operator="containsText" text="MUY BAJO">
      <formula>NOT(ISERROR(SEARCH("MUY BAJO",T517)))</formula>
    </cfRule>
    <cfRule type="containsText" dxfId="33" priority="32" operator="containsText" text="MUY ALTO">
      <formula>NOT(ISERROR(SEARCH("MUY ALTO",T517)))</formula>
    </cfRule>
    <cfRule type="containsText" dxfId="32" priority="33" operator="containsText" text="ALTO">
      <formula>NOT(ISERROR(SEARCH("ALTO",T517)))</formula>
    </cfRule>
    <cfRule type="containsText" dxfId="31" priority="34" operator="containsText" text="MEDIO">
      <formula>NOT(ISERROR(SEARCH("MEDIO",T517)))</formula>
    </cfRule>
    <cfRule type="containsText" dxfId="30" priority="35" operator="containsText" text="BAJO">
      <formula>NOT(ISERROR(SEARCH("BAJO",T517)))</formula>
    </cfRule>
    <cfRule type="containsText" dxfId="29" priority="36" operator="containsText" text="MUY BAJO">
      <formula>NOT(ISERROR(SEARCH("MUY BAJO",T517)))</formula>
    </cfRule>
    <cfRule type="containsText" dxfId="28" priority="37" operator="containsText" text="MUY ALTO">
      <formula>NOT(ISERROR(SEARCH("MUY ALTO",T517)))</formula>
    </cfRule>
    <cfRule type="containsText" dxfId="27" priority="38" operator="containsText" text="ALTO">
      <formula>NOT(ISERROR(SEARCH("ALTO",T517)))</formula>
    </cfRule>
    <cfRule type="containsText" dxfId="26" priority="39" operator="containsText" text="MEDIO">
      <formula>NOT(ISERROR(SEARCH("MEDIO",T517)))</formula>
    </cfRule>
    <cfRule type="containsText" dxfId="25" priority="40" operator="containsText" text="BAJO">
      <formula>NOT(ISERROR(SEARCH("BAJO",T517)))</formula>
    </cfRule>
    <cfRule type="containsText" dxfId="24" priority="41" operator="containsText" text="MUY BAJO">
      <formula>NOT(ISERROR(SEARCH("MUY BAJO",T517)))</formula>
    </cfRule>
    <cfRule type="containsText" dxfId="23" priority="42" operator="containsText" text="MUY ALTO">
      <formula>NOT(ISERROR(SEARCH("MUY ALTO",T517)))</formula>
    </cfRule>
    <cfRule type="containsText" dxfId="22" priority="43" operator="containsText" text="ALTO">
      <formula>NOT(ISERROR(SEARCH("ALTO",T517)))</formula>
    </cfRule>
    <cfRule type="containsText" dxfId="21" priority="44" operator="containsText" text="MEDIO">
      <formula>NOT(ISERROR(SEARCH("MEDIO",T517)))</formula>
    </cfRule>
    <cfRule type="containsText" dxfId="20" priority="45" operator="containsText" text="BAJO">
      <formula>NOT(ISERROR(SEARCH("BAJO",T517)))</formula>
    </cfRule>
  </conditionalFormatting>
  <conditionalFormatting sqref="T517:T524">
    <cfRule type="containsText" dxfId="19" priority="223" operator="containsText" text="MUY BAJO">
      <formula>NOT(ISERROR(SEARCH("MUY BAJO",T517)))</formula>
    </cfRule>
    <cfRule type="containsText" dxfId="18" priority="224" operator="containsText" text="MUY ALTO">
      <formula>NOT(ISERROR(SEARCH("MUY ALTO",T517)))</formula>
    </cfRule>
    <cfRule type="containsText" dxfId="17" priority="225" operator="containsText" text="ALTO">
      <formula>NOT(ISERROR(SEARCH("ALTO",T517)))</formula>
    </cfRule>
    <cfRule type="containsText" dxfId="16" priority="226" operator="containsText" text="MEDIO">
      <formula>NOT(ISERROR(SEARCH("MEDIO",T517)))</formula>
    </cfRule>
    <cfRule type="containsText" dxfId="15" priority="227" operator="containsText" text="BAJO">
      <formula>NOT(ISERROR(SEARCH("BAJO",T517)))</formula>
    </cfRule>
  </conditionalFormatting>
  <conditionalFormatting sqref="T540:T547">
    <cfRule type="containsText" dxfId="14" priority="1" operator="containsText" text="MUY BAJO">
      <formula>NOT(ISERROR(SEARCH("MUY BAJO",T540)))</formula>
    </cfRule>
    <cfRule type="containsText" dxfId="13" priority="2" operator="containsText" text="MUY ALTO">
      <formula>NOT(ISERROR(SEARCH("MUY ALTO",T540)))</formula>
    </cfRule>
    <cfRule type="containsText" dxfId="12" priority="3" operator="containsText" text="ALTO">
      <formula>NOT(ISERROR(SEARCH("ALTO",T540)))</formula>
    </cfRule>
    <cfRule type="containsText" dxfId="11" priority="4" operator="containsText" text="MEDIO">
      <formula>NOT(ISERROR(SEARCH("MEDIO",T540)))</formula>
    </cfRule>
    <cfRule type="containsText" dxfId="10" priority="5" operator="containsText" text="BAJO">
      <formula>NOT(ISERROR(SEARCH("BAJO",T540)))</formula>
    </cfRule>
  </conditionalFormatting>
  <conditionalFormatting sqref="T549:T550">
    <cfRule type="containsText" dxfId="9" priority="147" operator="containsText" text="MUY BAJO">
      <formula>NOT(ISERROR(SEARCH("MUY BAJO",T549)))</formula>
    </cfRule>
    <cfRule type="containsText" dxfId="8" priority="148" operator="containsText" text="MUY ALTO">
      <formula>NOT(ISERROR(SEARCH("MUY ALTO",T549)))</formula>
    </cfRule>
    <cfRule type="containsText" dxfId="7" priority="149" operator="containsText" text="ALTO">
      <formula>NOT(ISERROR(SEARCH("ALTO",T549)))</formula>
    </cfRule>
    <cfRule type="containsText" dxfId="6" priority="150" operator="containsText" text="MEDIO">
      <formula>NOT(ISERROR(SEARCH("MEDIO",T549)))</formula>
    </cfRule>
    <cfRule type="containsText" dxfId="5" priority="151" operator="containsText" text="BAJO">
      <formula>NOT(ISERROR(SEARCH("BAJO",T549)))</formula>
    </cfRule>
  </conditionalFormatting>
  <conditionalFormatting sqref="T551">
    <cfRule type="containsText" dxfId="4" priority="172" operator="containsText" text="MUY BAJO">
      <formula>NOT(ISERROR(SEARCH("MUY BAJO",T551)))</formula>
    </cfRule>
    <cfRule type="containsText" dxfId="3" priority="173" operator="containsText" text="MUY ALTO">
      <formula>NOT(ISERROR(SEARCH("MUY ALTO",T551)))</formula>
    </cfRule>
    <cfRule type="containsText" dxfId="2" priority="174" operator="containsText" text="ALTO">
      <formula>NOT(ISERROR(SEARCH("ALTO",T551)))</formula>
    </cfRule>
    <cfRule type="containsText" dxfId="1" priority="175" operator="containsText" text="MEDIO">
      <formula>NOT(ISERROR(SEARCH("MEDIO",T551)))</formula>
    </cfRule>
    <cfRule type="containsText" dxfId="0" priority="176" operator="containsText" text="BAJO">
      <formula>NOT(ISERROR(SEARCH("BAJO",T551)))</formula>
    </cfRule>
  </conditionalFormatting>
  <pageMargins left="0.23622047244094491" right="0.17" top="0.39370078740157483" bottom="0.55118110236220474" header="0.31496062992125984" footer="0.27559055118110237"/>
  <pageSetup paperSize="8" fitToHeight="0" orientation="landscape" r:id="rId1"/>
  <ignoredErrors>
    <ignoredError sqref="I14:T550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AVANCE DETALLADO PDI T3</vt:lpstr>
      <vt:lpstr>RESUMEN AVANCE PDI T3 MISIÓN PY</vt:lpstr>
      <vt:lpstr>'AVANCE DETALLADO PDI T3'!Área_de_impresión</vt:lpstr>
      <vt:lpstr>'RESUMEN AVANCE PDI T3 MISIÓN PY'!Área_de_impresión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 PARRA</dc:creator>
  <cp:lastModifiedBy>Angy Marcela  Correa Florez</cp:lastModifiedBy>
  <cp:lastPrinted>2025-09-22T19:57:32Z</cp:lastPrinted>
  <dcterms:created xsi:type="dcterms:W3CDTF">2025-06-26T21:01:28Z</dcterms:created>
  <dcterms:modified xsi:type="dcterms:W3CDTF">2026-04-28T18:29:41Z</dcterms:modified>
</cp:coreProperties>
</file>