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Mi unidad\2025\Planeamiento económico\Informes\PDI\Publicados\"/>
    </mc:Choice>
  </mc:AlternateContent>
  <xr:revisionPtr revIDLastSave="0" documentId="13_ncr:1_{523F254D-3A88-4B13-8C6D-647AD6F7D30E}" xr6:coauthVersionLast="47" xr6:coauthVersionMax="47" xr10:uidLastSave="{00000000-0000-0000-0000-000000000000}"/>
  <bookViews>
    <workbookView xWindow="-120" yWindow="-120" windowWidth="29040" windowHeight="15720" xr2:uid="{BBBDB485-4EE1-4D5E-A236-0F1FC481A7F6}"/>
  </bookViews>
  <sheets>
    <sheet name="AVANCE DETALLADO PDI T2" sheetId="1" r:id="rId1"/>
    <sheet name="RESUMEN AVANCE PDI T2 MISIÓN PY" sheetId="4" r:id="rId2"/>
    <sheet name="PROYECTOS AVANCE T2" sheetId="3" state="hidden" r:id="rId3"/>
  </sheets>
  <externalReferences>
    <externalReference r:id="rId4"/>
    <externalReference r:id="rId5"/>
    <externalReference r:id="rId6"/>
  </externalReferences>
  <definedNames>
    <definedName name="_xlnm._FilterDatabase" localSheetId="0" hidden="1">'AVANCE DETALLADO PDI T2'!$A$3:$W$553</definedName>
    <definedName name="_xlnm._FilterDatabase" localSheetId="1" hidden="1">'RESUMEN AVANCE PDI T2 MISIÓN PY'!$A$3:$Y$553</definedName>
    <definedName name="_xlnm.Print_Area" localSheetId="0">'AVANCE DETALLADO PDI T2'!$A$1:$U$552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74" i="1" l="1"/>
  <c r="J550" i="4"/>
  <c r="O298" i="4"/>
  <c r="O267" i="4"/>
  <c r="O266" i="4"/>
  <c r="O192" i="4"/>
  <c r="O187" i="4"/>
  <c r="O161" i="4"/>
  <c r="O160" i="4"/>
  <c r="O149" i="4"/>
  <c r="K550" i="4"/>
  <c r="M298" i="4"/>
  <c r="M267" i="4"/>
  <c r="M266" i="4"/>
  <c r="M192" i="4"/>
  <c r="M187" i="4"/>
  <c r="M161" i="4"/>
  <c r="M160" i="4"/>
  <c r="M149" i="4"/>
  <c r="M188" i="4"/>
  <c r="M189" i="4"/>
  <c r="M190" i="4"/>
  <c r="M191" i="4"/>
  <c r="O188" i="4"/>
  <c r="O189" i="4"/>
  <c r="O190" i="4"/>
  <c r="O191" i="4"/>
  <c r="P13" i="1"/>
  <c r="R13" i="1" s="1"/>
  <c r="S13" i="1"/>
  <c r="X545" i="4"/>
  <c r="X542" i="4"/>
  <c r="X541" i="4"/>
  <c r="X538" i="4"/>
  <c r="X537" i="4"/>
  <c r="X536" i="4"/>
  <c r="X533" i="4"/>
  <c r="X532" i="4"/>
  <c r="X530" i="4"/>
  <c r="X529" i="4"/>
  <c r="X527" i="4"/>
  <c r="X521" i="4"/>
  <c r="X518" i="4"/>
  <c r="X517" i="4"/>
  <c r="X516" i="4"/>
  <c r="X515" i="4"/>
  <c r="X514" i="4"/>
  <c r="X512" i="4"/>
  <c r="X509" i="4"/>
  <c r="X507" i="4"/>
  <c r="X506" i="4"/>
  <c r="X505" i="4"/>
  <c r="X504" i="4"/>
  <c r="X503" i="4"/>
  <c r="X502" i="4"/>
  <c r="X501" i="4"/>
  <c r="X497" i="4"/>
  <c r="X494" i="4"/>
  <c r="X491" i="4"/>
  <c r="X490" i="4"/>
  <c r="X488" i="4"/>
  <c r="X485" i="4"/>
  <c r="X483" i="4"/>
  <c r="X482" i="4"/>
  <c r="X481" i="4"/>
  <c r="X480" i="4"/>
  <c r="X479" i="4"/>
  <c r="X470" i="4"/>
  <c r="X469" i="4"/>
  <c r="X467" i="4"/>
  <c r="X466" i="4"/>
  <c r="X465" i="4"/>
  <c r="X464" i="4"/>
  <c r="X461" i="4"/>
  <c r="X459" i="4"/>
  <c r="X458" i="4"/>
  <c r="X455" i="4"/>
  <c r="X454" i="4"/>
  <c r="X446" i="4"/>
  <c r="X443" i="4"/>
  <c r="X442" i="4"/>
  <c r="X441" i="4"/>
  <c r="X440" i="4"/>
  <c r="X438" i="4"/>
  <c r="X434" i="4"/>
  <c r="X432" i="4"/>
  <c r="X431" i="4"/>
  <c r="X430" i="4"/>
  <c r="X429" i="4"/>
  <c r="X421" i="4"/>
  <c r="X420" i="4"/>
  <c r="X419" i="4"/>
  <c r="X418" i="4"/>
  <c r="X417" i="4"/>
  <c r="X416" i="4"/>
  <c r="X413" i="4"/>
  <c r="X410" i="4"/>
  <c r="X409" i="4"/>
  <c r="X407" i="4"/>
  <c r="X406" i="4"/>
  <c r="X405" i="4"/>
  <c r="X401" i="4"/>
  <c r="X398" i="4"/>
  <c r="X395" i="4"/>
  <c r="X394" i="4"/>
  <c r="X393" i="4"/>
  <c r="X392" i="4"/>
  <c r="X389" i="4"/>
  <c r="X387" i="4"/>
  <c r="X386" i="4"/>
  <c r="X385" i="4"/>
  <c r="X383" i="4"/>
  <c r="X381" i="4"/>
  <c r="X372" i="4"/>
  <c r="X371" i="4"/>
  <c r="X369" i="4"/>
  <c r="X366" i="4"/>
  <c r="X363" i="4"/>
  <c r="X360" i="4"/>
  <c r="X359" i="4"/>
  <c r="X357" i="4"/>
  <c r="X350" i="4"/>
  <c r="X349" i="4"/>
  <c r="X348" i="4"/>
  <c r="X347" i="4"/>
  <c r="X346" i="4"/>
  <c r="X345" i="4"/>
  <c r="X344" i="4"/>
  <c r="X341" i="4"/>
  <c r="X338" i="4"/>
  <c r="X335" i="4"/>
  <c r="X334" i="4"/>
  <c r="X333" i="4"/>
  <c r="X330" i="4"/>
  <c r="X326" i="4"/>
  <c r="X325" i="4"/>
  <c r="X323" i="4"/>
  <c r="X322" i="4"/>
  <c r="X320" i="4"/>
  <c r="X317" i="4"/>
  <c r="X315" i="4"/>
  <c r="X314" i="4"/>
  <c r="X312" i="4"/>
  <c r="X311" i="4"/>
  <c r="X305" i="4"/>
  <c r="X302" i="4"/>
  <c r="X299" i="4"/>
  <c r="X297" i="4"/>
  <c r="X296" i="4"/>
  <c r="X293" i="4"/>
  <c r="X290" i="4"/>
  <c r="X287" i="4"/>
  <c r="X285" i="4"/>
  <c r="X281" i="4"/>
  <c r="X278" i="4"/>
  <c r="X277" i="4"/>
  <c r="X276" i="4"/>
  <c r="X275" i="4"/>
  <c r="X274" i="4"/>
  <c r="X273" i="4"/>
  <c r="X272" i="4"/>
  <c r="X269" i="4"/>
  <c r="X265" i="4"/>
  <c r="X263" i="4"/>
  <c r="X262" i="4"/>
  <c r="X261" i="4"/>
  <c r="X256" i="4"/>
  <c r="X254" i="4"/>
  <c r="X253" i="4"/>
  <c r="X250" i="4"/>
  <c r="X248" i="4"/>
  <c r="X244" i="4"/>
  <c r="X242" i="4"/>
  <c r="X241" i="4"/>
  <c r="X240" i="4"/>
  <c r="X239" i="4"/>
  <c r="X238" i="4"/>
  <c r="X232" i="4"/>
  <c r="X230" i="4"/>
  <c r="X229" i="4"/>
  <c r="X227" i="4"/>
  <c r="X226" i="4"/>
  <c r="X224" i="4"/>
  <c r="X220" i="4"/>
  <c r="X218" i="4"/>
  <c r="X217" i="4"/>
  <c r="X215" i="4"/>
  <c r="X214" i="4"/>
  <c r="X208" i="4"/>
  <c r="X206" i="4"/>
  <c r="X205" i="4"/>
  <c r="X204" i="4"/>
  <c r="X203" i="4"/>
  <c r="X202" i="4"/>
  <c r="X196" i="4"/>
  <c r="X194" i="4"/>
  <c r="X193" i="4"/>
  <c r="X191" i="4"/>
  <c r="X190" i="4"/>
  <c r="X189" i="4"/>
  <c r="X184" i="4"/>
  <c r="X183" i="4"/>
  <c r="X182" i="4"/>
  <c r="X178" i="4"/>
  <c r="X177" i="4"/>
  <c r="X176" i="4"/>
  <c r="X172" i="4"/>
  <c r="X170" i="4"/>
  <c r="X169" i="4"/>
  <c r="X168" i="4"/>
  <c r="X167" i="4"/>
  <c r="X159" i="4"/>
  <c r="X156" i="4"/>
  <c r="X154" i="4"/>
  <c r="X153" i="4"/>
  <c r="X147" i="4"/>
  <c r="X146" i="4"/>
  <c r="X143" i="4"/>
  <c r="X141" i="4"/>
  <c r="X135" i="4"/>
  <c r="X134" i="4"/>
  <c r="X133" i="4"/>
  <c r="X132" i="4"/>
  <c r="X131" i="4"/>
  <c r="X130" i="4"/>
  <c r="X129" i="4"/>
  <c r="X126" i="4"/>
  <c r="X123" i="4"/>
  <c r="X120" i="4"/>
  <c r="X118" i="4"/>
  <c r="X117" i="4"/>
  <c r="X111" i="4"/>
  <c r="X109" i="4"/>
  <c r="X108" i="4"/>
  <c r="X106" i="4"/>
  <c r="X105" i="4"/>
  <c r="X99" i="4"/>
  <c r="X98" i="4"/>
  <c r="X97" i="4"/>
  <c r="X96" i="4"/>
  <c r="X95" i="4"/>
  <c r="X94" i="4"/>
  <c r="X93" i="4"/>
  <c r="X87" i="4"/>
  <c r="X86" i="4"/>
  <c r="X81" i="4"/>
  <c r="X75" i="4"/>
  <c r="X74" i="4"/>
  <c r="X73" i="4"/>
  <c r="X72" i="4"/>
  <c r="X69" i="4"/>
  <c r="X63" i="4"/>
  <c r="X61" i="4"/>
  <c r="X60" i="4"/>
  <c r="X59" i="4"/>
  <c r="X58" i="4"/>
  <c r="X57" i="4"/>
  <c r="X56" i="4"/>
  <c r="X54" i="4"/>
  <c r="X51" i="4"/>
  <c r="X49" i="4"/>
  <c r="X48" i="4"/>
  <c r="X45" i="4"/>
  <c r="X39" i="4"/>
  <c r="X38" i="4"/>
  <c r="X37" i="4"/>
  <c r="X36" i="4"/>
  <c r="X35" i="4"/>
  <c r="X33" i="4"/>
  <c r="X30" i="4"/>
  <c r="X18" i="4"/>
  <c r="X16" i="4"/>
  <c r="X7" i="4"/>
  <c r="X8" i="4"/>
  <c r="X9" i="4"/>
  <c r="X11" i="4"/>
  <c r="X551" i="4"/>
  <c r="X552" i="4"/>
  <c r="X553" i="4"/>
  <c r="Y551" i="4"/>
  <c r="Y552" i="4"/>
  <c r="Y553" i="4"/>
  <c r="S4" i="4"/>
  <c r="Y4" i="4" s="1"/>
  <c r="V553" i="4"/>
  <c r="V552" i="4"/>
  <c r="V551" i="4"/>
  <c r="U548" i="4"/>
  <c r="T548" i="4"/>
  <c r="Q548" i="4"/>
  <c r="S547" i="4"/>
  <c r="P547" i="4"/>
  <c r="R547" i="4" s="1"/>
  <c r="I547" i="4"/>
  <c r="F547" i="4"/>
  <c r="S546" i="4"/>
  <c r="X546" i="4" s="1"/>
  <c r="P546" i="4"/>
  <c r="R546" i="4" s="1"/>
  <c r="I546" i="4"/>
  <c r="J546" i="4" s="1"/>
  <c r="K546" i="4" s="1"/>
  <c r="F546" i="4"/>
  <c r="S545" i="4"/>
  <c r="P545" i="4"/>
  <c r="R545" i="4" s="1"/>
  <c r="I545" i="4"/>
  <c r="J545" i="4" s="1"/>
  <c r="K545" i="4" s="1"/>
  <c r="F545" i="4"/>
  <c r="S544" i="4"/>
  <c r="X544" i="4" s="1"/>
  <c r="P544" i="4"/>
  <c r="I544" i="4"/>
  <c r="J544" i="4" s="1"/>
  <c r="K544" i="4" s="1"/>
  <c r="F544" i="4"/>
  <c r="S543" i="4"/>
  <c r="X543" i="4" s="1"/>
  <c r="P543" i="4"/>
  <c r="I543" i="4"/>
  <c r="J543" i="4" s="1"/>
  <c r="K543" i="4" s="1"/>
  <c r="F543" i="4"/>
  <c r="S542" i="4"/>
  <c r="P542" i="4"/>
  <c r="I542" i="4"/>
  <c r="J542" i="4" s="1"/>
  <c r="K542" i="4" s="1"/>
  <c r="F542" i="4"/>
  <c r="S541" i="4"/>
  <c r="P541" i="4"/>
  <c r="R541" i="4" s="1"/>
  <c r="I541" i="4"/>
  <c r="J541" i="4" s="1"/>
  <c r="K541" i="4" s="1"/>
  <c r="F541" i="4"/>
  <c r="S540" i="4"/>
  <c r="X540" i="4" s="1"/>
  <c r="P540" i="4"/>
  <c r="I540" i="4"/>
  <c r="J540" i="4" s="1"/>
  <c r="F540" i="4"/>
  <c r="U539" i="4"/>
  <c r="T539" i="4"/>
  <c r="Q539" i="4"/>
  <c r="S538" i="4"/>
  <c r="P538" i="4"/>
  <c r="L538" i="4" s="1"/>
  <c r="M538" i="4" s="1"/>
  <c r="I538" i="4"/>
  <c r="J538" i="4" s="1"/>
  <c r="F538" i="4"/>
  <c r="S537" i="4"/>
  <c r="P537" i="4"/>
  <c r="R537" i="4" s="1"/>
  <c r="I537" i="4"/>
  <c r="J537" i="4" s="1"/>
  <c r="F537" i="4"/>
  <c r="S536" i="4"/>
  <c r="P536" i="4"/>
  <c r="R536" i="4" s="1"/>
  <c r="I536" i="4"/>
  <c r="J536" i="4" s="1"/>
  <c r="F536" i="4"/>
  <c r="S535" i="4"/>
  <c r="X535" i="4" s="1"/>
  <c r="P535" i="4"/>
  <c r="I535" i="4"/>
  <c r="J535" i="4" s="1"/>
  <c r="F535" i="4"/>
  <c r="S534" i="4"/>
  <c r="X534" i="4" s="1"/>
  <c r="P534" i="4"/>
  <c r="R534" i="4" s="1"/>
  <c r="I534" i="4"/>
  <c r="J534" i="4" s="1"/>
  <c r="F534" i="4"/>
  <c r="S533" i="4"/>
  <c r="P533" i="4"/>
  <c r="L533" i="4" s="1"/>
  <c r="M533" i="4" s="1"/>
  <c r="I533" i="4"/>
  <c r="J533" i="4" s="1"/>
  <c r="F533" i="4"/>
  <c r="S532" i="4"/>
  <c r="P532" i="4"/>
  <c r="L532" i="4" s="1"/>
  <c r="M532" i="4" s="1"/>
  <c r="I532" i="4"/>
  <c r="J532" i="4" s="1"/>
  <c r="K532" i="4" s="1"/>
  <c r="F532" i="4"/>
  <c r="S531" i="4"/>
  <c r="X531" i="4" s="1"/>
  <c r="P531" i="4"/>
  <c r="R531" i="4" s="1"/>
  <c r="I531" i="4"/>
  <c r="J531" i="4" s="1"/>
  <c r="F531" i="4"/>
  <c r="S530" i="4"/>
  <c r="P530" i="4"/>
  <c r="V530" i="4" s="1"/>
  <c r="I530" i="4"/>
  <c r="J530" i="4" s="1"/>
  <c r="F530" i="4"/>
  <c r="S529" i="4"/>
  <c r="P529" i="4"/>
  <c r="R529" i="4" s="1"/>
  <c r="I529" i="4"/>
  <c r="J529" i="4" s="1"/>
  <c r="F529" i="4"/>
  <c r="S528" i="4"/>
  <c r="X528" i="4" s="1"/>
  <c r="P528" i="4"/>
  <c r="R528" i="4" s="1"/>
  <c r="I528" i="4"/>
  <c r="J528" i="4" s="1"/>
  <c r="F528" i="4"/>
  <c r="S527" i="4"/>
  <c r="P527" i="4"/>
  <c r="R527" i="4" s="1"/>
  <c r="I527" i="4"/>
  <c r="J527" i="4" s="1"/>
  <c r="F527" i="4"/>
  <c r="S526" i="4"/>
  <c r="X526" i="4" s="1"/>
  <c r="P526" i="4"/>
  <c r="R526" i="4" s="1"/>
  <c r="I526" i="4"/>
  <c r="J526" i="4" s="1"/>
  <c r="F526" i="4"/>
  <c r="S525" i="4"/>
  <c r="X525" i="4" s="1"/>
  <c r="P525" i="4"/>
  <c r="L525" i="4" s="1"/>
  <c r="M525" i="4" s="1"/>
  <c r="I525" i="4"/>
  <c r="J525" i="4" s="1"/>
  <c r="F525" i="4"/>
  <c r="S524" i="4"/>
  <c r="X524" i="4" s="1"/>
  <c r="P524" i="4"/>
  <c r="I524" i="4"/>
  <c r="J524" i="4" s="1"/>
  <c r="K524" i="4" s="1"/>
  <c r="F524" i="4"/>
  <c r="S523" i="4"/>
  <c r="X523" i="4" s="1"/>
  <c r="P523" i="4"/>
  <c r="I523" i="4"/>
  <c r="J523" i="4" s="1"/>
  <c r="K523" i="4" s="1"/>
  <c r="F523" i="4"/>
  <c r="S522" i="4"/>
  <c r="X522" i="4" s="1"/>
  <c r="P522" i="4"/>
  <c r="I522" i="4"/>
  <c r="J522" i="4" s="1"/>
  <c r="K522" i="4" s="1"/>
  <c r="F522" i="4"/>
  <c r="S521" i="4"/>
  <c r="P521" i="4"/>
  <c r="R521" i="4" s="1"/>
  <c r="I521" i="4"/>
  <c r="J521" i="4" s="1"/>
  <c r="K521" i="4" s="1"/>
  <c r="F521" i="4"/>
  <c r="S520" i="4"/>
  <c r="X520" i="4" s="1"/>
  <c r="P520" i="4"/>
  <c r="J520" i="4"/>
  <c r="K520" i="4" s="1"/>
  <c r="F520" i="4"/>
  <c r="S519" i="4"/>
  <c r="X519" i="4" s="1"/>
  <c r="P519" i="4"/>
  <c r="J519" i="4"/>
  <c r="K519" i="4" s="1"/>
  <c r="F519" i="4"/>
  <c r="S518" i="4"/>
  <c r="P518" i="4"/>
  <c r="V518" i="4" s="1"/>
  <c r="J518" i="4"/>
  <c r="K518" i="4" s="1"/>
  <c r="F518" i="4"/>
  <c r="S517" i="4"/>
  <c r="P517" i="4"/>
  <c r="R517" i="4" s="1"/>
  <c r="J517" i="4"/>
  <c r="K517" i="4" s="1"/>
  <c r="F517" i="4"/>
  <c r="S516" i="4"/>
  <c r="P516" i="4"/>
  <c r="R516" i="4" s="1"/>
  <c r="I516" i="4"/>
  <c r="J516" i="4" s="1"/>
  <c r="F516" i="4"/>
  <c r="S515" i="4"/>
  <c r="P515" i="4"/>
  <c r="R515" i="4" s="1"/>
  <c r="I515" i="4"/>
  <c r="J515" i="4" s="1"/>
  <c r="F515" i="4"/>
  <c r="S514" i="4"/>
  <c r="P514" i="4"/>
  <c r="R514" i="4" s="1"/>
  <c r="I514" i="4"/>
  <c r="J514" i="4" s="1"/>
  <c r="K514" i="4" s="1"/>
  <c r="F514" i="4"/>
  <c r="S513" i="4"/>
  <c r="X513" i="4" s="1"/>
  <c r="P513" i="4"/>
  <c r="L513" i="4" s="1"/>
  <c r="M513" i="4" s="1"/>
  <c r="I513" i="4"/>
  <c r="J513" i="4" s="1"/>
  <c r="F513" i="4"/>
  <c r="S512" i="4"/>
  <c r="P512" i="4"/>
  <c r="I512" i="4"/>
  <c r="J512" i="4" s="1"/>
  <c r="K512" i="4" s="1"/>
  <c r="F512" i="4"/>
  <c r="S511" i="4"/>
  <c r="P511" i="4"/>
  <c r="L511" i="4" s="1"/>
  <c r="M511" i="4" s="1"/>
  <c r="I511" i="4"/>
  <c r="J511" i="4" s="1"/>
  <c r="F511" i="4"/>
  <c r="S510" i="4"/>
  <c r="X510" i="4" s="1"/>
  <c r="P510" i="4"/>
  <c r="Y510" i="4" s="1"/>
  <c r="I510" i="4"/>
  <c r="J510" i="4" s="1"/>
  <c r="F510" i="4"/>
  <c r="S509" i="4"/>
  <c r="P509" i="4"/>
  <c r="R509" i="4" s="1"/>
  <c r="I509" i="4"/>
  <c r="J509" i="4" s="1"/>
  <c r="F509" i="4"/>
  <c r="S508" i="4"/>
  <c r="X508" i="4" s="1"/>
  <c r="P508" i="4"/>
  <c r="I508" i="4"/>
  <c r="J508" i="4" s="1"/>
  <c r="F508" i="4"/>
  <c r="S507" i="4"/>
  <c r="P507" i="4"/>
  <c r="R507" i="4" s="1"/>
  <c r="I507" i="4"/>
  <c r="J507" i="4" s="1"/>
  <c r="F507" i="4"/>
  <c r="S506" i="4"/>
  <c r="P506" i="4"/>
  <c r="R506" i="4" s="1"/>
  <c r="I506" i="4"/>
  <c r="J506" i="4" s="1"/>
  <c r="K506" i="4" s="1"/>
  <c r="F506" i="4"/>
  <c r="S505" i="4"/>
  <c r="P505" i="4"/>
  <c r="L505" i="4" s="1"/>
  <c r="M505" i="4" s="1"/>
  <c r="I505" i="4"/>
  <c r="J505" i="4" s="1"/>
  <c r="F505" i="4"/>
  <c r="S504" i="4"/>
  <c r="P504" i="4"/>
  <c r="I504" i="4"/>
  <c r="J504" i="4" s="1"/>
  <c r="K504" i="4" s="1"/>
  <c r="F504" i="4"/>
  <c r="S503" i="4"/>
  <c r="P503" i="4"/>
  <c r="Y503" i="4" s="1"/>
  <c r="I503" i="4"/>
  <c r="J503" i="4" s="1"/>
  <c r="F503" i="4"/>
  <c r="S502" i="4"/>
  <c r="P502" i="4"/>
  <c r="I502" i="4"/>
  <c r="J502" i="4" s="1"/>
  <c r="F502" i="4"/>
  <c r="S501" i="4"/>
  <c r="P501" i="4"/>
  <c r="R501" i="4" s="1"/>
  <c r="I501" i="4"/>
  <c r="J501" i="4" s="1"/>
  <c r="F501" i="4"/>
  <c r="S500" i="4"/>
  <c r="X500" i="4" s="1"/>
  <c r="P500" i="4"/>
  <c r="I500" i="4"/>
  <c r="J500" i="4" s="1"/>
  <c r="K500" i="4" s="1"/>
  <c r="F500" i="4"/>
  <c r="S499" i="4"/>
  <c r="P499" i="4"/>
  <c r="L499" i="4" s="1"/>
  <c r="M499" i="4" s="1"/>
  <c r="I499" i="4"/>
  <c r="J499" i="4" s="1"/>
  <c r="F499" i="4"/>
  <c r="S498" i="4"/>
  <c r="X498" i="4" s="1"/>
  <c r="P498" i="4"/>
  <c r="V498" i="4" s="1"/>
  <c r="I498" i="4"/>
  <c r="J498" i="4" s="1"/>
  <c r="F498" i="4"/>
  <c r="S497" i="4"/>
  <c r="P497" i="4"/>
  <c r="I497" i="4"/>
  <c r="J497" i="4" s="1"/>
  <c r="F497" i="4"/>
  <c r="S496" i="4"/>
  <c r="X496" i="4" s="1"/>
  <c r="P496" i="4"/>
  <c r="V496" i="4" s="1"/>
  <c r="L496" i="4"/>
  <c r="N496" i="4" s="1"/>
  <c r="O496" i="4" s="1"/>
  <c r="J496" i="4"/>
  <c r="K496" i="4" s="1"/>
  <c r="F496" i="4"/>
  <c r="S495" i="4"/>
  <c r="X495" i="4" s="1"/>
  <c r="P495" i="4"/>
  <c r="J495" i="4"/>
  <c r="K495" i="4" s="1"/>
  <c r="F495" i="4"/>
  <c r="S494" i="4"/>
  <c r="P494" i="4"/>
  <c r="L494" i="4" s="1"/>
  <c r="J494" i="4"/>
  <c r="K494" i="4" s="1"/>
  <c r="F494" i="4"/>
  <c r="S493" i="4"/>
  <c r="P493" i="4"/>
  <c r="J493" i="4"/>
  <c r="K493" i="4" s="1"/>
  <c r="F493" i="4"/>
  <c r="S492" i="4"/>
  <c r="X492" i="4" s="1"/>
  <c r="P492" i="4"/>
  <c r="L492" i="4" s="1"/>
  <c r="M492" i="4" s="1"/>
  <c r="I492" i="4"/>
  <c r="J492" i="4" s="1"/>
  <c r="F492" i="4"/>
  <c r="S491" i="4"/>
  <c r="P491" i="4"/>
  <c r="L491" i="4" s="1"/>
  <c r="M491" i="4" s="1"/>
  <c r="I491" i="4"/>
  <c r="J491" i="4" s="1"/>
  <c r="F491" i="4"/>
  <c r="S490" i="4"/>
  <c r="P490" i="4"/>
  <c r="R490" i="4" s="1"/>
  <c r="I490" i="4"/>
  <c r="J490" i="4" s="1"/>
  <c r="K490" i="4" s="1"/>
  <c r="F490" i="4"/>
  <c r="S489" i="4"/>
  <c r="P489" i="4"/>
  <c r="L489" i="4" s="1"/>
  <c r="M489" i="4" s="1"/>
  <c r="I489" i="4"/>
  <c r="J489" i="4" s="1"/>
  <c r="F489" i="4"/>
  <c r="S488" i="4"/>
  <c r="P488" i="4"/>
  <c r="I488" i="4"/>
  <c r="J488" i="4" s="1"/>
  <c r="K488" i="4" s="1"/>
  <c r="F488" i="4"/>
  <c r="S487" i="4"/>
  <c r="X487" i="4" s="1"/>
  <c r="P487" i="4"/>
  <c r="L487" i="4" s="1"/>
  <c r="M487" i="4" s="1"/>
  <c r="I487" i="4"/>
  <c r="J487" i="4" s="1"/>
  <c r="F487" i="4"/>
  <c r="S486" i="4"/>
  <c r="X486" i="4" s="1"/>
  <c r="P486" i="4"/>
  <c r="L486" i="4" s="1"/>
  <c r="M486" i="4" s="1"/>
  <c r="I486" i="4"/>
  <c r="J486" i="4" s="1"/>
  <c r="F486" i="4"/>
  <c r="S485" i="4"/>
  <c r="P485" i="4"/>
  <c r="I485" i="4"/>
  <c r="J485" i="4" s="1"/>
  <c r="F485" i="4"/>
  <c r="S484" i="4"/>
  <c r="X484" i="4" s="1"/>
  <c r="P484" i="4"/>
  <c r="L484" i="4" s="1"/>
  <c r="N484" i="4" s="1"/>
  <c r="O484" i="4" s="1"/>
  <c r="J484" i="4"/>
  <c r="K484" i="4" s="1"/>
  <c r="F484" i="4"/>
  <c r="S483" i="4"/>
  <c r="P483" i="4"/>
  <c r="J483" i="4"/>
  <c r="K483" i="4" s="1"/>
  <c r="F483" i="4"/>
  <c r="S482" i="4"/>
  <c r="P482" i="4"/>
  <c r="J482" i="4"/>
  <c r="K482" i="4" s="1"/>
  <c r="F482" i="4"/>
  <c r="S481" i="4"/>
  <c r="P481" i="4"/>
  <c r="J481" i="4"/>
  <c r="K481" i="4" s="1"/>
  <c r="F481" i="4"/>
  <c r="S480" i="4"/>
  <c r="P480" i="4"/>
  <c r="J480" i="4"/>
  <c r="K480" i="4" s="1"/>
  <c r="F480" i="4"/>
  <c r="S479" i="4"/>
  <c r="P479" i="4"/>
  <c r="J479" i="4"/>
  <c r="K479" i="4" s="1"/>
  <c r="F479" i="4"/>
  <c r="S478" i="4"/>
  <c r="X478" i="4" s="1"/>
  <c r="P478" i="4"/>
  <c r="Y478" i="4" s="1"/>
  <c r="J478" i="4"/>
  <c r="K478" i="4" s="1"/>
  <c r="F478" i="4"/>
  <c r="S477" i="4"/>
  <c r="X477" i="4" s="1"/>
  <c r="P477" i="4"/>
  <c r="J477" i="4"/>
  <c r="K477" i="4" s="1"/>
  <c r="F477" i="4"/>
  <c r="S476" i="4"/>
  <c r="X476" i="4" s="1"/>
  <c r="P476" i="4"/>
  <c r="I476" i="4"/>
  <c r="J476" i="4" s="1"/>
  <c r="F476" i="4"/>
  <c r="S475" i="4"/>
  <c r="X475" i="4" s="1"/>
  <c r="P475" i="4"/>
  <c r="L475" i="4" s="1"/>
  <c r="M475" i="4" s="1"/>
  <c r="I475" i="4"/>
  <c r="J475" i="4" s="1"/>
  <c r="F475" i="4"/>
  <c r="S474" i="4"/>
  <c r="X474" i="4" s="1"/>
  <c r="P474" i="4"/>
  <c r="R474" i="4" s="1"/>
  <c r="I474" i="4"/>
  <c r="J474" i="4" s="1"/>
  <c r="K474" i="4" s="1"/>
  <c r="F474" i="4"/>
  <c r="S473" i="4"/>
  <c r="X473" i="4" s="1"/>
  <c r="P473" i="4"/>
  <c r="L473" i="4" s="1"/>
  <c r="J473" i="4"/>
  <c r="K473" i="4" s="1"/>
  <c r="F473" i="4"/>
  <c r="S472" i="4"/>
  <c r="X472" i="4" s="1"/>
  <c r="P472" i="4"/>
  <c r="R472" i="4" s="1"/>
  <c r="I472" i="4"/>
  <c r="J472" i="4" s="1"/>
  <c r="F472" i="4"/>
  <c r="S471" i="4"/>
  <c r="P471" i="4"/>
  <c r="L471" i="4" s="1"/>
  <c r="M471" i="4" s="1"/>
  <c r="I471" i="4"/>
  <c r="J471" i="4" s="1"/>
  <c r="F471" i="4"/>
  <c r="S470" i="4"/>
  <c r="P470" i="4"/>
  <c r="I470" i="4"/>
  <c r="J470" i="4" s="1"/>
  <c r="F470" i="4"/>
  <c r="S469" i="4"/>
  <c r="P469" i="4"/>
  <c r="R469" i="4" s="1"/>
  <c r="I469" i="4"/>
  <c r="J469" i="4" s="1"/>
  <c r="K469" i="4" s="1"/>
  <c r="F469" i="4"/>
  <c r="S468" i="4"/>
  <c r="X468" i="4" s="1"/>
  <c r="P468" i="4"/>
  <c r="L468" i="4" s="1"/>
  <c r="M468" i="4" s="1"/>
  <c r="J468" i="4"/>
  <c r="F468" i="4"/>
  <c r="S467" i="4"/>
  <c r="P467" i="4"/>
  <c r="L467" i="4" s="1"/>
  <c r="M467" i="4" s="1"/>
  <c r="J467" i="4"/>
  <c r="K467" i="4" s="1"/>
  <c r="F467" i="4"/>
  <c r="S466" i="4"/>
  <c r="P466" i="4"/>
  <c r="L466" i="4" s="1"/>
  <c r="M466" i="4" s="1"/>
  <c r="J466" i="4"/>
  <c r="F466" i="4"/>
  <c r="S465" i="4"/>
  <c r="P465" i="4"/>
  <c r="R465" i="4" s="1"/>
  <c r="J465" i="4"/>
  <c r="F465" i="4"/>
  <c r="S464" i="4"/>
  <c r="P464" i="4"/>
  <c r="L464" i="4" s="1"/>
  <c r="M464" i="4" s="1"/>
  <c r="J464" i="4"/>
  <c r="F464" i="4"/>
  <c r="S463" i="4"/>
  <c r="P463" i="4"/>
  <c r="J463" i="4"/>
  <c r="K463" i="4" s="1"/>
  <c r="F463" i="4"/>
  <c r="S462" i="4"/>
  <c r="X462" i="4" s="1"/>
  <c r="P462" i="4"/>
  <c r="R462" i="4" s="1"/>
  <c r="J462" i="4"/>
  <c r="K462" i="4" s="1"/>
  <c r="F462" i="4"/>
  <c r="S461" i="4"/>
  <c r="P461" i="4"/>
  <c r="J461" i="4"/>
  <c r="K461" i="4" s="1"/>
  <c r="F461" i="4"/>
  <c r="S460" i="4"/>
  <c r="X460" i="4" s="1"/>
  <c r="P460" i="4"/>
  <c r="R460" i="4" s="1"/>
  <c r="J460" i="4"/>
  <c r="K460" i="4" s="1"/>
  <c r="F460" i="4"/>
  <c r="S459" i="4"/>
  <c r="P459" i="4"/>
  <c r="J459" i="4"/>
  <c r="K459" i="4" s="1"/>
  <c r="F459" i="4"/>
  <c r="S458" i="4"/>
  <c r="P458" i="4"/>
  <c r="R458" i="4" s="1"/>
  <c r="J458" i="4"/>
  <c r="K458" i="4" s="1"/>
  <c r="F458" i="4"/>
  <c r="S457" i="4"/>
  <c r="X457" i="4" s="1"/>
  <c r="P457" i="4"/>
  <c r="J457" i="4"/>
  <c r="K457" i="4" s="1"/>
  <c r="F457" i="4"/>
  <c r="S456" i="4"/>
  <c r="X456" i="4" s="1"/>
  <c r="P456" i="4"/>
  <c r="L456" i="4" s="1"/>
  <c r="M456" i="4" s="1"/>
  <c r="I456" i="4"/>
  <c r="J456" i="4" s="1"/>
  <c r="F456" i="4"/>
  <c r="S455" i="4"/>
  <c r="P455" i="4"/>
  <c r="I455" i="4"/>
  <c r="J455" i="4" s="1"/>
  <c r="K455" i="4" s="1"/>
  <c r="F455" i="4"/>
  <c r="S454" i="4"/>
  <c r="P454" i="4"/>
  <c r="R454" i="4" s="1"/>
  <c r="I454" i="4"/>
  <c r="J454" i="4" s="1"/>
  <c r="F454" i="4"/>
  <c r="S453" i="4"/>
  <c r="X453" i="4" s="1"/>
  <c r="P453" i="4"/>
  <c r="L453" i="4" s="1"/>
  <c r="M453" i="4" s="1"/>
  <c r="I453" i="4"/>
  <c r="J453" i="4" s="1"/>
  <c r="F453" i="4"/>
  <c r="S452" i="4"/>
  <c r="X452" i="4" s="1"/>
  <c r="P452" i="4"/>
  <c r="I452" i="4"/>
  <c r="J452" i="4" s="1"/>
  <c r="K452" i="4" s="1"/>
  <c r="F452" i="4"/>
  <c r="S451" i="4"/>
  <c r="X451" i="4" s="1"/>
  <c r="P451" i="4"/>
  <c r="R451" i="4" s="1"/>
  <c r="I451" i="4"/>
  <c r="J451" i="4" s="1"/>
  <c r="F451" i="4"/>
  <c r="S450" i="4"/>
  <c r="P450" i="4"/>
  <c r="R450" i="4" s="1"/>
  <c r="I450" i="4"/>
  <c r="J450" i="4" s="1"/>
  <c r="F450" i="4"/>
  <c r="S449" i="4"/>
  <c r="X449" i="4" s="1"/>
  <c r="P449" i="4"/>
  <c r="L449" i="4" s="1"/>
  <c r="M449" i="4" s="1"/>
  <c r="I449" i="4"/>
  <c r="J449" i="4" s="1"/>
  <c r="K449" i="4" s="1"/>
  <c r="F449" i="4"/>
  <c r="S448" i="4"/>
  <c r="P448" i="4"/>
  <c r="I448" i="4"/>
  <c r="J448" i="4" s="1"/>
  <c r="K448" i="4" s="1"/>
  <c r="F448" i="4"/>
  <c r="S447" i="4"/>
  <c r="X447" i="4" s="1"/>
  <c r="P447" i="4"/>
  <c r="Y447" i="4" s="1"/>
  <c r="I447" i="4"/>
  <c r="J447" i="4" s="1"/>
  <c r="F447" i="4"/>
  <c r="S446" i="4"/>
  <c r="P446" i="4"/>
  <c r="L446" i="4" s="1"/>
  <c r="M446" i="4" s="1"/>
  <c r="I446" i="4"/>
  <c r="J446" i="4" s="1"/>
  <c r="F446" i="4"/>
  <c r="S445" i="4"/>
  <c r="X445" i="4" s="1"/>
  <c r="P445" i="4"/>
  <c r="I445" i="4"/>
  <c r="J445" i="4" s="1"/>
  <c r="F445" i="4"/>
  <c r="S444" i="4"/>
  <c r="Y444" i="4" s="1"/>
  <c r="P444" i="4"/>
  <c r="I444" i="4"/>
  <c r="J444" i="4" s="1"/>
  <c r="F444" i="4"/>
  <c r="S443" i="4"/>
  <c r="P443" i="4"/>
  <c r="R443" i="4" s="1"/>
  <c r="I443" i="4"/>
  <c r="J443" i="4" s="1"/>
  <c r="K443" i="4" s="1"/>
  <c r="F443" i="4"/>
  <c r="S442" i="4"/>
  <c r="Y442" i="4" s="1"/>
  <c r="R442" i="4"/>
  <c r="P442" i="4"/>
  <c r="I442" i="4"/>
  <c r="J442" i="4" s="1"/>
  <c r="K442" i="4" s="1"/>
  <c r="F442" i="4"/>
  <c r="S441" i="4"/>
  <c r="P441" i="4"/>
  <c r="J441" i="4"/>
  <c r="K441" i="4" s="1"/>
  <c r="F441" i="4"/>
  <c r="S440" i="4"/>
  <c r="P440" i="4"/>
  <c r="R440" i="4" s="1"/>
  <c r="I440" i="4"/>
  <c r="J440" i="4" s="1"/>
  <c r="F440" i="4"/>
  <c r="S439" i="4"/>
  <c r="X439" i="4" s="1"/>
  <c r="P439" i="4"/>
  <c r="I439" i="4"/>
  <c r="J439" i="4" s="1"/>
  <c r="K439" i="4" s="1"/>
  <c r="F439" i="4"/>
  <c r="S438" i="4"/>
  <c r="P438" i="4"/>
  <c r="R438" i="4" s="1"/>
  <c r="I438" i="4"/>
  <c r="J438" i="4" s="1"/>
  <c r="F438" i="4"/>
  <c r="S437" i="4"/>
  <c r="X437" i="4" s="1"/>
  <c r="P437" i="4"/>
  <c r="J437" i="4"/>
  <c r="K437" i="4" s="1"/>
  <c r="F437" i="4"/>
  <c r="S436" i="4"/>
  <c r="P436" i="4"/>
  <c r="L436" i="4" s="1"/>
  <c r="M436" i="4" s="1"/>
  <c r="I436" i="4"/>
  <c r="J436" i="4" s="1"/>
  <c r="K436" i="4" s="1"/>
  <c r="F436" i="4"/>
  <c r="S435" i="4"/>
  <c r="X435" i="4" s="1"/>
  <c r="P435" i="4"/>
  <c r="I435" i="4"/>
  <c r="J435" i="4" s="1"/>
  <c r="F435" i="4"/>
  <c r="S434" i="4"/>
  <c r="P434" i="4"/>
  <c r="L434" i="4" s="1"/>
  <c r="M434" i="4" s="1"/>
  <c r="I434" i="4"/>
  <c r="J434" i="4" s="1"/>
  <c r="F434" i="4"/>
  <c r="S433" i="4"/>
  <c r="X433" i="4" s="1"/>
  <c r="P433" i="4"/>
  <c r="R433" i="4" s="1"/>
  <c r="I433" i="4"/>
  <c r="J433" i="4" s="1"/>
  <c r="K433" i="4" s="1"/>
  <c r="F433" i="4"/>
  <c r="S432" i="4"/>
  <c r="P432" i="4"/>
  <c r="L432" i="4" s="1"/>
  <c r="M432" i="4" s="1"/>
  <c r="I432" i="4"/>
  <c r="J432" i="4" s="1"/>
  <c r="F432" i="4"/>
  <c r="S431" i="4"/>
  <c r="P431" i="4"/>
  <c r="I431" i="4"/>
  <c r="J431" i="4" s="1"/>
  <c r="F431" i="4"/>
  <c r="S430" i="4"/>
  <c r="P430" i="4"/>
  <c r="Y430" i="4" s="1"/>
  <c r="I430" i="4"/>
  <c r="J430" i="4" s="1"/>
  <c r="F430" i="4"/>
  <c r="S429" i="4"/>
  <c r="P429" i="4"/>
  <c r="L429" i="4" s="1"/>
  <c r="M429" i="4" s="1"/>
  <c r="I429" i="4"/>
  <c r="J429" i="4" s="1"/>
  <c r="F429" i="4"/>
  <c r="S428" i="4"/>
  <c r="P428" i="4"/>
  <c r="R428" i="4" s="1"/>
  <c r="I428" i="4"/>
  <c r="J428" i="4" s="1"/>
  <c r="K428" i="4" s="1"/>
  <c r="F428" i="4"/>
  <c r="S427" i="4"/>
  <c r="X427" i="4" s="1"/>
  <c r="P427" i="4"/>
  <c r="L427" i="4" s="1"/>
  <c r="M427" i="4" s="1"/>
  <c r="I427" i="4"/>
  <c r="J427" i="4" s="1"/>
  <c r="F427" i="4"/>
  <c r="S426" i="4"/>
  <c r="Y426" i="4" s="1"/>
  <c r="P426" i="4"/>
  <c r="I426" i="4"/>
  <c r="J426" i="4" s="1"/>
  <c r="K426" i="4" s="1"/>
  <c r="F426" i="4"/>
  <c r="S425" i="4"/>
  <c r="X425" i="4" s="1"/>
  <c r="P425" i="4"/>
  <c r="R425" i="4" s="1"/>
  <c r="I425" i="4"/>
  <c r="J425" i="4" s="1"/>
  <c r="F425" i="4"/>
  <c r="S424" i="4"/>
  <c r="X424" i="4" s="1"/>
  <c r="P424" i="4"/>
  <c r="R424" i="4" s="1"/>
  <c r="I424" i="4"/>
  <c r="J424" i="4" s="1"/>
  <c r="F424" i="4"/>
  <c r="U422" i="4"/>
  <c r="T422" i="4"/>
  <c r="Q422" i="4"/>
  <c r="S421" i="4"/>
  <c r="P421" i="4"/>
  <c r="R421" i="4" s="1"/>
  <c r="I421" i="4"/>
  <c r="J421" i="4" s="1"/>
  <c r="K421" i="4" s="1"/>
  <c r="F421" i="4"/>
  <c r="S420" i="4"/>
  <c r="P420" i="4"/>
  <c r="L420" i="4" s="1"/>
  <c r="M420" i="4" s="1"/>
  <c r="I420" i="4"/>
  <c r="J420" i="4" s="1"/>
  <c r="F420" i="4"/>
  <c r="S419" i="4"/>
  <c r="P419" i="4"/>
  <c r="I419" i="4"/>
  <c r="J419" i="4" s="1"/>
  <c r="K419" i="4" s="1"/>
  <c r="F419" i="4"/>
  <c r="S418" i="4"/>
  <c r="P418" i="4"/>
  <c r="R418" i="4" s="1"/>
  <c r="I418" i="4"/>
  <c r="J418" i="4" s="1"/>
  <c r="F418" i="4"/>
  <c r="S417" i="4"/>
  <c r="P417" i="4"/>
  <c r="I417" i="4"/>
  <c r="J417" i="4" s="1"/>
  <c r="F417" i="4"/>
  <c r="S416" i="4"/>
  <c r="P416" i="4"/>
  <c r="R416" i="4" s="1"/>
  <c r="I416" i="4"/>
  <c r="J416" i="4" s="1"/>
  <c r="F416" i="4"/>
  <c r="S415" i="4"/>
  <c r="X415" i="4" s="1"/>
  <c r="P415" i="4"/>
  <c r="I415" i="4"/>
  <c r="J415" i="4" s="1"/>
  <c r="F415" i="4"/>
  <c r="S414" i="4"/>
  <c r="X414" i="4" s="1"/>
  <c r="P414" i="4"/>
  <c r="I414" i="4"/>
  <c r="J414" i="4" s="1"/>
  <c r="F414" i="4"/>
  <c r="S413" i="4"/>
  <c r="P413" i="4"/>
  <c r="R413" i="4" s="1"/>
  <c r="I413" i="4"/>
  <c r="J413" i="4" s="1"/>
  <c r="K413" i="4" s="1"/>
  <c r="F413" i="4"/>
  <c r="S412" i="4"/>
  <c r="X412" i="4" s="1"/>
  <c r="P412" i="4"/>
  <c r="L412" i="4" s="1"/>
  <c r="M412" i="4" s="1"/>
  <c r="I412" i="4"/>
  <c r="J412" i="4" s="1"/>
  <c r="F412" i="4"/>
  <c r="S411" i="4"/>
  <c r="X411" i="4" s="1"/>
  <c r="P411" i="4"/>
  <c r="I411" i="4"/>
  <c r="J411" i="4" s="1"/>
  <c r="F411" i="4"/>
  <c r="S410" i="4"/>
  <c r="P410" i="4"/>
  <c r="R410" i="4" s="1"/>
  <c r="I410" i="4"/>
  <c r="J410" i="4" s="1"/>
  <c r="F410" i="4"/>
  <c r="S409" i="4"/>
  <c r="P409" i="4"/>
  <c r="I409" i="4"/>
  <c r="J409" i="4" s="1"/>
  <c r="F409" i="4"/>
  <c r="S408" i="4"/>
  <c r="X408" i="4" s="1"/>
  <c r="P408" i="4"/>
  <c r="R408" i="4" s="1"/>
  <c r="I408" i="4"/>
  <c r="J408" i="4" s="1"/>
  <c r="F408" i="4"/>
  <c r="S407" i="4"/>
  <c r="P407" i="4"/>
  <c r="Y407" i="4" s="1"/>
  <c r="I407" i="4"/>
  <c r="J407" i="4" s="1"/>
  <c r="F407" i="4"/>
  <c r="S406" i="4"/>
  <c r="P406" i="4"/>
  <c r="I406" i="4"/>
  <c r="J406" i="4" s="1"/>
  <c r="F406" i="4"/>
  <c r="S405" i="4"/>
  <c r="P405" i="4"/>
  <c r="R405" i="4" s="1"/>
  <c r="I405" i="4"/>
  <c r="J405" i="4" s="1"/>
  <c r="K405" i="4" s="1"/>
  <c r="F405" i="4"/>
  <c r="S404" i="4"/>
  <c r="P404" i="4"/>
  <c r="L404" i="4" s="1"/>
  <c r="M404" i="4" s="1"/>
  <c r="I404" i="4"/>
  <c r="J404" i="4" s="1"/>
  <c r="F404" i="4"/>
  <c r="S403" i="4"/>
  <c r="X403" i="4" s="1"/>
  <c r="P403" i="4"/>
  <c r="I403" i="4"/>
  <c r="J403" i="4" s="1"/>
  <c r="K403" i="4" s="1"/>
  <c r="F403" i="4"/>
  <c r="S402" i="4"/>
  <c r="P402" i="4"/>
  <c r="R402" i="4" s="1"/>
  <c r="I402" i="4"/>
  <c r="J402" i="4" s="1"/>
  <c r="F402" i="4"/>
  <c r="S401" i="4"/>
  <c r="P401" i="4"/>
  <c r="I401" i="4"/>
  <c r="J401" i="4" s="1"/>
  <c r="F401" i="4"/>
  <c r="S400" i="4"/>
  <c r="X400" i="4" s="1"/>
  <c r="P400" i="4"/>
  <c r="R400" i="4" s="1"/>
  <c r="I400" i="4"/>
  <c r="J400" i="4" s="1"/>
  <c r="F400" i="4"/>
  <c r="S399" i="4"/>
  <c r="X399" i="4" s="1"/>
  <c r="P399" i="4"/>
  <c r="L399" i="4" s="1"/>
  <c r="M399" i="4" s="1"/>
  <c r="I399" i="4"/>
  <c r="J399" i="4" s="1"/>
  <c r="F399" i="4"/>
  <c r="S398" i="4"/>
  <c r="P398" i="4"/>
  <c r="I398" i="4"/>
  <c r="J398" i="4" s="1"/>
  <c r="F398" i="4"/>
  <c r="S397" i="4"/>
  <c r="X397" i="4" s="1"/>
  <c r="P397" i="4"/>
  <c r="R397" i="4" s="1"/>
  <c r="I397" i="4"/>
  <c r="J397" i="4" s="1"/>
  <c r="K397" i="4" s="1"/>
  <c r="F397" i="4"/>
  <c r="S396" i="4"/>
  <c r="X396" i="4" s="1"/>
  <c r="P396" i="4"/>
  <c r="L396" i="4" s="1"/>
  <c r="M396" i="4" s="1"/>
  <c r="I396" i="4"/>
  <c r="J396" i="4" s="1"/>
  <c r="F396" i="4"/>
  <c r="S395" i="4"/>
  <c r="P395" i="4"/>
  <c r="I395" i="4"/>
  <c r="J395" i="4" s="1"/>
  <c r="F395" i="4"/>
  <c r="S394" i="4"/>
  <c r="P394" i="4"/>
  <c r="R394" i="4" s="1"/>
  <c r="I394" i="4"/>
  <c r="J394" i="4" s="1"/>
  <c r="F394" i="4"/>
  <c r="S393" i="4"/>
  <c r="P393" i="4"/>
  <c r="I393" i="4"/>
  <c r="J393" i="4" s="1"/>
  <c r="F393" i="4"/>
  <c r="S392" i="4"/>
  <c r="P392" i="4"/>
  <c r="R392" i="4" s="1"/>
  <c r="I392" i="4"/>
  <c r="J392" i="4" s="1"/>
  <c r="F392" i="4"/>
  <c r="S391" i="4"/>
  <c r="X391" i="4" s="1"/>
  <c r="P391" i="4"/>
  <c r="L391" i="4" s="1"/>
  <c r="M391" i="4" s="1"/>
  <c r="I391" i="4"/>
  <c r="J391" i="4" s="1"/>
  <c r="F391" i="4"/>
  <c r="S390" i="4"/>
  <c r="X390" i="4" s="1"/>
  <c r="P390" i="4"/>
  <c r="I390" i="4"/>
  <c r="J390" i="4" s="1"/>
  <c r="K390" i="4" s="1"/>
  <c r="F390" i="4"/>
  <c r="S389" i="4"/>
  <c r="P389" i="4"/>
  <c r="I389" i="4"/>
  <c r="J389" i="4" s="1"/>
  <c r="F389" i="4"/>
  <c r="S388" i="4"/>
  <c r="X388" i="4" s="1"/>
  <c r="P388" i="4"/>
  <c r="R388" i="4" s="1"/>
  <c r="I388" i="4"/>
  <c r="J388" i="4" s="1"/>
  <c r="F388" i="4"/>
  <c r="S387" i="4"/>
  <c r="P387" i="4"/>
  <c r="L387" i="4" s="1"/>
  <c r="M387" i="4" s="1"/>
  <c r="I387" i="4"/>
  <c r="J387" i="4" s="1"/>
  <c r="F387" i="4"/>
  <c r="S386" i="4"/>
  <c r="P386" i="4"/>
  <c r="L386" i="4" s="1"/>
  <c r="M386" i="4" s="1"/>
  <c r="I386" i="4"/>
  <c r="J386" i="4" s="1"/>
  <c r="F386" i="4"/>
  <c r="S385" i="4"/>
  <c r="P385" i="4"/>
  <c r="R385" i="4" s="1"/>
  <c r="I385" i="4"/>
  <c r="J385" i="4" s="1"/>
  <c r="K385" i="4" s="1"/>
  <c r="F385" i="4"/>
  <c r="S384" i="4"/>
  <c r="X384" i="4" s="1"/>
  <c r="P384" i="4"/>
  <c r="L384" i="4" s="1"/>
  <c r="M384" i="4" s="1"/>
  <c r="I384" i="4"/>
  <c r="J384" i="4" s="1"/>
  <c r="F384" i="4"/>
  <c r="S383" i="4"/>
  <c r="P383" i="4"/>
  <c r="I383" i="4"/>
  <c r="J383" i="4" s="1"/>
  <c r="K383" i="4" s="1"/>
  <c r="F383" i="4"/>
  <c r="S382" i="4"/>
  <c r="X382" i="4" s="1"/>
  <c r="P382" i="4"/>
  <c r="R382" i="4" s="1"/>
  <c r="I382" i="4"/>
  <c r="J382" i="4" s="1"/>
  <c r="F382" i="4"/>
  <c r="S381" i="4"/>
  <c r="P381" i="4"/>
  <c r="I381" i="4"/>
  <c r="J381" i="4" s="1"/>
  <c r="F381" i="4"/>
  <c r="S380" i="4"/>
  <c r="X380" i="4" s="1"/>
  <c r="P380" i="4"/>
  <c r="R380" i="4" s="1"/>
  <c r="I380" i="4"/>
  <c r="J380" i="4" s="1"/>
  <c r="F380" i="4"/>
  <c r="S379" i="4"/>
  <c r="X379" i="4" s="1"/>
  <c r="P379" i="4"/>
  <c r="L379" i="4"/>
  <c r="M379" i="4" s="1"/>
  <c r="I379" i="4"/>
  <c r="J379" i="4" s="1"/>
  <c r="F379" i="4"/>
  <c r="S378" i="4"/>
  <c r="X378" i="4" s="1"/>
  <c r="P378" i="4"/>
  <c r="L378" i="4" s="1"/>
  <c r="M378" i="4" s="1"/>
  <c r="I378" i="4"/>
  <c r="J378" i="4" s="1"/>
  <c r="F378" i="4"/>
  <c r="S377" i="4"/>
  <c r="P377" i="4"/>
  <c r="R377" i="4" s="1"/>
  <c r="I377" i="4"/>
  <c r="J377" i="4" s="1"/>
  <c r="K377" i="4" s="1"/>
  <c r="F377" i="4"/>
  <c r="S376" i="4"/>
  <c r="X376" i="4" s="1"/>
  <c r="P376" i="4"/>
  <c r="L376" i="4" s="1"/>
  <c r="M376" i="4" s="1"/>
  <c r="I376" i="4"/>
  <c r="J376" i="4" s="1"/>
  <c r="F376" i="4"/>
  <c r="S375" i="4"/>
  <c r="P375" i="4"/>
  <c r="I375" i="4"/>
  <c r="J375" i="4" s="1"/>
  <c r="K375" i="4" s="1"/>
  <c r="F375" i="4"/>
  <c r="S374" i="4"/>
  <c r="X374" i="4" s="1"/>
  <c r="P374" i="4"/>
  <c r="I374" i="4"/>
  <c r="J374" i="4" s="1"/>
  <c r="F374" i="4"/>
  <c r="S373" i="4"/>
  <c r="P373" i="4"/>
  <c r="I373" i="4"/>
  <c r="J373" i="4" s="1"/>
  <c r="F373" i="4"/>
  <c r="S372" i="4"/>
  <c r="P372" i="4"/>
  <c r="R372" i="4" s="1"/>
  <c r="I372" i="4"/>
  <c r="J372" i="4" s="1"/>
  <c r="F372" i="4"/>
  <c r="S371" i="4"/>
  <c r="P371" i="4"/>
  <c r="L371" i="4" s="1"/>
  <c r="M371" i="4" s="1"/>
  <c r="I371" i="4"/>
  <c r="J371" i="4" s="1"/>
  <c r="F371" i="4"/>
  <c r="S370" i="4"/>
  <c r="X370" i="4" s="1"/>
  <c r="P370" i="4"/>
  <c r="L370" i="4" s="1"/>
  <c r="M370" i="4" s="1"/>
  <c r="I370" i="4"/>
  <c r="J370" i="4" s="1"/>
  <c r="F370" i="4"/>
  <c r="S369" i="4"/>
  <c r="P369" i="4"/>
  <c r="I369" i="4"/>
  <c r="J369" i="4" s="1"/>
  <c r="K369" i="4" s="1"/>
  <c r="F369" i="4"/>
  <c r="S368" i="4"/>
  <c r="Y368" i="4" s="1"/>
  <c r="P368" i="4"/>
  <c r="R368" i="4" s="1"/>
  <c r="I368" i="4"/>
  <c r="J368" i="4" s="1"/>
  <c r="K368" i="4" s="1"/>
  <c r="F368" i="4"/>
  <c r="S367" i="4"/>
  <c r="X367" i="4" s="1"/>
  <c r="P367" i="4"/>
  <c r="L367" i="4" s="1"/>
  <c r="M367" i="4" s="1"/>
  <c r="I367" i="4"/>
  <c r="J367" i="4" s="1"/>
  <c r="F367" i="4"/>
  <c r="S366" i="4"/>
  <c r="P366" i="4"/>
  <c r="L366" i="4" s="1"/>
  <c r="M366" i="4" s="1"/>
  <c r="I366" i="4"/>
  <c r="J366" i="4" s="1"/>
  <c r="F366" i="4"/>
  <c r="S365" i="4"/>
  <c r="X365" i="4" s="1"/>
  <c r="P365" i="4"/>
  <c r="I365" i="4"/>
  <c r="J365" i="4" s="1"/>
  <c r="K365" i="4" s="1"/>
  <c r="F365" i="4"/>
  <c r="S364" i="4"/>
  <c r="X364" i="4" s="1"/>
  <c r="P364" i="4"/>
  <c r="I364" i="4"/>
  <c r="J364" i="4" s="1"/>
  <c r="F364" i="4"/>
  <c r="S363" i="4"/>
  <c r="P363" i="4"/>
  <c r="I363" i="4"/>
  <c r="J363" i="4" s="1"/>
  <c r="K363" i="4" s="1"/>
  <c r="F363" i="4"/>
  <c r="S362" i="4"/>
  <c r="X362" i="4" s="1"/>
  <c r="P362" i="4"/>
  <c r="L362" i="4" s="1"/>
  <c r="M362" i="4" s="1"/>
  <c r="I362" i="4"/>
  <c r="J362" i="4" s="1"/>
  <c r="F362" i="4"/>
  <c r="S361" i="4"/>
  <c r="X361" i="4" s="1"/>
  <c r="P361" i="4"/>
  <c r="I361" i="4"/>
  <c r="J361" i="4" s="1"/>
  <c r="F361" i="4"/>
  <c r="S360" i="4"/>
  <c r="P360" i="4"/>
  <c r="R360" i="4" s="1"/>
  <c r="I360" i="4"/>
  <c r="J360" i="4" s="1"/>
  <c r="F360" i="4"/>
  <c r="S359" i="4"/>
  <c r="P359" i="4"/>
  <c r="L359" i="4" s="1"/>
  <c r="I359" i="4"/>
  <c r="J359" i="4" s="1"/>
  <c r="F359" i="4"/>
  <c r="U358" i="4"/>
  <c r="T358" i="4"/>
  <c r="Q358" i="4"/>
  <c r="S357" i="4"/>
  <c r="P357" i="4"/>
  <c r="L357" i="4" s="1"/>
  <c r="I357" i="4"/>
  <c r="J357" i="4" s="1"/>
  <c r="K357" i="4" s="1"/>
  <c r="F357" i="4"/>
  <c r="S356" i="4"/>
  <c r="X356" i="4" s="1"/>
  <c r="P356" i="4"/>
  <c r="I356" i="4"/>
  <c r="F356" i="4"/>
  <c r="S355" i="4"/>
  <c r="X355" i="4" s="1"/>
  <c r="P355" i="4"/>
  <c r="I355" i="4"/>
  <c r="F355" i="4"/>
  <c r="S354" i="4"/>
  <c r="X354" i="4" s="1"/>
  <c r="P354" i="4"/>
  <c r="L354" i="4" s="1"/>
  <c r="M354" i="4" s="1"/>
  <c r="I354" i="4"/>
  <c r="J354" i="4" s="1"/>
  <c r="F354" i="4"/>
  <c r="S353" i="4"/>
  <c r="X353" i="4" s="1"/>
  <c r="P353" i="4"/>
  <c r="R353" i="4" s="1"/>
  <c r="I353" i="4"/>
  <c r="J353" i="4" s="1"/>
  <c r="K353" i="4" s="1"/>
  <c r="F353" i="4"/>
  <c r="S352" i="4"/>
  <c r="X352" i="4" s="1"/>
  <c r="P352" i="4"/>
  <c r="L352" i="4" s="1"/>
  <c r="I352" i="4"/>
  <c r="F352" i="4"/>
  <c r="S351" i="4"/>
  <c r="X351" i="4" s="1"/>
  <c r="P351" i="4"/>
  <c r="R351" i="4" s="1"/>
  <c r="I351" i="4"/>
  <c r="J351" i="4" s="1"/>
  <c r="K351" i="4" s="1"/>
  <c r="F351" i="4"/>
  <c r="S350" i="4"/>
  <c r="P350" i="4"/>
  <c r="L350" i="4" s="1"/>
  <c r="M350" i="4" s="1"/>
  <c r="I350" i="4"/>
  <c r="J350" i="4" s="1"/>
  <c r="F350" i="4"/>
  <c r="S349" i="4"/>
  <c r="P349" i="4"/>
  <c r="I349" i="4"/>
  <c r="J349" i="4" s="1"/>
  <c r="K349" i="4" s="1"/>
  <c r="F349" i="4"/>
  <c r="S348" i="4"/>
  <c r="P348" i="4"/>
  <c r="R348" i="4" s="1"/>
  <c r="I348" i="4"/>
  <c r="J348" i="4" s="1"/>
  <c r="F348" i="4"/>
  <c r="S347" i="4"/>
  <c r="P347" i="4"/>
  <c r="I347" i="4"/>
  <c r="J347" i="4" s="1"/>
  <c r="F347" i="4"/>
  <c r="S346" i="4"/>
  <c r="P346" i="4"/>
  <c r="R346" i="4" s="1"/>
  <c r="I346" i="4"/>
  <c r="J346" i="4" s="1"/>
  <c r="K346" i="4" s="1"/>
  <c r="F346" i="4"/>
  <c r="S345" i="4"/>
  <c r="P345" i="4"/>
  <c r="I345" i="4"/>
  <c r="J345" i="4" s="1"/>
  <c r="F345" i="4"/>
  <c r="S344" i="4"/>
  <c r="P344" i="4"/>
  <c r="I344" i="4"/>
  <c r="J344" i="4" s="1"/>
  <c r="F344" i="4"/>
  <c r="S343" i="4"/>
  <c r="X343" i="4" s="1"/>
  <c r="P343" i="4"/>
  <c r="R343" i="4" s="1"/>
  <c r="I343" i="4"/>
  <c r="F343" i="4"/>
  <c r="S342" i="4"/>
  <c r="X342" i="4" s="1"/>
  <c r="P342" i="4"/>
  <c r="R342" i="4" s="1"/>
  <c r="I342" i="4"/>
  <c r="F342" i="4"/>
  <c r="S341" i="4"/>
  <c r="P341" i="4"/>
  <c r="I341" i="4"/>
  <c r="F341" i="4"/>
  <c r="S340" i="4"/>
  <c r="X340" i="4" s="1"/>
  <c r="P340" i="4"/>
  <c r="L340" i="4" s="1"/>
  <c r="M340" i="4" s="1"/>
  <c r="I340" i="4"/>
  <c r="J340" i="4" s="1"/>
  <c r="F340" i="4"/>
  <c r="S339" i="4"/>
  <c r="X339" i="4" s="1"/>
  <c r="P339" i="4"/>
  <c r="I339" i="4"/>
  <c r="J339" i="4" s="1"/>
  <c r="K339" i="4" s="1"/>
  <c r="F339" i="4"/>
  <c r="S338" i="4"/>
  <c r="P338" i="4"/>
  <c r="V338" i="4" s="1"/>
  <c r="I338" i="4"/>
  <c r="J338" i="4" s="1"/>
  <c r="F338" i="4"/>
  <c r="S337" i="4"/>
  <c r="X337" i="4" s="1"/>
  <c r="P337" i="4"/>
  <c r="I337" i="4"/>
  <c r="J337" i="4" s="1"/>
  <c r="F337" i="4"/>
  <c r="S336" i="4"/>
  <c r="X336" i="4" s="1"/>
  <c r="P336" i="4"/>
  <c r="I336" i="4"/>
  <c r="J336" i="4" s="1"/>
  <c r="F336" i="4"/>
  <c r="S335" i="4"/>
  <c r="P335" i="4"/>
  <c r="L335" i="4" s="1"/>
  <c r="M335" i="4" s="1"/>
  <c r="I335" i="4"/>
  <c r="J335" i="4" s="1"/>
  <c r="F335" i="4"/>
  <c r="P334" i="4"/>
  <c r="Y334" i="4" s="1"/>
  <c r="I334" i="4"/>
  <c r="J334" i="4" s="1"/>
  <c r="K334" i="4" s="1"/>
  <c r="F334" i="4"/>
  <c r="S333" i="4"/>
  <c r="P333" i="4"/>
  <c r="R333" i="4" s="1"/>
  <c r="I333" i="4"/>
  <c r="J333" i="4" s="1"/>
  <c r="F333" i="4"/>
  <c r="S332" i="4"/>
  <c r="X332" i="4" s="1"/>
  <c r="P332" i="4"/>
  <c r="I332" i="4"/>
  <c r="J332" i="4" s="1"/>
  <c r="F332" i="4"/>
  <c r="S331" i="4"/>
  <c r="X331" i="4" s="1"/>
  <c r="P331" i="4"/>
  <c r="R331" i="4" s="1"/>
  <c r="I331" i="4"/>
  <c r="J331" i="4" s="1"/>
  <c r="F331" i="4"/>
  <c r="P330" i="4"/>
  <c r="Y330" i="4" s="1"/>
  <c r="I330" i="4"/>
  <c r="J330" i="4" s="1"/>
  <c r="F330" i="4"/>
  <c r="S329" i="4"/>
  <c r="X329" i="4" s="1"/>
  <c r="P329" i="4"/>
  <c r="I329" i="4"/>
  <c r="J329" i="4" s="1"/>
  <c r="K329" i="4" s="1"/>
  <c r="F329" i="4"/>
  <c r="S328" i="4"/>
  <c r="P328" i="4"/>
  <c r="I328" i="4"/>
  <c r="F328" i="4"/>
  <c r="S327" i="4"/>
  <c r="P327" i="4"/>
  <c r="I327" i="4"/>
  <c r="F327" i="4"/>
  <c r="S326" i="4"/>
  <c r="P326" i="4"/>
  <c r="R326" i="4" s="1"/>
  <c r="I326" i="4"/>
  <c r="J326" i="4" s="1"/>
  <c r="F326" i="4"/>
  <c r="S325" i="4"/>
  <c r="P325" i="4"/>
  <c r="I325" i="4"/>
  <c r="J325" i="4" s="1"/>
  <c r="F325" i="4"/>
  <c r="S324" i="4"/>
  <c r="X324" i="4" s="1"/>
  <c r="P324" i="4"/>
  <c r="L324" i="4" s="1"/>
  <c r="M324" i="4" s="1"/>
  <c r="I324" i="4"/>
  <c r="J324" i="4" s="1"/>
  <c r="F324" i="4"/>
  <c r="S323" i="4"/>
  <c r="P323" i="4"/>
  <c r="I323" i="4"/>
  <c r="J323" i="4" s="1"/>
  <c r="F323" i="4"/>
  <c r="S322" i="4"/>
  <c r="P322" i="4"/>
  <c r="I322" i="4"/>
  <c r="J322" i="4" s="1"/>
  <c r="F322" i="4"/>
  <c r="U321" i="4"/>
  <c r="T321" i="4"/>
  <c r="Q321" i="4"/>
  <c r="S320" i="4"/>
  <c r="P320" i="4"/>
  <c r="I320" i="4"/>
  <c r="J320" i="4" s="1"/>
  <c r="F320" i="4"/>
  <c r="S319" i="4"/>
  <c r="X319" i="4" s="1"/>
  <c r="P319" i="4"/>
  <c r="I319" i="4"/>
  <c r="J319" i="4" s="1"/>
  <c r="F319" i="4"/>
  <c r="S318" i="4"/>
  <c r="X318" i="4" s="1"/>
  <c r="P318" i="4"/>
  <c r="L318" i="4" s="1"/>
  <c r="M318" i="4" s="1"/>
  <c r="I318" i="4"/>
  <c r="J318" i="4" s="1"/>
  <c r="F318" i="4"/>
  <c r="S317" i="4"/>
  <c r="P317" i="4"/>
  <c r="L317" i="4" s="1"/>
  <c r="M317" i="4" s="1"/>
  <c r="I317" i="4"/>
  <c r="J317" i="4" s="1"/>
  <c r="F317" i="4"/>
  <c r="S316" i="4"/>
  <c r="X316" i="4" s="1"/>
  <c r="P316" i="4"/>
  <c r="I316" i="4"/>
  <c r="J316" i="4" s="1"/>
  <c r="F316" i="4"/>
  <c r="P315" i="4"/>
  <c r="V315" i="4" s="1"/>
  <c r="I315" i="4"/>
  <c r="J315" i="4" s="1"/>
  <c r="F315" i="4"/>
  <c r="S314" i="4"/>
  <c r="P314" i="4"/>
  <c r="I314" i="4"/>
  <c r="J314" i="4" s="1"/>
  <c r="K314" i="4" s="1"/>
  <c r="F314" i="4"/>
  <c r="S313" i="4"/>
  <c r="X313" i="4" s="1"/>
  <c r="P313" i="4"/>
  <c r="L313" i="4" s="1"/>
  <c r="M313" i="4" s="1"/>
  <c r="I313" i="4"/>
  <c r="J313" i="4" s="1"/>
  <c r="F313" i="4"/>
  <c r="S312" i="4"/>
  <c r="P312" i="4"/>
  <c r="L312" i="4" s="1"/>
  <c r="M312" i="4" s="1"/>
  <c r="I312" i="4"/>
  <c r="J312" i="4" s="1"/>
  <c r="F312" i="4"/>
  <c r="S311" i="4"/>
  <c r="P311" i="4"/>
  <c r="I311" i="4"/>
  <c r="J311" i="4" s="1"/>
  <c r="K311" i="4" s="1"/>
  <c r="F311" i="4"/>
  <c r="S310" i="4"/>
  <c r="X310" i="4" s="1"/>
  <c r="P310" i="4"/>
  <c r="I310" i="4"/>
  <c r="J310" i="4" s="1"/>
  <c r="F310" i="4"/>
  <c r="S309" i="4"/>
  <c r="P309" i="4"/>
  <c r="I309" i="4"/>
  <c r="F309" i="4"/>
  <c r="S308" i="4"/>
  <c r="X308" i="4" s="1"/>
  <c r="P308" i="4"/>
  <c r="R308" i="4" s="1"/>
  <c r="I308" i="4"/>
  <c r="J308" i="4" s="1"/>
  <c r="F308" i="4"/>
  <c r="S307" i="4"/>
  <c r="P307" i="4"/>
  <c r="L307" i="4" s="1"/>
  <c r="M307" i="4" s="1"/>
  <c r="I307" i="4"/>
  <c r="J307" i="4" s="1"/>
  <c r="F307" i="4"/>
  <c r="S306" i="4"/>
  <c r="X306" i="4" s="1"/>
  <c r="P306" i="4"/>
  <c r="I306" i="4"/>
  <c r="J306" i="4" s="1"/>
  <c r="F306" i="4"/>
  <c r="S305" i="4"/>
  <c r="P305" i="4"/>
  <c r="R305" i="4" s="1"/>
  <c r="I305" i="4"/>
  <c r="J305" i="4" s="1"/>
  <c r="F305" i="4"/>
  <c r="S304" i="4"/>
  <c r="X304" i="4" s="1"/>
  <c r="P304" i="4"/>
  <c r="L304" i="4" s="1"/>
  <c r="M304" i="4" s="1"/>
  <c r="I304" i="4"/>
  <c r="J304" i="4" s="1"/>
  <c r="K304" i="4" s="1"/>
  <c r="F304" i="4"/>
  <c r="S303" i="4"/>
  <c r="P303" i="4"/>
  <c r="I303" i="4"/>
  <c r="J303" i="4" s="1"/>
  <c r="K303" i="4" s="1"/>
  <c r="F303" i="4"/>
  <c r="S302" i="4"/>
  <c r="P302" i="4"/>
  <c r="I302" i="4"/>
  <c r="J302" i="4" s="1"/>
  <c r="F302" i="4"/>
  <c r="S301" i="4"/>
  <c r="X301" i="4" s="1"/>
  <c r="P301" i="4"/>
  <c r="I301" i="4"/>
  <c r="J301" i="4" s="1"/>
  <c r="F301" i="4"/>
  <c r="S300" i="4"/>
  <c r="Y300" i="4" s="1"/>
  <c r="P300" i="4"/>
  <c r="R300" i="4" s="1"/>
  <c r="I300" i="4"/>
  <c r="J300" i="4" s="1"/>
  <c r="F300" i="4"/>
  <c r="S299" i="4"/>
  <c r="P299" i="4"/>
  <c r="L299" i="4" s="1"/>
  <c r="I299" i="4"/>
  <c r="J299" i="4" s="1"/>
  <c r="F299" i="4"/>
  <c r="U298" i="4"/>
  <c r="T298" i="4"/>
  <c r="Q298" i="4"/>
  <c r="S297" i="4"/>
  <c r="P297" i="4"/>
  <c r="I297" i="4"/>
  <c r="J297" i="4" s="1"/>
  <c r="F297" i="4"/>
  <c r="S296" i="4"/>
  <c r="P296" i="4"/>
  <c r="I296" i="4"/>
  <c r="J296" i="4" s="1"/>
  <c r="K296" i="4" s="1"/>
  <c r="F296" i="4"/>
  <c r="S295" i="4"/>
  <c r="X295" i="4" s="1"/>
  <c r="P295" i="4"/>
  <c r="R295" i="4" s="1"/>
  <c r="K295" i="4"/>
  <c r="I295" i="4"/>
  <c r="J295" i="4" s="1"/>
  <c r="F295" i="4"/>
  <c r="S294" i="4"/>
  <c r="X294" i="4" s="1"/>
  <c r="P294" i="4"/>
  <c r="I294" i="4"/>
  <c r="J294" i="4" s="1"/>
  <c r="F294" i="4"/>
  <c r="P293" i="4"/>
  <c r="L293" i="4" s="1"/>
  <c r="I293" i="4"/>
  <c r="J293" i="4" s="1"/>
  <c r="K293" i="4" s="1"/>
  <c r="F293" i="4"/>
  <c r="S292" i="4"/>
  <c r="X292" i="4" s="1"/>
  <c r="P292" i="4"/>
  <c r="L292" i="4" s="1"/>
  <c r="M292" i="4" s="1"/>
  <c r="I292" i="4"/>
  <c r="J292" i="4" s="1"/>
  <c r="F292" i="4"/>
  <c r="U291" i="4"/>
  <c r="T291" i="4"/>
  <c r="Q291" i="4"/>
  <c r="S290" i="4"/>
  <c r="P290" i="4"/>
  <c r="L290" i="4" s="1"/>
  <c r="M290" i="4" s="1"/>
  <c r="I290" i="4"/>
  <c r="J290" i="4" s="1"/>
  <c r="K290" i="4" s="1"/>
  <c r="F290" i="4"/>
  <c r="S289" i="4"/>
  <c r="X289" i="4" s="1"/>
  <c r="P289" i="4"/>
  <c r="I289" i="4"/>
  <c r="J289" i="4" s="1"/>
  <c r="K289" i="4" s="1"/>
  <c r="F289" i="4"/>
  <c r="S288" i="4"/>
  <c r="X288" i="4" s="1"/>
  <c r="P288" i="4"/>
  <c r="K288" i="4"/>
  <c r="I288" i="4"/>
  <c r="J288" i="4" s="1"/>
  <c r="F288" i="4"/>
  <c r="S287" i="4"/>
  <c r="P287" i="4"/>
  <c r="I287" i="4"/>
  <c r="J287" i="4" s="1"/>
  <c r="K287" i="4" s="1"/>
  <c r="F287" i="4"/>
  <c r="S286" i="4"/>
  <c r="X286" i="4" s="1"/>
  <c r="P286" i="4"/>
  <c r="R286" i="4" s="1"/>
  <c r="I286" i="4"/>
  <c r="F286" i="4"/>
  <c r="S285" i="4"/>
  <c r="P285" i="4"/>
  <c r="R285" i="4" s="1"/>
  <c r="I285" i="4"/>
  <c r="F285" i="4"/>
  <c r="S284" i="4"/>
  <c r="X284" i="4" s="1"/>
  <c r="P284" i="4"/>
  <c r="I284" i="4"/>
  <c r="J284" i="4" s="1"/>
  <c r="F284" i="4"/>
  <c r="S283" i="4"/>
  <c r="X283" i="4" s="1"/>
  <c r="P283" i="4"/>
  <c r="I283" i="4"/>
  <c r="J283" i="4" s="1"/>
  <c r="K283" i="4" s="1"/>
  <c r="F283" i="4"/>
  <c r="S282" i="4"/>
  <c r="X282" i="4" s="1"/>
  <c r="P282" i="4"/>
  <c r="L282" i="4" s="1"/>
  <c r="M282" i="4" s="1"/>
  <c r="I282" i="4"/>
  <c r="J282" i="4" s="1"/>
  <c r="F282" i="4"/>
  <c r="S281" i="4"/>
  <c r="P281" i="4"/>
  <c r="L281" i="4" s="1"/>
  <c r="M281" i="4" s="1"/>
  <c r="I281" i="4"/>
  <c r="J281" i="4" s="1"/>
  <c r="F281" i="4"/>
  <c r="S280" i="4"/>
  <c r="P280" i="4"/>
  <c r="R280" i="4" s="1"/>
  <c r="I280" i="4"/>
  <c r="J280" i="4" s="1"/>
  <c r="F280" i="4"/>
  <c r="S279" i="4"/>
  <c r="X279" i="4" s="1"/>
  <c r="P279" i="4"/>
  <c r="R279" i="4" s="1"/>
  <c r="I279" i="4"/>
  <c r="J279" i="4" s="1"/>
  <c r="F279" i="4"/>
  <c r="S278" i="4"/>
  <c r="P278" i="4"/>
  <c r="L278" i="4" s="1"/>
  <c r="M278" i="4" s="1"/>
  <c r="I278" i="4"/>
  <c r="J278" i="4" s="1"/>
  <c r="F278" i="4"/>
  <c r="S277" i="4"/>
  <c r="P277" i="4"/>
  <c r="I277" i="4"/>
  <c r="F277" i="4"/>
  <c r="S276" i="4"/>
  <c r="P276" i="4"/>
  <c r="L276" i="4" s="1"/>
  <c r="M276" i="4" s="1"/>
  <c r="I276" i="4"/>
  <c r="J276" i="4" s="1"/>
  <c r="F276" i="4"/>
  <c r="S275" i="4"/>
  <c r="P275" i="4"/>
  <c r="I275" i="4"/>
  <c r="F275" i="4"/>
  <c r="S274" i="4"/>
  <c r="Y274" i="4" s="1"/>
  <c r="R274" i="4"/>
  <c r="P274" i="4"/>
  <c r="I274" i="4"/>
  <c r="F274" i="4"/>
  <c r="S273" i="4"/>
  <c r="P273" i="4"/>
  <c r="I273" i="4"/>
  <c r="F273" i="4"/>
  <c r="S272" i="4"/>
  <c r="P272" i="4"/>
  <c r="I272" i="4"/>
  <c r="J272" i="4" s="1"/>
  <c r="F272" i="4"/>
  <c r="S271" i="4"/>
  <c r="X271" i="4" s="1"/>
  <c r="P271" i="4"/>
  <c r="R271" i="4" s="1"/>
  <c r="I271" i="4"/>
  <c r="J271" i="4" s="1"/>
  <c r="F271" i="4"/>
  <c r="S270" i="4"/>
  <c r="X270" i="4" s="1"/>
  <c r="P270" i="4"/>
  <c r="I270" i="4"/>
  <c r="J270" i="4" s="1"/>
  <c r="F270" i="4"/>
  <c r="S269" i="4"/>
  <c r="P269" i="4"/>
  <c r="L269" i="4" s="1"/>
  <c r="M269" i="4" s="1"/>
  <c r="I269" i="4"/>
  <c r="J269" i="4" s="1"/>
  <c r="K269" i="4" s="1"/>
  <c r="F269" i="4"/>
  <c r="S268" i="4"/>
  <c r="P268" i="4"/>
  <c r="I268" i="4"/>
  <c r="J268" i="4" s="1"/>
  <c r="F268" i="4"/>
  <c r="U266" i="4"/>
  <c r="T266" i="4"/>
  <c r="Q266" i="4"/>
  <c r="S265" i="4"/>
  <c r="Y265" i="4" s="1"/>
  <c r="P265" i="4"/>
  <c r="L265" i="4" s="1"/>
  <c r="M265" i="4" s="1"/>
  <c r="I265" i="4"/>
  <c r="J265" i="4" s="1"/>
  <c r="F265" i="4"/>
  <c r="S264" i="4"/>
  <c r="Y264" i="4" s="1"/>
  <c r="P264" i="4"/>
  <c r="R264" i="4" s="1"/>
  <c r="I264" i="4"/>
  <c r="J264" i="4" s="1"/>
  <c r="F264" i="4"/>
  <c r="S263" i="4"/>
  <c r="Y263" i="4" s="1"/>
  <c r="P263" i="4"/>
  <c r="I263" i="4"/>
  <c r="J263" i="4" s="1"/>
  <c r="F263" i="4"/>
  <c r="S262" i="4"/>
  <c r="Y262" i="4" s="1"/>
  <c r="P262" i="4"/>
  <c r="I262" i="4"/>
  <c r="J262" i="4" s="1"/>
  <c r="F262" i="4"/>
  <c r="S261" i="4"/>
  <c r="Y261" i="4" s="1"/>
  <c r="P261" i="4"/>
  <c r="I261" i="4"/>
  <c r="J261" i="4" s="1"/>
  <c r="F261" i="4"/>
  <c r="S260" i="4"/>
  <c r="P260" i="4"/>
  <c r="R260" i="4" s="1"/>
  <c r="I260" i="4"/>
  <c r="J260" i="4" s="1"/>
  <c r="F260" i="4"/>
  <c r="S259" i="4"/>
  <c r="Y259" i="4" s="1"/>
  <c r="P259" i="4"/>
  <c r="L259" i="4" s="1"/>
  <c r="M259" i="4" s="1"/>
  <c r="I259" i="4"/>
  <c r="J259" i="4" s="1"/>
  <c r="F259" i="4"/>
  <c r="S258" i="4"/>
  <c r="P258" i="4"/>
  <c r="L258" i="4" s="1"/>
  <c r="M258" i="4" s="1"/>
  <c r="I258" i="4"/>
  <c r="J258" i="4" s="1"/>
  <c r="F258" i="4"/>
  <c r="S257" i="4"/>
  <c r="P257" i="4"/>
  <c r="L257" i="4" s="1"/>
  <c r="M257" i="4" s="1"/>
  <c r="I257" i="4"/>
  <c r="J257" i="4" s="1"/>
  <c r="F257" i="4"/>
  <c r="S256" i="4"/>
  <c r="Y256" i="4" s="1"/>
  <c r="P256" i="4"/>
  <c r="L256" i="4" s="1"/>
  <c r="M256" i="4" s="1"/>
  <c r="I256" i="4"/>
  <c r="J256" i="4" s="1"/>
  <c r="F256" i="4"/>
  <c r="S255" i="4"/>
  <c r="P255" i="4"/>
  <c r="L255" i="4" s="1"/>
  <c r="M255" i="4" s="1"/>
  <c r="I255" i="4"/>
  <c r="J255" i="4" s="1"/>
  <c r="F255" i="4"/>
  <c r="S254" i="4"/>
  <c r="Y254" i="4" s="1"/>
  <c r="P254" i="4"/>
  <c r="L254" i="4" s="1"/>
  <c r="M254" i="4" s="1"/>
  <c r="I254" i="4"/>
  <c r="J254" i="4" s="1"/>
  <c r="F254" i="4"/>
  <c r="S253" i="4"/>
  <c r="Y253" i="4" s="1"/>
  <c r="P253" i="4"/>
  <c r="L253" i="4" s="1"/>
  <c r="M253" i="4" s="1"/>
  <c r="I253" i="4"/>
  <c r="J253" i="4" s="1"/>
  <c r="F253" i="4"/>
  <c r="U252" i="4"/>
  <c r="T252" i="4"/>
  <c r="Q252" i="4"/>
  <c r="S251" i="4"/>
  <c r="Y251" i="4" s="1"/>
  <c r="P251" i="4"/>
  <c r="L251" i="4" s="1"/>
  <c r="M251" i="4" s="1"/>
  <c r="I251" i="4"/>
  <c r="J251" i="4" s="1"/>
  <c r="F251" i="4"/>
  <c r="S250" i="4"/>
  <c r="Y250" i="4" s="1"/>
  <c r="P250" i="4"/>
  <c r="L250" i="4" s="1"/>
  <c r="M250" i="4" s="1"/>
  <c r="I250" i="4"/>
  <c r="J250" i="4" s="1"/>
  <c r="F250" i="4"/>
  <c r="S249" i="4"/>
  <c r="Y249" i="4" s="1"/>
  <c r="P249" i="4"/>
  <c r="I249" i="4"/>
  <c r="J249" i="4" s="1"/>
  <c r="K249" i="4" s="1"/>
  <c r="F249" i="4"/>
  <c r="S248" i="4"/>
  <c r="Y248" i="4" s="1"/>
  <c r="P248" i="4"/>
  <c r="L248" i="4" s="1"/>
  <c r="M248" i="4" s="1"/>
  <c r="I248" i="4"/>
  <c r="J248" i="4" s="1"/>
  <c r="F248" i="4"/>
  <c r="S247" i="4"/>
  <c r="Y247" i="4" s="1"/>
  <c r="P247" i="4"/>
  <c r="L247" i="4" s="1"/>
  <c r="M247" i="4" s="1"/>
  <c r="I247" i="4"/>
  <c r="J247" i="4" s="1"/>
  <c r="F247" i="4"/>
  <c r="S246" i="4"/>
  <c r="P246" i="4"/>
  <c r="L246" i="4" s="1"/>
  <c r="M246" i="4" s="1"/>
  <c r="I246" i="4"/>
  <c r="J246" i="4" s="1"/>
  <c r="F246" i="4"/>
  <c r="S245" i="4"/>
  <c r="P245" i="4"/>
  <c r="I245" i="4"/>
  <c r="J245" i="4" s="1"/>
  <c r="K245" i="4" s="1"/>
  <c r="F245" i="4"/>
  <c r="S244" i="4"/>
  <c r="Y244" i="4" s="1"/>
  <c r="P244" i="4"/>
  <c r="L244" i="4" s="1"/>
  <c r="M244" i="4" s="1"/>
  <c r="I244" i="4"/>
  <c r="J244" i="4" s="1"/>
  <c r="F244" i="4"/>
  <c r="S243" i="4"/>
  <c r="Y243" i="4" s="1"/>
  <c r="P243" i="4"/>
  <c r="L243" i="4" s="1"/>
  <c r="M243" i="4" s="1"/>
  <c r="I243" i="4"/>
  <c r="J243" i="4" s="1"/>
  <c r="F243" i="4"/>
  <c r="S242" i="4"/>
  <c r="Y242" i="4" s="1"/>
  <c r="P242" i="4"/>
  <c r="L242" i="4" s="1"/>
  <c r="M242" i="4" s="1"/>
  <c r="I242" i="4"/>
  <c r="J242" i="4" s="1"/>
  <c r="F242" i="4"/>
  <c r="S241" i="4"/>
  <c r="Y241" i="4" s="1"/>
  <c r="P241" i="4"/>
  <c r="I241" i="4"/>
  <c r="J241" i="4" s="1"/>
  <c r="K241" i="4" s="1"/>
  <c r="F241" i="4"/>
  <c r="S240" i="4"/>
  <c r="Y240" i="4" s="1"/>
  <c r="P240" i="4"/>
  <c r="L240" i="4" s="1"/>
  <c r="M240" i="4" s="1"/>
  <c r="I240" i="4"/>
  <c r="J240" i="4" s="1"/>
  <c r="F240" i="4"/>
  <c r="S239" i="4"/>
  <c r="Y239" i="4" s="1"/>
  <c r="P239" i="4"/>
  <c r="L239" i="4" s="1"/>
  <c r="M239" i="4" s="1"/>
  <c r="I239" i="4"/>
  <c r="J239" i="4" s="1"/>
  <c r="F239" i="4"/>
  <c r="S238" i="4"/>
  <c r="Y238" i="4" s="1"/>
  <c r="P238" i="4"/>
  <c r="L238" i="4" s="1"/>
  <c r="M238" i="4" s="1"/>
  <c r="I238" i="4"/>
  <c r="J238" i="4" s="1"/>
  <c r="F238" i="4"/>
  <c r="S237" i="4"/>
  <c r="Y237" i="4" s="1"/>
  <c r="P237" i="4"/>
  <c r="I237" i="4"/>
  <c r="J237" i="4" s="1"/>
  <c r="K237" i="4" s="1"/>
  <c r="F237" i="4"/>
  <c r="S236" i="4"/>
  <c r="P236" i="4"/>
  <c r="L236" i="4" s="1"/>
  <c r="M236" i="4" s="1"/>
  <c r="I236" i="4"/>
  <c r="J236" i="4" s="1"/>
  <c r="F236" i="4"/>
  <c r="S235" i="4"/>
  <c r="Y235" i="4" s="1"/>
  <c r="P235" i="4"/>
  <c r="L235" i="4" s="1"/>
  <c r="M235" i="4" s="1"/>
  <c r="I235" i="4"/>
  <c r="J235" i="4" s="1"/>
  <c r="F235" i="4"/>
  <c r="S234" i="4"/>
  <c r="P234" i="4"/>
  <c r="L234" i="4" s="1"/>
  <c r="M234" i="4" s="1"/>
  <c r="I234" i="4"/>
  <c r="J234" i="4" s="1"/>
  <c r="F234" i="4"/>
  <c r="S233" i="4"/>
  <c r="P233" i="4"/>
  <c r="I233" i="4"/>
  <c r="J233" i="4" s="1"/>
  <c r="K233" i="4" s="1"/>
  <c r="F233" i="4"/>
  <c r="S232" i="4"/>
  <c r="Y232" i="4" s="1"/>
  <c r="P232" i="4"/>
  <c r="L232" i="4" s="1"/>
  <c r="M232" i="4" s="1"/>
  <c r="I232" i="4"/>
  <c r="J232" i="4" s="1"/>
  <c r="F232" i="4"/>
  <c r="S231" i="4"/>
  <c r="P231" i="4"/>
  <c r="L231" i="4" s="1"/>
  <c r="M231" i="4" s="1"/>
  <c r="I231" i="4"/>
  <c r="J231" i="4" s="1"/>
  <c r="F231" i="4"/>
  <c r="S230" i="4"/>
  <c r="Y230" i="4" s="1"/>
  <c r="P230" i="4"/>
  <c r="L230" i="4" s="1"/>
  <c r="M230" i="4" s="1"/>
  <c r="I230" i="4"/>
  <c r="J230" i="4" s="1"/>
  <c r="F230" i="4"/>
  <c r="S229" i="4"/>
  <c r="Y229" i="4" s="1"/>
  <c r="P229" i="4"/>
  <c r="I229" i="4"/>
  <c r="J229" i="4" s="1"/>
  <c r="K229" i="4" s="1"/>
  <c r="F229" i="4"/>
  <c r="S228" i="4"/>
  <c r="Y228" i="4" s="1"/>
  <c r="P228" i="4"/>
  <c r="L228" i="4" s="1"/>
  <c r="M228" i="4" s="1"/>
  <c r="I228" i="4"/>
  <c r="J228" i="4" s="1"/>
  <c r="F228" i="4"/>
  <c r="S227" i="4"/>
  <c r="Y227" i="4" s="1"/>
  <c r="P227" i="4"/>
  <c r="L227" i="4" s="1"/>
  <c r="M227" i="4" s="1"/>
  <c r="I227" i="4"/>
  <c r="J227" i="4" s="1"/>
  <c r="F227" i="4"/>
  <c r="S226" i="4"/>
  <c r="Y226" i="4" s="1"/>
  <c r="P226" i="4"/>
  <c r="L226" i="4" s="1"/>
  <c r="M226" i="4" s="1"/>
  <c r="I226" i="4"/>
  <c r="J226" i="4" s="1"/>
  <c r="F226" i="4"/>
  <c r="S225" i="4"/>
  <c r="Y225" i="4" s="1"/>
  <c r="P225" i="4"/>
  <c r="I225" i="4"/>
  <c r="J225" i="4" s="1"/>
  <c r="K225" i="4" s="1"/>
  <c r="F225" i="4"/>
  <c r="S224" i="4"/>
  <c r="Y224" i="4" s="1"/>
  <c r="P224" i="4"/>
  <c r="L224" i="4" s="1"/>
  <c r="M224" i="4" s="1"/>
  <c r="I224" i="4"/>
  <c r="J224" i="4" s="1"/>
  <c r="F224" i="4"/>
  <c r="S223" i="4"/>
  <c r="Y223" i="4" s="1"/>
  <c r="P223" i="4"/>
  <c r="L223" i="4" s="1"/>
  <c r="M223" i="4" s="1"/>
  <c r="I223" i="4"/>
  <c r="J223" i="4" s="1"/>
  <c r="F223" i="4"/>
  <c r="S222" i="4"/>
  <c r="P222" i="4"/>
  <c r="L222" i="4" s="1"/>
  <c r="M222" i="4" s="1"/>
  <c r="I222" i="4"/>
  <c r="J222" i="4" s="1"/>
  <c r="F222" i="4"/>
  <c r="S221" i="4"/>
  <c r="P221" i="4"/>
  <c r="I221" i="4"/>
  <c r="J221" i="4" s="1"/>
  <c r="K221" i="4" s="1"/>
  <c r="F221" i="4"/>
  <c r="S220" i="4"/>
  <c r="Y220" i="4" s="1"/>
  <c r="P220" i="4"/>
  <c r="L220" i="4" s="1"/>
  <c r="M220" i="4" s="1"/>
  <c r="I220" i="4"/>
  <c r="J220" i="4" s="1"/>
  <c r="F220" i="4"/>
  <c r="S219" i="4"/>
  <c r="Y219" i="4" s="1"/>
  <c r="P219" i="4"/>
  <c r="L219" i="4" s="1"/>
  <c r="M219" i="4" s="1"/>
  <c r="I219" i="4"/>
  <c r="J219" i="4" s="1"/>
  <c r="F219" i="4"/>
  <c r="S218" i="4"/>
  <c r="Y218" i="4" s="1"/>
  <c r="P218" i="4"/>
  <c r="L218" i="4" s="1"/>
  <c r="M218" i="4" s="1"/>
  <c r="I218" i="4"/>
  <c r="J218" i="4" s="1"/>
  <c r="F218" i="4"/>
  <c r="S217" i="4"/>
  <c r="Y217" i="4" s="1"/>
  <c r="P217" i="4"/>
  <c r="I217" i="4"/>
  <c r="J217" i="4" s="1"/>
  <c r="K217" i="4" s="1"/>
  <c r="F217" i="4"/>
  <c r="S216" i="4"/>
  <c r="Y216" i="4" s="1"/>
  <c r="P216" i="4"/>
  <c r="L216" i="4" s="1"/>
  <c r="M216" i="4" s="1"/>
  <c r="I216" i="4"/>
  <c r="J216" i="4" s="1"/>
  <c r="F216" i="4"/>
  <c r="S215" i="4"/>
  <c r="Y215" i="4" s="1"/>
  <c r="P215" i="4"/>
  <c r="I215" i="4"/>
  <c r="F215" i="4"/>
  <c r="S214" i="4"/>
  <c r="Y214" i="4" s="1"/>
  <c r="P214" i="4"/>
  <c r="R214" i="4" s="1"/>
  <c r="I214" i="4"/>
  <c r="F214" i="4"/>
  <c r="S213" i="4"/>
  <c r="Y213" i="4" s="1"/>
  <c r="P213" i="4"/>
  <c r="I213" i="4"/>
  <c r="F213" i="4"/>
  <c r="S212" i="4"/>
  <c r="P212" i="4"/>
  <c r="I212" i="4"/>
  <c r="F212" i="4"/>
  <c r="S211" i="4"/>
  <c r="Y211" i="4" s="1"/>
  <c r="P211" i="4"/>
  <c r="I211" i="4"/>
  <c r="F211" i="4"/>
  <c r="S210" i="4"/>
  <c r="P210" i="4"/>
  <c r="R210" i="4" s="1"/>
  <c r="I210" i="4"/>
  <c r="F210" i="4"/>
  <c r="S209" i="4"/>
  <c r="P209" i="4"/>
  <c r="L209" i="4" s="1"/>
  <c r="M209" i="4" s="1"/>
  <c r="I209" i="4"/>
  <c r="J209" i="4" s="1"/>
  <c r="F209" i="4"/>
  <c r="S208" i="4"/>
  <c r="Y208" i="4" s="1"/>
  <c r="P208" i="4"/>
  <c r="I208" i="4"/>
  <c r="J208" i="4" s="1"/>
  <c r="K208" i="4" s="1"/>
  <c r="F208" i="4"/>
  <c r="S207" i="4"/>
  <c r="P207" i="4"/>
  <c r="L207" i="4" s="1"/>
  <c r="M207" i="4" s="1"/>
  <c r="I207" i="4"/>
  <c r="J207" i="4" s="1"/>
  <c r="F207" i="4"/>
  <c r="S206" i="4"/>
  <c r="Y206" i="4" s="1"/>
  <c r="P206" i="4"/>
  <c r="L206" i="4" s="1"/>
  <c r="M206" i="4" s="1"/>
  <c r="I206" i="4"/>
  <c r="J206" i="4" s="1"/>
  <c r="F206" i="4"/>
  <c r="S205" i="4"/>
  <c r="Y205" i="4" s="1"/>
  <c r="P205" i="4"/>
  <c r="L205" i="4" s="1"/>
  <c r="M205" i="4" s="1"/>
  <c r="I205" i="4"/>
  <c r="J205" i="4" s="1"/>
  <c r="F205" i="4"/>
  <c r="S204" i="4"/>
  <c r="Y204" i="4" s="1"/>
  <c r="P204" i="4"/>
  <c r="I204" i="4"/>
  <c r="F204" i="4"/>
  <c r="S203" i="4"/>
  <c r="Y203" i="4" s="1"/>
  <c r="P203" i="4"/>
  <c r="R203" i="4" s="1"/>
  <c r="I203" i="4"/>
  <c r="F203" i="4"/>
  <c r="S202" i="4"/>
  <c r="Y202" i="4" s="1"/>
  <c r="P202" i="4"/>
  <c r="R202" i="4" s="1"/>
  <c r="I202" i="4"/>
  <c r="F202" i="4"/>
  <c r="S201" i="4"/>
  <c r="Y201" i="4" s="1"/>
  <c r="P201" i="4"/>
  <c r="I201" i="4"/>
  <c r="J201" i="4" s="1"/>
  <c r="F201" i="4"/>
  <c r="S200" i="4"/>
  <c r="Y200" i="4" s="1"/>
  <c r="P200" i="4"/>
  <c r="I200" i="4"/>
  <c r="J200" i="4" s="1"/>
  <c r="F200" i="4"/>
  <c r="S199" i="4"/>
  <c r="Y199" i="4" s="1"/>
  <c r="P199" i="4"/>
  <c r="I199" i="4"/>
  <c r="J199" i="4" s="1"/>
  <c r="F199" i="4"/>
  <c r="S198" i="4"/>
  <c r="P198" i="4"/>
  <c r="R198" i="4" s="1"/>
  <c r="I198" i="4"/>
  <c r="J198" i="4" s="1"/>
  <c r="F198" i="4"/>
  <c r="S197" i="4"/>
  <c r="P197" i="4"/>
  <c r="I197" i="4"/>
  <c r="J197" i="4" s="1"/>
  <c r="F197" i="4"/>
  <c r="S196" i="4"/>
  <c r="Y196" i="4" s="1"/>
  <c r="P196" i="4"/>
  <c r="R196" i="4" s="1"/>
  <c r="I196" i="4"/>
  <c r="F196" i="4"/>
  <c r="S195" i="4"/>
  <c r="Y195" i="4" s="1"/>
  <c r="P195" i="4"/>
  <c r="L195" i="4" s="1"/>
  <c r="I195" i="4"/>
  <c r="F195" i="4"/>
  <c r="S194" i="4"/>
  <c r="Y194" i="4" s="1"/>
  <c r="P194" i="4"/>
  <c r="I194" i="4"/>
  <c r="F194" i="4"/>
  <c r="S193" i="4"/>
  <c r="Y193" i="4" s="1"/>
  <c r="P193" i="4"/>
  <c r="I193" i="4"/>
  <c r="F193" i="4"/>
  <c r="U192" i="4"/>
  <c r="T192" i="4"/>
  <c r="Q192" i="4"/>
  <c r="S191" i="4"/>
  <c r="Y191" i="4" s="1"/>
  <c r="P191" i="4"/>
  <c r="L191" i="4" s="1"/>
  <c r="I191" i="4"/>
  <c r="J191" i="4" s="1"/>
  <c r="F191" i="4"/>
  <c r="S190" i="4"/>
  <c r="Y190" i="4" s="1"/>
  <c r="P190" i="4"/>
  <c r="L190" i="4" s="1"/>
  <c r="I190" i="4"/>
  <c r="J190" i="4" s="1"/>
  <c r="F190" i="4"/>
  <c r="S189" i="4"/>
  <c r="Y189" i="4" s="1"/>
  <c r="P189" i="4"/>
  <c r="L189" i="4" s="1"/>
  <c r="I189" i="4"/>
  <c r="J189" i="4" s="1"/>
  <c r="F189" i="4"/>
  <c r="S188" i="4"/>
  <c r="P188" i="4"/>
  <c r="R188" i="4" s="1"/>
  <c r="I188" i="4"/>
  <c r="J188" i="4" s="1"/>
  <c r="K188" i="4" s="1"/>
  <c r="F188" i="4"/>
  <c r="U187" i="4"/>
  <c r="T187" i="4"/>
  <c r="Q187" i="4"/>
  <c r="S186" i="4"/>
  <c r="P186" i="4"/>
  <c r="I186" i="4"/>
  <c r="J186" i="4" s="1"/>
  <c r="K186" i="4" s="1"/>
  <c r="F186" i="4"/>
  <c r="S185" i="4"/>
  <c r="P185" i="4"/>
  <c r="L185" i="4" s="1"/>
  <c r="M185" i="4" s="1"/>
  <c r="I185" i="4"/>
  <c r="J185" i="4" s="1"/>
  <c r="F185" i="4"/>
  <c r="S184" i="4"/>
  <c r="Y184" i="4" s="1"/>
  <c r="P184" i="4"/>
  <c r="L184" i="4" s="1"/>
  <c r="M184" i="4" s="1"/>
  <c r="I184" i="4"/>
  <c r="J184" i="4" s="1"/>
  <c r="F184" i="4"/>
  <c r="S183" i="4"/>
  <c r="Y183" i="4" s="1"/>
  <c r="P183" i="4"/>
  <c r="L183" i="4" s="1"/>
  <c r="M183" i="4" s="1"/>
  <c r="I183" i="4"/>
  <c r="J183" i="4" s="1"/>
  <c r="F183" i="4"/>
  <c r="S182" i="4"/>
  <c r="Y182" i="4" s="1"/>
  <c r="P182" i="4"/>
  <c r="R182" i="4" s="1"/>
  <c r="I182" i="4"/>
  <c r="F182" i="4"/>
  <c r="S181" i="4"/>
  <c r="Y181" i="4" s="1"/>
  <c r="P181" i="4"/>
  <c r="I181" i="4"/>
  <c r="F181" i="4"/>
  <c r="S180" i="4"/>
  <c r="Y180" i="4" s="1"/>
  <c r="P180" i="4"/>
  <c r="I180" i="4"/>
  <c r="F180" i="4"/>
  <c r="S179" i="4"/>
  <c r="Y179" i="4" s="1"/>
  <c r="P179" i="4"/>
  <c r="R179" i="4" s="1"/>
  <c r="I179" i="4"/>
  <c r="F179" i="4"/>
  <c r="S178" i="4"/>
  <c r="Y178" i="4" s="1"/>
  <c r="P178" i="4"/>
  <c r="R178" i="4" s="1"/>
  <c r="I178" i="4"/>
  <c r="F178" i="4"/>
  <c r="S177" i="4"/>
  <c r="Y177" i="4" s="1"/>
  <c r="P177" i="4"/>
  <c r="R177" i="4" s="1"/>
  <c r="I177" i="4"/>
  <c r="F177" i="4"/>
  <c r="S176" i="4"/>
  <c r="Y176" i="4" s="1"/>
  <c r="P176" i="4"/>
  <c r="I176" i="4"/>
  <c r="F176" i="4"/>
  <c r="S175" i="4"/>
  <c r="Y175" i="4" s="1"/>
  <c r="P175" i="4"/>
  <c r="R175" i="4" s="1"/>
  <c r="I175" i="4"/>
  <c r="J175" i="4" s="1"/>
  <c r="F175" i="4"/>
  <c r="S174" i="4"/>
  <c r="P174" i="4"/>
  <c r="R174" i="4" s="1"/>
  <c r="I174" i="4"/>
  <c r="F174" i="4"/>
  <c r="S173" i="4"/>
  <c r="P173" i="4"/>
  <c r="R173" i="4" s="1"/>
  <c r="I173" i="4"/>
  <c r="F173" i="4"/>
  <c r="S172" i="4"/>
  <c r="Y172" i="4" s="1"/>
  <c r="P172" i="4"/>
  <c r="R172" i="4" s="1"/>
  <c r="I172" i="4"/>
  <c r="J172" i="4" s="1"/>
  <c r="F172" i="4"/>
  <c r="S171" i="4"/>
  <c r="Y171" i="4" s="1"/>
  <c r="P171" i="4"/>
  <c r="R171" i="4" s="1"/>
  <c r="I171" i="4"/>
  <c r="F171" i="4"/>
  <c r="S170" i="4"/>
  <c r="Y170" i="4" s="1"/>
  <c r="P170" i="4"/>
  <c r="L170" i="4"/>
  <c r="M170" i="4" s="1"/>
  <c r="I170" i="4"/>
  <c r="J170" i="4" s="1"/>
  <c r="F170" i="4"/>
  <c r="S169" i="4"/>
  <c r="Y169" i="4" s="1"/>
  <c r="P169" i="4"/>
  <c r="L169" i="4" s="1"/>
  <c r="M169" i="4" s="1"/>
  <c r="I169" i="4"/>
  <c r="J169" i="4" s="1"/>
  <c r="F169" i="4"/>
  <c r="S168" i="4"/>
  <c r="Y168" i="4" s="1"/>
  <c r="P168" i="4"/>
  <c r="L168" i="4" s="1"/>
  <c r="M168" i="4" s="1"/>
  <c r="I168" i="4"/>
  <c r="J168" i="4" s="1"/>
  <c r="F168" i="4"/>
  <c r="S167" i="4"/>
  <c r="Y167" i="4" s="1"/>
  <c r="P167" i="4"/>
  <c r="I167" i="4"/>
  <c r="J167" i="4" s="1"/>
  <c r="K167" i="4" s="1"/>
  <c r="F167" i="4"/>
  <c r="U166" i="4"/>
  <c r="T166" i="4"/>
  <c r="Q166" i="4"/>
  <c r="S165" i="4"/>
  <c r="Y165" i="4" s="1"/>
  <c r="P165" i="4"/>
  <c r="R165" i="4" s="1"/>
  <c r="I165" i="4"/>
  <c r="J165" i="4" s="1"/>
  <c r="K165" i="4" s="1"/>
  <c r="F165" i="4"/>
  <c r="S164" i="4"/>
  <c r="P164" i="4"/>
  <c r="I164" i="4"/>
  <c r="J164" i="4" s="1"/>
  <c r="F164" i="4"/>
  <c r="S163" i="4"/>
  <c r="Y163" i="4" s="1"/>
  <c r="P163" i="4"/>
  <c r="L163" i="4" s="1"/>
  <c r="M163" i="4" s="1"/>
  <c r="I163" i="4"/>
  <c r="J163" i="4" s="1"/>
  <c r="F163" i="4"/>
  <c r="S162" i="4"/>
  <c r="P162" i="4"/>
  <c r="I162" i="4"/>
  <c r="J162" i="4" s="1"/>
  <c r="F162" i="4"/>
  <c r="U160" i="4"/>
  <c r="T160" i="4"/>
  <c r="Q160" i="4"/>
  <c r="S159" i="4"/>
  <c r="Y159" i="4" s="1"/>
  <c r="P159" i="4"/>
  <c r="R159" i="4" s="1"/>
  <c r="I159" i="4"/>
  <c r="J159" i="4" s="1"/>
  <c r="K159" i="4" s="1"/>
  <c r="F159" i="4"/>
  <c r="S158" i="4"/>
  <c r="Y158" i="4" s="1"/>
  <c r="P158" i="4"/>
  <c r="R158" i="4" s="1"/>
  <c r="I158" i="4"/>
  <c r="J158" i="4" s="1"/>
  <c r="K158" i="4" s="1"/>
  <c r="F158" i="4"/>
  <c r="S157" i="4"/>
  <c r="Y157" i="4" s="1"/>
  <c r="P157" i="4"/>
  <c r="R157" i="4" s="1"/>
  <c r="I157" i="4"/>
  <c r="J157" i="4" s="1"/>
  <c r="F157" i="4"/>
  <c r="S156" i="4"/>
  <c r="P156" i="4"/>
  <c r="R156" i="4" s="1"/>
  <c r="I156" i="4"/>
  <c r="J156" i="4" s="1"/>
  <c r="K156" i="4" s="1"/>
  <c r="F156" i="4"/>
  <c r="S155" i="4"/>
  <c r="Y155" i="4" s="1"/>
  <c r="P155" i="4"/>
  <c r="R155" i="4" s="1"/>
  <c r="I155" i="4"/>
  <c r="J155" i="4" s="1"/>
  <c r="K155" i="4" s="1"/>
  <c r="F155" i="4"/>
  <c r="S154" i="4"/>
  <c r="Y154" i="4" s="1"/>
  <c r="P154" i="4"/>
  <c r="I154" i="4"/>
  <c r="F154" i="4"/>
  <c r="S153" i="4"/>
  <c r="Y153" i="4" s="1"/>
  <c r="P153" i="4"/>
  <c r="I153" i="4"/>
  <c r="J153" i="4" s="1"/>
  <c r="F153" i="4"/>
  <c r="U152" i="4"/>
  <c r="T152" i="4"/>
  <c r="Q152" i="4"/>
  <c r="S151" i="4"/>
  <c r="P151" i="4"/>
  <c r="I151" i="4"/>
  <c r="J151" i="4" s="1"/>
  <c r="K151" i="4" s="1"/>
  <c r="F151" i="4"/>
  <c r="S150" i="4"/>
  <c r="P150" i="4"/>
  <c r="I150" i="4"/>
  <c r="J150" i="4" s="1"/>
  <c r="F150" i="4"/>
  <c r="U149" i="4"/>
  <c r="T149" i="4"/>
  <c r="Q149" i="4"/>
  <c r="S148" i="4"/>
  <c r="P148" i="4"/>
  <c r="I148" i="4"/>
  <c r="F148" i="4"/>
  <c r="S147" i="4"/>
  <c r="V147" i="4" s="1"/>
  <c r="P147" i="4"/>
  <c r="R147" i="4" s="1"/>
  <c r="I147" i="4"/>
  <c r="F147" i="4"/>
  <c r="S146" i="4"/>
  <c r="Y146" i="4" s="1"/>
  <c r="P146" i="4"/>
  <c r="R146" i="4" s="1"/>
  <c r="I146" i="4"/>
  <c r="F146" i="4"/>
  <c r="S145" i="4"/>
  <c r="Y145" i="4" s="1"/>
  <c r="P145" i="4"/>
  <c r="I145" i="4"/>
  <c r="J145" i="4" s="1"/>
  <c r="K145" i="4" s="1"/>
  <c r="F145" i="4"/>
  <c r="S144" i="4"/>
  <c r="Y144" i="4" s="1"/>
  <c r="P144" i="4"/>
  <c r="I144" i="4"/>
  <c r="J144" i="4" s="1"/>
  <c r="F144" i="4"/>
  <c r="S143" i="4"/>
  <c r="Y143" i="4" s="1"/>
  <c r="P143" i="4"/>
  <c r="R143" i="4" s="1"/>
  <c r="L143" i="4"/>
  <c r="M143" i="4" s="1"/>
  <c r="I143" i="4"/>
  <c r="J143" i="4" s="1"/>
  <c r="K143" i="4" s="1"/>
  <c r="F143" i="4"/>
  <c r="S142" i="4"/>
  <c r="Y142" i="4" s="1"/>
  <c r="P142" i="4"/>
  <c r="I142" i="4"/>
  <c r="J142" i="4" s="1"/>
  <c r="K142" i="4" s="1"/>
  <c r="F142" i="4"/>
  <c r="S141" i="4"/>
  <c r="Y141" i="4" s="1"/>
  <c r="P141" i="4"/>
  <c r="R141" i="4" s="1"/>
  <c r="I141" i="4"/>
  <c r="J141" i="4" s="1"/>
  <c r="F141" i="4"/>
  <c r="S140" i="4"/>
  <c r="Y140" i="4" s="1"/>
  <c r="P140" i="4"/>
  <c r="R140" i="4" s="1"/>
  <c r="I140" i="4"/>
  <c r="F140" i="4"/>
  <c r="S139" i="4"/>
  <c r="P139" i="4"/>
  <c r="R139" i="4" s="1"/>
  <c r="I139" i="4"/>
  <c r="F139" i="4"/>
  <c r="S138" i="4"/>
  <c r="P138" i="4"/>
  <c r="R138" i="4" s="1"/>
  <c r="I138" i="4"/>
  <c r="F138" i="4"/>
  <c r="S137" i="4"/>
  <c r="P137" i="4"/>
  <c r="R137" i="4" s="1"/>
  <c r="I137" i="4"/>
  <c r="F137" i="4"/>
  <c r="S136" i="4"/>
  <c r="P136" i="4"/>
  <c r="R136" i="4" s="1"/>
  <c r="I136" i="4"/>
  <c r="J136" i="4" s="1"/>
  <c r="K136" i="4" s="1"/>
  <c r="F136" i="4"/>
  <c r="S135" i="4"/>
  <c r="Y135" i="4" s="1"/>
  <c r="P135" i="4"/>
  <c r="R135" i="4" s="1"/>
  <c r="I135" i="4"/>
  <c r="F135" i="4"/>
  <c r="S134" i="4"/>
  <c r="Y134" i="4" s="1"/>
  <c r="P134" i="4"/>
  <c r="I134" i="4"/>
  <c r="F134" i="4"/>
  <c r="S133" i="4"/>
  <c r="Y133" i="4" s="1"/>
  <c r="P133" i="4"/>
  <c r="R133" i="4" s="1"/>
  <c r="I133" i="4"/>
  <c r="F133" i="4"/>
  <c r="S132" i="4"/>
  <c r="Y132" i="4" s="1"/>
  <c r="P132" i="4"/>
  <c r="R132" i="4" s="1"/>
  <c r="I132" i="4"/>
  <c r="F132" i="4"/>
  <c r="S131" i="4"/>
  <c r="Y131" i="4" s="1"/>
  <c r="P131" i="4"/>
  <c r="R131" i="4" s="1"/>
  <c r="I131" i="4"/>
  <c r="J131" i="4" s="1"/>
  <c r="K131" i="4" s="1"/>
  <c r="F131" i="4"/>
  <c r="S130" i="4"/>
  <c r="Y130" i="4" s="1"/>
  <c r="P130" i="4"/>
  <c r="R130" i="4" s="1"/>
  <c r="I130" i="4"/>
  <c r="F130" i="4"/>
  <c r="S129" i="4"/>
  <c r="Y129" i="4" s="1"/>
  <c r="P129" i="4"/>
  <c r="R129" i="4" s="1"/>
  <c r="I129" i="4"/>
  <c r="J129" i="4" s="1"/>
  <c r="K129" i="4" s="1"/>
  <c r="F129" i="4"/>
  <c r="S128" i="4"/>
  <c r="Y128" i="4" s="1"/>
  <c r="P128" i="4"/>
  <c r="V128" i="4" s="1"/>
  <c r="I128" i="4"/>
  <c r="J128" i="4" s="1"/>
  <c r="K128" i="4" s="1"/>
  <c r="F128" i="4"/>
  <c r="S127" i="4"/>
  <c r="P127" i="4"/>
  <c r="I127" i="4"/>
  <c r="J127" i="4" s="1"/>
  <c r="K127" i="4" s="1"/>
  <c r="F127" i="4"/>
  <c r="S126" i="4"/>
  <c r="Y126" i="4" s="1"/>
  <c r="P126" i="4"/>
  <c r="R126" i="4" s="1"/>
  <c r="I126" i="4"/>
  <c r="J126" i="4" s="1"/>
  <c r="K126" i="4" s="1"/>
  <c r="F126" i="4"/>
  <c r="S125" i="4"/>
  <c r="P125" i="4"/>
  <c r="R125" i="4" s="1"/>
  <c r="I125" i="4"/>
  <c r="J125" i="4" s="1"/>
  <c r="K125" i="4" s="1"/>
  <c r="F125" i="4"/>
  <c r="S124" i="4"/>
  <c r="P124" i="4"/>
  <c r="I124" i="4"/>
  <c r="J124" i="4" s="1"/>
  <c r="K124" i="4" s="1"/>
  <c r="F124" i="4"/>
  <c r="S123" i="4"/>
  <c r="Y123" i="4" s="1"/>
  <c r="P123" i="4"/>
  <c r="I123" i="4"/>
  <c r="J123" i="4" s="1"/>
  <c r="K123" i="4" s="1"/>
  <c r="F123" i="4"/>
  <c r="S122" i="4"/>
  <c r="Y122" i="4" s="1"/>
  <c r="P122" i="4"/>
  <c r="I122" i="4"/>
  <c r="J122" i="4" s="1"/>
  <c r="F122" i="4"/>
  <c r="U121" i="4"/>
  <c r="T121" i="4"/>
  <c r="Q121" i="4"/>
  <c r="S120" i="4"/>
  <c r="Y120" i="4" s="1"/>
  <c r="P120" i="4"/>
  <c r="I120" i="4"/>
  <c r="J120" i="4" s="1"/>
  <c r="K120" i="4" s="1"/>
  <c r="F120" i="4"/>
  <c r="S119" i="4"/>
  <c r="Y119" i="4" s="1"/>
  <c r="P119" i="4"/>
  <c r="R119" i="4" s="1"/>
  <c r="I119" i="4"/>
  <c r="J119" i="4" s="1"/>
  <c r="K119" i="4" s="1"/>
  <c r="F119" i="4"/>
  <c r="S118" i="4"/>
  <c r="Y118" i="4" s="1"/>
  <c r="P118" i="4"/>
  <c r="R118" i="4" s="1"/>
  <c r="I118" i="4"/>
  <c r="J118" i="4" s="1"/>
  <c r="K118" i="4" s="1"/>
  <c r="F118" i="4"/>
  <c r="S117" i="4"/>
  <c r="Y117" i="4" s="1"/>
  <c r="P117" i="4"/>
  <c r="I117" i="4"/>
  <c r="J117" i="4" s="1"/>
  <c r="K117" i="4" s="1"/>
  <c r="F117" i="4"/>
  <c r="S116" i="4"/>
  <c r="P116" i="4"/>
  <c r="R116" i="4" s="1"/>
  <c r="I116" i="4"/>
  <c r="J116" i="4" s="1"/>
  <c r="K116" i="4" s="1"/>
  <c r="F116" i="4"/>
  <c r="S115" i="4"/>
  <c r="P115" i="4"/>
  <c r="R115" i="4" s="1"/>
  <c r="I115" i="4"/>
  <c r="J115" i="4" s="1"/>
  <c r="K115" i="4" s="1"/>
  <c r="F115" i="4"/>
  <c r="S114" i="4"/>
  <c r="Y114" i="4" s="1"/>
  <c r="P114" i="4"/>
  <c r="R114" i="4" s="1"/>
  <c r="I114" i="4"/>
  <c r="J114" i="4" s="1"/>
  <c r="K114" i="4" s="1"/>
  <c r="F114" i="4"/>
  <c r="S113" i="4"/>
  <c r="P113" i="4"/>
  <c r="R113" i="4" s="1"/>
  <c r="I113" i="4"/>
  <c r="J113" i="4" s="1"/>
  <c r="K113" i="4" s="1"/>
  <c r="F113" i="4"/>
  <c r="S112" i="4"/>
  <c r="P112" i="4"/>
  <c r="R112" i="4" s="1"/>
  <c r="I112" i="4"/>
  <c r="J112" i="4" s="1"/>
  <c r="K112" i="4" s="1"/>
  <c r="F112" i="4"/>
  <c r="S111" i="4"/>
  <c r="Y111" i="4" s="1"/>
  <c r="P111" i="4"/>
  <c r="R111" i="4" s="1"/>
  <c r="I111" i="4"/>
  <c r="J111" i="4" s="1"/>
  <c r="F111" i="4"/>
  <c r="S110" i="4"/>
  <c r="Y110" i="4" s="1"/>
  <c r="P110" i="4"/>
  <c r="R110" i="4" s="1"/>
  <c r="I110" i="4"/>
  <c r="J110" i="4" s="1"/>
  <c r="F110" i="4"/>
  <c r="S109" i="4"/>
  <c r="Y109" i="4" s="1"/>
  <c r="P109" i="4"/>
  <c r="R109" i="4" s="1"/>
  <c r="I109" i="4"/>
  <c r="J109" i="4" s="1"/>
  <c r="K109" i="4" s="1"/>
  <c r="F109" i="4"/>
  <c r="S108" i="4"/>
  <c r="Y108" i="4" s="1"/>
  <c r="P108" i="4"/>
  <c r="R108" i="4" s="1"/>
  <c r="I108" i="4"/>
  <c r="J108" i="4" s="1"/>
  <c r="F108" i="4"/>
  <c r="S107" i="4"/>
  <c r="Y107" i="4" s="1"/>
  <c r="P107" i="4"/>
  <c r="R107" i="4" s="1"/>
  <c r="I107" i="4"/>
  <c r="J107" i="4" s="1"/>
  <c r="K107" i="4" s="1"/>
  <c r="F107" i="4"/>
  <c r="S106" i="4"/>
  <c r="Y106" i="4" s="1"/>
  <c r="P106" i="4"/>
  <c r="I106" i="4"/>
  <c r="J106" i="4" s="1"/>
  <c r="K106" i="4" s="1"/>
  <c r="F106" i="4"/>
  <c r="S105" i="4"/>
  <c r="Y105" i="4" s="1"/>
  <c r="P105" i="4"/>
  <c r="I105" i="4"/>
  <c r="J105" i="4" s="1"/>
  <c r="K105" i="4" s="1"/>
  <c r="F105" i="4"/>
  <c r="S104" i="4"/>
  <c r="Y104" i="4" s="1"/>
  <c r="P104" i="4"/>
  <c r="R104" i="4" s="1"/>
  <c r="I104" i="4"/>
  <c r="J104" i="4" s="1"/>
  <c r="F104" i="4"/>
  <c r="U103" i="4"/>
  <c r="T103" i="4"/>
  <c r="Q103" i="4"/>
  <c r="S102" i="4"/>
  <c r="P102" i="4"/>
  <c r="R102" i="4" s="1"/>
  <c r="I102" i="4"/>
  <c r="J102" i="4" s="1"/>
  <c r="K102" i="4" s="1"/>
  <c r="F102" i="4"/>
  <c r="S101" i="4"/>
  <c r="P101" i="4"/>
  <c r="R101" i="4" s="1"/>
  <c r="I101" i="4"/>
  <c r="J101" i="4" s="1"/>
  <c r="K101" i="4" s="1"/>
  <c r="F101" i="4"/>
  <c r="S100" i="4"/>
  <c r="P100" i="4"/>
  <c r="R100" i="4" s="1"/>
  <c r="I100" i="4"/>
  <c r="J100" i="4" s="1"/>
  <c r="K100" i="4" s="1"/>
  <c r="F100" i="4"/>
  <c r="S99" i="4"/>
  <c r="Y99" i="4" s="1"/>
  <c r="P99" i="4"/>
  <c r="I99" i="4"/>
  <c r="F99" i="4"/>
  <c r="S98" i="4"/>
  <c r="Y98" i="4" s="1"/>
  <c r="P98" i="4"/>
  <c r="R98" i="4" s="1"/>
  <c r="I98" i="4"/>
  <c r="F98" i="4"/>
  <c r="S97" i="4"/>
  <c r="Y97" i="4" s="1"/>
  <c r="P97" i="4"/>
  <c r="I97" i="4"/>
  <c r="J97" i="4" s="1"/>
  <c r="K97" i="4" s="1"/>
  <c r="F97" i="4"/>
  <c r="S96" i="4"/>
  <c r="Y96" i="4" s="1"/>
  <c r="P96" i="4"/>
  <c r="L96" i="4" s="1"/>
  <c r="M96" i="4" s="1"/>
  <c r="I96" i="4"/>
  <c r="J96" i="4" s="1"/>
  <c r="K96" i="4" s="1"/>
  <c r="F96" i="4"/>
  <c r="S95" i="4"/>
  <c r="Y95" i="4" s="1"/>
  <c r="P95" i="4"/>
  <c r="R95" i="4" s="1"/>
  <c r="I95" i="4"/>
  <c r="J95" i="4" s="1"/>
  <c r="K95" i="4" s="1"/>
  <c r="F95" i="4"/>
  <c r="S94" i="4"/>
  <c r="Y94" i="4" s="1"/>
  <c r="P94" i="4"/>
  <c r="L94" i="4" s="1"/>
  <c r="M94" i="4" s="1"/>
  <c r="I94" i="4"/>
  <c r="J94" i="4" s="1"/>
  <c r="K94" i="4" s="1"/>
  <c r="F94" i="4"/>
  <c r="S93" i="4"/>
  <c r="Y93" i="4" s="1"/>
  <c r="P93" i="4"/>
  <c r="R93" i="4" s="1"/>
  <c r="I93" i="4"/>
  <c r="J93" i="4" s="1"/>
  <c r="K93" i="4" s="1"/>
  <c r="F93" i="4"/>
  <c r="S92" i="4"/>
  <c r="Y92" i="4" s="1"/>
  <c r="P92" i="4"/>
  <c r="L92" i="4" s="1"/>
  <c r="M92" i="4" s="1"/>
  <c r="I92" i="4"/>
  <c r="J92" i="4" s="1"/>
  <c r="K92" i="4" s="1"/>
  <c r="F92" i="4"/>
  <c r="S91" i="4"/>
  <c r="P91" i="4"/>
  <c r="L91" i="4" s="1"/>
  <c r="I91" i="4"/>
  <c r="J91" i="4" s="1"/>
  <c r="K91" i="4" s="1"/>
  <c r="F91" i="4"/>
  <c r="S90" i="4"/>
  <c r="P90" i="4"/>
  <c r="L90" i="4" s="1"/>
  <c r="M90" i="4" s="1"/>
  <c r="I90" i="4"/>
  <c r="J90" i="4" s="1"/>
  <c r="K90" i="4" s="1"/>
  <c r="F90" i="4"/>
  <c r="S89" i="4"/>
  <c r="P89" i="4"/>
  <c r="R89" i="4" s="1"/>
  <c r="I89" i="4"/>
  <c r="J89" i="4" s="1"/>
  <c r="K89" i="4" s="1"/>
  <c r="F89" i="4"/>
  <c r="S88" i="4"/>
  <c r="P88" i="4"/>
  <c r="L88" i="4" s="1"/>
  <c r="M88" i="4" s="1"/>
  <c r="I88" i="4"/>
  <c r="J88" i="4" s="1"/>
  <c r="K88" i="4" s="1"/>
  <c r="F88" i="4"/>
  <c r="S87" i="4"/>
  <c r="Y87" i="4" s="1"/>
  <c r="P87" i="4"/>
  <c r="R87" i="4" s="1"/>
  <c r="I87" i="4"/>
  <c r="J87" i="4" s="1"/>
  <c r="K87" i="4" s="1"/>
  <c r="F87" i="4"/>
  <c r="S86" i="4"/>
  <c r="Y86" i="4" s="1"/>
  <c r="P86" i="4"/>
  <c r="L86" i="4" s="1"/>
  <c r="M86" i="4" s="1"/>
  <c r="I86" i="4"/>
  <c r="J86" i="4" s="1"/>
  <c r="K86" i="4" s="1"/>
  <c r="F86" i="4"/>
  <c r="S85" i="4"/>
  <c r="Y85" i="4" s="1"/>
  <c r="P85" i="4"/>
  <c r="R85" i="4" s="1"/>
  <c r="I85" i="4"/>
  <c r="J85" i="4" s="1"/>
  <c r="K85" i="4" s="1"/>
  <c r="F85" i="4"/>
  <c r="S84" i="4"/>
  <c r="Y84" i="4" s="1"/>
  <c r="P84" i="4"/>
  <c r="L84" i="4" s="1"/>
  <c r="M84" i="4" s="1"/>
  <c r="I84" i="4"/>
  <c r="J84" i="4" s="1"/>
  <c r="K84" i="4" s="1"/>
  <c r="F84" i="4"/>
  <c r="S83" i="4"/>
  <c r="Y83" i="4" s="1"/>
  <c r="P83" i="4"/>
  <c r="R83" i="4" s="1"/>
  <c r="L83" i="4"/>
  <c r="I83" i="4"/>
  <c r="J83" i="4" s="1"/>
  <c r="K83" i="4" s="1"/>
  <c r="F83" i="4"/>
  <c r="S82" i="4"/>
  <c r="Y82" i="4" s="1"/>
  <c r="P82" i="4"/>
  <c r="L82" i="4" s="1"/>
  <c r="M82" i="4" s="1"/>
  <c r="I82" i="4"/>
  <c r="J82" i="4" s="1"/>
  <c r="K82" i="4" s="1"/>
  <c r="F82" i="4"/>
  <c r="S81" i="4"/>
  <c r="Y81" i="4" s="1"/>
  <c r="P81" i="4"/>
  <c r="I81" i="4"/>
  <c r="J81" i="4" s="1"/>
  <c r="K81" i="4" s="1"/>
  <c r="F81" i="4"/>
  <c r="S80" i="4"/>
  <c r="Y80" i="4" s="1"/>
  <c r="P80" i="4"/>
  <c r="L80" i="4" s="1"/>
  <c r="I80" i="4"/>
  <c r="J80" i="4" s="1"/>
  <c r="F80" i="4"/>
  <c r="U79" i="4"/>
  <c r="T79" i="4"/>
  <c r="Q79" i="4"/>
  <c r="S78" i="4"/>
  <c r="P78" i="4"/>
  <c r="I78" i="4"/>
  <c r="F78" i="4"/>
  <c r="S77" i="4"/>
  <c r="P77" i="4"/>
  <c r="V77" i="4" s="1"/>
  <c r="I77" i="4"/>
  <c r="F77" i="4"/>
  <c r="S76" i="4"/>
  <c r="P76" i="4"/>
  <c r="R76" i="4" s="1"/>
  <c r="I76" i="4"/>
  <c r="F76" i="4"/>
  <c r="S75" i="4"/>
  <c r="Y75" i="4" s="1"/>
  <c r="P75" i="4"/>
  <c r="R75" i="4" s="1"/>
  <c r="I75" i="4"/>
  <c r="F75" i="4"/>
  <c r="S74" i="4"/>
  <c r="Y74" i="4" s="1"/>
  <c r="P74" i="4"/>
  <c r="V74" i="4" s="1"/>
  <c r="I74" i="4"/>
  <c r="F74" i="4"/>
  <c r="S73" i="4"/>
  <c r="Y73" i="4" s="1"/>
  <c r="P73" i="4"/>
  <c r="R73" i="4" s="1"/>
  <c r="I73" i="4"/>
  <c r="F73" i="4"/>
  <c r="S72" i="4"/>
  <c r="Y72" i="4" s="1"/>
  <c r="P72" i="4"/>
  <c r="I72" i="4"/>
  <c r="J72" i="4" s="1"/>
  <c r="K72" i="4" s="1"/>
  <c r="F72" i="4"/>
  <c r="S71" i="4"/>
  <c r="Y71" i="4" s="1"/>
  <c r="P71" i="4"/>
  <c r="V71" i="4" s="1"/>
  <c r="I71" i="4"/>
  <c r="J71" i="4" s="1"/>
  <c r="F71" i="4"/>
  <c r="S70" i="4"/>
  <c r="Y70" i="4" s="1"/>
  <c r="P70" i="4"/>
  <c r="L70" i="4" s="1"/>
  <c r="M70" i="4" s="1"/>
  <c r="I70" i="4"/>
  <c r="J70" i="4" s="1"/>
  <c r="F70" i="4"/>
  <c r="S69" i="4"/>
  <c r="P69" i="4"/>
  <c r="L69" i="4" s="1"/>
  <c r="M69" i="4" s="1"/>
  <c r="I69" i="4"/>
  <c r="J69" i="4" s="1"/>
  <c r="F69" i="4"/>
  <c r="S68" i="4"/>
  <c r="Y68" i="4" s="1"/>
  <c r="P68" i="4"/>
  <c r="L68" i="4" s="1"/>
  <c r="M68" i="4" s="1"/>
  <c r="I68" i="4"/>
  <c r="J68" i="4" s="1"/>
  <c r="F68" i="4"/>
  <c r="S67" i="4"/>
  <c r="P67" i="4"/>
  <c r="L67" i="4" s="1"/>
  <c r="M67" i="4" s="1"/>
  <c r="I67" i="4"/>
  <c r="J67" i="4" s="1"/>
  <c r="F67" i="4"/>
  <c r="S66" i="4"/>
  <c r="P66" i="4"/>
  <c r="R66" i="4" s="1"/>
  <c r="I66" i="4"/>
  <c r="J66" i="4" s="1"/>
  <c r="F66" i="4"/>
  <c r="S65" i="4"/>
  <c r="P65" i="4"/>
  <c r="L65" i="4"/>
  <c r="M65" i="4" s="1"/>
  <c r="I65" i="4"/>
  <c r="J65" i="4" s="1"/>
  <c r="F65" i="4"/>
  <c r="S64" i="4"/>
  <c r="P64" i="4"/>
  <c r="L64" i="4" s="1"/>
  <c r="M64" i="4" s="1"/>
  <c r="I64" i="4"/>
  <c r="J64" i="4" s="1"/>
  <c r="F64" i="4"/>
  <c r="S63" i="4"/>
  <c r="Y63" i="4" s="1"/>
  <c r="P63" i="4"/>
  <c r="R63" i="4" s="1"/>
  <c r="I63" i="4"/>
  <c r="J63" i="4" s="1"/>
  <c r="F63" i="4"/>
  <c r="S62" i="4"/>
  <c r="Y62" i="4" s="1"/>
  <c r="P62" i="4"/>
  <c r="L62" i="4" s="1"/>
  <c r="M62" i="4" s="1"/>
  <c r="I62" i="4"/>
  <c r="J62" i="4" s="1"/>
  <c r="F62" i="4"/>
  <c r="S61" i="4"/>
  <c r="Y61" i="4" s="1"/>
  <c r="P61" i="4"/>
  <c r="V61" i="4" s="1"/>
  <c r="I61" i="4"/>
  <c r="J61" i="4" s="1"/>
  <c r="F61" i="4"/>
  <c r="S60" i="4"/>
  <c r="Y60" i="4" s="1"/>
  <c r="P60" i="4"/>
  <c r="L60" i="4" s="1"/>
  <c r="M60" i="4" s="1"/>
  <c r="I60" i="4"/>
  <c r="J60" i="4" s="1"/>
  <c r="F60" i="4"/>
  <c r="S59" i="4"/>
  <c r="Y59" i="4" s="1"/>
  <c r="P59" i="4"/>
  <c r="I59" i="4"/>
  <c r="J59" i="4" s="1"/>
  <c r="F59" i="4"/>
  <c r="S58" i="4"/>
  <c r="Y58" i="4" s="1"/>
  <c r="P58" i="4"/>
  <c r="L58" i="4" s="1"/>
  <c r="M58" i="4" s="1"/>
  <c r="I58" i="4"/>
  <c r="J58" i="4" s="1"/>
  <c r="F58" i="4"/>
  <c r="S57" i="4"/>
  <c r="Y57" i="4" s="1"/>
  <c r="P57" i="4"/>
  <c r="R57" i="4" s="1"/>
  <c r="I57" i="4"/>
  <c r="J57" i="4" s="1"/>
  <c r="F57" i="4"/>
  <c r="S56" i="4"/>
  <c r="Y56" i="4" s="1"/>
  <c r="P56" i="4"/>
  <c r="R56" i="4" s="1"/>
  <c r="I56" i="4"/>
  <c r="J56" i="4" s="1"/>
  <c r="F56" i="4"/>
  <c r="S55" i="4"/>
  <c r="P55" i="4"/>
  <c r="L55" i="4" s="1"/>
  <c r="M55" i="4" s="1"/>
  <c r="I55" i="4"/>
  <c r="J55" i="4" s="1"/>
  <c r="F55" i="4"/>
  <c r="S54" i="4"/>
  <c r="Y54" i="4" s="1"/>
  <c r="P54" i="4"/>
  <c r="L54" i="4" s="1"/>
  <c r="M54" i="4" s="1"/>
  <c r="I54" i="4"/>
  <c r="J54" i="4" s="1"/>
  <c r="F54" i="4"/>
  <c r="S53" i="4"/>
  <c r="P53" i="4"/>
  <c r="L53" i="4" s="1"/>
  <c r="M53" i="4" s="1"/>
  <c r="I53" i="4"/>
  <c r="J53" i="4" s="1"/>
  <c r="F53" i="4"/>
  <c r="S52" i="4"/>
  <c r="P52" i="4"/>
  <c r="L52" i="4" s="1"/>
  <c r="M52" i="4" s="1"/>
  <c r="I52" i="4"/>
  <c r="J52" i="4" s="1"/>
  <c r="F52" i="4"/>
  <c r="S51" i="4"/>
  <c r="Y51" i="4" s="1"/>
  <c r="P51" i="4"/>
  <c r="R51" i="4" s="1"/>
  <c r="I51" i="4"/>
  <c r="J51" i="4" s="1"/>
  <c r="F51" i="4"/>
  <c r="S50" i="4"/>
  <c r="Y50" i="4" s="1"/>
  <c r="P50" i="4"/>
  <c r="L50" i="4" s="1"/>
  <c r="M50" i="4" s="1"/>
  <c r="I50" i="4"/>
  <c r="J50" i="4" s="1"/>
  <c r="F50" i="4"/>
  <c r="S49" i="4"/>
  <c r="Y49" i="4" s="1"/>
  <c r="P49" i="4"/>
  <c r="L49" i="4" s="1"/>
  <c r="M49" i="4" s="1"/>
  <c r="I49" i="4"/>
  <c r="J49" i="4" s="1"/>
  <c r="F49" i="4"/>
  <c r="S48" i="4"/>
  <c r="Y48" i="4" s="1"/>
  <c r="P48" i="4"/>
  <c r="L48" i="4" s="1"/>
  <c r="M48" i="4" s="1"/>
  <c r="I48" i="4"/>
  <c r="J48" i="4" s="1"/>
  <c r="F48" i="4"/>
  <c r="S47" i="4"/>
  <c r="Y47" i="4" s="1"/>
  <c r="P47" i="4"/>
  <c r="L47" i="4" s="1"/>
  <c r="M47" i="4" s="1"/>
  <c r="I47" i="4"/>
  <c r="J47" i="4" s="1"/>
  <c r="F47" i="4"/>
  <c r="S46" i="4"/>
  <c r="Y46" i="4" s="1"/>
  <c r="P46" i="4"/>
  <c r="L46" i="4" s="1"/>
  <c r="M46" i="4" s="1"/>
  <c r="I46" i="4"/>
  <c r="J46" i="4" s="1"/>
  <c r="F46" i="4"/>
  <c r="S45" i="4"/>
  <c r="Y45" i="4" s="1"/>
  <c r="P45" i="4"/>
  <c r="I45" i="4"/>
  <c r="J45" i="4" s="1"/>
  <c r="F45" i="4"/>
  <c r="S44" i="4"/>
  <c r="P44" i="4"/>
  <c r="L44" i="4" s="1"/>
  <c r="I44" i="4"/>
  <c r="F44" i="4"/>
  <c r="S43" i="4"/>
  <c r="P43" i="4"/>
  <c r="I43" i="4"/>
  <c r="F43" i="4"/>
  <c r="S42" i="4"/>
  <c r="Y42" i="4" s="1"/>
  <c r="P42" i="4"/>
  <c r="L42" i="4" s="1"/>
  <c r="M42" i="4" s="1"/>
  <c r="I42" i="4"/>
  <c r="J42" i="4" s="1"/>
  <c r="F42" i="4"/>
  <c r="S41" i="4"/>
  <c r="P41" i="4"/>
  <c r="L41" i="4" s="1"/>
  <c r="M41" i="4" s="1"/>
  <c r="I41" i="4"/>
  <c r="J41" i="4" s="1"/>
  <c r="F41" i="4"/>
  <c r="S40" i="4"/>
  <c r="P40" i="4"/>
  <c r="L40" i="4" s="1"/>
  <c r="M40" i="4" s="1"/>
  <c r="I40" i="4"/>
  <c r="J40" i="4" s="1"/>
  <c r="F40" i="4"/>
  <c r="S39" i="4"/>
  <c r="Y39" i="4" s="1"/>
  <c r="P39" i="4"/>
  <c r="R39" i="4" s="1"/>
  <c r="I39" i="4"/>
  <c r="J39" i="4" s="1"/>
  <c r="F39" i="4"/>
  <c r="S38" i="4"/>
  <c r="Y38" i="4" s="1"/>
  <c r="P38" i="4"/>
  <c r="L38" i="4" s="1"/>
  <c r="M38" i="4" s="1"/>
  <c r="I38" i="4"/>
  <c r="J38" i="4" s="1"/>
  <c r="F38" i="4"/>
  <c r="S37" i="4"/>
  <c r="Y37" i="4" s="1"/>
  <c r="P37" i="4"/>
  <c r="L37" i="4" s="1"/>
  <c r="M37" i="4" s="1"/>
  <c r="I37" i="4"/>
  <c r="J37" i="4" s="1"/>
  <c r="F37" i="4"/>
  <c r="S36" i="4"/>
  <c r="Y36" i="4" s="1"/>
  <c r="P36" i="4"/>
  <c r="R36" i="4" s="1"/>
  <c r="I36" i="4"/>
  <c r="J36" i="4" s="1"/>
  <c r="F36" i="4"/>
  <c r="S35" i="4"/>
  <c r="Y35" i="4" s="1"/>
  <c r="P35" i="4"/>
  <c r="L35" i="4" s="1"/>
  <c r="M35" i="4" s="1"/>
  <c r="I35" i="4"/>
  <c r="J35" i="4" s="1"/>
  <c r="F35" i="4"/>
  <c r="S34" i="4"/>
  <c r="Y34" i="4" s="1"/>
  <c r="P34" i="4"/>
  <c r="R34" i="4" s="1"/>
  <c r="I34" i="4"/>
  <c r="J34" i="4" s="1"/>
  <c r="F34" i="4"/>
  <c r="S33" i="4"/>
  <c r="Y33" i="4" s="1"/>
  <c r="P33" i="4"/>
  <c r="L33" i="4" s="1"/>
  <c r="M33" i="4" s="1"/>
  <c r="I33" i="4"/>
  <c r="J33" i="4" s="1"/>
  <c r="F33" i="4"/>
  <c r="S32" i="4"/>
  <c r="Y32" i="4" s="1"/>
  <c r="P32" i="4"/>
  <c r="I32" i="4"/>
  <c r="J32" i="4" s="1"/>
  <c r="F32" i="4"/>
  <c r="S31" i="4"/>
  <c r="P31" i="4"/>
  <c r="L31" i="4" s="1"/>
  <c r="M31" i="4" s="1"/>
  <c r="I31" i="4"/>
  <c r="J31" i="4" s="1"/>
  <c r="F31" i="4"/>
  <c r="S30" i="4"/>
  <c r="Y30" i="4" s="1"/>
  <c r="P30" i="4"/>
  <c r="L30" i="4" s="1"/>
  <c r="I30" i="4"/>
  <c r="J30" i="4" s="1"/>
  <c r="F30" i="4"/>
  <c r="S29" i="4"/>
  <c r="P29" i="4"/>
  <c r="I29" i="4"/>
  <c r="J29" i="4" s="1"/>
  <c r="F29" i="4"/>
  <c r="U27" i="4"/>
  <c r="U28" i="4" s="1"/>
  <c r="T27" i="4"/>
  <c r="T28" i="4" s="1"/>
  <c r="Q27" i="4"/>
  <c r="Q28" i="4" s="1"/>
  <c r="S26" i="4"/>
  <c r="Y26" i="4" s="1"/>
  <c r="P26" i="4"/>
  <c r="R26" i="4" s="1"/>
  <c r="I26" i="4"/>
  <c r="J26" i="4" s="1"/>
  <c r="K26" i="4" s="1"/>
  <c r="F26" i="4"/>
  <c r="S25" i="4"/>
  <c r="Y25" i="4" s="1"/>
  <c r="P25" i="4"/>
  <c r="R25" i="4" s="1"/>
  <c r="I25" i="4"/>
  <c r="J25" i="4" s="1"/>
  <c r="K25" i="4" s="1"/>
  <c r="F25" i="4"/>
  <c r="S24" i="4"/>
  <c r="Y24" i="4" s="1"/>
  <c r="P24" i="4"/>
  <c r="R24" i="4" s="1"/>
  <c r="I24" i="4"/>
  <c r="J24" i="4" s="1"/>
  <c r="K24" i="4" s="1"/>
  <c r="F24" i="4"/>
  <c r="S23" i="4"/>
  <c r="Y23" i="4" s="1"/>
  <c r="P23" i="4"/>
  <c r="R23" i="4" s="1"/>
  <c r="I23" i="4"/>
  <c r="J23" i="4" s="1"/>
  <c r="K23" i="4" s="1"/>
  <c r="F23" i="4"/>
  <c r="S22" i="4"/>
  <c r="Y22" i="4" s="1"/>
  <c r="P22" i="4"/>
  <c r="R22" i="4" s="1"/>
  <c r="I22" i="4"/>
  <c r="J22" i="4" s="1"/>
  <c r="K22" i="4" s="1"/>
  <c r="F22" i="4"/>
  <c r="S21" i="4"/>
  <c r="Y21" i="4" s="1"/>
  <c r="P21" i="4"/>
  <c r="I21" i="4"/>
  <c r="J21" i="4" s="1"/>
  <c r="F21" i="4"/>
  <c r="U19" i="4"/>
  <c r="U20" i="4" s="1"/>
  <c r="T19" i="4"/>
  <c r="T20" i="4" s="1"/>
  <c r="Q19" i="4"/>
  <c r="Q20" i="4" s="1"/>
  <c r="S18" i="4"/>
  <c r="Y18" i="4" s="1"/>
  <c r="P18" i="4"/>
  <c r="R18" i="4" s="1"/>
  <c r="I18" i="4"/>
  <c r="J18" i="4" s="1"/>
  <c r="K18" i="4" s="1"/>
  <c r="F18" i="4"/>
  <c r="S17" i="4"/>
  <c r="Y17" i="4" s="1"/>
  <c r="P17" i="4"/>
  <c r="I17" i="4"/>
  <c r="J17" i="4" s="1"/>
  <c r="K17" i="4" s="1"/>
  <c r="F17" i="4"/>
  <c r="S16" i="4"/>
  <c r="Y16" i="4" s="1"/>
  <c r="P16" i="4"/>
  <c r="I16" i="4"/>
  <c r="J16" i="4" s="1"/>
  <c r="F16" i="4"/>
  <c r="U14" i="4"/>
  <c r="T14" i="4"/>
  <c r="Q14" i="4"/>
  <c r="S13" i="4"/>
  <c r="P13" i="4"/>
  <c r="I13" i="4"/>
  <c r="J13" i="4" s="1"/>
  <c r="K13" i="4" s="1"/>
  <c r="F13" i="4"/>
  <c r="S12" i="4"/>
  <c r="P12" i="4"/>
  <c r="I12" i="4"/>
  <c r="J12" i="4" s="1"/>
  <c r="K12" i="4" s="1"/>
  <c r="F12" i="4"/>
  <c r="S11" i="4"/>
  <c r="Y11" i="4" s="1"/>
  <c r="P11" i="4"/>
  <c r="I11" i="4"/>
  <c r="J11" i="4" s="1"/>
  <c r="F11" i="4"/>
  <c r="S10" i="4"/>
  <c r="P10" i="4"/>
  <c r="R10" i="4" s="1"/>
  <c r="I10" i="4"/>
  <c r="J10" i="4" s="1"/>
  <c r="K10" i="4" s="1"/>
  <c r="F10" i="4"/>
  <c r="S9" i="4"/>
  <c r="Y9" i="4" s="1"/>
  <c r="P9" i="4"/>
  <c r="L9" i="4" s="1"/>
  <c r="M9" i="4" s="1"/>
  <c r="I9" i="4"/>
  <c r="J9" i="4" s="1"/>
  <c r="F9" i="4"/>
  <c r="S8" i="4"/>
  <c r="Y8" i="4" s="1"/>
  <c r="P8" i="4"/>
  <c r="L8" i="4" s="1"/>
  <c r="M8" i="4" s="1"/>
  <c r="I8" i="4"/>
  <c r="J8" i="4" s="1"/>
  <c r="F8" i="4"/>
  <c r="S7" i="4"/>
  <c r="Y7" i="4" s="1"/>
  <c r="P7" i="4"/>
  <c r="L7" i="4" s="1"/>
  <c r="I7" i="4"/>
  <c r="J7" i="4" s="1"/>
  <c r="F7" i="4"/>
  <c r="U6" i="4"/>
  <c r="T6" i="4"/>
  <c r="Q6" i="4"/>
  <c r="S5" i="4"/>
  <c r="Y5" i="4" s="1"/>
  <c r="P5" i="4"/>
  <c r="R5" i="4" s="1"/>
  <c r="J5" i="4"/>
  <c r="K5" i="4" s="1"/>
  <c r="F5" i="4"/>
  <c r="P4" i="4"/>
  <c r="R4" i="4" s="1"/>
  <c r="J4" i="4"/>
  <c r="F4" i="4"/>
  <c r="I290" i="1"/>
  <c r="J290" i="1" s="1"/>
  <c r="Y10" i="4" l="1"/>
  <c r="X10" i="4"/>
  <c r="Y207" i="4"/>
  <c r="X207" i="4"/>
  <c r="Y231" i="4"/>
  <c r="X231" i="4"/>
  <c r="X243" i="4"/>
  <c r="X104" i="4"/>
  <c r="X142" i="4"/>
  <c r="X249" i="4"/>
  <c r="Y257" i="4"/>
  <c r="X257" i="4"/>
  <c r="Y463" i="4"/>
  <c r="X463" i="4"/>
  <c r="Y493" i="4"/>
  <c r="X32" i="4"/>
  <c r="X179" i="4"/>
  <c r="Y12" i="4"/>
  <c r="X12" i="4"/>
  <c r="Y124" i="4"/>
  <c r="X124" i="4"/>
  <c r="Y173" i="4"/>
  <c r="X173" i="4"/>
  <c r="Y197" i="4"/>
  <c r="X197" i="4"/>
  <c r="Y209" i="4"/>
  <c r="X209" i="4"/>
  <c r="Y221" i="4"/>
  <c r="X221" i="4"/>
  <c r="Y233" i="4"/>
  <c r="X233" i="4"/>
  <c r="Y245" i="4"/>
  <c r="X245" i="4"/>
  <c r="Y276" i="4"/>
  <c r="Y499" i="4"/>
  <c r="X499" i="4"/>
  <c r="Y505" i="4"/>
  <c r="Y511" i="4"/>
  <c r="X511" i="4"/>
  <c r="Y541" i="4"/>
  <c r="Y547" i="4"/>
  <c r="X547" i="4"/>
  <c r="X70" i="4"/>
  <c r="X107" i="4"/>
  <c r="X144" i="4"/>
  <c r="X180" i="4"/>
  <c r="X216" i="4"/>
  <c r="X251" i="4"/>
  <c r="Y268" i="4"/>
  <c r="X268" i="4"/>
  <c r="Y280" i="4"/>
  <c r="X280" i="4"/>
  <c r="Y44" i="4"/>
  <c r="X44" i="4"/>
  <c r="Y116" i="4"/>
  <c r="X116" i="4"/>
  <c r="X171" i="4"/>
  <c r="Y450" i="4"/>
  <c r="X450" i="4"/>
  <c r="Y402" i="4"/>
  <c r="X402" i="4"/>
  <c r="Y504" i="4"/>
  <c r="X17" i="4"/>
  <c r="X62" i="4"/>
  <c r="X213" i="4"/>
  <c r="Y373" i="4"/>
  <c r="Y40" i="4"/>
  <c r="X40" i="4"/>
  <c r="Y52" i="4"/>
  <c r="X52" i="4"/>
  <c r="Y64" i="4"/>
  <c r="X64" i="4"/>
  <c r="Y112" i="4"/>
  <c r="X112" i="4"/>
  <c r="Y319" i="4"/>
  <c r="V374" i="4"/>
  <c r="Y428" i="4"/>
  <c r="X428" i="4"/>
  <c r="X34" i="4"/>
  <c r="X71" i="4"/>
  <c r="X145" i="4"/>
  <c r="X181" i="4"/>
  <c r="Y101" i="4"/>
  <c r="X101" i="4"/>
  <c r="L302" i="4"/>
  <c r="M302" i="4" s="1"/>
  <c r="R302" i="4"/>
  <c r="Y375" i="4"/>
  <c r="X375" i="4"/>
  <c r="X80" i="4"/>
  <c r="X225" i="4"/>
  <c r="X444" i="4"/>
  <c r="Y471" i="4"/>
  <c r="X471" i="4"/>
  <c r="Y489" i="4"/>
  <c r="X119" i="4"/>
  <c r="X155" i="4"/>
  <c r="Y501" i="4"/>
  <c r="Y507" i="4"/>
  <c r="Y513" i="4"/>
  <c r="X46" i="4"/>
  <c r="X82" i="4"/>
  <c r="X264" i="4"/>
  <c r="Y327" i="4"/>
  <c r="X327" i="4"/>
  <c r="X47" i="4"/>
  <c r="X83" i="4"/>
  <c r="X157" i="4"/>
  <c r="X228" i="4"/>
  <c r="X300" i="4"/>
  <c r="X373" i="4"/>
  <c r="X489" i="4"/>
  <c r="Y77" i="4"/>
  <c r="X77" i="4"/>
  <c r="Y186" i="4"/>
  <c r="X186" i="4"/>
  <c r="Y102" i="4"/>
  <c r="X102" i="4"/>
  <c r="Y150" i="4"/>
  <c r="X150" i="4"/>
  <c r="Y436" i="4"/>
  <c r="X436" i="4"/>
  <c r="X84" i="4"/>
  <c r="X122" i="4"/>
  <c r="X158" i="4"/>
  <c r="Y255" i="4"/>
  <c r="X255" i="4"/>
  <c r="Y100" i="4"/>
  <c r="X100" i="4"/>
  <c r="Y185" i="4"/>
  <c r="X185" i="4"/>
  <c r="Y65" i="4"/>
  <c r="X65" i="4"/>
  <c r="Y137" i="4"/>
  <c r="X137" i="4"/>
  <c r="Y66" i="4"/>
  <c r="X66" i="4"/>
  <c r="Y78" i="4"/>
  <c r="X78" i="4"/>
  <c r="Y90" i="4"/>
  <c r="X90" i="4"/>
  <c r="Y138" i="4"/>
  <c r="X138" i="4"/>
  <c r="Y88" i="4"/>
  <c r="X88" i="4"/>
  <c r="Y76" i="4"/>
  <c r="X76" i="4"/>
  <c r="Y136" i="4"/>
  <c r="X136" i="4"/>
  <c r="R258" i="4"/>
  <c r="Y301" i="4"/>
  <c r="X110" i="4"/>
  <c r="X219" i="4"/>
  <c r="Y234" i="4"/>
  <c r="X234" i="4"/>
  <c r="Y89" i="4"/>
  <c r="X89" i="4"/>
  <c r="Y303" i="4"/>
  <c r="X303" i="4"/>
  <c r="Y309" i="4"/>
  <c r="Y448" i="4"/>
  <c r="X448" i="4"/>
  <c r="X85" i="4"/>
  <c r="X195" i="4"/>
  <c r="Y164" i="4"/>
  <c r="X164" i="4"/>
  <c r="Y212" i="4"/>
  <c r="X212" i="4"/>
  <c r="Y236" i="4"/>
  <c r="X236" i="4"/>
  <c r="Y260" i="4"/>
  <c r="X260" i="4"/>
  <c r="Y297" i="4"/>
  <c r="R412" i="4"/>
  <c r="Y502" i="4"/>
  <c r="X50" i="4"/>
  <c r="X165" i="4"/>
  <c r="Y31" i="4"/>
  <c r="X31" i="4"/>
  <c r="Y43" i="4"/>
  <c r="X43" i="4"/>
  <c r="Y55" i="4"/>
  <c r="X55" i="4"/>
  <c r="Y115" i="4"/>
  <c r="X115" i="4"/>
  <c r="Y127" i="4"/>
  <c r="X127" i="4"/>
  <c r="Y188" i="4"/>
  <c r="X188" i="4"/>
  <c r="X128" i="4"/>
  <c r="X200" i="4"/>
  <c r="X237" i="4"/>
  <c r="X309" i="4"/>
  <c r="X493" i="4"/>
  <c r="Y148" i="4"/>
  <c r="X148" i="4"/>
  <c r="Y307" i="4"/>
  <c r="X307" i="4"/>
  <c r="Y13" i="4"/>
  <c r="X13" i="4"/>
  <c r="Y162" i="4"/>
  <c r="X162" i="4"/>
  <c r="Y198" i="4"/>
  <c r="X198" i="4"/>
  <c r="Y210" i="4"/>
  <c r="X210" i="4"/>
  <c r="Y222" i="4"/>
  <c r="X222" i="4"/>
  <c r="Y246" i="4"/>
  <c r="X246" i="4"/>
  <c r="Y258" i="4"/>
  <c r="X258" i="4"/>
  <c r="X368" i="4"/>
  <c r="Y29" i="4"/>
  <c r="X29" i="4"/>
  <c r="Y41" i="4"/>
  <c r="X41" i="4"/>
  <c r="Y53" i="4"/>
  <c r="X53" i="4"/>
  <c r="Y113" i="4"/>
  <c r="X113" i="4"/>
  <c r="V125" i="4"/>
  <c r="X125" i="4"/>
  <c r="Y174" i="4"/>
  <c r="X174" i="4"/>
  <c r="Y67" i="4"/>
  <c r="X67" i="4"/>
  <c r="Y91" i="4"/>
  <c r="X91" i="4"/>
  <c r="Y139" i="4"/>
  <c r="X139" i="4"/>
  <c r="Y151" i="4"/>
  <c r="X151" i="4"/>
  <c r="Y310" i="4"/>
  <c r="X201" i="4"/>
  <c r="Y434" i="4"/>
  <c r="Y440" i="4"/>
  <c r="N494" i="4"/>
  <c r="O494" i="4" s="1"/>
  <c r="Y272" i="4"/>
  <c r="Y404" i="4"/>
  <c r="Y506" i="4"/>
  <c r="Y518" i="4"/>
  <c r="V72" i="4"/>
  <c r="V78" i="4"/>
  <c r="V156" i="4"/>
  <c r="Y290" i="4"/>
  <c r="Y536" i="4"/>
  <c r="X175" i="4"/>
  <c r="X199" i="4"/>
  <c r="X223" i="4"/>
  <c r="X247" i="4"/>
  <c r="Y532" i="4"/>
  <c r="Y377" i="4"/>
  <c r="Y299" i="4"/>
  <c r="Y491" i="4"/>
  <c r="X377" i="4"/>
  <c r="Y275" i="4"/>
  <c r="Y305" i="4"/>
  <c r="Y311" i="4"/>
  <c r="R317" i="4"/>
  <c r="Y383" i="4"/>
  <c r="Y497" i="4"/>
  <c r="Y515" i="4"/>
  <c r="X42" i="4"/>
  <c r="X114" i="4"/>
  <c r="X426" i="4"/>
  <c r="Y328" i="4"/>
  <c r="Y371" i="4"/>
  <c r="X328" i="4"/>
  <c r="X163" i="4"/>
  <c r="X211" i="4"/>
  <c r="X235" i="4"/>
  <c r="X259" i="4"/>
  <c r="X68" i="4"/>
  <c r="X92" i="4"/>
  <c r="X140" i="4"/>
  <c r="X404" i="4"/>
  <c r="R30" i="4"/>
  <c r="V32" i="4"/>
  <c r="L34" i="4"/>
  <c r="M34" i="4" s="1"/>
  <c r="V69" i="4"/>
  <c r="V105" i="4"/>
  <c r="L188" i="4"/>
  <c r="Y294" i="4"/>
  <c r="Y329" i="4"/>
  <c r="Y379" i="4"/>
  <c r="Y381" i="4"/>
  <c r="L407" i="4"/>
  <c r="M407" i="4" s="1"/>
  <c r="Y429" i="4"/>
  <c r="Y431" i="4"/>
  <c r="Y433" i="4"/>
  <c r="V435" i="4"/>
  <c r="V437" i="4"/>
  <c r="Y439" i="4"/>
  <c r="V502" i="4"/>
  <c r="Y156" i="4"/>
  <c r="Y508" i="4"/>
  <c r="V542" i="4"/>
  <c r="V544" i="4"/>
  <c r="V280" i="4"/>
  <c r="Y292" i="4"/>
  <c r="Y316" i="4"/>
  <c r="Y322" i="4"/>
  <c r="L326" i="4"/>
  <c r="M326" i="4" s="1"/>
  <c r="Y336" i="4"/>
  <c r="Y338" i="4"/>
  <c r="Y340" i="4"/>
  <c r="V342" i="4"/>
  <c r="Y344" i="4"/>
  <c r="Y409" i="4"/>
  <c r="Y411" i="4"/>
  <c r="Y415" i="4"/>
  <c r="Y443" i="4"/>
  <c r="Y445" i="4"/>
  <c r="Y449" i="4"/>
  <c r="Y455" i="4"/>
  <c r="Y479" i="4"/>
  <c r="Y495" i="4"/>
  <c r="Y69" i="4"/>
  <c r="Y398" i="4"/>
  <c r="Y406" i="4"/>
  <c r="Y519" i="4"/>
  <c r="V17" i="4"/>
  <c r="Y287" i="4"/>
  <c r="V345" i="4"/>
  <c r="V501" i="4"/>
  <c r="Y509" i="4"/>
  <c r="Y535" i="4"/>
  <c r="L537" i="4"/>
  <c r="M537" i="4" s="1"/>
  <c r="Y543" i="4"/>
  <c r="Y125" i="4"/>
  <c r="V57" i="4"/>
  <c r="Y270" i="4"/>
  <c r="Y412" i="4"/>
  <c r="Y420" i="4"/>
  <c r="Y425" i="4"/>
  <c r="Y427" i="4"/>
  <c r="R429" i="4"/>
  <c r="Y452" i="4"/>
  <c r="Y456" i="4"/>
  <c r="Y458" i="4"/>
  <c r="Y460" i="4"/>
  <c r="Y464" i="4"/>
  <c r="Y466" i="4"/>
  <c r="Y468" i="4"/>
  <c r="Y470" i="4"/>
  <c r="Y472" i="4"/>
  <c r="Y474" i="4"/>
  <c r="Y147" i="4"/>
  <c r="R163" i="4"/>
  <c r="L165" i="4"/>
  <c r="M165" i="4" s="1"/>
  <c r="N169" i="4"/>
  <c r="O169" i="4" s="1"/>
  <c r="N184" i="4"/>
  <c r="O184" i="4" s="1"/>
  <c r="L175" i="4"/>
  <c r="M175" i="4" s="1"/>
  <c r="R265" i="4"/>
  <c r="Y279" i="4"/>
  <c r="Y278" i="4"/>
  <c r="Y282" i="4"/>
  <c r="V284" i="4"/>
  <c r="Y286" i="4"/>
  <c r="Y269" i="4"/>
  <c r="Y273" i="4"/>
  <c r="Y288" i="4"/>
  <c r="Y281" i="4"/>
  <c r="Y283" i="4"/>
  <c r="Y285" i="4"/>
  <c r="Y277" i="4"/>
  <c r="Y289" i="4"/>
  <c r="Y296" i="4"/>
  <c r="L294" i="4"/>
  <c r="M294" i="4" s="1"/>
  <c r="Y295" i="4"/>
  <c r="L300" i="4"/>
  <c r="M300" i="4" s="1"/>
  <c r="Y313" i="4"/>
  <c r="Y317" i="4"/>
  <c r="Y304" i="4"/>
  <c r="Y306" i="4"/>
  <c r="V308" i="4"/>
  <c r="Y312" i="4"/>
  <c r="Y314" i="4"/>
  <c r="Y318" i="4"/>
  <c r="Y320" i="4"/>
  <c r="Y302" i="4"/>
  <c r="Y337" i="4"/>
  <c r="Y339" i="4"/>
  <c r="Y341" i="4"/>
  <c r="Y345" i="4"/>
  <c r="Y347" i="4"/>
  <c r="Y326" i="4"/>
  <c r="Y323" i="4"/>
  <c r="Y325" i="4"/>
  <c r="Y331" i="4"/>
  <c r="Y333" i="4"/>
  <c r="Y349" i="4"/>
  <c r="V351" i="4"/>
  <c r="V353" i="4"/>
  <c r="Y355" i="4"/>
  <c r="Y357" i="4"/>
  <c r="Y351" i="4"/>
  <c r="L348" i="4"/>
  <c r="M348" i="4" s="1"/>
  <c r="Y350" i="4"/>
  <c r="Y342" i="4"/>
  <c r="Y324" i="4"/>
  <c r="Y332" i="4"/>
  <c r="Y348" i="4"/>
  <c r="Y352" i="4"/>
  <c r="Y354" i="4"/>
  <c r="Y356" i="4"/>
  <c r="Y335" i="4"/>
  <c r="Y370" i="4"/>
  <c r="Y372" i="4"/>
  <c r="Y374" i="4"/>
  <c r="Y376" i="4"/>
  <c r="R378" i="4"/>
  <c r="L385" i="4"/>
  <c r="Y408" i="4"/>
  <c r="Y367" i="4"/>
  <c r="Y378" i="4"/>
  <c r="Y410" i="4"/>
  <c r="Y366" i="4"/>
  <c r="Y361" i="4"/>
  <c r="Y363" i="4"/>
  <c r="Y365" i="4"/>
  <c r="Y385" i="4"/>
  <c r="Y387" i="4"/>
  <c r="Y389" i="4"/>
  <c r="Y393" i="4"/>
  <c r="Y395" i="4"/>
  <c r="Y397" i="4"/>
  <c r="Y399" i="4"/>
  <c r="Y401" i="4"/>
  <c r="Y414" i="4"/>
  <c r="Y416" i="4"/>
  <c r="Y418" i="4"/>
  <c r="Y359" i="4"/>
  <c r="Y380" i="4"/>
  <c r="R384" i="4"/>
  <c r="Y403" i="4"/>
  <c r="Y405" i="4"/>
  <c r="Y369" i="4"/>
  <c r="Y384" i="4"/>
  <c r="Y391" i="4"/>
  <c r="Y360" i="4"/>
  <c r="Y362" i="4"/>
  <c r="Y364" i="4"/>
  <c r="Y386" i="4"/>
  <c r="Y388" i="4"/>
  <c r="Y390" i="4"/>
  <c r="Y392" i="4"/>
  <c r="Y394" i="4"/>
  <c r="Y396" i="4"/>
  <c r="Y400" i="4"/>
  <c r="Y413" i="4"/>
  <c r="Y417" i="4"/>
  <c r="Y419" i="4"/>
  <c r="Y421" i="4"/>
  <c r="Y382" i="4"/>
  <c r="Y435" i="4"/>
  <c r="Y476" i="4"/>
  <c r="Y480" i="4"/>
  <c r="Y490" i="4"/>
  <c r="Y492" i="4"/>
  <c r="Y521" i="4"/>
  <c r="L424" i="4"/>
  <c r="M424" i="4" s="1"/>
  <c r="Y538" i="4"/>
  <c r="Y482" i="4"/>
  <c r="Y523" i="4"/>
  <c r="Y424" i="4"/>
  <c r="Y496" i="4"/>
  <c r="Y498" i="4"/>
  <c r="Y500" i="4"/>
  <c r="L510" i="4"/>
  <c r="M510" i="4" s="1"/>
  <c r="Y531" i="4"/>
  <c r="Y533" i="4"/>
  <c r="Y462" i="4"/>
  <c r="Y488" i="4"/>
  <c r="Y517" i="4"/>
  <c r="Y537" i="4"/>
  <c r="Y454" i="4"/>
  <c r="Y484" i="4"/>
  <c r="Y432" i="4"/>
  <c r="Y451" i="4"/>
  <c r="Y453" i="4"/>
  <c r="Y457" i="4"/>
  <c r="Y459" i="4"/>
  <c r="Y461" i="4"/>
  <c r="Y465" i="4"/>
  <c r="Y467" i="4"/>
  <c r="Y469" i="4"/>
  <c r="Y473" i="4"/>
  <c r="R475" i="4"/>
  <c r="Y512" i="4"/>
  <c r="Y514" i="4"/>
  <c r="Y475" i="4"/>
  <c r="Y477" i="4"/>
  <c r="Y481" i="4"/>
  <c r="Y483" i="4"/>
  <c r="Y485" i="4"/>
  <c r="Y516" i="4"/>
  <c r="Y520" i="4"/>
  <c r="Y522" i="4"/>
  <c r="Y524" i="4"/>
  <c r="Y526" i="4"/>
  <c r="Y528" i="4"/>
  <c r="Y530" i="4"/>
  <c r="U549" i="4"/>
  <c r="Y494" i="4"/>
  <c r="Y437" i="4"/>
  <c r="Y441" i="4"/>
  <c r="Y525" i="4"/>
  <c r="V529" i="4"/>
  <c r="Y527" i="4"/>
  <c r="Y486" i="4"/>
  <c r="Y438" i="4"/>
  <c r="Y545" i="4"/>
  <c r="Y540" i="4"/>
  <c r="Y544" i="4"/>
  <c r="Y546" i="4"/>
  <c r="L85" i="4"/>
  <c r="M85" i="4" s="1"/>
  <c r="V100" i="4"/>
  <c r="R69" i="4"/>
  <c r="L71" i="4"/>
  <c r="M71" i="4" s="1"/>
  <c r="L63" i="4"/>
  <c r="M63" i="4" s="1"/>
  <c r="V23" i="4"/>
  <c r="Y446" i="4"/>
  <c r="J6" i="4"/>
  <c r="K6" i="4" s="1"/>
  <c r="V34" i="4"/>
  <c r="V38" i="4"/>
  <c r="V51" i="4"/>
  <c r="L61" i="4"/>
  <c r="M61" i="4" s="1"/>
  <c r="L87" i="4"/>
  <c r="V106" i="4"/>
  <c r="V124" i="4"/>
  <c r="V155" i="4"/>
  <c r="L157" i="4"/>
  <c r="M157" i="4" s="1"/>
  <c r="L171" i="4"/>
  <c r="N171" i="4" s="1"/>
  <c r="O171" i="4" s="1"/>
  <c r="R257" i="4"/>
  <c r="L502" i="4"/>
  <c r="M502" i="4" s="1"/>
  <c r="V132" i="4"/>
  <c r="V254" i="4"/>
  <c r="L353" i="4"/>
  <c r="M353" i="4" s="1"/>
  <c r="R386" i="4"/>
  <c r="R396" i="4"/>
  <c r="R420" i="4"/>
  <c r="R437" i="4"/>
  <c r="Y293" i="4"/>
  <c r="Y487" i="4"/>
  <c r="V130" i="4"/>
  <c r="V173" i="4"/>
  <c r="Y534" i="4"/>
  <c r="R7" i="4"/>
  <c r="V63" i="4"/>
  <c r="V76" i="4"/>
  <c r="V123" i="4"/>
  <c r="V170" i="4"/>
  <c r="V465" i="4"/>
  <c r="V521" i="4"/>
  <c r="V523" i="4"/>
  <c r="L527" i="4"/>
  <c r="M527" i="4" s="1"/>
  <c r="Y308" i="4"/>
  <c r="Y284" i="4"/>
  <c r="Y343" i="4"/>
  <c r="R376" i="4"/>
  <c r="R491" i="4"/>
  <c r="L32" i="4"/>
  <c r="V45" i="4"/>
  <c r="L51" i="4"/>
  <c r="M51" i="4" s="1"/>
  <c r="V101" i="4"/>
  <c r="V127" i="4"/>
  <c r="V148" i="4"/>
  <c r="S152" i="4"/>
  <c r="S192" i="4"/>
  <c r="V190" i="4"/>
  <c r="V467" i="4"/>
  <c r="V478" i="4"/>
  <c r="L509" i="4"/>
  <c r="M509" i="4" s="1"/>
  <c r="Y315" i="4"/>
  <c r="Y271" i="4"/>
  <c r="V10" i="4"/>
  <c r="V5" i="4"/>
  <c r="V13" i="4"/>
  <c r="V346" i="4"/>
  <c r="R404" i="4"/>
  <c r="R456" i="4"/>
  <c r="Y346" i="4"/>
  <c r="V157" i="4"/>
  <c r="V205" i="4"/>
  <c r="R292" i="4"/>
  <c r="R324" i="4"/>
  <c r="Y542" i="4"/>
  <c r="V9" i="4"/>
  <c r="V135" i="4"/>
  <c r="R255" i="4"/>
  <c r="V260" i="4"/>
  <c r="R312" i="4"/>
  <c r="R350" i="4"/>
  <c r="L377" i="4"/>
  <c r="M377" i="4" s="1"/>
  <c r="V388" i="4"/>
  <c r="V440" i="4"/>
  <c r="V447" i="4"/>
  <c r="V451" i="4"/>
  <c r="N453" i="4"/>
  <c r="O453" i="4" s="1"/>
  <c r="V473" i="4"/>
  <c r="Y529" i="4"/>
  <c r="Y353" i="4"/>
  <c r="M195" i="4"/>
  <c r="N195" i="4"/>
  <c r="O195" i="4" s="1"/>
  <c r="K4" i="4"/>
  <c r="S6" i="4"/>
  <c r="V22" i="4"/>
  <c r="V29" i="4"/>
  <c r="L45" i="4"/>
  <c r="M45" i="4" s="1"/>
  <c r="V53" i="4"/>
  <c r="V55" i="4"/>
  <c r="V83" i="4"/>
  <c r="V87" i="4"/>
  <c r="V102" i="4"/>
  <c r="V274" i="4"/>
  <c r="L279" i="4"/>
  <c r="M279" i="4" s="1"/>
  <c r="L295" i="4"/>
  <c r="M295" i="4" s="1"/>
  <c r="V348" i="4"/>
  <c r="V362" i="4"/>
  <c r="L374" i="4"/>
  <c r="M374" i="4" s="1"/>
  <c r="V382" i="4"/>
  <c r="V433" i="4"/>
  <c r="V516" i="4"/>
  <c r="L528" i="4"/>
  <c r="M528" i="4" s="1"/>
  <c r="T549" i="4"/>
  <c r="R13" i="4"/>
  <c r="R354" i="4"/>
  <c r="R374" i="4"/>
  <c r="R435" i="4"/>
  <c r="V475" i="4"/>
  <c r="R523" i="4"/>
  <c r="V533" i="4"/>
  <c r="V18" i="4"/>
  <c r="R40" i="4"/>
  <c r="R61" i="4"/>
  <c r="V202" i="4"/>
  <c r="V259" i="4"/>
  <c r="V269" i="4"/>
  <c r="L271" i="4"/>
  <c r="M271" i="4" s="1"/>
  <c r="R276" i="4"/>
  <c r="V292" i="4"/>
  <c r="V324" i="4"/>
  <c r="V350" i="4"/>
  <c r="N362" i="4"/>
  <c r="O362" i="4" s="1"/>
  <c r="R366" i="4"/>
  <c r="V369" i="4"/>
  <c r="V377" i="4"/>
  <c r="V404" i="4"/>
  <c r="V420" i="4"/>
  <c r="L433" i="4"/>
  <c r="M433" i="4" s="1"/>
  <c r="L437" i="4"/>
  <c r="M437" i="4" s="1"/>
  <c r="N467" i="4"/>
  <c r="O467" i="4" s="1"/>
  <c r="V497" i="4"/>
  <c r="V528" i="4"/>
  <c r="V535" i="4"/>
  <c r="R8" i="4"/>
  <c r="V40" i="4"/>
  <c r="V47" i="4"/>
  <c r="V73" i="4"/>
  <c r="V85" i="4"/>
  <c r="V93" i="4"/>
  <c r="L95" i="4"/>
  <c r="N95" i="4" s="1"/>
  <c r="O95" i="4" s="1"/>
  <c r="R124" i="4"/>
  <c r="V133" i="4"/>
  <c r="V138" i="4"/>
  <c r="V143" i="4"/>
  <c r="V151" i="4"/>
  <c r="V253" i="4"/>
  <c r="V256" i="4"/>
  <c r="V278" i="4"/>
  <c r="V331" i="4"/>
  <c r="K362" i="4"/>
  <c r="V368" i="4"/>
  <c r="V380" i="4"/>
  <c r="L382" i="4"/>
  <c r="M382" i="4" s="1"/>
  <c r="L458" i="4"/>
  <c r="M458" i="4" s="1"/>
  <c r="L472" i="4"/>
  <c r="M472" i="4" s="1"/>
  <c r="R497" i="4"/>
  <c r="V140" i="4"/>
  <c r="N292" i="4"/>
  <c r="O292" i="4" s="1"/>
  <c r="N324" i="4"/>
  <c r="O324" i="4" s="1"/>
  <c r="V537" i="4"/>
  <c r="S14" i="4"/>
  <c r="X14" i="4" s="1"/>
  <c r="S19" i="4"/>
  <c r="V25" i="4"/>
  <c r="V188" i="4"/>
  <c r="V255" i="4"/>
  <c r="V258" i="4"/>
  <c r="L260" i="4"/>
  <c r="M260" i="4" s="1"/>
  <c r="L280" i="4"/>
  <c r="M280" i="4" s="1"/>
  <c r="V286" i="4"/>
  <c r="L305" i="4"/>
  <c r="M305" i="4" s="1"/>
  <c r="V322" i="4"/>
  <c r="V330" i="4"/>
  <c r="R352" i="4"/>
  <c r="R362" i="4"/>
  <c r="V365" i="4"/>
  <c r="V458" i="4"/>
  <c r="V480" i="4"/>
  <c r="R499" i="4"/>
  <c r="V524" i="4"/>
  <c r="R47" i="4"/>
  <c r="N91" i="4"/>
  <c r="O91" i="4" s="1"/>
  <c r="R256" i="4"/>
  <c r="R282" i="4"/>
  <c r="R53" i="4"/>
  <c r="R67" i="4"/>
  <c r="S166" i="4"/>
  <c r="V165" i="4"/>
  <c r="V182" i="4"/>
  <c r="R190" i="4"/>
  <c r="L351" i="4"/>
  <c r="R370" i="4"/>
  <c r="V396" i="4"/>
  <c r="V407" i="4"/>
  <c r="V412" i="4"/>
  <c r="V439" i="4"/>
  <c r="R453" i="4"/>
  <c r="V489" i="4"/>
  <c r="L516" i="4"/>
  <c r="M516" i="4" s="1"/>
  <c r="V519" i="4"/>
  <c r="N538" i="4"/>
  <c r="O538" i="4" s="1"/>
  <c r="Q549" i="4"/>
  <c r="K206" i="4"/>
  <c r="N206" i="4"/>
  <c r="O206" i="4" s="1"/>
  <c r="K185" i="4"/>
  <c r="N185" i="4"/>
  <c r="O185" i="4" s="1"/>
  <c r="V415" i="4"/>
  <c r="L415" i="4"/>
  <c r="M415" i="4" s="1"/>
  <c r="V8" i="4"/>
  <c r="P27" i="4"/>
  <c r="R21" i="4"/>
  <c r="R27" i="4" s="1"/>
  <c r="R28" i="4" s="1"/>
  <c r="V108" i="4"/>
  <c r="L108" i="4"/>
  <c r="M108" i="4" s="1"/>
  <c r="K110" i="4"/>
  <c r="R117" i="4"/>
  <c r="V117" i="4"/>
  <c r="V129" i="4"/>
  <c r="K150" i="4"/>
  <c r="J152" i="4"/>
  <c r="K152" i="4" s="1"/>
  <c r="K170" i="4"/>
  <c r="N170" i="4"/>
  <c r="O170" i="4" s="1"/>
  <c r="V229" i="4"/>
  <c r="L229" i="4"/>
  <c r="K231" i="4"/>
  <c r="N231" i="4"/>
  <c r="O231" i="4" s="1"/>
  <c r="K239" i="4"/>
  <c r="N239" i="4"/>
  <c r="O239" i="4" s="1"/>
  <c r="S266" i="4"/>
  <c r="L264" i="4"/>
  <c r="M264" i="4" s="1"/>
  <c r="V264" i="4"/>
  <c r="V276" i="4"/>
  <c r="V340" i="4"/>
  <c r="R340" i="4"/>
  <c r="V376" i="4"/>
  <c r="L410" i="4"/>
  <c r="M410" i="4" s="1"/>
  <c r="V410" i="4"/>
  <c r="V520" i="4"/>
  <c r="R520" i="4"/>
  <c r="V270" i="4"/>
  <c r="R270" i="4"/>
  <c r="L270" i="4"/>
  <c r="M270" i="4" s="1"/>
  <c r="V297" i="4"/>
  <c r="R297" i="4"/>
  <c r="L297" i="4"/>
  <c r="M297" i="4" s="1"/>
  <c r="L485" i="4"/>
  <c r="M485" i="4" s="1"/>
  <c r="V485" i="4"/>
  <c r="R485" i="4"/>
  <c r="V262" i="4"/>
  <c r="R262" i="4"/>
  <c r="L262" i="4"/>
  <c r="M262" i="4" s="1"/>
  <c r="R43" i="4"/>
  <c r="L43" i="4"/>
  <c r="P152" i="4"/>
  <c r="V152" i="4" s="1"/>
  <c r="V150" i="4"/>
  <c r="R150" i="4"/>
  <c r="V217" i="4"/>
  <c r="L217" i="4"/>
  <c r="V7" i="4"/>
  <c r="V65" i="4"/>
  <c r="R65" i="4"/>
  <c r="R81" i="4"/>
  <c r="V81" i="4"/>
  <c r="L81" i="4"/>
  <c r="N81" i="4" s="1"/>
  <c r="O81" i="4" s="1"/>
  <c r="R123" i="4"/>
  <c r="R148" i="4"/>
  <c r="V208" i="4"/>
  <c r="L208" i="4"/>
  <c r="M208" i="4" s="1"/>
  <c r="V245" i="4"/>
  <c r="L245" i="4"/>
  <c r="K247" i="4"/>
  <c r="N247" i="4"/>
  <c r="O247" i="4" s="1"/>
  <c r="L261" i="4"/>
  <c r="M261" i="4" s="1"/>
  <c r="V261" i="4"/>
  <c r="R261" i="4"/>
  <c r="L272" i="4"/>
  <c r="M272" i="4" s="1"/>
  <c r="V272" i="4"/>
  <c r="V302" i="4"/>
  <c r="L364" i="4"/>
  <c r="M364" i="4" s="1"/>
  <c r="V364" i="4"/>
  <c r="V476" i="4"/>
  <c r="L476" i="4"/>
  <c r="M476" i="4" s="1"/>
  <c r="K108" i="4"/>
  <c r="V249" i="4"/>
  <c r="L249" i="4"/>
  <c r="V12" i="4"/>
  <c r="R12" i="4"/>
  <c r="V154" i="4"/>
  <c r="R154" i="4"/>
  <c r="K219" i="4"/>
  <c r="N219" i="4"/>
  <c r="O219" i="4" s="1"/>
  <c r="R17" i="4"/>
  <c r="V59" i="4"/>
  <c r="L59" i="4"/>
  <c r="M59" i="4" s="1"/>
  <c r="R72" i="4"/>
  <c r="R128" i="4"/>
  <c r="R145" i="4"/>
  <c r="V145" i="4"/>
  <c r="V225" i="4"/>
  <c r="L225" i="4"/>
  <c r="K227" i="4"/>
  <c r="N227" i="4"/>
  <c r="O227" i="4" s="1"/>
  <c r="T267" i="4"/>
  <c r="L263" i="4"/>
  <c r="M263" i="4" s="1"/>
  <c r="V263" i="4"/>
  <c r="N269" i="4"/>
  <c r="O269" i="4" s="1"/>
  <c r="R272" i="4"/>
  <c r="R306" i="4"/>
  <c r="R364" i="4"/>
  <c r="V141" i="4"/>
  <c r="L141" i="4"/>
  <c r="M141" i="4" s="1"/>
  <c r="R91" i="4"/>
  <c r="V91" i="4"/>
  <c r="V237" i="4"/>
  <c r="L237" i="4"/>
  <c r="L11" i="4"/>
  <c r="M11" i="4" s="1"/>
  <c r="V11" i="4"/>
  <c r="R11" i="4"/>
  <c r="R42" i="4"/>
  <c r="V42" i="4"/>
  <c r="R59" i="4"/>
  <c r="K111" i="4"/>
  <c r="S187" i="4"/>
  <c r="K235" i="4"/>
  <c r="N235" i="4"/>
  <c r="O235" i="4" s="1"/>
  <c r="R263" i="4"/>
  <c r="N271" i="4"/>
  <c r="O271" i="4" s="1"/>
  <c r="V288" i="4"/>
  <c r="R288" i="4"/>
  <c r="R316" i="4"/>
  <c r="L316" i="4"/>
  <c r="M316" i="4" s="1"/>
  <c r="L319" i="4"/>
  <c r="M319" i="4" s="1"/>
  <c r="V319" i="4"/>
  <c r="R319" i="4"/>
  <c r="V356" i="4"/>
  <c r="R356" i="4"/>
  <c r="V472" i="4"/>
  <c r="V509" i="4"/>
  <c r="V36" i="4"/>
  <c r="L36" i="4"/>
  <c r="M36" i="4" s="1"/>
  <c r="K80" i="4"/>
  <c r="J103" i="4"/>
  <c r="K103" i="4" s="1"/>
  <c r="J121" i="4"/>
  <c r="K121" i="4" s="1"/>
  <c r="R120" i="4"/>
  <c r="V120" i="4"/>
  <c r="V181" i="4"/>
  <c r="R181" i="4"/>
  <c r="K183" i="4"/>
  <c r="N183" i="4"/>
  <c r="O183" i="4" s="1"/>
  <c r="V233" i="4"/>
  <c r="L233" i="4"/>
  <c r="V241" i="4"/>
  <c r="L241" i="4"/>
  <c r="K243" i="4"/>
  <c r="N243" i="4"/>
  <c r="O243" i="4" s="1"/>
  <c r="K305" i="4"/>
  <c r="L310" i="4"/>
  <c r="M310" i="4" s="1"/>
  <c r="V310" i="4"/>
  <c r="R314" i="4"/>
  <c r="V314" i="4"/>
  <c r="R99" i="4"/>
  <c r="V99" i="4"/>
  <c r="R49" i="4"/>
  <c r="V49" i="4"/>
  <c r="P19" i="4"/>
  <c r="V16" i="4"/>
  <c r="R16" i="4"/>
  <c r="V134" i="4"/>
  <c r="R134" i="4"/>
  <c r="R151" i="4"/>
  <c r="K168" i="4"/>
  <c r="N168" i="4"/>
  <c r="O168" i="4" s="1"/>
  <c r="L186" i="4"/>
  <c r="M186" i="4" s="1"/>
  <c r="V186" i="4"/>
  <c r="R200" i="4"/>
  <c r="L200" i="4"/>
  <c r="M200" i="4" s="1"/>
  <c r="V204" i="4"/>
  <c r="V221" i="4"/>
  <c r="L221" i="4"/>
  <c r="K223" i="4"/>
  <c r="N223" i="4"/>
  <c r="O223" i="4" s="1"/>
  <c r="K251" i="4"/>
  <c r="N251" i="4"/>
  <c r="O251" i="4" s="1"/>
  <c r="V268" i="4"/>
  <c r="R268" i="4"/>
  <c r="R310" i="4"/>
  <c r="N348" i="4"/>
  <c r="O348" i="4" s="1"/>
  <c r="K348" i="4"/>
  <c r="V384" i="4"/>
  <c r="V390" i="4"/>
  <c r="R390" i="4"/>
  <c r="V67" i="4"/>
  <c r="V97" i="4"/>
  <c r="V104" i="4"/>
  <c r="V126" i="4"/>
  <c r="V139" i="4"/>
  <c r="V142" i="4"/>
  <c r="V146" i="4"/>
  <c r="P187" i="4"/>
  <c r="V187" i="4" s="1"/>
  <c r="V168" i="4"/>
  <c r="V177" i="4"/>
  <c r="V183" i="4"/>
  <c r="V195" i="4"/>
  <c r="R253" i="4"/>
  <c r="R254" i="4"/>
  <c r="V257" i="4"/>
  <c r="R311" i="4"/>
  <c r="L311" i="4"/>
  <c r="N311" i="4" s="1"/>
  <c r="O311" i="4" s="1"/>
  <c r="K316" i="4"/>
  <c r="V326" i="4"/>
  <c r="R330" i="4"/>
  <c r="L330" i="4"/>
  <c r="M330" i="4" s="1"/>
  <c r="V333" i="4"/>
  <c r="N340" i="4"/>
  <c r="O340" i="4" s="1"/>
  <c r="L398" i="4"/>
  <c r="M398" i="4" s="1"/>
  <c r="R398" i="4"/>
  <c r="K438" i="4"/>
  <c r="V432" i="4"/>
  <c r="V445" i="4"/>
  <c r="L445" i="4"/>
  <c r="M445" i="4" s="1"/>
  <c r="V471" i="4"/>
  <c r="V508" i="4"/>
  <c r="L508" i="4"/>
  <c r="M508" i="4" s="1"/>
  <c r="V24" i="4"/>
  <c r="V75" i="4"/>
  <c r="S103" i="4"/>
  <c r="P149" i="4"/>
  <c r="N143" i="4"/>
  <c r="O143" i="4" s="1"/>
  <c r="V159" i="4"/>
  <c r="V163" i="4"/>
  <c r="V207" i="4"/>
  <c r="V265" i="4"/>
  <c r="V282" i="4"/>
  <c r="L345" i="4"/>
  <c r="M345" i="4" s="1"/>
  <c r="L402" i="4"/>
  <c r="M402" i="4" s="1"/>
  <c r="V402" i="4"/>
  <c r="R432" i="4"/>
  <c r="V438" i="4"/>
  <c r="R445" i="4"/>
  <c r="K450" i="4"/>
  <c r="K465" i="4"/>
  <c r="V482" i="4"/>
  <c r="L482" i="4"/>
  <c r="N482" i="4" s="1"/>
  <c r="O482" i="4" s="1"/>
  <c r="P548" i="4"/>
  <c r="V548" i="4" s="1"/>
  <c r="V540" i="4"/>
  <c r="L10" i="4"/>
  <c r="M10" i="4" s="1"/>
  <c r="V21" i="4"/>
  <c r="R32" i="4"/>
  <c r="S79" i="4"/>
  <c r="R55" i="4"/>
  <c r="R71" i="4"/>
  <c r="L89" i="4"/>
  <c r="N89" i="4" s="1"/>
  <c r="O89" i="4" s="1"/>
  <c r="V98" i="4"/>
  <c r="R106" i="4"/>
  <c r="V116" i="4"/>
  <c r="R122" i="4"/>
  <c r="R127" i="4"/>
  <c r="V137" i="4"/>
  <c r="P160" i="4"/>
  <c r="V176" i="4"/>
  <c r="V185" i="4"/>
  <c r="L196" i="4"/>
  <c r="R284" i="4"/>
  <c r="V343" i="4"/>
  <c r="R369" i="4"/>
  <c r="L369" i="4"/>
  <c r="M369" i="4" s="1"/>
  <c r="L414" i="4"/>
  <c r="M414" i="4" s="1"/>
  <c r="R414" i="4"/>
  <c r="L444" i="4"/>
  <c r="M444" i="4" s="1"/>
  <c r="L503" i="4"/>
  <c r="M503" i="4" s="1"/>
  <c r="R503" i="4"/>
  <c r="N8" i="4"/>
  <c r="O8" i="4" s="1"/>
  <c r="Q15" i="4"/>
  <c r="V26" i="4"/>
  <c r="R38" i="4"/>
  <c r="R45" i="4"/>
  <c r="L57" i="4"/>
  <c r="M57" i="4" s="1"/>
  <c r="R77" i="4"/>
  <c r="N83" i="4"/>
  <c r="O83" i="4" s="1"/>
  <c r="R105" i="4"/>
  <c r="R153" i="4"/>
  <c r="N163" i="4"/>
  <c r="O163" i="4" s="1"/>
  <c r="N190" i="4"/>
  <c r="V206" i="4"/>
  <c r="R259" i="4"/>
  <c r="V277" i="4"/>
  <c r="R278" i="4"/>
  <c r="R304" i="4"/>
  <c r="V318" i="4"/>
  <c r="V360" i="4"/>
  <c r="V372" i="4"/>
  <c r="L394" i="4"/>
  <c r="M394" i="4" s="1"/>
  <c r="V394" i="4"/>
  <c r="V429" i="4"/>
  <c r="L431" i="4"/>
  <c r="M431" i="4" s="1"/>
  <c r="V431" i="4"/>
  <c r="R431" i="4"/>
  <c r="V484" i="4"/>
  <c r="N486" i="4"/>
  <c r="O486" i="4" s="1"/>
  <c r="L507" i="4"/>
  <c r="M507" i="4" s="1"/>
  <c r="V507" i="4"/>
  <c r="V527" i="4"/>
  <c r="R6" i="4"/>
  <c r="R9" i="4"/>
  <c r="T15" i="4"/>
  <c r="L93" i="4"/>
  <c r="N93" i="4" s="1"/>
  <c r="O93" i="4" s="1"/>
  <c r="V95" i="4"/>
  <c r="L110" i="4"/>
  <c r="M110" i="4" s="1"/>
  <c r="L111" i="4"/>
  <c r="M111" i="4" s="1"/>
  <c r="V112" i="4"/>
  <c r="V119" i="4"/>
  <c r="V122" i="4"/>
  <c r="V158" i="4"/>
  <c r="K163" i="4"/>
  <c r="V169" i="4"/>
  <c r="V180" i="4"/>
  <c r="V184" i="4"/>
  <c r="K190" i="4"/>
  <c r="L198" i="4"/>
  <c r="M198" i="4" s="1"/>
  <c r="V211" i="4"/>
  <c r="V215" i="4"/>
  <c r="V219" i="4"/>
  <c r="V223" i="4"/>
  <c r="V227" i="4"/>
  <c r="V231" i="4"/>
  <c r="V235" i="4"/>
  <c r="V239" i="4"/>
  <c r="V243" i="4"/>
  <c r="V247" i="4"/>
  <c r="V251" i="4"/>
  <c r="P321" i="4"/>
  <c r="V300" i="4"/>
  <c r="L308" i="4"/>
  <c r="M308" i="4" s="1"/>
  <c r="R336" i="4"/>
  <c r="V336" i="4"/>
  <c r="K338" i="4"/>
  <c r="V352" i="4"/>
  <c r="L406" i="4"/>
  <c r="M406" i="4" s="1"/>
  <c r="R406" i="4"/>
  <c r="V427" i="4"/>
  <c r="R444" i="4"/>
  <c r="V492" i="4"/>
  <c r="V30" i="4"/>
  <c r="U15" i="4"/>
  <c r="N87" i="4"/>
  <c r="O87" i="4" s="1"/>
  <c r="V89" i="4"/>
  <c r="V153" i="4"/>
  <c r="U161" i="4"/>
  <c r="V178" i="4"/>
  <c r="N200" i="4"/>
  <c r="O200" i="4" s="1"/>
  <c r="P266" i="4"/>
  <c r="U267" i="4"/>
  <c r="V295" i="4"/>
  <c r="K297" i="4"/>
  <c r="V304" i="4"/>
  <c r="V328" i="4"/>
  <c r="R328" i="4"/>
  <c r="L333" i="4"/>
  <c r="M333" i="4" s="1"/>
  <c r="R338" i="4"/>
  <c r="L338" i="4"/>
  <c r="M338" i="4" s="1"/>
  <c r="L344" i="4"/>
  <c r="M344" i="4" s="1"/>
  <c r="R344" i="4"/>
  <c r="R357" i="4"/>
  <c r="R365" i="4"/>
  <c r="L365" i="4"/>
  <c r="N365" i="4" s="1"/>
  <c r="O365" i="4" s="1"/>
  <c r="V391" i="4"/>
  <c r="L418" i="4"/>
  <c r="M418" i="4" s="1"/>
  <c r="V418" i="4"/>
  <c r="R427" i="4"/>
  <c r="L443" i="4"/>
  <c r="V443" i="4"/>
  <c r="V455" i="4"/>
  <c r="R455" i="4"/>
  <c r="V486" i="4"/>
  <c r="L515" i="4"/>
  <c r="M515" i="4" s="1"/>
  <c r="V515" i="4"/>
  <c r="V357" i="4"/>
  <c r="V379" i="4"/>
  <c r="V426" i="4"/>
  <c r="L435" i="4"/>
  <c r="M435" i="4" s="1"/>
  <c r="L440" i="4"/>
  <c r="M440" i="4" s="1"/>
  <c r="V444" i="4"/>
  <c r="V456" i="4"/>
  <c r="L460" i="4"/>
  <c r="M460" i="4" s="1"/>
  <c r="L478" i="4"/>
  <c r="N478" i="4" s="1"/>
  <c r="O478" i="4" s="1"/>
  <c r="L497" i="4"/>
  <c r="M497" i="4" s="1"/>
  <c r="L536" i="4"/>
  <c r="M536" i="4" s="1"/>
  <c r="V538" i="4"/>
  <c r="S548" i="4"/>
  <c r="V359" i="4"/>
  <c r="V371" i="4"/>
  <c r="L397" i="4"/>
  <c r="N397" i="4" s="1"/>
  <c r="O397" i="4" s="1"/>
  <c r="L405" i="4"/>
  <c r="L413" i="4"/>
  <c r="L421" i="4"/>
  <c r="M421" i="4" s="1"/>
  <c r="L438" i="4"/>
  <c r="M438" i="4" s="1"/>
  <c r="L450" i="4"/>
  <c r="M450" i="4" s="1"/>
  <c r="L454" i="4"/>
  <c r="M454" i="4" s="1"/>
  <c r="L465" i="4"/>
  <c r="M465" i="4" s="1"/>
  <c r="V494" i="4"/>
  <c r="L498" i="4"/>
  <c r="M498" i="4" s="1"/>
  <c r="L501" i="4"/>
  <c r="M501" i="4" s="1"/>
  <c r="R511" i="4"/>
  <c r="R519" i="4"/>
  <c r="V522" i="4"/>
  <c r="L529" i="4"/>
  <c r="M529" i="4" s="1"/>
  <c r="L530" i="4"/>
  <c r="M530" i="4" s="1"/>
  <c r="L535" i="4"/>
  <c r="M535" i="4" s="1"/>
  <c r="N326" i="4"/>
  <c r="O326" i="4" s="1"/>
  <c r="V327" i="4"/>
  <c r="N424" i="4"/>
  <c r="O424" i="4" s="1"/>
  <c r="L425" i="4"/>
  <c r="M425" i="4" s="1"/>
  <c r="V460" i="4"/>
  <c r="L462" i="4"/>
  <c r="M462" i="4" s="1"/>
  <c r="R467" i="4"/>
  <c r="L480" i="4"/>
  <c r="N480" i="4" s="1"/>
  <c r="O480" i="4" s="1"/>
  <c r="R487" i="4"/>
  <c r="V491" i="4"/>
  <c r="V505" i="4"/>
  <c r="R518" i="4"/>
  <c r="V525" i="4"/>
  <c r="R535" i="4"/>
  <c r="V536" i="4"/>
  <c r="R542" i="4"/>
  <c r="V307" i="4"/>
  <c r="V316" i="4"/>
  <c r="V392" i="4"/>
  <c r="V400" i="4"/>
  <c r="V408" i="4"/>
  <c r="V416" i="4"/>
  <c r="V462" i="4"/>
  <c r="V500" i="4"/>
  <c r="V510" i="4"/>
  <c r="V513" i="4"/>
  <c r="V517" i="4"/>
  <c r="N64" i="4"/>
  <c r="O64" i="4" s="1"/>
  <c r="K64" i="4"/>
  <c r="N35" i="4"/>
  <c r="O35" i="4" s="1"/>
  <c r="K35" i="4"/>
  <c r="K51" i="4"/>
  <c r="N58" i="4"/>
  <c r="O58" i="4" s="1"/>
  <c r="K58" i="4"/>
  <c r="N67" i="4"/>
  <c r="O67" i="4" s="1"/>
  <c r="K67" i="4"/>
  <c r="N34" i="4"/>
  <c r="O34" i="4" s="1"/>
  <c r="K34" i="4"/>
  <c r="N41" i="4"/>
  <c r="O41" i="4" s="1"/>
  <c r="K41" i="4"/>
  <c r="K57" i="4"/>
  <c r="N47" i="4"/>
  <c r="O47" i="4" s="1"/>
  <c r="K47" i="4"/>
  <c r="N54" i="4"/>
  <c r="O54" i="4" s="1"/>
  <c r="K54" i="4"/>
  <c r="N70" i="4"/>
  <c r="O70" i="4" s="1"/>
  <c r="K70" i="4"/>
  <c r="N30" i="4"/>
  <c r="K30" i="4"/>
  <c r="N37" i="4"/>
  <c r="O37" i="4" s="1"/>
  <c r="K37" i="4"/>
  <c r="N53" i="4"/>
  <c r="O53" i="4" s="1"/>
  <c r="K53" i="4"/>
  <c r="N60" i="4"/>
  <c r="O60" i="4" s="1"/>
  <c r="K60" i="4"/>
  <c r="N69" i="4"/>
  <c r="O69" i="4" s="1"/>
  <c r="K69" i="4"/>
  <c r="N157" i="4"/>
  <c r="K157" i="4"/>
  <c r="J14" i="4"/>
  <c r="K7" i="4"/>
  <c r="N7" i="4"/>
  <c r="M7" i="4"/>
  <c r="K36" i="4"/>
  <c r="N44" i="4"/>
  <c r="O44" i="4" s="1"/>
  <c r="M44" i="4"/>
  <c r="N50" i="4"/>
  <c r="O50" i="4" s="1"/>
  <c r="K50" i="4"/>
  <c r="N59" i="4"/>
  <c r="O59" i="4" s="1"/>
  <c r="K59" i="4"/>
  <c r="K66" i="4"/>
  <c r="K9" i="4"/>
  <c r="N9" i="4"/>
  <c r="O9" i="4" s="1"/>
  <c r="N48" i="4"/>
  <c r="O48" i="4" s="1"/>
  <c r="K48" i="4"/>
  <c r="N31" i="4"/>
  <c r="O31" i="4" s="1"/>
  <c r="K31" i="4"/>
  <c r="N33" i="4"/>
  <c r="O33" i="4" s="1"/>
  <c r="K33" i="4"/>
  <c r="N42" i="4"/>
  <c r="O42" i="4" s="1"/>
  <c r="K42" i="4"/>
  <c r="N49" i="4"/>
  <c r="O49" i="4" s="1"/>
  <c r="K49" i="4"/>
  <c r="K56" i="4"/>
  <c r="N65" i="4"/>
  <c r="O65" i="4" s="1"/>
  <c r="K65" i="4"/>
  <c r="K16" i="4"/>
  <c r="J19" i="4"/>
  <c r="J27" i="4"/>
  <c r="K21" i="4"/>
  <c r="K32" i="4"/>
  <c r="K39" i="4"/>
  <c r="N46" i="4"/>
  <c r="O46" i="4" s="1"/>
  <c r="K46" i="4"/>
  <c r="N55" i="4"/>
  <c r="O55" i="4" s="1"/>
  <c r="K55" i="4"/>
  <c r="N62" i="4"/>
  <c r="O62" i="4" s="1"/>
  <c r="K62" i="4"/>
  <c r="N71" i="4"/>
  <c r="O71" i="4" s="1"/>
  <c r="K71" i="4"/>
  <c r="N40" i="4"/>
  <c r="O40" i="4" s="1"/>
  <c r="K40" i="4"/>
  <c r="N63" i="4"/>
  <c r="O63" i="4" s="1"/>
  <c r="K63" i="4"/>
  <c r="K11" i="4"/>
  <c r="P28" i="4"/>
  <c r="J79" i="4"/>
  <c r="K79" i="4" s="1"/>
  <c r="K29" i="4"/>
  <c r="N38" i="4"/>
  <c r="O38" i="4" s="1"/>
  <c r="K38" i="4"/>
  <c r="K45" i="4"/>
  <c r="N52" i="4"/>
  <c r="O52" i="4" s="1"/>
  <c r="K52" i="4"/>
  <c r="K61" i="4"/>
  <c r="N68" i="4"/>
  <c r="O68" i="4" s="1"/>
  <c r="K68" i="4"/>
  <c r="M80" i="4"/>
  <c r="P121" i="4"/>
  <c r="K270" i="4"/>
  <c r="R35" i="4"/>
  <c r="S27" i="4"/>
  <c r="N80" i="4"/>
  <c r="N82" i="4"/>
  <c r="O82" i="4" s="1"/>
  <c r="N84" i="4"/>
  <c r="O84" i="4" s="1"/>
  <c r="N86" i="4"/>
  <c r="O86" i="4" s="1"/>
  <c r="N88" i="4"/>
  <c r="O88" i="4" s="1"/>
  <c r="N90" i="4"/>
  <c r="O90" i="4" s="1"/>
  <c r="N92" i="4"/>
  <c r="O92" i="4" s="1"/>
  <c r="N94" i="4"/>
  <c r="O94" i="4" s="1"/>
  <c r="N96" i="4"/>
  <c r="O96" i="4" s="1"/>
  <c r="P103" i="4"/>
  <c r="V118" i="4"/>
  <c r="K122" i="4"/>
  <c r="J149" i="4"/>
  <c r="K149" i="4" s="1"/>
  <c r="V131" i="4"/>
  <c r="L162" i="4"/>
  <c r="V162" i="4"/>
  <c r="R162" i="4"/>
  <c r="P166" i="4"/>
  <c r="N165" i="4"/>
  <c r="O165" i="4" s="1"/>
  <c r="K191" i="4"/>
  <c r="N191" i="4"/>
  <c r="L199" i="4"/>
  <c r="M199" i="4" s="1"/>
  <c r="V199" i="4"/>
  <c r="R199" i="4"/>
  <c r="N258" i="4"/>
  <c r="O258" i="4" s="1"/>
  <c r="K258" i="4"/>
  <c r="K259" i="4"/>
  <c r="N259" i="4"/>
  <c r="O259" i="4" s="1"/>
  <c r="K272" i="4"/>
  <c r="K276" i="4"/>
  <c r="N276" i="4"/>
  <c r="O276" i="4" s="1"/>
  <c r="K320" i="4"/>
  <c r="K366" i="4"/>
  <c r="N366" i="4"/>
  <c r="O366" i="4" s="1"/>
  <c r="J160" i="4"/>
  <c r="K257" i="4"/>
  <c r="N257" i="4"/>
  <c r="O257" i="4" s="1"/>
  <c r="L381" i="4"/>
  <c r="M381" i="4" s="1"/>
  <c r="V381" i="4"/>
  <c r="R381" i="4"/>
  <c r="R33" i="4"/>
  <c r="V43" i="4"/>
  <c r="R50" i="4"/>
  <c r="R68" i="4"/>
  <c r="K184" i="4"/>
  <c r="L201" i="4"/>
  <c r="M201" i="4" s="1"/>
  <c r="V201" i="4"/>
  <c r="R201" i="4"/>
  <c r="N205" i="4"/>
  <c r="O205" i="4" s="1"/>
  <c r="K205" i="4"/>
  <c r="N209" i="4"/>
  <c r="O209" i="4" s="1"/>
  <c r="K209" i="4"/>
  <c r="N254" i="4"/>
  <c r="O254" i="4" s="1"/>
  <c r="K254" i="4"/>
  <c r="K255" i="4"/>
  <c r="N255" i="4"/>
  <c r="O255" i="4" s="1"/>
  <c r="J291" i="4"/>
  <c r="K291" i="4" s="1"/>
  <c r="K282" i="4"/>
  <c r="N282" i="4"/>
  <c r="O282" i="4" s="1"/>
  <c r="L287" i="4"/>
  <c r="V287" i="4"/>
  <c r="R287" i="4"/>
  <c r="L296" i="4"/>
  <c r="M296" i="4" s="1"/>
  <c r="V296" i="4"/>
  <c r="R296" i="4"/>
  <c r="K380" i="4"/>
  <c r="N196" i="4"/>
  <c r="O196" i="4" s="1"/>
  <c r="M196" i="4"/>
  <c r="K451" i="4"/>
  <c r="N511" i="4"/>
  <c r="O511" i="4" s="1"/>
  <c r="K511" i="4"/>
  <c r="K536" i="4"/>
  <c r="K8" i="4"/>
  <c r="R29" i="4"/>
  <c r="R41" i="4"/>
  <c r="R52" i="4"/>
  <c r="R62" i="4"/>
  <c r="L144" i="4"/>
  <c r="M144" i="4" s="1"/>
  <c r="R144" i="4"/>
  <c r="K253" i="4"/>
  <c r="N253" i="4"/>
  <c r="J266" i="4"/>
  <c r="P79" i="4"/>
  <c r="R80" i="4"/>
  <c r="R82" i="4"/>
  <c r="M83" i="4"/>
  <c r="R84" i="4"/>
  <c r="R86" i="4"/>
  <c r="M87" i="4"/>
  <c r="R88" i="4"/>
  <c r="R90" i="4"/>
  <c r="M91" i="4"/>
  <c r="R92" i="4"/>
  <c r="R94" i="4"/>
  <c r="M95" i="4"/>
  <c r="R96" i="4"/>
  <c r="R97" i="4"/>
  <c r="V109" i="4"/>
  <c r="V115" i="4"/>
  <c r="S149" i="4"/>
  <c r="X149" i="4" s="1"/>
  <c r="S160" i="4"/>
  <c r="K164" i="4"/>
  <c r="V167" i="4"/>
  <c r="L172" i="4"/>
  <c r="M172" i="4" s="1"/>
  <c r="V172" i="4"/>
  <c r="J192" i="4"/>
  <c r="K192" i="4" s="1"/>
  <c r="K189" i="4"/>
  <c r="N189" i="4"/>
  <c r="P252" i="4"/>
  <c r="V213" i="4"/>
  <c r="N218" i="4"/>
  <c r="O218" i="4" s="1"/>
  <c r="K218" i="4"/>
  <c r="N222" i="4"/>
  <c r="O222" i="4" s="1"/>
  <c r="K222" i="4"/>
  <c r="N226" i="4"/>
  <c r="O226" i="4" s="1"/>
  <c r="K226" i="4"/>
  <c r="N230" i="4"/>
  <c r="O230" i="4" s="1"/>
  <c r="K230" i="4"/>
  <c r="N234" i="4"/>
  <c r="O234" i="4" s="1"/>
  <c r="K234" i="4"/>
  <c r="N238" i="4"/>
  <c r="O238" i="4" s="1"/>
  <c r="K238" i="4"/>
  <c r="N242" i="4"/>
  <c r="O242" i="4" s="1"/>
  <c r="K242" i="4"/>
  <c r="N246" i="4"/>
  <c r="O246" i="4" s="1"/>
  <c r="K246" i="4"/>
  <c r="N250" i="4"/>
  <c r="O250" i="4" s="1"/>
  <c r="K250" i="4"/>
  <c r="K268" i="4"/>
  <c r="V273" i="4"/>
  <c r="R273" i="4"/>
  <c r="K280" i="4"/>
  <c r="L283" i="4"/>
  <c r="V283" i="4"/>
  <c r="R283" i="4"/>
  <c r="K325" i="4"/>
  <c r="L337" i="4"/>
  <c r="M337" i="4" s="1"/>
  <c r="V337" i="4"/>
  <c r="R337" i="4"/>
  <c r="K395" i="4"/>
  <c r="L441" i="4"/>
  <c r="V441" i="4"/>
  <c r="R441" i="4"/>
  <c r="N318" i="4"/>
  <c r="O318" i="4" s="1"/>
  <c r="K318" i="4"/>
  <c r="N458" i="4"/>
  <c r="O458" i="4" s="1"/>
  <c r="M30" i="4"/>
  <c r="R46" i="4"/>
  <c r="R48" i="4"/>
  <c r="R58" i="4"/>
  <c r="R60" i="4"/>
  <c r="R64" i="4"/>
  <c r="R70" i="4"/>
  <c r="R74" i="4"/>
  <c r="R78" i="4"/>
  <c r="K104" i="4"/>
  <c r="K153" i="4"/>
  <c r="K172" i="4"/>
  <c r="V31" i="4"/>
  <c r="V33" i="4"/>
  <c r="V35" i="4"/>
  <c r="V37" i="4"/>
  <c r="V39" i="4"/>
  <c r="V41" i="4"/>
  <c r="V44" i="4"/>
  <c r="V46" i="4"/>
  <c r="V48" i="4"/>
  <c r="V50" i="4"/>
  <c r="V52" i="4"/>
  <c r="V54" i="4"/>
  <c r="V56" i="4"/>
  <c r="V58" i="4"/>
  <c r="V60" i="4"/>
  <c r="V62" i="4"/>
  <c r="V64" i="4"/>
  <c r="V66" i="4"/>
  <c r="V68" i="4"/>
  <c r="V70" i="4"/>
  <c r="V114" i="4"/>
  <c r="V136" i="4"/>
  <c r="V144" i="4"/>
  <c r="V193" i="4"/>
  <c r="S252" i="4"/>
  <c r="Q267" i="4"/>
  <c r="N278" i="4"/>
  <c r="O278" i="4" s="1"/>
  <c r="K278" i="4"/>
  <c r="K354" i="4"/>
  <c r="N354" i="4"/>
  <c r="O354" i="4" s="1"/>
  <c r="N429" i="4"/>
  <c r="O429" i="4" s="1"/>
  <c r="K429" i="4"/>
  <c r="L430" i="4"/>
  <c r="M430" i="4" s="1"/>
  <c r="V430" i="4"/>
  <c r="R430" i="4"/>
  <c r="L142" i="4"/>
  <c r="M142" i="4" s="1"/>
  <c r="R142" i="4"/>
  <c r="K201" i="4"/>
  <c r="N256" i="4"/>
  <c r="O256" i="4" s="1"/>
  <c r="K256" i="4"/>
  <c r="K497" i="4"/>
  <c r="V4" i="4"/>
  <c r="R31" i="4"/>
  <c r="R37" i="4"/>
  <c r="R44" i="4"/>
  <c r="R54" i="4"/>
  <c r="P6" i="4"/>
  <c r="P14" i="4"/>
  <c r="L39" i="4"/>
  <c r="M39" i="4" s="1"/>
  <c r="L56" i="4"/>
  <c r="M56" i="4" s="1"/>
  <c r="L66" i="4"/>
  <c r="M66" i="4" s="1"/>
  <c r="V80" i="4"/>
  <c r="V82" i="4"/>
  <c r="V84" i="4"/>
  <c r="V86" i="4"/>
  <c r="V88" i="4"/>
  <c r="V90" i="4"/>
  <c r="V92" i="4"/>
  <c r="V94" i="4"/>
  <c r="V96" i="4"/>
  <c r="S121" i="4"/>
  <c r="V107" i="4"/>
  <c r="L109" i="4"/>
  <c r="M109" i="4" s="1"/>
  <c r="V110" i="4"/>
  <c r="V113" i="4"/>
  <c r="K141" i="4"/>
  <c r="T161" i="4"/>
  <c r="L164" i="4"/>
  <c r="M164" i="4" s="1"/>
  <c r="V164" i="4"/>
  <c r="R164" i="4"/>
  <c r="L174" i="4"/>
  <c r="V174" i="4"/>
  <c r="L192" i="4"/>
  <c r="J252" i="4"/>
  <c r="K252" i="4" s="1"/>
  <c r="K197" i="4"/>
  <c r="K264" i="4"/>
  <c r="K265" i="4"/>
  <c r="N265" i="4"/>
  <c r="O265" i="4" s="1"/>
  <c r="V275" i="4"/>
  <c r="K374" i="4"/>
  <c r="K411" i="4"/>
  <c r="Q161" i="4"/>
  <c r="K162" i="4"/>
  <c r="N162" i="4"/>
  <c r="L197" i="4"/>
  <c r="M197" i="4" s="1"/>
  <c r="V197" i="4"/>
  <c r="R197" i="4"/>
  <c r="N207" i="4"/>
  <c r="O207" i="4" s="1"/>
  <c r="K207" i="4"/>
  <c r="K262" i="4"/>
  <c r="K263" i="4"/>
  <c r="N281" i="4"/>
  <c r="O281" i="4" s="1"/>
  <c r="K281" i="4"/>
  <c r="M293" i="4"/>
  <c r="N293" i="4"/>
  <c r="O293" i="4" s="1"/>
  <c r="N371" i="4"/>
  <c r="O371" i="4" s="1"/>
  <c r="K371" i="4"/>
  <c r="N533" i="4"/>
  <c r="O533" i="4" s="1"/>
  <c r="K533" i="4"/>
  <c r="V111" i="4"/>
  <c r="K144" i="4"/>
  <c r="J166" i="4"/>
  <c r="K166" i="4" s="1"/>
  <c r="J187" i="4"/>
  <c r="K187" i="4" s="1"/>
  <c r="K169" i="4"/>
  <c r="L194" i="4"/>
  <c r="V194" i="4"/>
  <c r="R194" i="4"/>
  <c r="N199" i="4"/>
  <c r="O199" i="4" s="1"/>
  <c r="K199" i="4"/>
  <c r="V212" i="4"/>
  <c r="R212" i="4"/>
  <c r="N216" i="4"/>
  <c r="O216" i="4" s="1"/>
  <c r="K216" i="4"/>
  <c r="N220" i="4"/>
  <c r="O220" i="4" s="1"/>
  <c r="K220" i="4"/>
  <c r="N224" i="4"/>
  <c r="O224" i="4" s="1"/>
  <c r="K224" i="4"/>
  <c r="N228" i="4"/>
  <c r="O228" i="4" s="1"/>
  <c r="K228" i="4"/>
  <c r="N232" i="4"/>
  <c r="O232" i="4" s="1"/>
  <c r="K232" i="4"/>
  <c r="N236" i="4"/>
  <c r="O236" i="4" s="1"/>
  <c r="K236" i="4"/>
  <c r="N240" i="4"/>
  <c r="O240" i="4" s="1"/>
  <c r="K240" i="4"/>
  <c r="N244" i="4"/>
  <c r="O244" i="4" s="1"/>
  <c r="K244" i="4"/>
  <c r="N248" i="4"/>
  <c r="O248" i="4" s="1"/>
  <c r="K248" i="4"/>
  <c r="N260" i="4"/>
  <c r="O260" i="4" s="1"/>
  <c r="K260" i="4"/>
  <c r="K261" i="4"/>
  <c r="K284" i="4"/>
  <c r="S291" i="4"/>
  <c r="X291" i="4" s="1"/>
  <c r="K386" i="4"/>
  <c r="N386" i="4"/>
  <c r="O386" i="4" s="1"/>
  <c r="R167" i="4"/>
  <c r="R169" i="4"/>
  <c r="V171" i="4"/>
  <c r="K175" i="4"/>
  <c r="V175" i="4"/>
  <c r="V179" i="4"/>
  <c r="R184" i="4"/>
  <c r="R186" i="4"/>
  <c r="R193" i="4"/>
  <c r="V196" i="4"/>
  <c r="K198" i="4"/>
  <c r="V198" i="4"/>
  <c r="K200" i="4"/>
  <c r="V200" i="4"/>
  <c r="V203" i="4"/>
  <c r="R205" i="4"/>
  <c r="R207" i="4"/>
  <c r="R209" i="4"/>
  <c r="V210" i="4"/>
  <c r="R213" i="4"/>
  <c r="V214" i="4"/>
  <c r="R216" i="4"/>
  <c r="R218" i="4"/>
  <c r="R220" i="4"/>
  <c r="R222" i="4"/>
  <c r="R224" i="4"/>
  <c r="R226" i="4"/>
  <c r="R228" i="4"/>
  <c r="R230" i="4"/>
  <c r="R232" i="4"/>
  <c r="R234" i="4"/>
  <c r="R236" i="4"/>
  <c r="R238" i="4"/>
  <c r="R240" i="4"/>
  <c r="R242" i="4"/>
  <c r="R244" i="4"/>
  <c r="R246" i="4"/>
  <c r="R248" i="4"/>
  <c r="R250" i="4"/>
  <c r="K271" i="4"/>
  <c r="V271" i="4"/>
  <c r="R275" i="4"/>
  <c r="K279" i="4"/>
  <c r="V279" i="4"/>
  <c r="R281" i="4"/>
  <c r="V285" i="4"/>
  <c r="R289" i="4"/>
  <c r="N290" i="4"/>
  <c r="O290" i="4" s="1"/>
  <c r="V294" i="4"/>
  <c r="R294" i="4"/>
  <c r="K302" i="4"/>
  <c r="K310" i="4"/>
  <c r="V313" i="4"/>
  <c r="K324" i="4"/>
  <c r="K330" i="4"/>
  <c r="L332" i="4"/>
  <c r="M332" i="4" s="1"/>
  <c r="V332" i="4"/>
  <c r="R332" i="4"/>
  <c r="K336" i="4"/>
  <c r="K337" i="4"/>
  <c r="L339" i="4"/>
  <c r="M339" i="4" s="1"/>
  <c r="V339" i="4"/>
  <c r="R339" i="4"/>
  <c r="V355" i="4"/>
  <c r="R355" i="4"/>
  <c r="S422" i="4"/>
  <c r="X422" i="4" s="1"/>
  <c r="N367" i="4"/>
  <c r="O367" i="4" s="1"/>
  <c r="K367" i="4"/>
  <c r="N376" i="4"/>
  <c r="O376" i="4" s="1"/>
  <c r="K376" i="4"/>
  <c r="N387" i="4"/>
  <c r="O387" i="4" s="1"/>
  <c r="K387" i="4"/>
  <c r="K394" i="4"/>
  <c r="K400" i="4"/>
  <c r="L401" i="4"/>
  <c r="M401" i="4" s="1"/>
  <c r="V401" i="4"/>
  <c r="R401" i="4"/>
  <c r="K406" i="4"/>
  <c r="N406" i="4"/>
  <c r="O406" i="4" s="1"/>
  <c r="K410" i="4"/>
  <c r="K416" i="4"/>
  <c r="L417" i="4"/>
  <c r="M417" i="4" s="1"/>
  <c r="V417" i="4"/>
  <c r="R417" i="4"/>
  <c r="T423" i="4"/>
  <c r="K430" i="4"/>
  <c r="K434" i="4"/>
  <c r="N434" i="4"/>
  <c r="O434" i="4" s="1"/>
  <c r="P192" i="4"/>
  <c r="V192" i="4" s="1"/>
  <c r="V209" i="4"/>
  <c r="V216" i="4"/>
  <c r="V218" i="4"/>
  <c r="V220" i="4"/>
  <c r="V222" i="4"/>
  <c r="V224" i="4"/>
  <c r="V226" i="4"/>
  <c r="V228" i="4"/>
  <c r="V230" i="4"/>
  <c r="V232" i="4"/>
  <c r="V234" i="4"/>
  <c r="V236" i="4"/>
  <c r="V238" i="4"/>
  <c r="V240" i="4"/>
  <c r="V242" i="4"/>
  <c r="V244" i="4"/>
  <c r="V246" i="4"/>
  <c r="V248" i="4"/>
  <c r="V250" i="4"/>
  <c r="L268" i="4"/>
  <c r="V281" i="4"/>
  <c r="L284" i="4"/>
  <c r="M284" i="4" s="1"/>
  <c r="L288" i="4"/>
  <c r="M288" i="4" s="1"/>
  <c r="V289" i="4"/>
  <c r="V290" i="4"/>
  <c r="R290" i="4"/>
  <c r="K300" i="4"/>
  <c r="K317" i="4"/>
  <c r="N317" i="4"/>
  <c r="O317" i="4" s="1"/>
  <c r="L320" i="4"/>
  <c r="M320" i="4" s="1"/>
  <c r="V320" i="4"/>
  <c r="R320" i="4"/>
  <c r="N335" i="4"/>
  <c r="O335" i="4" s="1"/>
  <c r="K335" i="4"/>
  <c r="K360" i="4"/>
  <c r="L361" i="4"/>
  <c r="M361" i="4" s="1"/>
  <c r="V361" i="4"/>
  <c r="R361" i="4"/>
  <c r="V367" i="4"/>
  <c r="K370" i="4"/>
  <c r="N370" i="4"/>
  <c r="O370" i="4" s="1"/>
  <c r="V387" i="4"/>
  <c r="N404" i="4"/>
  <c r="O404" i="4" s="1"/>
  <c r="K404" i="4"/>
  <c r="N420" i="4"/>
  <c r="O420" i="4" s="1"/>
  <c r="K420" i="4"/>
  <c r="V425" i="4"/>
  <c r="N427" i="4"/>
  <c r="O427" i="4" s="1"/>
  <c r="K427" i="4"/>
  <c r="K447" i="4"/>
  <c r="V463" i="4"/>
  <c r="R463" i="4"/>
  <c r="L463" i="4"/>
  <c r="M463" i="4" s="1"/>
  <c r="L167" i="4"/>
  <c r="R189" i="4"/>
  <c r="R191" i="4"/>
  <c r="L193" i="4"/>
  <c r="S298" i="4"/>
  <c r="X298" i="4" s="1"/>
  <c r="P298" i="4"/>
  <c r="V293" i="4"/>
  <c r="R293" i="4"/>
  <c r="K301" i="4"/>
  <c r="K308" i="4"/>
  <c r="K322" i="4"/>
  <c r="J358" i="4"/>
  <c r="K358" i="4" s="1"/>
  <c r="K323" i="4"/>
  <c r="L325" i="4"/>
  <c r="M325" i="4" s="1"/>
  <c r="V325" i="4"/>
  <c r="R325" i="4"/>
  <c r="N357" i="4"/>
  <c r="O357" i="4" s="1"/>
  <c r="M357" i="4"/>
  <c r="N384" i="4"/>
  <c r="O384" i="4" s="1"/>
  <c r="K384" i="4"/>
  <c r="N399" i="4"/>
  <c r="O399" i="4" s="1"/>
  <c r="K399" i="4"/>
  <c r="N405" i="4"/>
  <c r="O405" i="4" s="1"/>
  <c r="M405" i="4"/>
  <c r="K415" i="4"/>
  <c r="N421" i="4"/>
  <c r="O421" i="4" s="1"/>
  <c r="N432" i="4"/>
  <c r="O432" i="4" s="1"/>
  <c r="K432" i="4"/>
  <c r="R168" i="4"/>
  <c r="R170" i="4"/>
  <c r="R176" i="4"/>
  <c r="R180" i="4"/>
  <c r="R183" i="4"/>
  <c r="R185" i="4"/>
  <c r="R195" i="4"/>
  <c r="R204" i="4"/>
  <c r="R206" i="4"/>
  <c r="R208" i="4"/>
  <c r="R211" i="4"/>
  <c r="R215" i="4"/>
  <c r="R217" i="4"/>
  <c r="R219" i="4"/>
  <c r="R221" i="4"/>
  <c r="R223" i="4"/>
  <c r="R225" i="4"/>
  <c r="R227" i="4"/>
  <c r="R229" i="4"/>
  <c r="R231" i="4"/>
  <c r="R233" i="4"/>
  <c r="R235" i="4"/>
  <c r="R237" i="4"/>
  <c r="R239" i="4"/>
  <c r="R241" i="4"/>
  <c r="R243" i="4"/>
  <c r="R245" i="4"/>
  <c r="R247" i="4"/>
  <c r="R249" i="4"/>
  <c r="R251" i="4"/>
  <c r="R269" i="4"/>
  <c r="R277" i="4"/>
  <c r="J321" i="4"/>
  <c r="K321" i="4" s="1"/>
  <c r="N299" i="4"/>
  <c r="K299" i="4"/>
  <c r="L301" i="4"/>
  <c r="M301" i="4" s="1"/>
  <c r="V301" i="4"/>
  <c r="R301" i="4"/>
  <c r="L303" i="4"/>
  <c r="V303" i="4"/>
  <c r="R303" i="4"/>
  <c r="V309" i="4"/>
  <c r="R309" i="4"/>
  <c r="L323" i="4"/>
  <c r="M323" i="4" s="1"/>
  <c r="V323" i="4"/>
  <c r="R323" i="4"/>
  <c r="L329" i="4"/>
  <c r="V329" i="4"/>
  <c r="R329" i="4"/>
  <c r="K333" i="4"/>
  <c r="V335" i="4"/>
  <c r="K340" i="4"/>
  <c r="V341" i="4"/>
  <c r="K345" i="4"/>
  <c r="K364" i="4"/>
  <c r="N379" i="4"/>
  <c r="O379" i="4" s="1"/>
  <c r="K379" i="4"/>
  <c r="N385" i="4"/>
  <c r="O385" i="4" s="1"/>
  <c r="M385" i="4"/>
  <c r="K392" i="4"/>
  <c r="L393" i="4"/>
  <c r="M393" i="4" s="1"/>
  <c r="V393" i="4"/>
  <c r="R393" i="4"/>
  <c r="K398" i="4"/>
  <c r="K402" i="4"/>
  <c r="K408" i="4"/>
  <c r="L409" i="4"/>
  <c r="M409" i="4" s="1"/>
  <c r="V409" i="4"/>
  <c r="R409" i="4"/>
  <c r="K414" i="4"/>
  <c r="N414" i="4"/>
  <c r="O414" i="4" s="1"/>
  <c r="K418" i="4"/>
  <c r="K445" i="4"/>
  <c r="V189" i="4"/>
  <c r="V191" i="4"/>
  <c r="J298" i="4"/>
  <c r="K298" i="4" s="1"/>
  <c r="M299" i="4"/>
  <c r="N307" i="4"/>
  <c r="O307" i="4" s="1"/>
  <c r="K307" i="4"/>
  <c r="K344" i="4"/>
  <c r="N344" i="4"/>
  <c r="O344" i="4" s="1"/>
  <c r="L347" i="4"/>
  <c r="M347" i="4" s="1"/>
  <c r="V347" i="4"/>
  <c r="R347" i="4"/>
  <c r="N352" i="4"/>
  <c r="O352" i="4" s="1"/>
  <c r="M352" i="4"/>
  <c r="N359" i="4"/>
  <c r="J422" i="4"/>
  <c r="K359" i="4"/>
  <c r="N369" i="4"/>
  <c r="O369" i="4" s="1"/>
  <c r="K378" i="4"/>
  <c r="N378" i="4"/>
  <c r="O378" i="4" s="1"/>
  <c r="K382" i="4"/>
  <c r="K388" i="4"/>
  <c r="L389" i="4"/>
  <c r="M389" i="4" s="1"/>
  <c r="V389" i="4"/>
  <c r="R389" i="4"/>
  <c r="V399" i="4"/>
  <c r="K444" i="4"/>
  <c r="P291" i="4"/>
  <c r="K292" i="4"/>
  <c r="N294" i="4"/>
  <c r="O294" i="4" s="1"/>
  <c r="K294" i="4"/>
  <c r="K306" i="4"/>
  <c r="N313" i="4"/>
  <c r="O313" i="4" s="1"/>
  <c r="K313" i="4"/>
  <c r="K315" i="4"/>
  <c r="P358" i="4"/>
  <c r="K372" i="4"/>
  <c r="L373" i="4"/>
  <c r="M373" i="4" s="1"/>
  <c r="V373" i="4"/>
  <c r="R373" i="4"/>
  <c r="N396" i="4"/>
  <c r="O396" i="4" s="1"/>
  <c r="K396" i="4"/>
  <c r="N412" i="4"/>
  <c r="O412" i="4" s="1"/>
  <c r="K412" i="4"/>
  <c r="K425" i="4"/>
  <c r="K456" i="4"/>
  <c r="N456" i="4"/>
  <c r="O456" i="4" s="1"/>
  <c r="V459" i="4"/>
  <c r="R459" i="4"/>
  <c r="L459" i="4"/>
  <c r="M459" i="4" s="1"/>
  <c r="S321" i="4"/>
  <c r="N304" i="4"/>
  <c r="O304" i="4" s="1"/>
  <c r="K312" i="4"/>
  <c r="N312" i="4"/>
  <c r="O312" i="4" s="1"/>
  <c r="L315" i="4"/>
  <c r="M315" i="4" s="1"/>
  <c r="R315" i="4"/>
  <c r="K319" i="4"/>
  <c r="S358" i="4"/>
  <c r="X358" i="4" s="1"/>
  <c r="K326" i="4"/>
  <c r="K331" i="4"/>
  <c r="K332" i="4"/>
  <c r="L334" i="4"/>
  <c r="V334" i="4"/>
  <c r="R334" i="4"/>
  <c r="N350" i="4"/>
  <c r="O350" i="4" s="1"/>
  <c r="K350" i="4"/>
  <c r="N351" i="4"/>
  <c r="O351" i="4" s="1"/>
  <c r="M351" i="4"/>
  <c r="N391" i="4"/>
  <c r="O391" i="4" s="1"/>
  <c r="K391" i="4"/>
  <c r="K407" i="4"/>
  <c r="N413" i="4"/>
  <c r="O413" i="4" s="1"/>
  <c r="M413" i="4"/>
  <c r="Q423" i="4"/>
  <c r="N440" i="4"/>
  <c r="O440" i="4" s="1"/>
  <c r="K440" i="4"/>
  <c r="R299" i="4"/>
  <c r="V305" i="4"/>
  <c r="R307" i="4"/>
  <c r="V311" i="4"/>
  <c r="R313" i="4"/>
  <c r="L314" i="4"/>
  <c r="R318" i="4"/>
  <c r="L322" i="4"/>
  <c r="N322" i="4" s="1"/>
  <c r="R327" i="4"/>
  <c r="L331" i="4"/>
  <c r="M331" i="4" s="1"/>
  <c r="R335" i="4"/>
  <c r="L336" i="4"/>
  <c r="M336" i="4" s="1"/>
  <c r="R341" i="4"/>
  <c r="R345" i="4"/>
  <c r="L346" i="4"/>
  <c r="R359" i="4"/>
  <c r="L360" i="4"/>
  <c r="M360" i="4" s="1"/>
  <c r="R367" i="4"/>
  <c r="R371" i="4"/>
  <c r="L372" i="4"/>
  <c r="M372" i="4" s="1"/>
  <c r="R379" i="4"/>
  <c r="L380" i="4"/>
  <c r="M380" i="4" s="1"/>
  <c r="V385" i="4"/>
  <c r="R387" i="4"/>
  <c r="L388" i="4"/>
  <c r="M388" i="4" s="1"/>
  <c r="R391" i="4"/>
  <c r="L392" i="4"/>
  <c r="M392" i="4" s="1"/>
  <c r="V397" i="4"/>
  <c r="R399" i="4"/>
  <c r="L400" i="4"/>
  <c r="M400" i="4" s="1"/>
  <c r="V405" i="4"/>
  <c r="R407" i="4"/>
  <c r="L408" i="4"/>
  <c r="M408" i="4" s="1"/>
  <c r="V413" i="4"/>
  <c r="R415" i="4"/>
  <c r="L416" i="4"/>
  <c r="M416" i="4" s="1"/>
  <c r="V421" i="4"/>
  <c r="P422" i="4"/>
  <c r="K431" i="4"/>
  <c r="L439" i="4"/>
  <c r="L442" i="4"/>
  <c r="K446" i="4"/>
  <c r="N446" i="4"/>
  <c r="O446" i="4" s="1"/>
  <c r="N449" i="4"/>
  <c r="O449" i="4" s="1"/>
  <c r="K453" i="4"/>
  <c r="K454" i="4"/>
  <c r="N459" i="4"/>
  <c r="O459" i="4" s="1"/>
  <c r="N463" i="4"/>
  <c r="O463" i="4" s="1"/>
  <c r="N468" i="4"/>
  <c r="O468" i="4" s="1"/>
  <c r="K468" i="4"/>
  <c r="K503" i="4"/>
  <c r="K537" i="4"/>
  <c r="N537" i="4"/>
  <c r="O537" i="4" s="1"/>
  <c r="K540" i="4"/>
  <c r="J548" i="4"/>
  <c r="V299" i="4"/>
  <c r="P539" i="4"/>
  <c r="N436" i="4"/>
  <c r="O436" i="4" s="1"/>
  <c r="N466" i="4"/>
  <c r="O466" i="4" s="1"/>
  <c r="K466" i="4"/>
  <c r="V468" i="4"/>
  <c r="K470" i="4"/>
  <c r="K501" i="4"/>
  <c r="N505" i="4"/>
  <c r="O505" i="4" s="1"/>
  <c r="K505" i="4"/>
  <c r="N525" i="4"/>
  <c r="O525" i="4" s="1"/>
  <c r="K525" i="4"/>
  <c r="K529" i="4"/>
  <c r="K535" i="4"/>
  <c r="N535" i="4"/>
  <c r="O535" i="4" s="1"/>
  <c r="L470" i="4"/>
  <c r="M470" i="4" s="1"/>
  <c r="V470" i="4"/>
  <c r="R470" i="4"/>
  <c r="N487" i="4"/>
  <c r="O487" i="4" s="1"/>
  <c r="K487" i="4"/>
  <c r="K509" i="4"/>
  <c r="N513" i="4"/>
  <c r="O513" i="4" s="1"/>
  <c r="K513" i="4"/>
  <c r="K527" i="4"/>
  <c r="N528" i="4"/>
  <c r="O528" i="4" s="1"/>
  <c r="K528" i="4"/>
  <c r="K347" i="4"/>
  <c r="R349" i="4"/>
  <c r="M359" i="4"/>
  <c r="K361" i="4"/>
  <c r="R363" i="4"/>
  <c r="K373" i="4"/>
  <c r="R375" i="4"/>
  <c r="K381" i="4"/>
  <c r="R383" i="4"/>
  <c r="K389" i="4"/>
  <c r="K393" i="4"/>
  <c r="R395" i="4"/>
  <c r="K401" i="4"/>
  <c r="R403" i="4"/>
  <c r="K409" i="4"/>
  <c r="R411" i="4"/>
  <c r="K417" i="4"/>
  <c r="R419" i="4"/>
  <c r="U423" i="4"/>
  <c r="S539" i="4"/>
  <c r="X539" i="4" s="1"/>
  <c r="R426" i="4"/>
  <c r="K435" i="4"/>
  <c r="V436" i="4"/>
  <c r="R436" i="4"/>
  <c r="R439" i="4"/>
  <c r="V446" i="4"/>
  <c r="R446" i="4"/>
  <c r="R449" i="4"/>
  <c r="V452" i="4"/>
  <c r="R452" i="4"/>
  <c r="N464" i="4"/>
  <c r="O464" i="4" s="1"/>
  <c r="K464" i="4"/>
  <c r="V466" i="4"/>
  <c r="K472" i="4"/>
  <c r="K507" i="4"/>
  <c r="V306" i="4"/>
  <c r="V312" i="4"/>
  <c r="V317" i="4"/>
  <c r="R322" i="4"/>
  <c r="V344" i="4"/>
  <c r="V354" i="4"/>
  <c r="V366" i="4"/>
  <c r="V370" i="4"/>
  <c r="V378" i="4"/>
  <c r="V386" i="4"/>
  <c r="V398" i="4"/>
  <c r="V406" i="4"/>
  <c r="V414" i="4"/>
  <c r="J539" i="4"/>
  <c r="K539" i="4" s="1"/>
  <c r="V424" i="4"/>
  <c r="V428" i="4"/>
  <c r="V434" i="4"/>
  <c r="V442" i="4"/>
  <c r="L447" i="4"/>
  <c r="M447" i="4" s="1"/>
  <c r="R447" i="4"/>
  <c r="V448" i="4"/>
  <c r="R448" i="4"/>
  <c r="L448" i="4"/>
  <c r="M448" i="4" s="1"/>
  <c r="V453" i="4"/>
  <c r="V454" i="4"/>
  <c r="V457" i="4"/>
  <c r="R457" i="4"/>
  <c r="L457" i="4"/>
  <c r="M457" i="4" s="1"/>
  <c r="V461" i="4"/>
  <c r="R461" i="4"/>
  <c r="L461" i="4"/>
  <c r="M461" i="4" s="1"/>
  <c r="K485" i="4"/>
  <c r="N485" i="4"/>
  <c r="O485" i="4" s="1"/>
  <c r="N489" i="4"/>
  <c r="O489" i="4" s="1"/>
  <c r="K489" i="4"/>
  <c r="K508" i="4"/>
  <c r="K515" i="4"/>
  <c r="L306" i="4"/>
  <c r="M306" i="4" s="1"/>
  <c r="V349" i="4"/>
  <c r="V363" i="4"/>
  <c r="V375" i="4"/>
  <c r="V383" i="4"/>
  <c r="V395" i="4"/>
  <c r="V403" i="4"/>
  <c r="V411" i="4"/>
  <c r="V419" i="4"/>
  <c r="K424" i="4"/>
  <c r="R434" i="4"/>
  <c r="V449" i="4"/>
  <c r="V450" i="4"/>
  <c r="V464" i="4"/>
  <c r="N471" i="4"/>
  <c r="O471" i="4" s="1"/>
  <c r="K471" i="4"/>
  <c r="N473" i="4"/>
  <c r="O473" i="4" s="1"/>
  <c r="M473" i="4"/>
  <c r="N516" i="4"/>
  <c r="O516" i="4" s="1"/>
  <c r="K516" i="4"/>
  <c r="K534" i="4"/>
  <c r="L349" i="4"/>
  <c r="L363" i="4"/>
  <c r="M363" i="4" s="1"/>
  <c r="L375" i="4"/>
  <c r="M375" i="4" s="1"/>
  <c r="L383" i="4"/>
  <c r="M383" i="4" s="1"/>
  <c r="L395" i="4"/>
  <c r="M395" i="4" s="1"/>
  <c r="L403" i="4"/>
  <c r="L411" i="4"/>
  <c r="M411" i="4" s="1"/>
  <c r="L419" i="4"/>
  <c r="M419" i="4" s="1"/>
  <c r="L426" i="4"/>
  <c r="L428" i="4"/>
  <c r="K475" i="4"/>
  <c r="N475" i="4"/>
  <c r="O475" i="4" s="1"/>
  <c r="K476" i="4"/>
  <c r="K491" i="4"/>
  <c r="N491" i="4"/>
  <c r="O491" i="4" s="1"/>
  <c r="N492" i="4"/>
  <c r="O492" i="4" s="1"/>
  <c r="K492" i="4"/>
  <c r="N499" i="4"/>
  <c r="O499" i="4" s="1"/>
  <c r="K499" i="4"/>
  <c r="K526" i="4"/>
  <c r="V469" i="4"/>
  <c r="R471" i="4"/>
  <c r="V474" i="4"/>
  <c r="R476" i="4"/>
  <c r="R478" i="4"/>
  <c r="R480" i="4"/>
  <c r="R482" i="4"/>
  <c r="R484" i="4"/>
  <c r="V490" i="4"/>
  <c r="R492" i="4"/>
  <c r="R494" i="4"/>
  <c r="R496" i="4"/>
  <c r="R500" i="4"/>
  <c r="V506" i="4"/>
  <c r="R508" i="4"/>
  <c r="V514" i="4"/>
  <c r="V526" i="4"/>
  <c r="V534" i="4"/>
  <c r="V545" i="4"/>
  <c r="V547" i="4"/>
  <c r="R464" i="4"/>
  <c r="R466" i="4"/>
  <c r="R468" i="4"/>
  <c r="L469" i="4"/>
  <c r="R473" i="4"/>
  <c r="L474" i="4"/>
  <c r="V487" i="4"/>
  <c r="R489" i="4"/>
  <c r="L490" i="4"/>
  <c r="V499" i="4"/>
  <c r="V503" i="4"/>
  <c r="R505" i="4"/>
  <c r="L506" i="4"/>
  <c r="V511" i="4"/>
  <c r="R513" i="4"/>
  <c r="L514" i="4"/>
  <c r="R525" i="4"/>
  <c r="L526" i="4"/>
  <c r="M526" i="4" s="1"/>
  <c r="K531" i="4"/>
  <c r="V531" i="4"/>
  <c r="N532" i="4"/>
  <c r="O532" i="4" s="1"/>
  <c r="R533" i="4"/>
  <c r="L534" i="4"/>
  <c r="M534" i="4" s="1"/>
  <c r="R540" i="4"/>
  <c r="V546" i="4"/>
  <c r="R486" i="4"/>
  <c r="R498" i="4"/>
  <c r="R502" i="4"/>
  <c r="R510" i="4"/>
  <c r="R522" i="4"/>
  <c r="R530" i="4"/>
  <c r="L531" i="4"/>
  <c r="M531" i="4" s="1"/>
  <c r="R538" i="4"/>
  <c r="R477" i="4"/>
  <c r="R479" i="4"/>
  <c r="M480" i="4"/>
  <c r="R481" i="4"/>
  <c r="R483" i="4"/>
  <c r="M484" i="4"/>
  <c r="K486" i="4"/>
  <c r="R488" i="4"/>
  <c r="R493" i="4"/>
  <c r="M494" i="4"/>
  <c r="R495" i="4"/>
  <c r="M496" i="4"/>
  <c r="K498" i="4"/>
  <c r="K502" i="4"/>
  <c r="R504" i="4"/>
  <c r="K510" i="4"/>
  <c r="R512" i="4"/>
  <c r="R524" i="4"/>
  <c r="K530" i="4"/>
  <c r="R532" i="4"/>
  <c r="K538" i="4"/>
  <c r="V541" i="4"/>
  <c r="R543" i="4"/>
  <c r="R544" i="4"/>
  <c r="V477" i="4"/>
  <c r="V479" i="4"/>
  <c r="V481" i="4"/>
  <c r="V483" i="4"/>
  <c r="V488" i="4"/>
  <c r="V493" i="4"/>
  <c r="V495" i="4"/>
  <c r="V504" i="4"/>
  <c r="V512" i="4"/>
  <c r="V532" i="4"/>
  <c r="V543" i="4"/>
  <c r="L451" i="4"/>
  <c r="M451" i="4" s="1"/>
  <c r="L455" i="4"/>
  <c r="L477" i="4"/>
  <c r="M477" i="4" s="1"/>
  <c r="L479" i="4"/>
  <c r="M479" i="4" s="1"/>
  <c r="L481" i="4"/>
  <c r="M481" i="4" s="1"/>
  <c r="L483" i="4"/>
  <c r="M483" i="4" s="1"/>
  <c r="L488" i="4"/>
  <c r="M488" i="4" s="1"/>
  <c r="L493" i="4"/>
  <c r="M493" i="4" s="1"/>
  <c r="L495" i="4"/>
  <c r="M495" i="4" s="1"/>
  <c r="L504" i="4"/>
  <c r="M504" i="4" s="1"/>
  <c r="L512" i="4"/>
  <c r="M512" i="4" s="1"/>
  <c r="Q6" i="1"/>
  <c r="Q14" i="1"/>
  <c r="Q19" i="1"/>
  <c r="Q20" i="1" s="1"/>
  <c r="Q27" i="1"/>
  <c r="Q28" i="1" s="1"/>
  <c r="Q79" i="1"/>
  <c r="Q103" i="1"/>
  <c r="Q121" i="1"/>
  <c r="Q149" i="1"/>
  <c r="Q152" i="1"/>
  <c r="Q160" i="1"/>
  <c r="Q166" i="1"/>
  <c r="Q187" i="1"/>
  <c r="Q192" i="1"/>
  <c r="Q252" i="1"/>
  <c r="Q266" i="1"/>
  <c r="Q298" i="1"/>
  <c r="Q321" i="1" s="1"/>
  <c r="Q358" i="1" s="1"/>
  <c r="Q422" i="1"/>
  <c r="Q539" i="1"/>
  <c r="Q548" i="1"/>
  <c r="N407" i="4" l="1"/>
  <c r="O407" i="4" s="1"/>
  <c r="N308" i="4"/>
  <c r="O308" i="4" s="1"/>
  <c r="N374" i="4"/>
  <c r="O374" i="4" s="1"/>
  <c r="N364" i="4"/>
  <c r="O364" i="4" s="1"/>
  <c r="N472" i="4"/>
  <c r="O472" i="4" s="1"/>
  <c r="Y192" i="4"/>
  <c r="X192" i="4"/>
  <c r="N353" i="4"/>
  <c r="O353" i="4" s="1"/>
  <c r="N208" i="4"/>
  <c r="O208" i="4" s="1"/>
  <c r="Y166" i="4"/>
  <c r="X166" i="4"/>
  <c r="Y121" i="4"/>
  <c r="X121" i="4"/>
  <c r="Y321" i="4"/>
  <c r="X321" i="4"/>
  <c r="Y160" i="4"/>
  <c r="X160" i="4"/>
  <c r="L298" i="4"/>
  <c r="Y152" i="4"/>
  <c r="X152" i="4"/>
  <c r="Y79" i="4"/>
  <c r="X79" i="4"/>
  <c r="Y103" i="4"/>
  <c r="X103" i="4"/>
  <c r="M171" i="4"/>
  <c r="N85" i="4"/>
  <c r="O85" i="4" s="1"/>
  <c r="N515" i="4"/>
  <c r="O515" i="4" s="1"/>
  <c r="Y548" i="4"/>
  <c r="X548" i="4"/>
  <c r="N425" i="4"/>
  <c r="O425" i="4" s="1"/>
  <c r="M32" i="4"/>
  <c r="L79" i="4"/>
  <c r="M79" i="4" s="1"/>
  <c r="Y252" i="4"/>
  <c r="X252" i="4"/>
  <c r="Y266" i="4"/>
  <c r="X266" i="4"/>
  <c r="N302" i="4"/>
  <c r="O302" i="4" s="1"/>
  <c r="N263" i="4"/>
  <c r="O263" i="4" s="1"/>
  <c r="N32" i="4"/>
  <c r="O32" i="4" s="1"/>
  <c r="N502" i="4"/>
  <c r="O502" i="4" s="1"/>
  <c r="N319" i="4"/>
  <c r="O319" i="4" s="1"/>
  <c r="N454" i="4"/>
  <c r="O454" i="4" s="1"/>
  <c r="N300" i="4"/>
  <c r="O300" i="4" s="1"/>
  <c r="N377" i="4"/>
  <c r="O377" i="4" s="1"/>
  <c r="N297" i="4"/>
  <c r="O297" i="4" s="1"/>
  <c r="Y6" i="4"/>
  <c r="X6" i="4"/>
  <c r="Y187" i="4"/>
  <c r="X187" i="4"/>
  <c r="N61" i="4"/>
  <c r="O61" i="4" s="1"/>
  <c r="N280" i="4"/>
  <c r="O280" i="4" s="1"/>
  <c r="N497" i="4"/>
  <c r="O497" i="4" s="1"/>
  <c r="N188" i="4"/>
  <c r="N45" i="4"/>
  <c r="O45" i="4" s="1"/>
  <c r="L160" i="4"/>
  <c r="Y539" i="4"/>
  <c r="N417" i="4"/>
  <c r="O417" i="4" s="1"/>
  <c r="N296" i="4"/>
  <c r="O296" i="4" s="1"/>
  <c r="V6" i="4"/>
  <c r="V79" i="4"/>
  <c r="N381" i="4"/>
  <c r="O381" i="4" s="1"/>
  <c r="N36" i="4"/>
  <c r="O36" i="4" s="1"/>
  <c r="N418" i="4"/>
  <c r="O418" i="4" s="1"/>
  <c r="R19" i="4"/>
  <c r="R20" i="4" s="1"/>
  <c r="V291" i="4"/>
  <c r="N201" i="4"/>
  <c r="O201" i="4" s="1"/>
  <c r="V166" i="4"/>
  <c r="V19" i="4"/>
  <c r="N272" i="4"/>
  <c r="O272" i="4" s="1"/>
  <c r="R152" i="4"/>
  <c r="N175" i="4"/>
  <c r="O175" i="4" s="1"/>
  <c r="S267" i="4"/>
  <c r="N264" i="4"/>
  <c r="O264" i="4" s="1"/>
  <c r="V266" i="4"/>
  <c r="N279" i="4"/>
  <c r="O279" i="4" s="1"/>
  <c r="Y298" i="4"/>
  <c r="N305" i="4"/>
  <c r="O305" i="4" s="1"/>
  <c r="Y358" i="4"/>
  <c r="N398" i="4"/>
  <c r="O398" i="4" s="1"/>
  <c r="M365" i="4"/>
  <c r="N444" i="4"/>
  <c r="O444" i="4" s="1"/>
  <c r="N510" i="4"/>
  <c r="O510" i="4" s="1"/>
  <c r="N527" i="4"/>
  <c r="O527" i="4" s="1"/>
  <c r="N476" i="4"/>
  <c r="O476" i="4" s="1"/>
  <c r="N430" i="4"/>
  <c r="O430" i="4" s="1"/>
  <c r="N503" i="4"/>
  <c r="O503" i="4" s="1"/>
  <c r="V149" i="4"/>
  <c r="Y149" i="4"/>
  <c r="N108" i="4"/>
  <c r="O108" i="4" s="1"/>
  <c r="M89" i="4"/>
  <c r="M81" i="4"/>
  <c r="M93" i="4"/>
  <c r="N57" i="4"/>
  <c r="O57" i="4" s="1"/>
  <c r="R14" i="4"/>
  <c r="R15" i="4" s="1"/>
  <c r="N51" i="4"/>
  <c r="O51" i="4" s="1"/>
  <c r="S28" i="4"/>
  <c r="Y28" i="4" s="1"/>
  <c r="Y27" i="4"/>
  <c r="S20" i="4"/>
  <c r="Y20" i="4" s="1"/>
  <c r="Y19" i="4"/>
  <c r="S15" i="4"/>
  <c r="Y14" i="4"/>
  <c r="N11" i="4"/>
  <c r="O11" i="4" s="1"/>
  <c r="N509" i="4"/>
  <c r="O509" i="4" s="1"/>
  <c r="M482" i="4"/>
  <c r="N409" i="4"/>
  <c r="O409" i="4" s="1"/>
  <c r="N462" i="4"/>
  <c r="O462" i="4" s="1"/>
  <c r="N382" i="4"/>
  <c r="O382" i="4" s="1"/>
  <c r="N301" i="4"/>
  <c r="O301" i="4" s="1"/>
  <c r="Y291" i="4"/>
  <c r="N333" i="4"/>
  <c r="O333" i="4" s="1"/>
  <c r="N448" i="4"/>
  <c r="O448" i="4" s="1"/>
  <c r="M397" i="4"/>
  <c r="N445" i="4"/>
  <c r="O445" i="4" s="1"/>
  <c r="N261" i="4"/>
  <c r="O261" i="4" s="1"/>
  <c r="P161" i="4"/>
  <c r="N402" i="4"/>
  <c r="O402" i="4" s="1"/>
  <c r="N433" i="4"/>
  <c r="O433" i="4" s="1"/>
  <c r="Y422" i="4"/>
  <c r="N310" i="4"/>
  <c r="O310" i="4" s="1"/>
  <c r="M311" i="4"/>
  <c r="R166" i="4"/>
  <c r="N394" i="4"/>
  <c r="O394" i="4" s="1"/>
  <c r="N437" i="4"/>
  <c r="O437" i="4" s="1"/>
  <c r="N332" i="4"/>
  <c r="O332" i="4" s="1"/>
  <c r="N10" i="4"/>
  <c r="O10" i="4" s="1"/>
  <c r="L14" i="4"/>
  <c r="M14" i="4" s="1"/>
  <c r="R160" i="4"/>
  <c r="Q550" i="4"/>
  <c r="N270" i="4"/>
  <c r="O270" i="4" s="1"/>
  <c r="N295" i="4"/>
  <c r="O295" i="4" s="1"/>
  <c r="N483" i="4"/>
  <c r="O483" i="4" s="1"/>
  <c r="L103" i="4"/>
  <c r="M103" i="4" s="1"/>
  <c r="N410" i="4"/>
  <c r="O410" i="4" s="1"/>
  <c r="R266" i="4"/>
  <c r="R121" i="4"/>
  <c r="N383" i="4"/>
  <c r="O383" i="4" s="1"/>
  <c r="V103" i="4"/>
  <c r="T550" i="4"/>
  <c r="M233" i="4"/>
  <c r="N233" i="4"/>
  <c r="O233" i="4" s="1"/>
  <c r="N110" i="4"/>
  <c r="O110" i="4" s="1"/>
  <c r="M478" i="4"/>
  <c r="U550" i="4"/>
  <c r="N339" i="4"/>
  <c r="O339" i="4" s="1"/>
  <c r="P20" i="4"/>
  <c r="M443" i="4"/>
  <c r="N443" i="4"/>
  <c r="O443" i="4" s="1"/>
  <c r="N450" i="4"/>
  <c r="O450" i="4" s="1"/>
  <c r="M241" i="4"/>
  <c r="N241" i="4"/>
  <c r="O241" i="4" s="1"/>
  <c r="M221" i="4"/>
  <c r="N221" i="4"/>
  <c r="O221" i="4" s="1"/>
  <c r="N198" i="4"/>
  <c r="O198" i="4" s="1"/>
  <c r="M229" i="4"/>
  <c r="N229" i="4"/>
  <c r="O229" i="4" s="1"/>
  <c r="L539" i="4"/>
  <c r="L549" i="4" s="1"/>
  <c r="M549" i="4" s="1"/>
  <c r="M217" i="4"/>
  <c r="N217" i="4"/>
  <c r="O217" i="4" s="1"/>
  <c r="N501" i="4"/>
  <c r="O501" i="4" s="1"/>
  <c r="N508" i="4"/>
  <c r="O508" i="4" s="1"/>
  <c r="N337" i="4"/>
  <c r="O337" i="4" s="1"/>
  <c r="N262" i="4"/>
  <c r="O262" i="4" s="1"/>
  <c r="R149" i="4"/>
  <c r="N141" i="4"/>
  <c r="O141" i="4" s="1"/>
  <c r="N338" i="4"/>
  <c r="O338" i="4" s="1"/>
  <c r="N530" i="4"/>
  <c r="O530" i="4" s="1"/>
  <c r="N431" i="4"/>
  <c r="O431" i="4" s="1"/>
  <c r="N438" i="4"/>
  <c r="O438" i="4" s="1"/>
  <c r="M249" i="4"/>
  <c r="N249" i="4"/>
  <c r="O249" i="4" s="1"/>
  <c r="R192" i="4"/>
  <c r="N460" i="4"/>
  <c r="O460" i="4" s="1"/>
  <c r="N529" i="4"/>
  <c r="O529" i="4" s="1"/>
  <c r="N401" i="4"/>
  <c r="O401" i="4" s="1"/>
  <c r="M237" i="4"/>
  <c r="N237" i="4"/>
  <c r="O237" i="4" s="1"/>
  <c r="M225" i="4"/>
  <c r="N225" i="4"/>
  <c r="O225" i="4" s="1"/>
  <c r="N507" i="4"/>
  <c r="O507" i="4" s="1"/>
  <c r="N488" i="4"/>
  <c r="O488" i="4" s="1"/>
  <c r="R539" i="4"/>
  <c r="N415" i="4"/>
  <c r="O415" i="4" s="1"/>
  <c r="V298" i="4"/>
  <c r="L121" i="4"/>
  <c r="M121" i="4" s="1"/>
  <c r="N144" i="4"/>
  <c r="O144" i="4" s="1"/>
  <c r="L266" i="4"/>
  <c r="N536" i="4"/>
  <c r="O536" i="4" s="1"/>
  <c r="N109" i="4"/>
  <c r="O109" i="4" s="1"/>
  <c r="N330" i="4"/>
  <c r="O330" i="4" s="1"/>
  <c r="N465" i="4"/>
  <c r="O465" i="4" s="1"/>
  <c r="N316" i="4"/>
  <c r="O316" i="4" s="1"/>
  <c r="N498" i="4"/>
  <c r="O498" i="4" s="1"/>
  <c r="N111" i="4"/>
  <c r="O111" i="4" s="1"/>
  <c r="M245" i="4"/>
  <c r="N245" i="4"/>
  <c r="O245" i="4" s="1"/>
  <c r="N345" i="4"/>
  <c r="O345" i="4" s="1"/>
  <c r="R291" i="4"/>
  <c r="N186" i="4"/>
  <c r="O186" i="4" s="1"/>
  <c r="N435" i="4"/>
  <c r="O435" i="4" s="1"/>
  <c r="N43" i="4"/>
  <c r="O43" i="4" s="1"/>
  <c r="M43" i="4"/>
  <c r="O322" i="4"/>
  <c r="N469" i="4"/>
  <c r="O469" i="4" s="1"/>
  <c r="M469" i="4"/>
  <c r="N506" i="4"/>
  <c r="O506" i="4" s="1"/>
  <c r="M506" i="4"/>
  <c r="M426" i="4"/>
  <c r="N426" i="4"/>
  <c r="R358" i="4"/>
  <c r="M439" i="4"/>
  <c r="N439" i="4"/>
  <c r="O439" i="4" s="1"/>
  <c r="R422" i="4"/>
  <c r="V358" i="4"/>
  <c r="N373" i="4"/>
  <c r="O373" i="4" s="1"/>
  <c r="N408" i="4"/>
  <c r="O408" i="4" s="1"/>
  <c r="N392" i="4"/>
  <c r="O392" i="4" s="1"/>
  <c r="N361" i="4"/>
  <c r="O361" i="4" s="1"/>
  <c r="N283" i="4"/>
  <c r="O283" i="4" s="1"/>
  <c r="M283" i="4"/>
  <c r="N380" i="4"/>
  <c r="O380" i="4" s="1"/>
  <c r="N39" i="4"/>
  <c r="O39" i="4" s="1"/>
  <c r="M303" i="4"/>
  <c r="N303" i="4"/>
  <c r="O303" i="4" s="1"/>
  <c r="J15" i="4"/>
  <c r="K15" i="4" s="1"/>
  <c r="K14" i="4"/>
  <c r="R548" i="4"/>
  <c r="N504" i="4"/>
  <c r="O504" i="4" s="1"/>
  <c r="M349" i="4"/>
  <c r="N349" i="4"/>
  <c r="O349" i="4" s="1"/>
  <c r="N470" i="4"/>
  <c r="O470" i="4" s="1"/>
  <c r="N531" i="4"/>
  <c r="O531" i="4" s="1"/>
  <c r="V422" i="4"/>
  <c r="P423" i="4"/>
  <c r="N346" i="4"/>
  <c r="O346" i="4" s="1"/>
  <c r="M346" i="4"/>
  <c r="N315" i="4"/>
  <c r="O315" i="4" s="1"/>
  <c r="N389" i="4"/>
  <c r="O389" i="4" s="1"/>
  <c r="L291" i="4"/>
  <c r="M291" i="4" s="1"/>
  <c r="M268" i="4"/>
  <c r="R252" i="4"/>
  <c r="R187" i="4"/>
  <c r="O162" i="4"/>
  <c r="N288" i="4"/>
  <c r="O288" i="4" s="1"/>
  <c r="N174" i="4"/>
  <c r="O174" i="4" s="1"/>
  <c r="M174" i="4"/>
  <c r="V14" i="4"/>
  <c r="P15" i="4"/>
  <c r="V15" i="4" s="1"/>
  <c r="N172" i="4"/>
  <c r="O172" i="4" s="1"/>
  <c r="N268" i="4"/>
  <c r="J161" i="4"/>
  <c r="K161" i="4" s="1"/>
  <c r="K160" i="4"/>
  <c r="V539" i="4"/>
  <c r="R321" i="4"/>
  <c r="M334" i="4"/>
  <c r="N334" i="4"/>
  <c r="O334" i="4" s="1"/>
  <c r="N388" i="4"/>
  <c r="O388" i="4" s="1"/>
  <c r="N363" i="4"/>
  <c r="O363" i="4" s="1"/>
  <c r="N194" i="4"/>
  <c r="O194" i="4" s="1"/>
  <c r="M194" i="4"/>
  <c r="P267" i="4"/>
  <c r="N325" i="4"/>
  <c r="O325" i="4" s="1"/>
  <c r="V252" i="4"/>
  <c r="N164" i="4"/>
  <c r="O164" i="4" s="1"/>
  <c r="M162" i="4"/>
  <c r="L166" i="4"/>
  <c r="M166" i="4" s="1"/>
  <c r="N56" i="4"/>
  <c r="O56" i="4" s="1"/>
  <c r="N66" i="4"/>
  <c r="O66" i="4" s="1"/>
  <c r="N160" i="4"/>
  <c r="O157" i="4"/>
  <c r="N526" i="4"/>
  <c r="O526" i="4" s="1"/>
  <c r="N534" i="4"/>
  <c r="O534" i="4" s="1"/>
  <c r="N461" i="4"/>
  <c r="O461" i="4" s="1"/>
  <c r="L358" i="4"/>
  <c r="M358" i="4" s="1"/>
  <c r="M322" i="4"/>
  <c r="J423" i="4"/>
  <c r="K423" i="4" s="1"/>
  <c r="K422" i="4"/>
  <c r="N193" i="4"/>
  <c r="M193" i="4"/>
  <c r="L252" i="4"/>
  <c r="M252" i="4" s="1"/>
  <c r="R103" i="4"/>
  <c r="J28" i="4"/>
  <c r="K28" i="4" s="1"/>
  <c r="K27" i="4"/>
  <c r="O80" i="4"/>
  <c r="N103" i="4"/>
  <c r="O103" i="4" s="1"/>
  <c r="N514" i="4"/>
  <c r="O514" i="4" s="1"/>
  <c r="M514" i="4"/>
  <c r="N481" i="4"/>
  <c r="O481" i="4" s="1"/>
  <c r="N495" i="4"/>
  <c r="O495" i="4" s="1"/>
  <c r="N479" i="4"/>
  <c r="O479" i="4" s="1"/>
  <c r="M403" i="4"/>
  <c r="N403" i="4"/>
  <c r="O403" i="4" s="1"/>
  <c r="N457" i="4"/>
  <c r="O457" i="4" s="1"/>
  <c r="N419" i="4"/>
  <c r="O419" i="4" s="1"/>
  <c r="N372" i="4"/>
  <c r="O372" i="4" s="1"/>
  <c r="N306" i="4"/>
  <c r="O306" i="4" s="1"/>
  <c r="O359" i="4"/>
  <c r="N393" i="4"/>
  <c r="O393" i="4" s="1"/>
  <c r="N447" i="4"/>
  <c r="O447" i="4" s="1"/>
  <c r="S423" i="4"/>
  <c r="X423" i="4" s="1"/>
  <c r="P549" i="4"/>
  <c r="N284" i="4"/>
  <c r="O284" i="4" s="1"/>
  <c r="N197" i="4"/>
  <c r="O197" i="4" s="1"/>
  <c r="N441" i="4"/>
  <c r="O441" i="4" s="1"/>
  <c r="M441" i="4"/>
  <c r="S161" i="4"/>
  <c r="N451" i="4"/>
  <c r="O451" i="4" s="1"/>
  <c r="V28" i="4"/>
  <c r="K19" i="4"/>
  <c r="J20" i="4"/>
  <c r="K20" i="4" s="1"/>
  <c r="L15" i="4"/>
  <c r="M15" i="4" s="1"/>
  <c r="M455" i="4"/>
  <c r="N455" i="4"/>
  <c r="O455" i="4" s="1"/>
  <c r="N493" i="4"/>
  <c r="O493" i="4" s="1"/>
  <c r="S549" i="4"/>
  <c r="X549" i="4" s="1"/>
  <c r="J549" i="4"/>
  <c r="K549" i="4" s="1"/>
  <c r="K548" i="4"/>
  <c r="N314" i="4"/>
  <c r="O314" i="4" s="1"/>
  <c r="M314" i="4"/>
  <c r="N331" i="4"/>
  <c r="O331" i="4" s="1"/>
  <c r="N347" i="4"/>
  <c r="O347" i="4" s="1"/>
  <c r="N336" i="4"/>
  <c r="O336" i="4" s="1"/>
  <c r="N411" i="4"/>
  <c r="O411" i="4" s="1"/>
  <c r="N395" i="4"/>
  <c r="O395" i="4" s="1"/>
  <c r="N192" i="4"/>
  <c r="J267" i="4"/>
  <c r="K267" i="4" s="1"/>
  <c r="K266" i="4"/>
  <c r="R79" i="4"/>
  <c r="N320" i="4"/>
  <c r="O320" i="4" s="1"/>
  <c r="V121" i="4"/>
  <c r="V27" i="4"/>
  <c r="N512" i="4"/>
  <c r="O512" i="4" s="1"/>
  <c r="N477" i="4"/>
  <c r="O477" i="4" s="1"/>
  <c r="N490" i="4"/>
  <c r="O490" i="4" s="1"/>
  <c r="M490" i="4"/>
  <c r="N474" i="4"/>
  <c r="O474" i="4" s="1"/>
  <c r="M474" i="4"/>
  <c r="M428" i="4"/>
  <c r="N428" i="4"/>
  <c r="O428" i="4" s="1"/>
  <c r="M442" i="4"/>
  <c r="N442" i="4"/>
  <c r="O442" i="4" s="1"/>
  <c r="L422" i="4"/>
  <c r="V321" i="4"/>
  <c r="L321" i="4"/>
  <c r="M321" i="4" s="1"/>
  <c r="N375" i="4"/>
  <c r="O375" i="4" s="1"/>
  <c r="M329" i="4"/>
  <c r="N329" i="4"/>
  <c r="O329" i="4" s="1"/>
  <c r="O299" i="4"/>
  <c r="N323" i="4"/>
  <c r="O323" i="4" s="1"/>
  <c r="R298" i="4"/>
  <c r="L187" i="4"/>
  <c r="M167" i="4"/>
  <c r="N360" i="4"/>
  <c r="O360" i="4" s="1"/>
  <c r="N416" i="4"/>
  <c r="O416" i="4" s="1"/>
  <c r="N400" i="4"/>
  <c r="O400" i="4" s="1"/>
  <c r="N167" i="4"/>
  <c r="N142" i="4"/>
  <c r="O142" i="4" s="1"/>
  <c r="L149" i="4"/>
  <c r="V160" i="4"/>
  <c r="O253" i="4"/>
  <c r="N287" i="4"/>
  <c r="O287" i="4" s="1"/>
  <c r="M287" i="4"/>
  <c r="O7" i="4"/>
  <c r="O30" i="4"/>
  <c r="Q549" i="1"/>
  <c r="Q15" i="1"/>
  <c r="Q161" i="1"/>
  <c r="Q267" i="1"/>
  <c r="N298" i="4" l="1"/>
  <c r="Y161" i="4"/>
  <c r="X161" i="4"/>
  <c r="N14" i="4"/>
  <c r="O14" i="4" s="1"/>
  <c r="N79" i="4"/>
  <c r="O79" i="4" s="1"/>
  <c r="V20" i="4"/>
  <c r="Y15" i="4"/>
  <c r="X15" i="4"/>
  <c r="Y267" i="4"/>
  <c r="X267" i="4"/>
  <c r="Q291" i="1"/>
  <c r="Q423" i="1" s="1"/>
  <c r="Q550" i="1" s="1"/>
  <c r="N266" i="4"/>
  <c r="V267" i="4"/>
  <c r="R267" i="4"/>
  <c r="Y423" i="4"/>
  <c r="R549" i="4"/>
  <c r="Y549" i="4"/>
  <c r="V161" i="4"/>
  <c r="M539" i="4"/>
  <c r="N121" i="4"/>
  <c r="O121" i="4" s="1"/>
  <c r="R161" i="4"/>
  <c r="N149" i="4"/>
  <c r="L161" i="4"/>
  <c r="L267" i="4"/>
  <c r="V549" i="4"/>
  <c r="P550" i="4"/>
  <c r="M422" i="4"/>
  <c r="L423" i="4"/>
  <c r="M423" i="4" s="1"/>
  <c r="N291" i="4"/>
  <c r="O291" i="4" s="1"/>
  <c r="O268" i="4"/>
  <c r="N166" i="4"/>
  <c r="O166" i="4" s="1"/>
  <c r="N187" i="4"/>
  <c r="O167" i="4"/>
  <c r="V423" i="4"/>
  <c r="N358" i="4"/>
  <c r="O358" i="4" s="1"/>
  <c r="N321" i="4"/>
  <c r="O321" i="4" s="1"/>
  <c r="O193" i="4"/>
  <c r="N252" i="4"/>
  <c r="O252" i="4" s="1"/>
  <c r="O426" i="4"/>
  <c r="N539" i="4"/>
  <c r="R423" i="4"/>
  <c r="S550" i="4"/>
  <c r="N422" i="4"/>
  <c r="I541" i="1"/>
  <c r="I542" i="1"/>
  <c r="I543" i="1"/>
  <c r="I544" i="1"/>
  <c r="I545" i="1"/>
  <c r="I546" i="1"/>
  <c r="I547" i="1"/>
  <c r="I425" i="1"/>
  <c r="I426" i="1"/>
  <c r="I427" i="1"/>
  <c r="I428" i="1"/>
  <c r="I429" i="1"/>
  <c r="I430" i="1"/>
  <c r="I431" i="1"/>
  <c r="I432" i="1"/>
  <c r="I433" i="1"/>
  <c r="I434" i="1"/>
  <c r="I435" i="1"/>
  <c r="I436" i="1"/>
  <c r="I438" i="1"/>
  <c r="I439" i="1"/>
  <c r="I440" i="1"/>
  <c r="I442" i="1"/>
  <c r="I443" i="1"/>
  <c r="I444" i="1"/>
  <c r="I445" i="1"/>
  <c r="I446" i="1"/>
  <c r="I447" i="1"/>
  <c r="I448" i="1"/>
  <c r="I449" i="1"/>
  <c r="I450" i="1"/>
  <c r="I451" i="1"/>
  <c r="I452" i="1"/>
  <c r="I453" i="1"/>
  <c r="I454" i="1"/>
  <c r="I455" i="1"/>
  <c r="I456" i="1"/>
  <c r="I469" i="1"/>
  <c r="I470" i="1"/>
  <c r="I471" i="1"/>
  <c r="I472" i="1"/>
  <c r="I474" i="1"/>
  <c r="I475" i="1"/>
  <c r="I476" i="1"/>
  <c r="I485" i="1"/>
  <c r="I486" i="1"/>
  <c r="I487" i="1"/>
  <c r="I488" i="1"/>
  <c r="I489" i="1"/>
  <c r="I490" i="1"/>
  <c r="I491" i="1"/>
  <c r="I492" i="1"/>
  <c r="I497" i="1"/>
  <c r="I498" i="1"/>
  <c r="I499" i="1"/>
  <c r="I500" i="1"/>
  <c r="I501" i="1"/>
  <c r="I502" i="1"/>
  <c r="I503" i="1"/>
  <c r="I504" i="1"/>
  <c r="I505" i="1"/>
  <c r="I506" i="1"/>
  <c r="I507" i="1"/>
  <c r="I508" i="1"/>
  <c r="I509" i="1"/>
  <c r="I510" i="1"/>
  <c r="I511" i="1"/>
  <c r="I512" i="1"/>
  <c r="I513" i="1"/>
  <c r="I514" i="1"/>
  <c r="I515" i="1"/>
  <c r="I516" i="1"/>
  <c r="I521" i="1"/>
  <c r="I522" i="1"/>
  <c r="I523" i="1"/>
  <c r="I524" i="1"/>
  <c r="I525" i="1"/>
  <c r="I526" i="1"/>
  <c r="I527" i="1"/>
  <c r="I528" i="1"/>
  <c r="I529" i="1"/>
  <c r="I530" i="1"/>
  <c r="I531" i="1"/>
  <c r="I532" i="1"/>
  <c r="I533" i="1"/>
  <c r="I534" i="1"/>
  <c r="I535" i="1"/>
  <c r="I536" i="1"/>
  <c r="I537" i="1"/>
  <c r="I538"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00" i="1"/>
  <c r="I301" i="1"/>
  <c r="I302" i="1"/>
  <c r="I303" i="1"/>
  <c r="I304" i="1"/>
  <c r="I305" i="1"/>
  <c r="I306" i="1"/>
  <c r="I307" i="1"/>
  <c r="I308" i="1"/>
  <c r="I309" i="1"/>
  <c r="I310" i="1"/>
  <c r="I311" i="1"/>
  <c r="I312" i="1"/>
  <c r="I313" i="1"/>
  <c r="I314" i="1"/>
  <c r="I315" i="1"/>
  <c r="I316" i="1"/>
  <c r="I317" i="1"/>
  <c r="I318" i="1"/>
  <c r="I319" i="1"/>
  <c r="I320" i="1"/>
  <c r="I299" i="1"/>
  <c r="I293" i="1"/>
  <c r="I294" i="1"/>
  <c r="I295" i="1"/>
  <c r="I296" i="1"/>
  <c r="I297" i="1"/>
  <c r="I292" i="1"/>
  <c r="I269" i="1"/>
  <c r="I270" i="1"/>
  <c r="I271" i="1"/>
  <c r="I272" i="1"/>
  <c r="I273" i="1"/>
  <c r="I274" i="1"/>
  <c r="I275" i="1"/>
  <c r="I276" i="1"/>
  <c r="I277" i="1"/>
  <c r="I278" i="1"/>
  <c r="I279" i="1"/>
  <c r="I280" i="1"/>
  <c r="I281" i="1"/>
  <c r="I282" i="1"/>
  <c r="I283" i="1"/>
  <c r="I284" i="1"/>
  <c r="I285" i="1"/>
  <c r="I286" i="1"/>
  <c r="I287" i="1"/>
  <c r="I288" i="1"/>
  <c r="I289" i="1"/>
  <c r="I268" i="1"/>
  <c r="I254" i="1"/>
  <c r="I255" i="1"/>
  <c r="I256" i="1"/>
  <c r="I257" i="1"/>
  <c r="I258" i="1"/>
  <c r="I259" i="1"/>
  <c r="I260" i="1"/>
  <c r="I261" i="1"/>
  <c r="I262" i="1"/>
  <c r="I263" i="1"/>
  <c r="I264" i="1"/>
  <c r="I265" i="1"/>
  <c r="I25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193" i="1"/>
  <c r="I189" i="1"/>
  <c r="I190" i="1"/>
  <c r="I191" i="1"/>
  <c r="I188" i="1"/>
  <c r="I168" i="1"/>
  <c r="I169" i="1"/>
  <c r="I170" i="1"/>
  <c r="I171" i="1"/>
  <c r="I172" i="1"/>
  <c r="I173" i="1"/>
  <c r="I174" i="1"/>
  <c r="I175" i="1"/>
  <c r="I176" i="1"/>
  <c r="I177" i="1"/>
  <c r="I178" i="1"/>
  <c r="I179" i="1"/>
  <c r="I180" i="1"/>
  <c r="I181" i="1"/>
  <c r="I182" i="1"/>
  <c r="I183" i="1"/>
  <c r="I184" i="1"/>
  <c r="I185" i="1"/>
  <c r="I186" i="1"/>
  <c r="I154" i="1"/>
  <c r="I155" i="1"/>
  <c r="I156" i="1"/>
  <c r="I157" i="1"/>
  <c r="I158" i="1"/>
  <c r="I159" i="1"/>
  <c r="I153" i="1"/>
  <c r="I163" i="1"/>
  <c r="I164" i="1"/>
  <c r="I165" i="1"/>
  <c r="I162" i="1"/>
  <c r="I167" i="1"/>
  <c r="I151" i="1"/>
  <c r="I150"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22" i="1"/>
  <c r="I105" i="1"/>
  <c r="I106" i="1"/>
  <c r="I107" i="1"/>
  <c r="I108" i="1"/>
  <c r="I109" i="1"/>
  <c r="I110" i="1"/>
  <c r="I111" i="1"/>
  <c r="I112" i="1"/>
  <c r="I113" i="1"/>
  <c r="I114" i="1"/>
  <c r="I115" i="1"/>
  <c r="I116" i="1"/>
  <c r="I117" i="1"/>
  <c r="I118" i="1"/>
  <c r="I119" i="1"/>
  <c r="I120" i="1"/>
  <c r="I104" i="1"/>
  <c r="I81" i="1"/>
  <c r="I82" i="1"/>
  <c r="I83" i="1"/>
  <c r="I84" i="1"/>
  <c r="I85" i="1"/>
  <c r="I86" i="1"/>
  <c r="I87" i="1"/>
  <c r="I88" i="1"/>
  <c r="I89" i="1"/>
  <c r="I90" i="1"/>
  <c r="I91" i="1"/>
  <c r="I92" i="1"/>
  <c r="I93" i="1"/>
  <c r="I94" i="1"/>
  <c r="I95" i="1"/>
  <c r="I96" i="1"/>
  <c r="I97" i="1"/>
  <c r="I98" i="1"/>
  <c r="I99" i="1"/>
  <c r="I100" i="1"/>
  <c r="I101" i="1"/>
  <c r="I102" i="1"/>
  <c r="I80"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29" i="1"/>
  <c r="I22" i="1"/>
  <c r="I23" i="1"/>
  <c r="I24" i="1"/>
  <c r="I25" i="1"/>
  <c r="I26" i="1"/>
  <c r="I21" i="1"/>
  <c r="I17" i="1"/>
  <c r="I18" i="1"/>
  <c r="I16" i="1"/>
  <c r="I8" i="1"/>
  <c r="I9" i="1"/>
  <c r="I10" i="1"/>
  <c r="I11" i="1"/>
  <c r="I12" i="1"/>
  <c r="I13" i="1"/>
  <c r="I7" i="1"/>
  <c r="F7" i="1"/>
  <c r="N15" i="4" l="1"/>
  <c r="O15" i="4" s="1"/>
  <c r="Y550" i="4"/>
  <c r="X550" i="4"/>
  <c r="R550" i="4"/>
  <c r="N161" i="4"/>
  <c r="V550" i="4"/>
  <c r="N549" i="4"/>
  <c r="O549" i="4" s="1"/>
  <c r="O539" i="4"/>
  <c r="L550" i="4"/>
  <c r="M550" i="4" s="1"/>
  <c r="N267" i="4"/>
  <c r="O422" i="4"/>
  <c r="N423" i="4"/>
  <c r="O423" i="4" s="1"/>
  <c r="S541" i="1"/>
  <c r="S542" i="1"/>
  <c r="S543" i="1"/>
  <c r="S544" i="1"/>
  <c r="S545" i="1"/>
  <c r="S546" i="1"/>
  <c r="S547" i="1"/>
  <c r="S540"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S508" i="1"/>
  <c r="S509" i="1"/>
  <c r="S510" i="1"/>
  <c r="S511" i="1"/>
  <c r="S512" i="1"/>
  <c r="S513" i="1"/>
  <c r="S514" i="1"/>
  <c r="S515" i="1"/>
  <c r="S516" i="1"/>
  <c r="S517" i="1"/>
  <c r="S518" i="1"/>
  <c r="S519" i="1"/>
  <c r="S520" i="1"/>
  <c r="S521" i="1"/>
  <c r="S522" i="1"/>
  <c r="S523" i="1"/>
  <c r="S524" i="1"/>
  <c r="S525" i="1"/>
  <c r="S526" i="1"/>
  <c r="S527" i="1"/>
  <c r="S528" i="1"/>
  <c r="S529" i="1"/>
  <c r="S530" i="1"/>
  <c r="S531" i="1"/>
  <c r="S532" i="1"/>
  <c r="S533" i="1"/>
  <c r="S534" i="1"/>
  <c r="S535" i="1"/>
  <c r="S536" i="1"/>
  <c r="S537" i="1"/>
  <c r="S538" i="1"/>
  <c r="S424"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359" i="1"/>
  <c r="S323" i="1"/>
  <c r="S324" i="1"/>
  <c r="S325" i="1"/>
  <c r="S326" i="1"/>
  <c r="S327" i="1"/>
  <c r="S328" i="1"/>
  <c r="S329" i="1"/>
  <c r="S331" i="1"/>
  <c r="S332" i="1"/>
  <c r="S333" i="1"/>
  <c r="S335" i="1"/>
  <c r="S336" i="1"/>
  <c r="S337" i="1"/>
  <c r="S338" i="1"/>
  <c r="S339" i="1"/>
  <c r="S340" i="1"/>
  <c r="S341" i="1"/>
  <c r="S342" i="1"/>
  <c r="S343" i="1"/>
  <c r="S344" i="1"/>
  <c r="S345" i="1"/>
  <c r="S346" i="1"/>
  <c r="S347" i="1"/>
  <c r="S348" i="1"/>
  <c r="S349" i="1"/>
  <c r="S350" i="1"/>
  <c r="S351" i="1"/>
  <c r="S352" i="1"/>
  <c r="S353" i="1"/>
  <c r="S354" i="1"/>
  <c r="S355" i="1"/>
  <c r="S356" i="1"/>
  <c r="S357" i="1"/>
  <c r="S322" i="1"/>
  <c r="S300" i="1"/>
  <c r="S301" i="1"/>
  <c r="S302" i="1"/>
  <c r="S303" i="1"/>
  <c r="S304" i="1"/>
  <c r="S305" i="1"/>
  <c r="S306" i="1"/>
  <c r="S307" i="1"/>
  <c r="S308" i="1"/>
  <c r="S309" i="1"/>
  <c r="S310" i="1"/>
  <c r="S311" i="1"/>
  <c r="S312" i="1"/>
  <c r="S313" i="1"/>
  <c r="S314" i="1"/>
  <c r="S316" i="1"/>
  <c r="S317" i="1"/>
  <c r="S318" i="1"/>
  <c r="S319" i="1"/>
  <c r="S320" i="1"/>
  <c r="S299" i="1"/>
  <c r="S294" i="1"/>
  <c r="S295" i="1"/>
  <c r="S296" i="1"/>
  <c r="S297" i="1"/>
  <c r="S292" i="1"/>
  <c r="S269" i="1"/>
  <c r="S270" i="1"/>
  <c r="S271" i="1"/>
  <c r="S272" i="1"/>
  <c r="S273" i="1"/>
  <c r="S274" i="1"/>
  <c r="S275" i="1"/>
  <c r="S276" i="1"/>
  <c r="S277" i="1"/>
  <c r="S278" i="1"/>
  <c r="S279" i="1"/>
  <c r="S280" i="1"/>
  <c r="S281" i="1"/>
  <c r="S282" i="1"/>
  <c r="S283" i="1"/>
  <c r="S284" i="1"/>
  <c r="S285" i="1"/>
  <c r="S286" i="1"/>
  <c r="S287" i="1"/>
  <c r="S288" i="1"/>
  <c r="S289" i="1"/>
  <c r="S290" i="1"/>
  <c r="S268" i="1"/>
  <c r="S254" i="1"/>
  <c r="S255" i="1"/>
  <c r="S256" i="1"/>
  <c r="S257" i="1"/>
  <c r="S258" i="1"/>
  <c r="S259" i="1"/>
  <c r="S260" i="1"/>
  <c r="S261" i="1"/>
  <c r="S262" i="1"/>
  <c r="S263" i="1"/>
  <c r="S264" i="1"/>
  <c r="S265" i="1"/>
  <c r="S25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193" i="1"/>
  <c r="S189" i="1"/>
  <c r="S190" i="1"/>
  <c r="S191" i="1"/>
  <c r="S188" i="1"/>
  <c r="S168" i="1"/>
  <c r="S169" i="1"/>
  <c r="S170" i="1"/>
  <c r="S171" i="1"/>
  <c r="S172" i="1"/>
  <c r="S173" i="1"/>
  <c r="S174" i="1"/>
  <c r="S175" i="1"/>
  <c r="S176" i="1"/>
  <c r="S177" i="1"/>
  <c r="S178" i="1"/>
  <c r="S179" i="1"/>
  <c r="S180" i="1"/>
  <c r="S181" i="1"/>
  <c r="S182" i="1"/>
  <c r="S183" i="1"/>
  <c r="S184" i="1"/>
  <c r="S185" i="1"/>
  <c r="S186" i="1"/>
  <c r="S167" i="1"/>
  <c r="S163" i="1"/>
  <c r="S164" i="1"/>
  <c r="S165" i="1"/>
  <c r="S162" i="1"/>
  <c r="S154" i="1"/>
  <c r="S155" i="1"/>
  <c r="S156" i="1"/>
  <c r="S157" i="1"/>
  <c r="S158" i="1"/>
  <c r="S159" i="1"/>
  <c r="S153" i="1"/>
  <c r="S151" i="1"/>
  <c r="S150"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22" i="1"/>
  <c r="S105" i="1"/>
  <c r="S106" i="1"/>
  <c r="S107" i="1"/>
  <c r="S108" i="1"/>
  <c r="S109" i="1"/>
  <c r="S110" i="1"/>
  <c r="S111" i="1"/>
  <c r="S112" i="1"/>
  <c r="S113" i="1"/>
  <c r="S114" i="1"/>
  <c r="S115" i="1"/>
  <c r="S116" i="1"/>
  <c r="S117" i="1"/>
  <c r="S118" i="1"/>
  <c r="S119" i="1"/>
  <c r="S120" i="1"/>
  <c r="S104" i="1"/>
  <c r="S81" i="1"/>
  <c r="S82" i="1"/>
  <c r="S83" i="1"/>
  <c r="S84" i="1"/>
  <c r="S85" i="1"/>
  <c r="S86" i="1"/>
  <c r="S87" i="1"/>
  <c r="S88" i="1"/>
  <c r="S89" i="1"/>
  <c r="S90" i="1"/>
  <c r="S91" i="1"/>
  <c r="S92" i="1"/>
  <c r="S93" i="1"/>
  <c r="S94" i="1"/>
  <c r="S95" i="1"/>
  <c r="S96" i="1"/>
  <c r="S97" i="1"/>
  <c r="S98" i="1"/>
  <c r="S99" i="1"/>
  <c r="S100" i="1"/>
  <c r="S101" i="1"/>
  <c r="S102" i="1"/>
  <c r="S80"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8" i="1"/>
  <c r="S9" i="1"/>
  <c r="S10" i="1"/>
  <c r="S11" i="1"/>
  <c r="S7" i="1"/>
  <c r="N550" i="4" l="1"/>
  <c r="O550" i="4" s="1"/>
  <c r="S192" i="1"/>
  <c r="S19" i="1"/>
  <c r="S160" i="1"/>
  <c r="S79" i="1"/>
  <c r="S166" i="1"/>
  <c r="S187" i="1"/>
  <c r="S252" i="1"/>
  <c r="S422" i="1"/>
  <c r="S298" i="1"/>
  <c r="S321" i="1"/>
  <c r="S149" i="1"/>
  <c r="S27" i="1"/>
  <c r="S103" i="1"/>
  <c r="S539" i="1"/>
  <c r="S548" i="1"/>
  <c r="S358" i="1"/>
  <c r="S121" i="1"/>
  <c r="S266" i="1"/>
  <c r="S152" i="1"/>
  <c r="S6" i="1"/>
  <c r="S14" i="1"/>
  <c r="S28" i="1" l="1"/>
  <c r="S20" i="1"/>
  <c r="S549" i="1"/>
  <c r="S15" i="1"/>
  <c r="S267" i="1"/>
  <c r="S291" i="1" s="1"/>
  <c r="S423" i="1" s="1"/>
  <c r="S161" i="1"/>
  <c r="E141" i="3"/>
  <c r="D141" i="3"/>
  <c r="E130" i="3"/>
  <c r="D130" i="3"/>
  <c r="E121" i="3"/>
  <c r="D121" i="3"/>
  <c r="E107" i="3"/>
  <c r="D107" i="3"/>
  <c r="E97" i="3"/>
  <c r="D97" i="3"/>
  <c r="E84" i="3"/>
  <c r="D84" i="3"/>
  <c r="E66" i="3"/>
  <c r="D66" i="3"/>
  <c r="B66" i="3"/>
  <c r="A66" i="3"/>
  <c r="E43" i="3"/>
  <c r="D43" i="3"/>
  <c r="B43" i="3"/>
  <c r="A43" i="3"/>
  <c r="K39" i="3"/>
  <c r="K30" i="3" s="1"/>
  <c r="K21" i="3" s="1"/>
  <c r="K11" i="3" s="1"/>
  <c r="K2" i="3" s="1"/>
  <c r="J39" i="3"/>
  <c r="E36" i="3"/>
  <c r="D36" i="3"/>
  <c r="B36" i="3"/>
  <c r="A36" i="3"/>
  <c r="J30" i="3"/>
  <c r="E30" i="3"/>
  <c r="D30" i="3"/>
  <c r="B30" i="3"/>
  <c r="A30" i="3"/>
  <c r="E23" i="3"/>
  <c r="D23" i="3"/>
  <c r="B23" i="3"/>
  <c r="A23" i="3"/>
  <c r="J21" i="3"/>
  <c r="J11" i="3"/>
  <c r="J2" i="3"/>
  <c r="H2" i="3"/>
  <c r="G2" i="3"/>
  <c r="E2" i="3"/>
  <c r="D2" i="3"/>
  <c r="B2" i="3"/>
  <c r="A2" i="3"/>
  <c r="J1" i="3"/>
  <c r="G1" i="3"/>
  <c r="D1" i="3"/>
  <c r="A1" i="3"/>
  <c r="S550" i="1" l="1"/>
  <c r="P412" i="1"/>
  <c r="U548" i="1"/>
  <c r="T548" i="1"/>
  <c r="P547" i="1"/>
  <c r="F547" i="1"/>
  <c r="P546" i="1"/>
  <c r="F546" i="1"/>
  <c r="P545" i="1"/>
  <c r="F545" i="1"/>
  <c r="P544" i="1"/>
  <c r="F544" i="1"/>
  <c r="P543" i="1"/>
  <c r="F543" i="1"/>
  <c r="P542" i="1"/>
  <c r="F542" i="1"/>
  <c r="P541" i="1"/>
  <c r="F541" i="1"/>
  <c r="P540" i="1"/>
  <c r="F540" i="1"/>
  <c r="U539" i="1"/>
  <c r="T539" i="1"/>
  <c r="P538" i="1"/>
  <c r="F538" i="1"/>
  <c r="P537" i="1"/>
  <c r="F537" i="1"/>
  <c r="P536" i="1"/>
  <c r="F536" i="1"/>
  <c r="P535" i="1"/>
  <c r="F535" i="1"/>
  <c r="P534" i="1"/>
  <c r="F534" i="1"/>
  <c r="P533" i="1"/>
  <c r="F533" i="1"/>
  <c r="P532" i="1"/>
  <c r="F532" i="1"/>
  <c r="P531" i="1"/>
  <c r="F531" i="1"/>
  <c r="P530" i="1"/>
  <c r="F530" i="1"/>
  <c r="P529" i="1"/>
  <c r="F529" i="1"/>
  <c r="P528" i="1"/>
  <c r="F528" i="1"/>
  <c r="P527" i="1"/>
  <c r="F527" i="1"/>
  <c r="P526" i="1"/>
  <c r="F526" i="1"/>
  <c r="P525" i="1"/>
  <c r="F525" i="1"/>
  <c r="P524" i="1"/>
  <c r="F524" i="1"/>
  <c r="P523" i="1"/>
  <c r="F523" i="1"/>
  <c r="P522" i="1"/>
  <c r="F522" i="1"/>
  <c r="P521" i="1"/>
  <c r="F521" i="1"/>
  <c r="P520" i="1"/>
  <c r="F520" i="1"/>
  <c r="P519" i="1"/>
  <c r="F519" i="1"/>
  <c r="P518" i="1"/>
  <c r="F518" i="1"/>
  <c r="P517" i="1"/>
  <c r="F517" i="1"/>
  <c r="P516" i="1"/>
  <c r="F516" i="1"/>
  <c r="P515" i="1"/>
  <c r="F515" i="1"/>
  <c r="P514" i="1"/>
  <c r="F514" i="1"/>
  <c r="P513" i="1"/>
  <c r="F513" i="1"/>
  <c r="P512" i="1"/>
  <c r="F512" i="1"/>
  <c r="P511" i="1"/>
  <c r="F511" i="1"/>
  <c r="P510" i="1"/>
  <c r="F510" i="1"/>
  <c r="P509" i="1"/>
  <c r="F509" i="1"/>
  <c r="P508" i="1"/>
  <c r="F508" i="1"/>
  <c r="P507" i="1"/>
  <c r="F507" i="1"/>
  <c r="P506" i="1"/>
  <c r="F506" i="1"/>
  <c r="P505" i="1"/>
  <c r="F505" i="1"/>
  <c r="P504" i="1"/>
  <c r="F504" i="1"/>
  <c r="P503" i="1"/>
  <c r="F503" i="1"/>
  <c r="P502" i="1"/>
  <c r="F502" i="1"/>
  <c r="P501" i="1"/>
  <c r="F501" i="1"/>
  <c r="P500" i="1"/>
  <c r="F500" i="1"/>
  <c r="P499" i="1"/>
  <c r="F499" i="1"/>
  <c r="P498" i="1"/>
  <c r="F498" i="1"/>
  <c r="P497" i="1"/>
  <c r="F497" i="1"/>
  <c r="P496" i="1"/>
  <c r="F496" i="1"/>
  <c r="P495" i="1"/>
  <c r="F495" i="1"/>
  <c r="P494" i="1"/>
  <c r="F494" i="1"/>
  <c r="P493" i="1"/>
  <c r="F493" i="1"/>
  <c r="P492" i="1"/>
  <c r="F492" i="1"/>
  <c r="P491" i="1"/>
  <c r="F491" i="1"/>
  <c r="P490" i="1"/>
  <c r="F490" i="1"/>
  <c r="P489" i="1"/>
  <c r="F489" i="1"/>
  <c r="P488" i="1"/>
  <c r="F488" i="1"/>
  <c r="P487" i="1"/>
  <c r="F487" i="1"/>
  <c r="P486" i="1"/>
  <c r="F486" i="1"/>
  <c r="P485" i="1"/>
  <c r="F485" i="1"/>
  <c r="P484" i="1"/>
  <c r="F484" i="1"/>
  <c r="P483" i="1"/>
  <c r="F483" i="1"/>
  <c r="P482" i="1"/>
  <c r="F482" i="1"/>
  <c r="P481" i="1"/>
  <c r="F481" i="1"/>
  <c r="P480" i="1"/>
  <c r="F480" i="1"/>
  <c r="P479" i="1"/>
  <c r="F479" i="1"/>
  <c r="P478" i="1"/>
  <c r="F478" i="1"/>
  <c r="P477" i="1"/>
  <c r="F477" i="1"/>
  <c r="P476" i="1"/>
  <c r="F476" i="1"/>
  <c r="P475" i="1"/>
  <c r="F475" i="1"/>
  <c r="P474" i="1"/>
  <c r="F474" i="1"/>
  <c r="P473" i="1"/>
  <c r="F473" i="1"/>
  <c r="P472" i="1"/>
  <c r="F472" i="1"/>
  <c r="P471" i="1"/>
  <c r="F471" i="1"/>
  <c r="P470" i="1"/>
  <c r="F470" i="1"/>
  <c r="P469" i="1"/>
  <c r="F469" i="1"/>
  <c r="P468" i="1"/>
  <c r="F468" i="1"/>
  <c r="P467" i="1"/>
  <c r="F467" i="1"/>
  <c r="P466" i="1"/>
  <c r="F466" i="1"/>
  <c r="P465" i="1"/>
  <c r="F465" i="1"/>
  <c r="P464" i="1"/>
  <c r="F464" i="1"/>
  <c r="P463" i="1"/>
  <c r="F463" i="1"/>
  <c r="P462" i="1"/>
  <c r="F462" i="1"/>
  <c r="P461" i="1"/>
  <c r="F461" i="1"/>
  <c r="P460" i="1"/>
  <c r="F460" i="1"/>
  <c r="P459" i="1"/>
  <c r="F459" i="1"/>
  <c r="P458" i="1"/>
  <c r="F458" i="1"/>
  <c r="P457" i="1"/>
  <c r="F457" i="1"/>
  <c r="P456" i="1"/>
  <c r="F456" i="1"/>
  <c r="P455" i="1"/>
  <c r="F455" i="1"/>
  <c r="P454" i="1"/>
  <c r="F454" i="1"/>
  <c r="P453" i="1"/>
  <c r="F453" i="1"/>
  <c r="P452" i="1"/>
  <c r="F452" i="1"/>
  <c r="P451" i="1"/>
  <c r="F451" i="1"/>
  <c r="P450" i="1"/>
  <c r="F450" i="1"/>
  <c r="P449" i="1"/>
  <c r="F449" i="1"/>
  <c r="P448" i="1"/>
  <c r="F448" i="1"/>
  <c r="P447" i="1"/>
  <c r="F447" i="1"/>
  <c r="P446" i="1"/>
  <c r="F446" i="1"/>
  <c r="P445" i="1"/>
  <c r="F445" i="1"/>
  <c r="P444" i="1"/>
  <c r="F444" i="1"/>
  <c r="P443" i="1"/>
  <c r="F443" i="1"/>
  <c r="P442" i="1"/>
  <c r="F442" i="1"/>
  <c r="P441" i="1"/>
  <c r="F441" i="1"/>
  <c r="P440" i="1"/>
  <c r="F440" i="1"/>
  <c r="P439" i="1"/>
  <c r="F439" i="1"/>
  <c r="P438" i="1"/>
  <c r="F438" i="1"/>
  <c r="P437" i="1"/>
  <c r="F437" i="1"/>
  <c r="P436" i="1"/>
  <c r="F436" i="1"/>
  <c r="P435" i="1"/>
  <c r="F435" i="1"/>
  <c r="P434" i="1"/>
  <c r="F434" i="1"/>
  <c r="P433" i="1"/>
  <c r="F433" i="1"/>
  <c r="P432" i="1"/>
  <c r="F432" i="1"/>
  <c r="P431" i="1"/>
  <c r="F431" i="1"/>
  <c r="P430" i="1"/>
  <c r="F430" i="1"/>
  <c r="P429" i="1"/>
  <c r="F429" i="1"/>
  <c r="P428" i="1"/>
  <c r="F428" i="1"/>
  <c r="P427" i="1"/>
  <c r="F427" i="1"/>
  <c r="P426" i="1"/>
  <c r="F426" i="1"/>
  <c r="P425" i="1"/>
  <c r="F425" i="1"/>
  <c r="P424" i="1"/>
  <c r="F424" i="1"/>
  <c r="U422" i="1"/>
  <c r="T422" i="1"/>
  <c r="P421" i="1"/>
  <c r="F421" i="1"/>
  <c r="P420" i="1"/>
  <c r="F420" i="1"/>
  <c r="P419" i="1"/>
  <c r="F419" i="1"/>
  <c r="P418" i="1"/>
  <c r="F418" i="1"/>
  <c r="P417" i="1"/>
  <c r="F417" i="1"/>
  <c r="P416" i="1"/>
  <c r="F416" i="1"/>
  <c r="P415" i="1"/>
  <c r="F415" i="1"/>
  <c r="P414" i="1"/>
  <c r="F414" i="1"/>
  <c r="P413" i="1"/>
  <c r="F413" i="1"/>
  <c r="F412" i="1"/>
  <c r="P411" i="1"/>
  <c r="F411" i="1"/>
  <c r="P410" i="1"/>
  <c r="F410" i="1"/>
  <c r="P409" i="1"/>
  <c r="F409" i="1"/>
  <c r="P408" i="1"/>
  <c r="F408" i="1"/>
  <c r="P407" i="1"/>
  <c r="F407" i="1"/>
  <c r="P406" i="1"/>
  <c r="F406" i="1"/>
  <c r="P405" i="1"/>
  <c r="F405" i="1"/>
  <c r="P404" i="1"/>
  <c r="F404" i="1"/>
  <c r="P403" i="1"/>
  <c r="F403" i="1"/>
  <c r="P402" i="1"/>
  <c r="F402" i="1"/>
  <c r="P401" i="1"/>
  <c r="F401" i="1"/>
  <c r="P400" i="1"/>
  <c r="F400" i="1"/>
  <c r="P399" i="1"/>
  <c r="F399" i="1"/>
  <c r="P398" i="1"/>
  <c r="F398" i="1"/>
  <c r="P397" i="1"/>
  <c r="F397" i="1"/>
  <c r="P396" i="1"/>
  <c r="F396" i="1"/>
  <c r="P395" i="1"/>
  <c r="F395" i="1"/>
  <c r="P394" i="1"/>
  <c r="F394" i="1"/>
  <c r="P393" i="1"/>
  <c r="F393" i="1"/>
  <c r="P392" i="1"/>
  <c r="F392" i="1"/>
  <c r="P391" i="1"/>
  <c r="F391" i="1"/>
  <c r="P390" i="1"/>
  <c r="F390" i="1"/>
  <c r="P389" i="1"/>
  <c r="F389" i="1"/>
  <c r="P388" i="1"/>
  <c r="F388" i="1"/>
  <c r="P387" i="1"/>
  <c r="F387" i="1"/>
  <c r="P386" i="1"/>
  <c r="F386" i="1"/>
  <c r="P385" i="1"/>
  <c r="F385" i="1"/>
  <c r="P384" i="1"/>
  <c r="F384" i="1"/>
  <c r="P383" i="1"/>
  <c r="F383" i="1"/>
  <c r="P382" i="1"/>
  <c r="F382" i="1"/>
  <c r="P381" i="1"/>
  <c r="F381" i="1"/>
  <c r="P380" i="1"/>
  <c r="F380" i="1"/>
  <c r="P379" i="1"/>
  <c r="F379" i="1"/>
  <c r="P378" i="1"/>
  <c r="F378" i="1"/>
  <c r="P377" i="1"/>
  <c r="F377" i="1"/>
  <c r="P376" i="1"/>
  <c r="F376" i="1"/>
  <c r="P375" i="1"/>
  <c r="F375" i="1"/>
  <c r="P374" i="1"/>
  <c r="F374" i="1"/>
  <c r="P373" i="1"/>
  <c r="F373" i="1"/>
  <c r="P372" i="1"/>
  <c r="F372" i="1"/>
  <c r="P371" i="1"/>
  <c r="F371" i="1"/>
  <c r="P370" i="1"/>
  <c r="F370" i="1"/>
  <c r="P369" i="1"/>
  <c r="F369" i="1"/>
  <c r="P368" i="1"/>
  <c r="F368" i="1"/>
  <c r="P367" i="1"/>
  <c r="F367" i="1"/>
  <c r="P366" i="1"/>
  <c r="F366" i="1"/>
  <c r="P365" i="1"/>
  <c r="F365" i="1"/>
  <c r="P364" i="1"/>
  <c r="F364" i="1"/>
  <c r="P363" i="1"/>
  <c r="F363" i="1"/>
  <c r="P362" i="1"/>
  <c r="F362" i="1"/>
  <c r="P361" i="1"/>
  <c r="F361" i="1"/>
  <c r="P360" i="1"/>
  <c r="F360" i="1"/>
  <c r="P359" i="1"/>
  <c r="F359" i="1"/>
  <c r="P357" i="1"/>
  <c r="F357" i="1"/>
  <c r="P356" i="1"/>
  <c r="F356" i="1"/>
  <c r="P355" i="1"/>
  <c r="F355" i="1"/>
  <c r="P354" i="1"/>
  <c r="F354" i="1"/>
  <c r="P353" i="1"/>
  <c r="F353" i="1"/>
  <c r="P352" i="1"/>
  <c r="F352" i="1"/>
  <c r="P351" i="1"/>
  <c r="F351" i="1"/>
  <c r="P350" i="1"/>
  <c r="F350" i="1"/>
  <c r="P349" i="1"/>
  <c r="F349" i="1"/>
  <c r="P348" i="1"/>
  <c r="F348" i="1"/>
  <c r="P347" i="1"/>
  <c r="F347" i="1"/>
  <c r="P346" i="1"/>
  <c r="F346" i="1"/>
  <c r="P345" i="1"/>
  <c r="F345" i="1"/>
  <c r="P344" i="1"/>
  <c r="F344" i="1"/>
  <c r="P343" i="1"/>
  <c r="F343" i="1"/>
  <c r="P342" i="1"/>
  <c r="F342" i="1"/>
  <c r="P341" i="1"/>
  <c r="F341" i="1"/>
  <c r="P340" i="1"/>
  <c r="F340" i="1"/>
  <c r="P339" i="1"/>
  <c r="F339" i="1"/>
  <c r="P338" i="1"/>
  <c r="F338" i="1"/>
  <c r="P337" i="1"/>
  <c r="F337" i="1"/>
  <c r="P336" i="1"/>
  <c r="F336" i="1"/>
  <c r="P335" i="1"/>
  <c r="F335" i="1"/>
  <c r="P334" i="1"/>
  <c r="F334" i="1"/>
  <c r="P333" i="1"/>
  <c r="F333" i="1"/>
  <c r="P332" i="1"/>
  <c r="F332" i="1"/>
  <c r="P331" i="1"/>
  <c r="F331" i="1"/>
  <c r="P330" i="1"/>
  <c r="F330" i="1"/>
  <c r="P329" i="1"/>
  <c r="F329" i="1"/>
  <c r="P328" i="1"/>
  <c r="F328" i="1"/>
  <c r="P327" i="1"/>
  <c r="F327" i="1"/>
  <c r="P326" i="1"/>
  <c r="F326" i="1"/>
  <c r="P325" i="1"/>
  <c r="F325" i="1"/>
  <c r="P324" i="1"/>
  <c r="F324" i="1"/>
  <c r="P323" i="1"/>
  <c r="F323" i="1"/>
  <c r="P322" i="1"/>
  <c r="F322" i="1"/>
  <c r="U321" i="1"/>
  <c r="U358" i="1" s="1"/>
  <c r="T321" i="1"/>
  <c r="T358" i="1" s="1"/>
  <c r="P320" i="1"/>
  <c r="F320" i="1"/>
  <c r="P319" i="1"/>
  <c r="F319" i="1"/>
  <c r="P318" i="1"/>
  <c r="F318" i="1"/>
  <c r="P317" i="1"/>
  <c r="F317" i="1"/>
  <c r="P316" i="1"/>
  <c r="F316" i="1"/>
  <c r="P315" i="1"/>
  <c r="F315" i="1"/>
  <c r="P314" i="1"/>
  <c r="F314" i="1"/>
  <c r="P313" i="1"/>
  <c r="F313" i="1"/>
  <c r="P312" i="1"/>
  <c r="F312" i="1"/>
  <c r="P311" i="1"/>
  <c r="F311" i="1"/>
  <c r="P310" i="1"/>
  <c r="F310" i="1"/>
  <c r="P309" i="1"/>
  <c r="F309" i="1"/>
  <c r="P308" i="1"/>
  <c r="F308" i="1"/>
  <c r="P307" i="1"/>
  <c r="F307" i="1"/>
  <c r="P306" i="1"/>
  <c r="F306" i="1"/>
  <c r="P305" i="1"/>
  <c r="F305" i="1"/>
  <c r="P304" i="1"/>
  <c r="F304" i="1"/>
  <c r="P303" i="1"/>
  <c r="F303" i="1"/>
  <c r="P302" i="1"/>
  <c r="F302" i="1"/>
  <c r="P301" i="1"/>
  <c r="F301" i="1"/>
  <c r="P300" i="1"/>
  <c r="F300" i="1"/>
  <c r="P299" i="1"/>
  <c r="F299" i="1"/>
  <c r="U298" i="1"/>
  <c r="T298" i="1"/>
  <c r="P297" i="1"/>
  <c r="F297" i="1"/>
  <c r="P296" i="1"/>
  <c r="F296" i="1"/>
  <c r="P295" i="1"/>
  <c r="F295" i="1"/>
  <c r="P294" i="1"/>
  <c r="F294" i="1"/>
  <c r="P293" i="1"/>
  <c r="F293" i="1"/>
  <c r="P292" i="1"/>
  <c r="F292" i="1"/>
  <c r="P290" i="1"/>
  <c r="F290" i="1"/>
  <c r="P289" i="1"/>
  <c r="F289" i="1"/>
  <c r="P288" i="1"/>
  <c r="F288" i="1"/>
  <c r="P287" i="1"/>
  <c r="F287" i="1"/>
  <c r="P286" i="1"/>
  <c r="F286" i="1"/>
  <c r="P285" i="1"/>
  <c r="F285" i="1"/>
  <c r="P284" i="1"/>
  <c r="F284" i="1"/>
  <c r="P283" i="1"/>
  <c r="F283" i="1"/>
  <c r="P282" i="1"/>
  <c r="F282" i="1"/>
  <c r="P281" i="1"/>
  <c r="F281" i="1"/>
  <c r="P280" i="1"/>
  <c r="F280" i="1"/>
  <c r="P279" i="1"/>
  <c r="F279" i="1"/>
  <c r="P278" i="1"/>
  <c r="F278" i="1"/>
  <c r="P277" i="1"/>
  <c r="F277" i="1"/>
  <c r="P276" i="1"/>
  <c r="F276" i="1"/>
  <c r="P275" i="1"/>
  <c r="F275" i="1"/>
  <c r="P274" i="1"/>
  <c r="F274" i="1"/>
  <c r="P273" i="1"/>
  <c r="F273" i="1"/>
  <c r="P272" i="1"/>
  <c r="F272" i="1"/>
  <c r="P271" i="1"/>
  <c r="F271" i="1"/>
  <c r="P270" i="1"/>
  <c r="F270" i="1"/>
  <c r="P269" i="1"/>
  <c r="F269" i="1"/>
  <c r="F268" i="1"/>
  <c r="U266" i="1"/>
  <c r="T266" i="1"/>
  <c r="P265" i="1"/>
  <c r="F265" i="1"/>
  <c r="P264" i="1"/>
  <c r="F264" i="1"/>
  <c r="P263" i="1"/>
  <c r="F263" i="1"/>
  <c r="P262" i="1"/>
  <c r="F262" i="1"/>
  <c r="P261" i="1"/>
  <c r="F261" i="1"/>
  <c r="P260" i="1"/>
  <c r="F260" i="1"/>
  <c r="P259" i="1"/>
  <c r="F259" i="1"/>
  <c r="P258" i="1"/>
  <c r="F258" i="1"/>
  <c r="P257" i="1"/>
  <c r="F257" i="1"/>
  <c r="P256" i="1"/>
  <c r="F256" i="1"/>
  <c r="P255" i="1"/>
  <c r="F255" i="1"/>
  <c r="P254" i="1"/>
  <c r="F254" i="1"/>
  <c r="P253" i="1"/>
  <c r="F253" i="1"/>
  <c r="U252" i="1"/>
  <c r="T252" i="1"/>
  <c r="P251" i="1"/>
  <c r="F251" i="1"/>
  <c r="P250" i="1"/>
  <c r="F250" i="1"/>
  <c r="P249" i="1"/>
  <c r="F249" i="1"/>
  <c r="P248" i="1"/>
  <c r="F248" i="1"/>
  <c r="P247" i="1"/>
  <c r="F247" i="1"/>
  <c r="P246" i="1"/>
  <c r="F246" i="1"/>
  <c r="P245" i="1"/>
  <c r="F245" i="1"/>
  <c r="P244" i="1"/>
  <c r="F244" i="1"/>
  <c r="P243" i="1"/>
  <c r="F243" i="1"/>
  <c r="P242" i="1"/>
  <c r="F242" i="1"/>
  <c r="P241" i="1"/>
  <c r="F241" i="1"/>
  <c r="P240" i="1"/>
  <c r="F240" i="1"/>
  <c r="P239" i="1"/>
  <c r="F239" i="1"/>
  <c r="P238" i="1"/>
  <c r="F238" i="1"/>
  <c r="P237" i="1"/>
  <c r="F237" i="1"/>
  <c r="P236" i="1"/>
  <c r="F236" i="1"/>
  <c r="P235" i="1"/>
  <c r="F235" i="1"/>
  <c r="P234" i="1"/>
  <c r="F234" i="1"/>
  <c r="P233" i="1"/>
  <c r="F233" i="1"/>
  <c r="P232" i="1"/>
  <c r="F232" i="1"/>
  <c r="P231" i="1"/>
  <c r="F231" i="1"/>
  <c r="P230" i="1"/>
  <c r="F230" i="1"/>
  <c r="P229" i="1"/>
  <c r="F229" i="1"/>
  <c r="P228" i="1"/>
  <c r="F228" i="1"/>
  <c r="P227" i="1"/>
  <c r="F227" i="1"/>
  <c r="P226" i="1"/>
  <c r="F226" i="1"/>
  <c r="P225" i="1"/>
  <c r="F225" i="1"/>
  <c r="P224" i="1"/>
  <c r="F224" i="1"/>
  <c r="P223" i="1"/>
  <c r="F223" i="1"/>
  <c r="P222" i="1"/>
  <c r="F222" i="1"/>
  <c r="P221" i="1"/>
  <c r="F221" i="1"/>
  <c r="P220" i="1"/>
  <c r="F220" i="1"/>
  <c r="P219" i="1"/>
  <c r="F219" i="1"/>
  <c r="P218" i="1"/>
  <c r="F218" i="1"/>
  <c r="P217" i="1"/>
  <c r="F217" i="1"/>
  <c r="P216" i="1"/>
  <c r="F216" i="1"/>
  <c r="P215" i="1"/>
  <c r="F215" i="1"/>
  <c r="P214" i="1"/>
  <c r="F214" i="1"/>
  <c r="P213" i="1"/>
  <c r="F213" i="1"/>
  <c r="P212" i="1"/>
  <c r="F212" i="1"/>
  <c r="P211" i="1"/>
  <c r="F211" i="1"/>
  <c r="P210" i="1"/>
  <c r="F210" i="1"/>
  <c r="P209" i="1"/>
  <c r="F209" i="1"/>
  <c r="P208" i="1"/>
  <c r="F208" i="1"/>
  <c r="P207" i="1"/>
  <c r="F207" i="1"/>
  <c r="P206" i="1"/>
  <c r="F206" i="1"/>
  <c r="P205" i="1"/>
  <c r="F205" i="1"/>
  <c r="P204" i="1"/>
  <c r="F204" i="1"/>
  <c r="P203" i="1"/>
  <c r="F203" i="1"/>
  <c r="P202" i="1"/>
  <c r="F202" i="1"/>
  <c r="P201" i="1"/>
  <c r="F201" i="1"/>
  <c r="P200" i="1"/>
  <c r="F200" i="1"/>
  <c r="P199" i="1"/>
  <c r="F199" i="1"/>
  <c r="P198" i="1"/>
  <c r="F198" i="1"/>
  <c r="P197" i="1"/>
  <c r="F197" i="1"/>
  <c r="P196" i="1"/>
  <c r="F196" i="1"/>
  <c r="P195" i="1"/>
  <c r="F195" i="1"/>
  <c r="P194" i="1"/>
  <c r="F194" i="1"/>
  <c r="P193" i="1"/>
  <c r="F193" i="1"/>
  <c r="U192" i="1"/>
  <c r="T192" i="1"/>
  <c r="P191" i="1"/>
  <c r="F191" i="1"/>
  <c r="P190" i="1"/>
  <c r="F190" i="1"/>
  <c r="P189" i="1"/>
  <c r="F189" i="1"/>
  <c r="P188" i="1"/>
  <c r="F188" i="1"/>
  <c r="U187" i="1"/>
  <c r="T187" i="1"/>
  <c r="P186" i="1"/>
  <c r="F186" i="1"/>
  <c r="P185" i="1"/>
  <c r="F185" i="1"/>
  <c r="P184" i="1"/>
  <c r="F184" i="1"/>
  <c r="P183" i="1"/>
  <c r="F183" i="1"/>
  <c r="P182" i="1"/>
  <c r="F182" i="1"/>
  <c r="P181" i="1"/>
  <c r="F181" i="1"/>
  <c r="P180" i="1"/>
  <c r="F180" i="1"/>
  <c r="P179" i="1"/>
  <c r="F179" i="1"/>
  <c r="P178" i="1"/>
  <c r="F178" i="1"/>
  <c r="P177" i="1"/>
  <c r="F177" i="1"/>
  <c r="P176" i="1"/>
  <c r="F176" i="1"/>
  <c r="P175" i="1"/>
  <c r="F175" i="1"/>
  <c r="P174" i="1"/>
  <c r="F174" i="1"/>
  <c r="P173" i="1"/>
  <c r="F173" i="1"/>
  <c r="P172" i="1"/>
  <c r="F172" i="1"/>
  <c r="P171" i="1"/>
  <c r="F171" i="1"/>
  <c r="P170" i="1"/>
  <c r="F170" i="1"/>
  <c r="P169" i="1"/>
  <c r="F169" i="1"/>
  <c r="P168" i="1"/>
  <c r="F168" i="1"/>
  <c r="P167" i="1"/>
  <c r="F167" i="1"/>
  <c r="U166" i="1"/>
  <c r="P165" i="1"/>
  <c r="F165" i="1"/>
  <c r="P164" i="1"/>
  <c r="F164" i="1"/>
  <c r="P163" i="1"/>
  <c r="F163" i="1"/>
  <c r="P162" i="1"/>
  <c r="F162" i="1"/>
  <c r="U160" i="1"/>
  <c r="T160" i="1"/>
  <c r="P159" i="1"/>
  <c r="F159" i="1"/>
  <c r="P158" i="1"/>
  <c r="F158" i="1"/>
  <c r="P157" i="1"/>
  <c r="F157" i="1"/>
  <c r="P156" i="1"/>
  <c r="F156" i="1"/>
  <c r="P155" i="1"/>
  <c r="F155" i="1"/>
  <c r="P154" i="1"/>
  <c r="F154" i="1"/>
  <c r="P153" i="1"/>
  <c r="F153" i="1"/>
  <c r="U152" i="1"/>
  <c r="T152" i="1"/>
  <c r="P151" i="1"/>
  <c r="F151" i="1"/>
  <c r="P150" i="1"/>
  <c r="F150" i="1"/>
  <c r="U149" i="1"/>
  <c r="T149" i="1"/>
  <c r="P148" i="1"/>
  <c r="F148" i="1"/>
  <c r="P147" i="1"/>
  <c r="F147" i="1"/>
  <c r="P146" i="1"/>
  <c r="F146" i="1"/>
  <c r="P145" i="1"/>
  <c r="F145" i="1"/>
  <c r="P144" i="1"/>
  <c r="F144" i="1"/>
  <c r="P143" i="1"/>
  <c r="F143" i="1"/>
  <c r="P142" i="1"/>
  <c r="F142" i="1"/>
  <c r="P141" i="1"/>
  <c r="F141" i="1"/>
  <c r="P140" i="1"/>
  <c r="F140" i="1"/>
  <c r="P139" i="1"/>
  <c r="F139" i="1"/>
  <c r="P138" i="1"/>
  <c r="F138" i="1"/>
  <c r="P137" i="1"/>
  <c r="F137" i="1"/>
  <c r="P136" i="1"/>
  <c r="F136" i="1"/>
  <c r="P135" i="1"/>
  <c r="F135" i="1"/>
  <c r="P134" i="1"/>
  <c r="F134" i="1"/>
  <c r="P133" i="1"/>
  <c r="F133" i="1"/>
  <c r="P132" i="1"/>
  <c r="F132" i="1"/>
  <c r="P131" i="1"/>
  <c r="F131" i="1"/>
  <c r="P130" i="1"/>
  <c r="F130" i="1"/>
  <c r="P129" i="1"/>
  <c r="F129" i="1"/>
  <c r="P128" i="1"/>
  <c r="F128" i="1"/>
  <c r="P127" i="1"/>
  <c r="F127" i="1"/>
  <c r="P126" i="1"/>
  <c r="F126" i="1"/>
  <c r="P125" i="1"/>
  <c r="F125" i="1"/>
  <c r="P124" i="1"/>
  <c r="F124" i="1"/>
  <c r="P123" i="1"/>
  <c r="F123" i="1"/>
  <c r="P122" i="1"/>
  <c r="F122" i="1"/>
  <c r="U121" i="1"/>
  <c r="T121" i="1"/>
  <c r="P120" i="1"/>
  <c r="F120" i="1"/>
  <c r="P119" i="1"/>
  <c r="F119" i="1"/>
  <c r="P118" i="1"/>
  <c r="F118" i="1"/>
  <c r="P117" i="1"/>
  <c r="F117" i="1"/>
  <c r="P116" i="1"/>
  <c r="F116" i="1"/>
  <c r="P115" i="1"/>
  <c r="F115" i="1"/>
  <c r="P114" i="1"/>
  <c r="F114" i="1"/>
  <c r="P113" i="1"/>
  <c r="F113" i="1"/>
  <c r="P112" i="1"/>
  <c r="F112" i="1"/>
  <c r="P111" i="1"/>
  <c r="F111" i="1"/>
  <c r="P110" i="1"/>
  <c r="F110" i="1"/>
  <c r="P109" i="1"/>
  <c r="F109" i="1"/>
  <c r="P108" i="1"/>
  <c r="F108" i="1"/>
  <c r="P107" i="1"/>
  <c r="F107" i="1"/>
  <c r="P106" i="1"/>
  <c r="F106" i="1"/>
  <c r="P105" i="1"/>
  <c r="F105" i="1"/>
  <c r="P104" i="1"/>
  <c r="F104" i="1"/>
  <c r="U103" i="1"/>
  <c r="T103" i="1"/>
  <c r="P102" i="1"/>
  <c r="F102" i="1"/>
  <c r="P101" i="1"/>
  <c r="F101" i="1"/>
  <c r="P100" i="1"/>
  <c r="F100" i="1"/>
  <c r="P99" i="1"/>
  <c r="F99" i="1"/>
  <c r="P98" i="1"/>
  <c r="F98" i="1"/>
  <c r="P97" i="1"/>
  <c r="F97" i="1"/>
  <c r="P96" i="1"/>
  <c r="F96" i="1"/>
  <c r="P95" i="1"/>
  <c r="F95" i="1"/>
  <c r="P94" i="1"/>
  <c r="F94" i="1"/>
  <c r="P93" i="1"/>
  <c r="F93" i="1"/>
  <c r="P92" i="1"/>
  <c r="F92" i="1"/>
  <c r="P91" i="1"/>
  <c r="F91" i="1"/>
  <c r="P90" i="1"/>
  <c r="F90" i="1"/>
  <c r="P89" i="1"/>
  <c r="F89" i="1"/>
  <c r="P88" i="1"/>
  <c r="F88" i="1"/>
  <c r="P87" i="1"/>
  <c r="F87" i="1"/>
  <c r="P86" i="1"/>
  <c r="F86" i="1"/>
  <c r="P85" i="1"/>
  <c r="F85" i="1"/>
  <c r="P84" i="1"/>
  <c r="F84" i="1"/>
  <c r="P83" i="1"/>
  <c r="F83" i="1"/>
  <c r="P82" i="1"/>
  <c r="F82" i="1"/>
  <c r="P81" i="1"/>
  <c r="F81" i="1"/>
  <c r="P80" i="1"/>
  <c r="F80" i="1"/>
  <c r="U79" i="1"/>
  <c r="T79" i="1"/>
  <c r="P78" i="1"/>
  <c r="F78" i="1"/>
  <c r="P77" i="1"/>
  <c r="F77" i="1"/>
  <c r="P76" i="1"/>
  <c r="F76" i="1"/>
  <c r="P75" i="1"/>
  <c r="F75" i="1"/>
  <c r="P74" i="1"/>
  <c r="P73" i="1"/>
  <c r="F73" i="1"/>
  <c r="P72" i="1"/>
  <c r="F72" i="1"/>
  <c r="P71" i="1"/>
  <c r="F71" i="1"/>
  <c r="P70" i="1"/>
  <c r="F70" i="1"/>
  <c r="P69" i="1"/>
  <c r="F69" i="1"/>
  <c r="P68" i="1"/>
  <c r="F68" i="1"/>
  <c r="P67" i="1"/>
  <c r="F67" i="1"/>
  <c r="P66" i="1"/>
  <c r="F66" i="1"/>
  <c r="P65" i="1"/>
  <c r="F65" i="1"/>
  <c r="P64" i="1"/>
  <c r="F64" i="1"/>
  <c r="P63" i="1"/>
  <c r="F63" i="1"/>
  <c r="P62" i="1"/>
  <c r="F62" i="1"/>
  <c r="P61" i="1"/>
  <c r="F61" i="1"/>
  <c r="P60" i="1"/>
  <c r="F60" i="1"/>
  <c r="P59" i="1"/>
  <c r="F59" i="1"/>
  <c r="P58" i="1"/>
  <c r="F58" i="1"/>
  <c r="P57" i="1"/>
  <c r="F57" i="1"/>
  <c r="P56" i="1"/>
  <c r="F56" i="1"/>
  <c r="P55" i="1"/>
  <c r="F55" i="1"/>
  <c r="P54" i="1"/>
  <c r="F54" i="1"/>
  <c r="P53" i="1"/>
  <c r="F53" i="1"/>
  <c r="P52" i="1"/>
  <c r="F52" i="1"/>
  <c r="P51" i="1"/>
  <c r="F51" i="1"/>
  <c r="P50" i="1"/>
  <c r="F50" i="1"/>
  <c r="P49" i="1"/>
  <c r="F49" i="1"/>
  <c r="P48" i="1"/>
  <c r="F48" i="1"/>
  <c r="P47" i="1"/>
  <c r="F47" i="1"/>
  <c r="P46" i="1"/>
  <c r="F46" i="1"/>
  <c r="P45" i="1"/>
  <c r="F45" i="1"/>
  <c r="P44" i="1"/>
  <c r="F44" i="1"/>
  <c r="P43" i="1"/>
  <c r="F43" i="1"/>
  <c r="P42" i="1"/>
  <c r="F42" i="1"/>
  <c r="P41" i="1"/>
  <c r="F41" i="1"/>
  <c r="P40" i="1"/>
  <c r="F40" i="1"/>
  <c r="P39" i="1"/>
  <c r="F39" i="1"/>
  <c r="P38" i="1"/>
  <c r="F38" i="1"/>
  <c r="P37" i="1"/>
  <c r="F37" i="1"/>
  <c r="P36" i="1"/>
  <c r="F36" i="1"/>
  <c r="P35" i="1"/>
  <c r="F35" i="1"/>
  <c r="P34" i="1"/>
  <c r="F34" i="1"/>
  <c r="P33" i="1"/>
  <c r="F33" i="1"/>
  <c r="P32" i="1"/>
  <c r="F32" i="1"/>
  <c r="P31" i="1"/>
  <c r="F31" i="1"/>
  <c r="P30" i="1"/>
  <c r="F30" i="1"/>
  <c r="F29" i="1"/>
  <c r="U27" i="1"/>
  <c r="U28" i="1" s="1"/>
  <c r="T27" i="1"/>
  <c r="J26" i="1"/>
  <c r="F26" i="1"/>
  <c r="J25" i="1"/>
  <c r="K25" i="1" s="1"/>
  <c r="F25" i="1"/>
  <c r="J24" i="1"/>
  <c r="K24" i="1" s="1"/>
  <c r="F24" i="1"/>
  <c r="J23" i="1"/>
  <c r="K23" i="1" s="1"/>
  <c r="F23" i="1"/>
  <c r="J22" i="1"/>
  <c r="K22" i="1" s="1"/>
  <c r="F22" i="1"/>
  <c r="J21" i="1"/>
  <c r="K21" i="1" s="1"/>
  <c r="F21" i="1"/>
  <c r="U19" i="1"/>
  <c r="U20" i="1" s="1"/>
  <c r="T19" i="1"/>
  <c r="J18" i="1"/>
  <c r="K18" i="1" s="1"/>
  <c r="F18" i="1"/>
  <c r="J17" i="1"/>
  <c r="K17" i="1" s="1"/>
  <c r="F17" i="1"/>
  <c r="J16" i="1"/>
  <c r="F16" i="1"/>
  <c r="U14" i="1"/>
  <c r="T14" i="1"/>
  <c r="J13" i="1"/>
  <c r="K13" i="1" s="1"/>
  <c r="F13" i="1"/>
  <c r="J12" i="1"/>
  <c r="K12" i="1" s="1"/>
  <c r="F12" i="1"/>
  <c r="P11" i="1"/>
  <c r="J11" i="1"/>
  <c r="K11" i="1" s="1"/>
  <c r="F11" i="1"/>
  <c r="P10" i="1"/>
  <c r="J10" i="1"/>
  <c r="F10" i="1"/>
  <c r="P9" i="1"/>
  <c r="J9" i="1"/>
  <c r="K9" i="1" s="1"/>
  <c r="F9" i="1"/>
  <c r="P8" i="1"/>
  <c r="J8" i="1"/>
  <c r="F8" i="1"/>
  <c r="P7" i="1"/>
  <c r="J7" i="1"/>
  <c r="K7" i="1" s="1"/>
  <c r="U6" i="1"/>
  <c r="T6" i="1"/>
  <c r="J5" i="1"/>
  <c r="K5" i="1" s="1"/>
  <c r="F5" i="1"/>
  <c r="J4" i="1"/>
  <c r="K4" i="1" s="1"/>
  <c r="F4" i="1"/>
  <c r="R195" i="1" l="1"/>
  <c r="R259" i="1"/>
  <c r="R337" i="1"/>
  <c r="R357" i="1"/>
  <c r="R365" i="1"/>
  <c r="R369" i="1"/>
  <c r="R389" i="1"/>
  <c r="R393" i="1"/>
  <c r="R397" i="1"/>
  <c r="R9" i="1"/>
  <c r="R38" i="1"/>
  <c r="R50" i="1"/>
  <c r="R58" i="1"/>
  <c r="R70" i="1"/>
  <c r="R435" i="1"/>
  <c r="R463" i="1"/>
  <c r="R507" i="1"/>
  <c r="R531" i="1"/>
  <c r="R168" i="1"/>
  <c r="R188" i="1"/>
  <c r="R208" i="1"/>
  <c r="R228" i="1"/>
  <c r="R236" i="1"/>
  <c r="R244" i="1"/>
  <c r="R302" i="1"/>
  <c r="R314" i="1"/>
  <c r="R318" i="1"/>
  <c r="R338" i="1"/>
  <c r="R346" i="1"/>
  <c r="R362" i="1"/>
  <c r="R366" i="1"/>
  <c r="R374" i="1"/>
  <c r="R378" i="1"/>
  <c r="R386" i="1"/>
  <c r="R402" i="1"/>
  <c r="R31" i="1"/>
  <c r="R43" i="1"/>
  <c r="R51" i="1"/>
  <c r="R55" i="1"/>
  <c r="R63" i="1"/>
  <c r="R87" i="1"/>
  <c r="R95" i="1"/>
  <c r="R456" i="1"/>
  <c r="R468" i="1"/>
  <c r="R472" i="1"/>
  <c r="R488" i="1"/>
  <c r="R492" i="1"/>
  <c r="R496" i="1"/>
  <c r="R512" i="1"/>
  <c r="R516" i="1"/>
  <c r="R62" i="1"/>
  <c r="R189" i="1"/>
  <c r="R193" i="1"/>
  <c r="R323" i="1"/>
  <c r="R331" i="1"/>
  <c r="R367" i="1"/>
  <c r="R379" i="1"/>
  <c r="R383" i="1"/>
  <c r="R395" i="1"/>
  <c r="R399" i="1"/>
  <c r="R32" i="1"/>
  <c r="R44" i="1"/>
  <c r="R48" i="1"/>
  <c r="R52" i="1"/>
  <c r="R60" i="1"/>
  <c r="R64" i="1"/>
  <c r="R68" i="1"/>
  <c r="R108" i="1"/>
  <c r="R279" i="1"/>
  <c r="R420" i="1"/>
  <c r="R465" i="1"/>
  <c r="R473" i="1"/>
  <c r="R485" i="1"/>
  <c r="R493" i="1"/>
  <c r="R497" i="1"/>
  <c r="R525" i="1"/>
  <c r="R167" i="1"/>
  <c r="R191" i="1"/>
  <c r="R54" i="1"/>
  <c r="R66" i="1"/>
  <c r="R418" i="1"/>
  <c r="R431" i="1"/>
  <c r="R439" i="1"/>
  <c r="R503" i="1"/>
  <c r="R527" i="1"/>
  <c r="R11" i="1"/>
  <c r="R194" i="1"/>
  <c r="R226" i="1"/>
  <c r="R234" i="1"/>
  <c r="R246" i="1"/>
  <c r="R250" i="1"/>
  <c r="R254" i="1"/>
  <c r="R262" i="1"/>
  <c r="R300" i="1"/>
  <c r="R304" i="1"/>
  <c r="R308" i="1"/>
  <c r="R360" i="1"/>
  <c r="R388" i="1"/>
  <c r="R392" i="1"/>
  <c r="R404" i="1"/>
  <c r="R408" i="1"/>
  <c r="R33" i="1"/>
  <c r="R49" i="1"/>
  <c r="R69" i="1"/>
  <c r="R81" i="1"/>
  <c r="R93" i="1"/>
  <c r="R141" i="1"/>
  <c r="R157" i="1"/>
  <c r="R162" i="1"/>
  <c r="R284" i="1"/>
  <c r="R454" i="1"/>
  <c r="R466" i="1"/>
  <c r="R474" i="1"/>
  <c r="R490" i="1"/>
  <c r="R494" i="1"/>
  <c r="R510" i="1"/>
  <c r="R10" i="1"/>
  <c r="R8" i="1"/>
  <c r="R170" i="1"/>
  <c r="R174" i="1"/>
  <c r="R178" i="1"/>
  <c r="R182" i="1"/>
  <c r="R186" i="1"/>
  <c r="R190" i="1"/>
  <c r="R198" i="1"/>
  <c r="R202" i="1"/>
  <c r="R206" i="1"/>
  <c r="R210" i="1"/>
  <c r="R214" i="1"/>
  <c r="R218" i="1"/>
  <c r="R222" i="1"/>
  <c r="R230" i="1"/>
  <c r="R238" i="1"/>
  <c r="R242" i="1"/>
  <c r="R258" i="1"/>
  <c r="R292" i="1"/>
  <c r="R296" i="1"/>
  <c r="R312" i="1"/>
  <c r="R316" i="1"/>
  <c r="R320" i="1"/>
  <c r="R324" i="1"/>
  <c r="R328" i="1"/>
  <c r="R332" i="1"/>
  <c r="R336" i="1"/>
  <c r="R340" i="1"/>
  <c r="R344" i="1"/>
  <c r="R348" i="1"/>
  <c r="R352" i="1"/>
  <c r="R356" i="1"/>
  <c r="R364" i="1"/>
  <c r="R368" i="1"/>
  <c r="R372" i="1"/>
  <c r="R376" i="1"/>
  <c r="R380" i="1"/>
  <c r="R384" i="1"/>
  <c r="R396" i="1"/>
  <c r="R400" i="1"/>
  <c r="R37" i="1"/>
  <c r="R41" i="1"/>
  <c r="R45" i="1"/>
  <c r="R53" i="1"/>
  <c r="R57" i="1"/>
  <c r="R61" i="1"/>
  <c r="R65" i="1"/>
  <c r="R73" i="1"/>
  <c r="R77" i="1"/>
  <c r="R85" i="1"/>
  <c r="R89" i="1"/>
  <c r="R97" i="1"/>
  <c r="R101" i="1"/>
  <c r="R105" i="1"/>
  <c r="R109" i="1"/>
  <c r="R113" i="1"/>
  <c r="R117" i="1"/>
  <c r="R125" i="1"/>
  <c r="R129" i="1"/>
  <c r="R133" i="1"/>
  <c r="R137" i="1"/>
  <c r="R145" i="1"/>
  <c r="R153" i="1"/>
  <c r="R272" i="1"/>
  <c r="R276" i="1"/>
  <c r="R280" i="1"/>
  <c r="R288" i="1"/>
  <c r="R413" i="1"/>
  <c r="R417" i="1"/>
  <c r="R421" i="1"/>
  <c r="R426" i="1"/>
  <c r="R430" i="1"/>
  <c r="R434" i="1"/>
  <c r="R438" i="1"/>
  <c r="R442" i="1"/>
  <c r="R446" i="1"/>
  <c r="R450" i="1"/>
  <c r="R458" i="1"/>
  <c r="R462" i="1"/>
  <c r="R470" i="1"/>
  <c r="R478" i="1"/>
  <c r="R482" i="1"/>
  <c r="R486" i="1"/>
  <c r="R498" i="1"/>
  <c r="R502" i="1"/>
  <c r="R506" i="1"/>
  <c r="R514" i="1"/>
  <c r="R518" i="1"/>
  <c r="R522" i="1"/>
  <c r="R526" i="1"/>
  <c r="R530" i="1"/>
  <c r="R534" i="1"/>
  <c r="R538" i="1"/>
  <c r="R542" i="1"/>
  <c r="R546" i="1"/>
  <c r="R171" i="1"/>
  <c r="R175" i="1"/>
  <c r="R179" i="1"/>
  <c r="R183" i="1"/>
  <c r="R199" i="1"/>
  <c r="R203" i="1"/>
  <c r="R207" i="1"/>
  <c r="R211" i="1"/>
  <c r="R215" i="1"/>
  <c r="R219" i="1"/>
  <c r="R223" i="1"/>
  <c r="R227" i="1"/>
  <c r="R231" i="1"/>
  <c r="R235" i="1"/>
  <c r="R239" i="1"/>
  <c r="R243" i="1"/>
  <c r="R247" i="1"/>
  <c r="R251" i="1"/>
  <c r="R255" i="1"/>
  <c r="R263" i="1"/>
  <c r="R293" i="1"/>
  <c r="R297" i="1"/>
  <c r="R301" i="1"/>
  <c r="R305" i="1"/>
  <c r="R309" i="1"/>
  <c r="R313" i="1"/>
  <c r="R317" i="1"/>
  <c r="R325" i="1"/>
  <c r="R329" i="1"/>
  <c r="R333" i="1"/>
  <c r="R341" i="1"/>
  <c r="R345" i="1"/>
  <c r="R349" i="1"/>
  <c r="R353" i="1"/>
  <c r="R361" i="1"/>
  <c r="R373" i="1"/>
  <c r="R377" i="1"/>
  <c r="R381" i="1"/>
  <c r="R385" i="1"/>
  <c r="R401" i="1"/>
  <c r="R405" i="1"/>
  <c r="R409" i="1"/>
  <c r="R30" i="1"/>
  <c r="R34" i="1"/>
  <c r="R46" i="1"/>
  <c r="R74" i="1"/>
  <c r="R78" i="1"/>
  <c r="R82" i="1"/>
  <c r="R86" i="1"/>
  <c r="R90" i="1"/>
  <c r="R94" i="1"/>
  <c r="R98" i="1"/>
  <c r="R102" i="1"/>
  <c r="R106" i="1"/>
  <c r="R110" i="1"/>
  <c r="R114" i="1"/>
  <c r="R118" i="1"/>
  <c r="R122" i="1"/>
  <c r="R126" i="1"/>
  <c r="R130" i="1"/>
  <c r="R134" i="1"/>
  <c r="R138" i="1"/>
  <c r="R142" i="1"/>
  <c r="R146" i="1"/>
  <c r="R150" i="1"/>
  <c r="R154" i="1"/>
  <c r="R158" i="1"/>
  <c r="R163" i="1"/>
  <c r="R269" i="1"/>
  <c r="R273" i="1"/>
  <c r="R277" i="1"/>
  <c r="R281" i="1"/>
  <c r="R285" i="1"/>
  <c r="R289" i="1"/>
  <c r="R414" i="1"/>
  <c r="R427" i="1"/>
  <c r="R443" i="1"/>
  <c r="R447" i="1"/>
  <c r="R451" i="1"/>
  <c r="R455" i="1"/>
  <c r="R459" i="1"/>
  <c r="R467" i="1"/>
  <c r="R471" i="1"/>
  <c r="R475" i="1"/>
  <c r="R479" i="1"/>
  <c r="R483" i="1"/>
  <c r="R487" i="1"/>
  <c r="R491" i="1"/>
  <c r="R495" i="1"/>
  <c r="R499" i="1"/>
  <c r="R511" i="1"/>
  <c r="R515" i="1"/>
  <c r="R519" i="1"/>
  <c r="R523" i="1"/>
  <c r="R535" i="1"/>
  <c r="R543" i="1"/>
  <c r="R547" i="1"/>
  <c r="R42" i="1"/>
  <c r="R7" i="1"/>
  <c r="R172" i="1"/>
  <c r="R176" i="1"/>
  <c r="R180" i="1"/>
  <c r="R184" i="1"/>
  <c r="R196" i="1"/>
  <c r="R200" i="1"/>
  <c r="R204" i="1"/>
  <c r="R212" i="1"/>
  <c r="R216" i="1"/>
  <c r="R220" i="1"/>
  <c r="R224" i="1"/>
  <c r="R232" i="1"/>
  <c r="R240" i="1"/>
  <c r="R248" i="1"/>
  <c r="R256" i="1"/>
  <c r="R260" i="1"/>
  <c r="R264" i="1"/>
  <c r="R294" i="1"/>
  <c r="R306" i="1"/>
  <c r="R310" i="1"/>
  <c r="R322" i="1"/>
  <c r="R326" i="1"/>
  <c r="R330" i="1"/>
  <c r="R334" i="1"/>
  <c r="R342" i="1"/>
  <c r="R350" i="1"/>
  <c r="R354" i="1"/>
  <c r="R370" i="1"/>
  <c r="R382" i="1"/>
  <c r="R390" i="1"/>
  <c r="R394" i="1"/>
  <c r="R398" i="1"/>
  <c r="R406" i="1"/>
  <c r="R410" i="1"/>
  <c r="R35" i="1"/>
  <c r="R39" i="1"/>
  <c r="R47" i="1"/>
  <c r="R59" i="1"/>
  <c r="R67" i="1"/>
  <c r="R71" i="1"/>
  <c r="R75" i="1"/>
  <c r="R83" i="1"/>
  <c r="R91" i="1"/>
  <c r="R99" i="1"/>
  <c r="R107" i="1"/>
  <c r="R111" i="1"/>
  <c r="R115" i="1"/>
  <c r="R119" i="1"/>
  <c r="R123" i="1"/>
  <c r="R127" i="1"/>
  <c r="R131" i="1"/>
  <c r="R135" i="1"/>
  <c r="R139" i="1"/>
  <c r="R143" i="1"/>
  <c r="R147" i="1"/>
  <c r="R151" i="1"/>
  <c r="R155" i="1"/>
  <c r="R159" i="1"/>
  <c r="R164" i="1"/>
  <c r="R270" i="1"/>
  <c r="R274" i="1"/>
  <c r="R278" i="1"/>
  <c r="R282" i="1"/>
  <c r="R286" i="1"/>
  <c r="R290" i="1"/>
  <c r="R415" i="1"/>
  <c r="R419" i="1"/>
  <c r="R424" i="1"/>
  <c r="R428" i="1"/>
  <c r="R432" i="1"/>
  <c r="R436" i="1"/>
  <c r="R440" i="1"/>
  <c r="R444" i="1"/>
  <c r="R448" i="1"/>
  <c r="R452" i="1"/>
  <c r="R460" i="1"/>
  <c r="R464" i="1"/>
  <c r="R476" i="1"/>
  <c r="R480" i="1"/>
  <c r="R484" i="1"/>
  <c r="R500" i="1"/>
  <c r="R504" i="1"/>
  <c r="R508" i="1"/>
  <c r="R520" i="1"/>
  <c r="R524" i="1"/>
  <c r="R528" i="1"/>
  <c r="R532" i="1"/>
  <c r="R536" i="1"/>
  <c r="R540" i="1"/>
  <c r="R544" i="1"/>
  <c r="R169" i="1"/>
  <c r="R173" i="1"/>
  <c r="R177" i="1"/>
  <c r="R181" i="1"/>
  <c r="R185" i="1"/>
  <c r="R197" i="1"/>
  <c r="R201" i="1"/>
  <c r="R205" i="1"/>
  <c r="R209" i="1"/>
  <c r="R213" i="1"/>
  <c r="R217" i="1"/>
  <c r="R221" i="1"/>
  <c r="R225" i="1"/>
  <c r="R229" i="1"/>
  <c r="R233" i="1"/>
  <c r="R237" i="1"/>
  <c r="R241" i="1"/>
  <c r="R245" i="1"/>
  <c r="R249" i="1"/>
  <c r="R253" i="1"/>
  <c r="R257" i="1"/>
  <c r="R261" i="1"/>
  <c r="R265" i="1"/>
  <c r="R295" i="1"/>
  <c r="R299" i="1"/>
  <c r="R303" i="1"/>
  <c r="R307" i="1"/>
  <c r="R311" i="1"/>
  <c r="R315" i="1"/>
  <c r="R319" i="1"/>
  <c r="R327" i="1"/>
  <c r="R335" i="1"/>
  <c r="R339" i="1"/>
  <c r="R343" i="1"/>
  <c r="R347" i="1"/>
  <c r="R351" i="1"/>
  <c r="R355" i="1"/>
  <c r="R359" i="1"/>
  <c r="R363" i="1"/>
  <c r="R371" i="1"/>
  <c r="R375" i="1"/>
  <c r="R387" i="1"/>
  <c r="R391" i="1"/>
  <c r="R403" i="1"/>
  <c r="R407" i="1"/>
  <c r="R411" i="1"/>
  <c r="R412" i="1"/>
  <c r="R36" i="1"/>
  <c r="R40" i="1"/>
  <c r="R56" i="1"/>
  <c r="R72" i="1"/>
  <c r="R76" i="1"/>
  <c r="R80" i="1"/>
  <c r="R84" i="1"/>
  <c r="R88" i="1"/>
  <c r="R92" i="1"/>
  <c r="R96" i="1"/>
  <c r="R100" i="1"/>
  <c r="R104" i="1"/>
  <c r="R112" i="1"/>
  <c r="R116" i="1"/>
  <c r="R120" i="1"/>
  <c r="R124" i="1"/>
  <c r="R128" i="1"/>
  <c r="R132" i="1"/>
  <c r="R136" i="1"/>
  <c r="R140" i="1"/>
  <c r="R144" i="1"/>
  <c r="R148" i="1"/>
  <c r="R156" i="1"/>
  <c r="R165" i="1"/>
  <c r="R271" i="1"/>
  <c r="R275" i="1"/>
  <c r="R283" i="1"/>
  <c r="R287" i="1"/>
  <c r="R416" i="1"/>
  <c r="R425" i="1"/>
  <c r="R429" i="1"/>
  <c r="R433" i="1"/>
  <c r="R437" i="1"/>
  <c r="R441" i="1"/>
  <c r="R445" i="1"/>
  <c r="R449" i="1"/>
  <c r="R453" i="1"/>
  <c r="R457" i="1"/>
  <c r="R461" i="1"/>
  <c r="R469" i="1"/>
  <c r="R477" i="1"/>
  <c r="R481" i="1"/>
  <c r="R489" i="1"/>
  <c r="R501" i="1"/>
  <c r="R505" i="1"/>
  <c r="R509" i="1"/>
  <c r="R513" i="1"/>
  <c r="R517" i="1"/>
  <c r="R521" i="1"/>
  <c r="R529" i="1"/>
  <c r="R533" i="1"/>
  <c r="R537" i="1"/>
  <c r="R541" i="1"/>
  <c r="R545" i="1"/>
  <c r="L331" i="1"/>
  <c r="M331" i="1" s="1"/>
  <c r="L383" i="1"/>
  <c r="M383" i="1" s="1"/>
  <c r="L32" i="1"/>
  <c r="M32" i="1" s="1"/>
  <c r="L44" i="1"/>
  <c r="M44" i="1" s="1"/>
  <c r="L48" i="1"/>
  <c r="M48" i="1" s="1"/>
  <c r="L52" i="1"/>
  <c r="M52" i="1" s="1"/>
  <c r="L60" i="1"/>
  <c r="M60" i="1" s="1"/>
  <c r="L64" i="1"/>
  <c r="M64" i="1" s="1"/>
  <c r="L68" i="1"/>
  <c r="M68" i="1" s="1"/>
  <c r="L108" i="1"/>
  <c r="M108" i="1" s="1"/>
  <c r="L279" i="1"/>
  <c r="M279" i="1" s="1"/>
  <c r="L420" i="1"/>
  <c r="M420" i="1" s="1"/>
  <c r="L465" i="1"/>
  <c r="M465" i="1" s="1"/>
  <c r="L473" i="1"/>
  <c r="M473" i="1" s="1"/>
  <c r="L485" i="1"/>
  <c r="M485" i="1" s="1"/>
  <c r="L493" i="1"/>
  <c r="M493" i="1" s="1"/>
  <c r="L497" i="1"/>
  <c r="M497" i="1" s="1"/>
  <c r="L525" i="1"/>
  <c r="M525" i="1" s="1"/>
  <c r="L323" i="1"/>
  <c r="M323" i="1" s="1"/>
  <c r="L11" i="1"/>
  <c r="M11" i="1" s="1"/>
  <c r="L194" i="1"/>
  <c r="L226" i="1"/>
  <c r="M226" i="1" s="1"/>
  <c r="L234" i="1"/>
  <c r="M234" i="1" s="1"/>
  <c r="L246" i="1"/>
  <c r="M246" i="1" s="1"/>
  <c r="L250" i="1"/>
  <c r="M250" i="1" s="1"/>
  <c r="L254" i="1"/>
  <c r="M254" i="1" s="1"/>
  <c r="L262" i="1"/>
  <c r="M262" i="1" s="1"/>
  <c r="L300" i="1"/>
  <c r="M300" i="1" s="1"/>
  <c r="L304" i="1"/>
  <c r="M304" i="1" s="1"/>
  <c r="L308" i="1"/>
  <c r="M308" i="1" s="1"/>
  <c r="L360" i="1"/>
  <c r="M360" i="1" s="1"/>
  <c r="L388" i="1"/>
  <c r="M388" i="1" s="1"/>
  <c r="L404" i="1"/>
  <c r="M404" i="1" s="1"/>
  <c r="L408" i="1"/>
  <c r="M408" i="1" s="1"/>
  <c r="L189" i="1"/>
  <c r="M189" i="1" s="1"/>
  <c r="L367" i="1"/>
  <c r="M367" i="1" s="1"/>
  <c r="L395" i="1"/>
  <c r="M395" i="1" s="1"/>
  <c r="L33" i="1"/>
  <c r="M33" i="1" s="1"/>
  <c r="L49" i="1"/>
  <c r="M49" i="1" s="1"/>
  <c r="L69" i="1"/>
  <c r="M69" i="1" s="1"/>
  <c r="L81" i="1"/>
  <c r="M81" i="1" s="1"/>
  <c r="L93" i="1"/>
  <c r="M93" i="1" s="1"/>
  <c r="L141" i="1"/>
  <c r="M141" i="1" s="1"/>
  <c r="L157" i="1"/>
  <c r="L162" i="1"/>
  <c r="M162" i="1" s="1"/>
  <c r="L284" i="1"/>
  <c r="M284" i="1" s="1"/>
  <c r="L454" i="1"/>
  <c r="M454" i="1" s="1"/>
  <c r="L466" i="1"/>
  <c r="M466" i="1" s="1"/>
  <c r="L474" i="1"/>
  <c r="M474" i="1" s="1"/>
  <c r="L490" i="1"/>
  <c r="M490" i="1" s="1"/>
  <c r="L494" i="1"/>
  <c r="M494" i="1" s="1"/>
  <c r="L510" i="1"/>
  <c r="M510" i="1" s="1"/>
  <c r="L399" i="1"/>
  <c r="M399" i="1" s="1"/>
  <c r="L167" i="1"/>
  <c r="M167" i="1" s="1"/>
  <c r="L191" i="1"/>
  <c r="M191" i="1" s="1"/>
  <c r="L195" i="1"/>
  <c r="N195" i="1" s="1"/>
  <c r="O195" i="1" s="1"/>
  <c r="L259" i="1"/>
  <c r="M259" i="1" s="1"/>
  <c r="L337" i="1"/>
  <c r="M337" i="1" s="1"/>
  <c r="L357" i="1"/>
  <c r="M357" i="1" s="1"/>
  <c r="L365" i="1"/>
  <c r="M365" i="1" s="1"/>
  <c r="L369" i="1"/>
  <c r="M369" i="1" s="1"/>
  <c r="L389" i="1"/>
  <c r="M389" i="1" s="1"/>
  <c r="L397" i="1"/>
  <c r="M397" i="1" s="1"/>
  <c r="L38" i="1"/>
  <c r="M38" i="1" s="1"/>
  <c r="L50" i="1"/>
  <c r="M50" i="1" s="1"/>
  <c r="L54" i="1"/>
  <c r="M54" i="1" s="1"/>
  <c r="L58" i="1"/>
  <c r="M58" i="1" s="1"/>
  <c r="L62" i="1"/>
  <c r="M62" i="1" s="1"/>
  <c r="L66" i="1"/>
  <c r="M66" i="1" s="1"/>
  <c r="L70" i="1"/>
  <c r="M70" i="1" s="1"/>
  <c r="L418" i="1"/>
  <c r="M418" i="1" s="1"/>
  <c r="L431" i="1"/>
  <c r="M431" i="1" s="1"/>
  <c r="L435" i="1"/>
  <c r="M435" i="1" s="1"/>
  <c r="L439" i="1"/>
  <c r="M439" i="1" s="1"/>
  <c r="L463" i="1"/>
  <c r="M463" i="1" s="1"/>
  <c r="L503" i="1"/>
  <c r="M503" i="1" s="1"/>
  <c r="L507" i="1"/>
  <c r="M507" i="1" s="1"/>
  <c r="L527" i="1"/>
  <c r="M527" i="1" s="1"/>
  <c r="L531" i="1"/>
  <c r="M531" i="1" s="1"/>
  <c r="L193" i="1"/>
  <c r="N193" i="1" s="1"/>
  <c r="L379" i="1"/>
  <c r="M379" i="1" s="1"/>
  <c r="L9" i="1"/>
  <c r="M9" i="1" s="1"/>
  <c r="L168" i="1"/>
  <c r="M168" i="1" s="1"/>
  <c r="L188" i="1"/>
  <c r="M188" i="1" s="1"/>
  <c r="L208" i="1"/>
  <c r="M208" i="1" s="1"/>
  <c r="L228" i="1"/>
  <c r="M228" i="1" s="1"/>
  <c r="L236" i="1"/>
  <c r="M236" i="1" s="1"/>
  <c r="L244" i="1"/>
  <c r="M244" i="1" s="1"/>
  <c r="L302" i="1"/>
  <c r="M302" i="1" s="1"/>
  <c r="L314" i="1"/>
  <c r="M314" i="1" s="1"/>
  <c r="L318" i="1"/>
  <c r="M318" i="1" s="1"/>
  <c r="L338" i="1"/>
  <c r="M338" i="1" s="1"/>
  <c r="L346" i="1"/>
  <c r="M346" i="1" s="1"/>
  <c r="L362" i="1"/>
  <c r="M362" i="1" s="1"/>
  <c r="L366" i="1"/>
  <c r="M366" i="1" s="1"/>
  <c r="L374" i="1"/>
  <c r="M374" i="1" s="1"/>
  <c r="L378" i="1"/>
  <c r="M378" i="1" s="1"/>
  <c r="L386" i="1"/>
  <c r="M386" i="1" s="1"/>
  <c r="L402" i="1"/>
  <c r="M402" i="1" s="1"/>
  <c r="L31" i="1"/>
  <c r="M31" i="1" s="1"/>
  <c r="L43" i="1"/>
  <c r="N43" i="1" s="1"/>
  <c r="O43" i="1" s="1"/>
  <c r="L51" i="1"/>
  <c r="M51" i="1" s="1"/>
  <c r="L55" i="1"/>
  <c r="M55" i="1" s="1"/>
  <c r="L63" i="1"/>
  <c r="M63" i="1" s="1"/>
  <c r="L87" i="1"/>
  <c r="M87" i="1" s="1"/>
  <c r="L95" i="1"/>
  <c r="M95" i="1" s="1"/>
  <c r="L456" i="1"/>
  <c r="M456" i="1" s="1"/>
  <c r="L468" i="1"/>
  <c r="M468" i="1" s="1"/>
  <c r="L472" i="1"/>
  <c r="M472" i="1" s="1"/>
  <c r="L488" i="1"/>
  <c r="M488" i="1" s="1"/>
  <c r="L492" i="1"/>
  <c r="M492" i="1" s="1"/>
  <c r="L496" i="1"/>
  <c r="M496" i="1" s="1"/>
  <c r="L512" i="1"/>
  <c r="M512" i="1" s="1"/>
  <c r="L516" i="1"/>
  <c r="M516" i="1" s="1"/>
  <c r="L392" i="1"/>
  <c r="M392" i="1" s="1"/>
  <c r="T15" i="1"/>
  <c r="U15" i="1"/>
  <c r="T28" i="1"/>
  <c r="T20" i="1"/>
  <c r="L247" i="1"/>
  <c r="M247" i="1" s="1"/>
  <c r="L190" i="1"/>
  <c r="L515" i="1"/>
  <c r="M515" i="1" s="1"/>
  <c r="L409" i="1"/>
  <c r="M409" i="1" s="1"/>
  <c r="L382" i="1"/>
  <c r="M382" i="1" s="1"/>
  <c r="L443" i="1"/>
  <c r="M443" i="1" s="1"/>
  <c r="L504" i="1"/>
  <c r="M504" i="1" s="1"/>
  <c r="L352" i="1"/>
  <c r="M352" i="1" s="1"/>
  <c r="L186" i="1"/>
  <c r="M186" i="1" s="1"/>
  <c r="L412" i="1"/>
  <c r="M412" i="1" s="1"/>
  <c r="L385" i="1"/>
  <c r="M385" i="1" s="1"/>
  <c r="L110" i="1"/>
  <c r="M110" i="1" s="1"/>
  <c r="L206" i="1"/>
  <c r="M206" i="1" s="1"/>
  <c r="L281" i="1"/>
  <c r="M281" i="1" s="1"/>
  <c r="L446" i="1"/>
  <c r="M446" i="1" s="1"/>
  <c r="L484" i="1"/>
  <c r="M484" i="1" s="1"/>
  <c r="L92" i="1"/>
  <c r="M92" i="1" s="1"/>
  <c r="L469" i="1"/>
  <c r="M469" i="1" s="1"/>
  <c r="L451" i="1"/>
  <c r="M451" i="1" s="1"/>
  <c r="L499" i="1"/>
  <c r="M499" i="1" s="1"/>
  <c r="L461" i="1"/>
  <c r="M461" i="1" s="1"/>
  <c r="L143" i="1"/>
  <c r="M143" i="1" s="1"/>
  <c r="L111" i="1"/>
  <c r="M111" i="1" s="1"/>
  <c r="L265" i="1"/>
  <c r="M265" i="1" s="1"/>
  <c r="L450" i="1"/>
  <c r="M450" i="1" s="1"/>
  <c r="L57" i="1"/>
  <c r="M57" i="1" s="1"/>
  <c r="L242" i="1"/>
  <c r="M242" i="1" s="1"/>
  <c r="L344" i="1"/>
  <c r="M344" i="1" s="1"/>
  <c r="L222" i="1"/>
  <c r="M222" i="1" s="1"/>
  <c r="L486" i="1"/>
  <c r="M486" i="1" s="1"/>
  <c r="L169" i="1"/>
  <c r="M169" i="1" s="1"/>
  <c r="L263" i="1"/>
  <c r="M263" i="1" s="1"/>
  <c r="L350" i="1"/>
  <c r="M350" i="1" s="1"/>
  <c r="L387" i="1"/>
  <c r="M387" i="1" s="1"/>
  <c r="L509" i="1"/>
  <c r="M509" i="1" s="1"/>
  <c r="L10" i="1"/>
  <c r="M10" i="1" s="1"/>
  <c r="L84" i="1"/>
  <c r="M84" i="1" s="1"/>
  <c r="L406" i="1"/>
  <c r="M406" i="1" s="1"/>
  <c r="L255" i="1"/>
  <c r="M255" i="1" s="1"/>
  <c r="L264" i="1"/>
  <c r="M264" i="1" s="1"/>
  <c r="L398" i="1"/>
  <c r="M398" i="1" s="1"/>
  <c r="L470" i="1"/>
  <c r="M470" i="1" s="1"/>
  <c r="L419" i="1"/>
  <c r="M419" i="1" s="1"/>
  <c r="L429" i="1"/>
  <c r="M429" i="1" s="1"/>
  <c r="L530" i="1"/>
  <c r="M530" i="1" s="1"/>
  <c r="L457" i="1"/>
  <c r="M457" i="1" s="1"/>
  <c r="L34" i="1"/>
  <c r="M34" i="1" s="1"/>
  <c r="L307" i="1"/>
  <c r="M307" i="1" s="1"/>
  <c r="L316" i="1"/>
  <c r="M316" i="1" s="1"/>
  <c r="L478" i="1"/>
  <c r="M478" i="1" s="1"/>
  <c r="L391" i="1"/>
  <c r="M391" i="1" s="1"/>
  <c r="L400" i="1"/>
  <c r="M400" i="1" s="1"/>
  <c r="L534" i="1"/>
  <c r="M534" i="1" s="1"/>
  <c r="L282" i="1"/>
  <c r="M282" i="1" s="1"/>
  <c r="L301" i="1"/>
  <c r="M301" i="1" s="1"/>
  <c r="L481" i="1"/>
  <c r="M481" i="1" s="1"/>
  <c r="L411" i="1"/>
  <c r="M411" i="1" s="1"/>
  <c r="L39" i="1"/>
  <c r="M39" i="1" s="1"/>
  <c r="L312" i="1"/>
  <c r="M312" i="1" s="1"/>
  <c r="L501" i="1"/>
  <c r="M501" i="1" s="1"/>
  <c r="L529" i="1"/>
  <c r="M529" i="1" s="1"/>
  <c r="L370" i="1"/>
  <c r="M370" i="1" s="1"/>
  <c r="L405" i="1"/>
  <c r="M405" i="1" s="1"/>
  <c r="L86" i="1"/>
  <c r="M86" i="1" s="1"/>
  <c r="L230" i="1"/>
  <c r="M230" i="1" s="1"/>
  <c r="L299" i="1"/>
  <c r="M299" i="1" s="1"/>
  <c r="L334" i="1"/>
  <c r="M334" i="1" s="1"/>
  <c r="L403" i="1"/>
  <c r="M403" i="1" s="1"/>
  <c r="L41" i="1"/>
  <c r="M41" i="1" s="1"/>
  <c r="L317" i="1"/>
  <c r="M317" i="1" s="1"/>
  <c r="L170" i="1"/>
  <c r="M170" i="1" s="1"/>
  <c r="L257" i="1"/>
  <c r="M257" i="1" s="1"/>
  <c r="L293" i="1"/>
  <c r="M293" i="1" s="1"/>
  <c r="L353" i="1"/>
  <c r="M353" i="1" s="1"/>
  <c r="L371" i="1"/>
  <c r="M371" i="1" s="1"/>
  <c r="L380" i="1"/>
  <c r="M380" i="1" s="1"/>
  <c r="L88" i="1"/>
  <c r="M88" i="1" s="1"/>
  <c r="L232" i="1"/>
  <c r="M232" i="1" s="1"/>
  <c r="L310" i="1"/>
  <c r="M310" i="1" s="1"/>
  <c r="L163" i="1"/>
  <c r="M163" i="1" s="1"/>
  <c r="L276" i="1"/>
  <c r="M276" i="1" s="1"/>
  <c r="L491" i="1"/>
  <c r="M491" i="1" s="1"/>
  <c r="L233" i="1"/>
  <c r="M233" i="1" s="1"/>
  <c r="L319" i="1"/>
  <c r="M319" i="1" s="1"/>
  <c r="L413" i="1"/>
  <c r="M413" i="1" s="1"/>
  <c r="L172" i="1"/>
  <c r="M172" i="1" s="1"/>
  <c r="L295" i="1"/>
  <c r="M295" i="1" s="1"/>
  <c r="L460" i="1"/>
  <c r="M460" i="1" s="1"/>
  <c r="L37" i="1"/>
  <c r="M37" i="1" s="1"/>
  <c r="L217" i="1"/>
  <c r="M217" i="1" s="1"/>
  <c r="L260" i="1"/>
  <c r="M260" i="1" s="1"/>
  <c r="L476" i="1"/>
  <c r="M476" i="1" s="1"/>
  <c r="L83" i="1"/>
  <c r="M83" i="1" s="1"/>
  <c r="L91" i="1"/>
  <c r="M91" i="1" s="1"/>
  <c r="L109" i="1"/>
  <c r="M109" i="1" s="1"/>
  <c r="L183" i="1"/>
  <c r="M183" i="1" s="1"/>
  <c r="L340" i="1"/>
  <c r="M340" i="1" s="1"/>
  <c r="L349" i="1"/>
  <c r="M349" i="1" s="1"/>
  <c r="L65" i="1"/>
  <c r="M65" i="1" s="1"/>
  <c r="L200" i="1"/>
  <c r="M200" i="1" s="1"/>
  <c r="L270" i="1"/>
  <c r="M270" i="1" s="1"/>
  <c r="L297" i="1"/>
  <c r="M297" i="1" s="1"/>
  <c r="L453" i="1"/>
  <c r="M453" i="1" s="1"/>
  <c r="L348" i="1"/>
  <c r="M348" i="1" s="1"/>
  <c r="L437" i="1"/>
  <c r="M437" i="1" s="1"/>
  <c r="L506" i="1"/>
  <c r="M506" i="1" s="1"/>
  <c r="L40" i="1"/>
  <c r="M40" i="1" s="1"/>
  <c r="L47" i="1"/>
  <c r="M47" i="1" s="1"/>
  <c r="L90" i="1"/>
  <c r="M90" i="1" s="1"/>
  <c r="L144" i="1"/>
  <c r="M144" i="1" s="1"/>
  <c r="L201" i="1"/>
  <c r="M201" i="1" s="1"/>
  <c r="L218" i="1"/>
  <c r="M218" i="1" s="1"/>
  <c r="L430" i="1"/>
  <c r="M430" i="1" s="1"/>
  <c r="L447" i="1"/>
  <c r="M447" i="1" s="1"/>
  <c r="L326" i="1"/>
  <c r="M326" i="1" s="1"/>
  <c r="L335" i="1"/>
  <c r="M335" i="1" s="1"/>
  <c r="L393" i="1"/>
  <c r="M393" i="1" s="1"/>
  <c r="L536" i="1"/>
  <c r="M536" i="1" s="1"/>
  <c r="L35" i="1"/>
  <c r="M35" i="1" s="1"/>
  <c r="L229" i="1"/>
  <c r="M229" i="1" s="1"/>
  <c r="L237" i="1"/>
  <c r="M237" i="1" s="1"/>
  <c r="L253" i="1"/>
  <c r="M253" i="1" s="1"/>
  <c r="L401" i="1"/>
  <c r="M401" i="1" s="1"/>
  <c r="L414" i="1"/>
  <c r="M414" i="1" s="1"/>
  <c r="L449" i="1"/>
  <c r="M449" i="1" s="1"/>
  <c r="L85" i="1"/>
  <c r="M85" i="1" s="1"/>
  <c r="L196" i="1"/>
  <c r="M196" i="1" s="1"/>
  <c r="L261" i="1"/>
  <c r="M261" i="1" s="1"/>
  <c r="L287" i="1"/>
  <c r="M287" i="1" s="1"/>
  <c r="L303" i="1"/>
  <c r="M303" i="1" s="1"/>
  <c r="L336" i="1"/>
  <c r="M336" i="1" s="1"/>
  <c r="L511" i="1"/>
  <c r="M511" i="1" s="1"/>
  <c r="L537" i="1"/>
  <c r="M537" i="1" s="1"/>
  <c r="L30" i="1"/>
  <c r="M30" i="1" s="1"/>
  <c r="L61" i="1"/>
  <c r="M61" i="1" s="1"/>
  <c r="T161" i="1"/>
  <c r="L184" i="1"/>
  <c r="M184" i="1" s="1"/>
  <c r="L198" i="1"/>
  <c r="M198" i="1" s="1"/>
  <c r="L240" i="1"/>
  <c r="M240" i="1" s="1"/>
  <c r="L372" i="1"/>
  <c r="M372" i="1" s="1"/>
  <c r="L396" i="1"/>
  <c r="M396" i="1" s="1"/>
  <c r="L410" i="1"/>
  <c r="M410" i="1" s="1"/>
  <c r="L467" i="1"/>
  <c r="M467" i="1" s="1"/>
  <c r="L489" i="1"/>
  <c r="M489" i="1" s="1"/>
  <c r="L53" i="1"/>
  <c r="M53" i="1" s="1"/>
  <c r="L207" i="1"/>
  <c r="M207" i="1" s="1"/>
  <c r="L216" i="1"/>
  <c r="M216" i="1" s="1"/>
  <c r="L256" i="1"/>
  <c r="M256" i="1" s="1"/>
  <c r="L290" i="1"/>
  <c r="L306" i="1"/>
  <c r="M306" i="1" s="1"/>
  <c r="L428" i="1"/>
  <c r="M428" i="1" s="1"/>
  <c r="L445" i="1"/>
  <c r="M445" i="1" s="1"/>
  <c r="L483" i="1"/>
  <c r="M483" i="1" s="1"/>
  <c r="L514" i="1"/>
  <c r="M514" i="1" s="1"/>
  <c r="L532" i="1"/>
  <c r="M532" i="1" s="1"/>
  <c r="L165" i="1"/>
  <c r="M165" i="1" s="1"/>
  <c r="T166" i="1"/>
  <c r="L288" i="1"/>
  <c r="M288" i="1" s="1"/>
  <c r="L528" i="1"/>
  <c r="M528" i="1" s="1"/>
  <c r="J19" i="1"/>
  <c r="L311" i="1"/>
  <c r="M311" i="1" s="1"/>
  <c r="P152" i="1"/>
  <c r="L174" i="1"/>
  <c r="L219" i="1"/>
  <c r="M219" i="1" s="1"/>
  <c r="L235" i="1"/>
  <c r="M235" i="1" s="1"/>
  <c r="L479" i="1"/>
  <c r="M479" i="1" s="1"/>
  <c r="L513" i="1"/>
  <c r="M513" i="1" s="1"/>
  <c r="L71" i="1"/>
  <c r="M71" i="1" s="1"/>
  <c r="L175" i="1"/>
  <c r="M175" i="1" s="1"/>
  <c r="L249" i="1"/>
  <c r="M249" i="1" s="1"/>
  <c r="L283" i="1"/>
  <c r="M283" i="1" s="1"/>
  <c r="L373" i="1"/>
  <c r="M373" i="1" s="1"/>
  <c r="L421" i="1"/>
  <c r="M421" i="1" s="1"/>
  <c r="L197" i="1"/>
  <c r="M197" i="1" s="1"/>
  <c r="P19" i="1"/>
  <c r="L164" i="1"/>
  <c r="M164" i="1" s="1"/>
  <c r="L376" i="1"/>
  <c r="M376" i="1" s="1"/>
  <c r="L432" i="1"/>
  <c r="M432" i="1" s="1"/>
  <c r="L475" i="1"/>
  <c r="M475" i="1" s="1"/>
  <c r="L333" i="1"/>
  <c r="M333" i="1" s="1"/>
  <c r="L231" i="1"/>
  <c r="M231" i="1" s="1"/>
  <c r="L238" i="1"/>
  <c r="M238" i="1" s="1"/>
  <c r="L245" i="1"/>
  <c r="M245" i="1" s="1"/>
  <c r="L434" i="1"/>
  <c r="M434" i="1" s="1"/>
  <c r="L438" i="1"/>
  <c r="M438" i="1" s="1"/>
  <c r="L329" i="1"/>
  <c r="M329" i="1" s="1"/>
  <c r="L251" i="1"/>
  <c r="M251" i="1" s="1"/>
  <c r="L199" i="1"/>
  <c r="M199" i="1" s="1"/>
  <c r="L280" i="1"/>
  <c r="M280" i="1" s="1"/>
  <c r="L417" i="1"/>
  <c r="M417" i="1" s="1"/>
  <c r="L462" i="1"/>
  <c r="M462" i="1" s="1"/>
  <c r="L482" i="1"/>
  <c r="M482" i="1" s="1"/>
  <c r="L339" i="1"/>
  <c r="M339" i="1" s="1"/>
  <c r="P27" i="1"/>
  <c r="L8" i="1"/>
  <c r="M8" i="1" s="1"/>
  <c r="L45" i="1"/>
  <c r="M45" i="1" s="1"/>
  <c r="L67" i="1"/>
  <c r="M67" i="1" s="1"/>
  <c r="L171" i="1"/>
  <c r="M171" i="1" s="1"/>
  <c r="L272" i="1"/>
  <c r="M272" i="1" s="1"/>
  <c r="L533" i="1"/>
  <c r="M533" i="1" s="1"/>
  <c r="U267" i="1"/>
  <c r="U291" i="1" s="1"/>
  <c r="U423" i="1" s="1"/>
  <c r="U161" i="1"/>
  <c r="T549" i="1"/>
  <c r="U549" i="1"/>
  <c r="J14" i="1"/>
  <c r="K8" i="1"/>
  <c r="L94" i="1"/>
  <c r="M94" i="1" s="1"/>
  <c r="L224" i="1"/>
  <c r="M224" i="1" s="1"/>
  <c r="L59" i="1"/>
  <c r="M59" i="1" s="1"/>
  <c r="L271" i="1"/>
  <c r="M271" i="1" s="1"/>
  <c r="L294" i="1"/>
  <c r="M294" i="1" s="1"/>
  <c r="L305" i="1"/>
  <c r="M305" i="1" s="1"/>
  <c r="P79" i="1"/>
  <c r="P166" i="1"/>
  <c r="L36" i="1"/>
  <c r="M36" i="1" s="1"/>
  <c r="L347" i="1"/>
  <c r="M347" i="1" s="1"/>
  <c r="L459" i="1"/>
  <c r="M459" i="1" s="1"/>
  <c r="L7" i="1"/>
  <c r="N7" i="1" s="1"/>
  <c r="P14" i="1"/>
  <c r="L142" i="1"/>
  <c r="M142" i="1" s="1"/>
  <c r="L221" i="1"/>
  <c r="M221" i="1" s="1"/>
  <c r="L416" i="1"/>
  <c r="M416" i="1" s="1"/>
  <c r="P160" i="1"/>
  <c r="P6" i="1"/>
  <c r="K26" i="1"/>
  <c r="J27" i="1"/>
  <c r="L248" i="1"/>
  <c r="M248" i="1" s="1"/>
  <c r="K16" i="1"/>
  <c r="L320" i="1"/>
  <c r="M320" i="1" s="1"/>
  <c r="L315" i="1"/>
  <c r="M315" i="1" s="1"/>
  <c r="L538" i="1"/>
  <c r="M538" i="1" s="1"/>
  <c r="P266" i="1"/>
  <c r="L330" i="1"/>
  <c r="M330" i="1" s="1"/>
  <c r="L359" i="1"/>
  <c r="P422" i="1"/>
  <c r="K10" i="1"/>
  <c r="L205" i="1"/>
  <c r="M205" i="1" s="1"/>
  <c r="L220" i="1"/>
  <c r="M220" i="1" s="1"/>
  <c r="L325" i="1"/>
  <c r="M325" i="1" s="1"/>
  <c r="P539" i="1"/>
  <c r="L424" i="1"/>
  <c r="L442" i="1"/>
  <c r="M442" i="1" s="1"/>
  <c r="P548" i="1"/>
  <c r="L278" i="1"/>
  <c r="M278" i="1" s="1"/>
  <c r="L381" i="1"/>
  <c r="M381" i="1" s="1"/>
  <c r="L89" i="1"/>
  <c r="M89" i="1" s="1"/>
  <c r="L209" i="1"/>
  <c r="M209" i="1" s="1"/>
  <c r="L239" i="1"/>
  <c r="M239" i="1" s="1"/>
  <c r="L258" i="1"/>
  <c r="M258" i="1" s="1"/>
  <c r="L296" i="1"/>
  <c r="M296" i="1" s="1"/>
  <c r="L498" i="1"/>
  <c r="M498" i="1" s="1"/>
  <c r="P187" i="1"/>
  <c r="L227" i="1"/>
  <c r="M227" i="1" s="1"/>
  <c r="L269" i="1"/>
  <c r="M269" i="1" s="1"/>
  <c r="L364" i="1"/>
  <c r="M364" i="1" s="1"/>
  <c r="L433" i="1"/>
  <c r="M433" i="1" s="1"/>
  <c r="P103" i="1"/>
  <c r="P192" i="1"/>
  <c r="L480" i="1"/>
  <c r="M480" i="1" s="1"/>
  <c r="L436" i="1"/>
  <c r="M436" i="1" s="1"/>
  <c r="P321" i="1"/>
  <c r="L82" i="1"/>
  <c r="M82" i="1" s="1"/>
  <c r="M157" i="1"/>
  <c r="L160" i="1"/>
  <c r="P358" i="1"/>
  <c r="L322" i="1"/>
  <c r="L384" i="1"/>
  <c r="M384" i="1" s="1"/>
  <c r="L441" i="1"/>
  <c r="M441" i="1" s="1"/>
  <c r="L526" i="1"/>
  <c r="M526" i="1" s="1"/>
  <c r="P149" i="1"/>
  <c r="L185" i="1"/>
  <c r="M185" i="1" s="1"/>
  <c r="P121" i="1"/>
  <c r="L313" i="1"/>
  <c r="M313" i="1" s="1"/>
  <c r="L495" i="1"/>
  <c r="M495" i="1" s="1"/>
  <c r="L427" i="1"/>
  <c r="M427" i="1" s="1"/>
  <c r="L46" i="1"/>
  <c r="M46" i="1" s="1"/>
  <c r="L415" i="1"/>
  <c r="M415" i="1" s="1"/>
  <c r="P298" i="1"/>
  <c r="L292" i="1"/>
  <c r="L354" i="1"/>
  <c r="M354" i="1" s="1"/>
  <c r="L363" i="1"/>
  <c r="M363" i="1" s="1"/>
  <c r="L464" i="1"/>
  <c r="M464" i="1" s="1"/>
  <c r="L42" i="1"/>
  <c r="M42" i="1" s="1"/>
  <c r="J6" i="1"/>
  <c r="K6" i="1" s="1"/>
  <c r="L56" i="1"/>
  <c r="M56" i="1" s="1"/>
  <c r="L505" i="1"/>
  <c r="M505" i="1" s="1"/>
  <c r="L96" i="1"/>
  <c r="M96" i="1" s="1"/>
  <c r="L345" i="1"/>
  <c r="M345" i="1" s="1"/>
  <c r="L425" i="1"/>
  <c r="M425" i="1" s="1"/>
  <c r="L80" i="1"/>
  <c r="L394" i="1"/>
  <c r="M394" i="1" s="1"/>
  <c r="L444" i="1"/>
  <c r="M444" i="1" s="1"/>
  <c r="L223" i="1"/>
  <c r="M223" i="1" s="1"/>
  <c r="L241" i="1"/>
  <c r="M241" i="1" s="1"/>
  <c r="L448" i="1"/>
  <c r="M448" i="1" s="1"/>
  <c r="L477" i="1"/>
  <c r="M477" i="1" s="1"/>
  <c r="L361" i="1"/>
  <c r="M361" i="1" s="1"/>
  <c r="L377" i="1"/>
  <c r="M377" i="1" s="1"/>
  <c r="L407" i="1"/>
  <c r="M407" i="1" s="1"/>
  <c r="L426" i="1"/>
  <c r="M426" i="1" s="1"/>
  <c r="P252" i="1"/>
  <c r="L243" i="1"/>
  <c r="M243" i="1" s="1"/>
  <c r="L324" i="1"/>
  <c r="M324" i="1" s="1"/>
  <c r="L351" i="1"/>
  <c r="M351" i="1" s="1"/>
  <c r="L535" i="1"/>
  <c r="M535" i="1" s="1"/>
  <c r="L225" i="1"/>
  <c r="M225" i="1" s="1"/>
  <c r="L455" i="1"/>
  <c r="M455" i="1" s="1"/>
  <c r="L487" i="1"/>
  <c r="M487" i="1" s="1"/>
  <c r="L508" i="1"/>
  <c r="M508" i="1" s="1"/>
  <c r="N194" i="1"/>
  <c r="O194" i="1" s="1"/>
  <c r="M194" i="1"/>
  <c r="P268" i="1"/>
  <c r="L440" i="1"/>
  <c r="M440" i="1" s="1"/>
  <c r="L458" i="1"/>
  <c r="M458" i="1" s="1"/>
  <c r="L502" i="1"/>
  <c r="M502" i="1" s="1"/>
  <c r="L471" i="1"/>
  <c r="M471" i="1" s="1"/>
  <c r="L332" i="1"/>
  <c r="M332" i="1" s="1"/>
  <c r="L375" i="1"/>
  <c r="M375" i="1" s="1"/>
  <c r="M290" i="1" l="1"/>
  <c r="N290" i="1"/>
  <c r="M195" i="1"/>
  <c r="R6" i="1"/>
  <c r="M193" i="1"/>
  <c r="N44" i="1"/>
  <c r="O44" i="1" s="1"/>
  <c r="N11" i="1"/>
  <c r="O11" i="1" s="1"/>
  <c r="N9" i="1"/>
  <c r="O9" i="1" s="1"/>
  <c r="L192" i="1"/>
  <c r="R192" i="1"/>
  <c r="R166" i="1"/>
  <c r="R252" i="1"/>
  <c r="R187" i="1"/>
  <c r="R14" i="1"/>
  <c r="R15" i="1" s="1"/>
  <c r="R121" i="1"/>
  <c r="R266" i="1"/>
  <c r="R152" i="1"/>
  <c r="R27" i="1"/>
  <c r="R28" i="1" s="1"/>
  <c r="R548" i="1"/>
  <c r="R539" i="1"/>
  <c r="R358" i="1"/>
  <c r="R268" i="1"/>
  <c r="R103" i="1"/>
  <c r="R422" i="1"/>
  <c r="R19" i="1"/>
  <c r="R20" i="1" s="1"/>
  <c r="R79" i="1"/>
  <c r="R298" i="1"/>
  <c r="R321" i="1"/>
  <c r="R149" i="1"/>
  <c r="R160" i="1"/>
  <c r="P28" i="1"/>
  <c r="P20" i="1"/>
  <c r="M43" i="1"/>
  <c r="T267" i="1"/>
  <c r="T291" i="1" s="1"/>
  <c r="T423" i="1" s="1"/>
  <c r="M190" i="1"/>
  <c r="N352" i="1"/>
  <c r="O352" i="1" s="1"/>
  <c r="N10" i="1"/>
  <c r="O10" i="1" s="1"/>
  <c r="U550" i="1"/>
  <c r="L121" i="1"/>
  <c r="M121" i="1" s="1"/>
  <c r="N8" i="1"/>
  <c r="O8" i="1" s="1"/>
  <c r="N171" i="1"/>
  <c r="O171" i="1" s="1"/>
  <c r="N196" i="1"/>
  <c r="O196" i="1" s="1"/>
  <c r="K19" i="1"/>
  <c r="J20" i="1"/>
  <c r="K20" i="1" s="1"/>
  <c r="L149" i="1"/>
  <c r="L166" i="1"/>
  <c r="M166" i="1" s="1"/>
  <c r="P267" i="1"/>
  <c r="P291" i="1" s="1"/>
  <c r="P549" i="1"/>
  <c r="N174" i="1"/>
  <c r="O174" i="1" s="1"/>
  <c r="M174" i="1"/>
  <c r="M322" i="1"/>
  <c r="P161" i="1"/>
  <c r="L79" i="1"/>
  <c r="M79" i="1" s="1"/>
  <c r="L252" i="1"/>
  <c r="M252" i="1" s="1"/>
  <c r="L268" i="1"/>
  <c r="M424" i="1"/>
  <c r="L539" i="1"/>
  <c r="J15" i="1"/>
  <c r="K15" i="1" s="1"/>
  <c r="K14" i="1"/>
  <c r="O7" i="1"/>
  <c r="L187" i="1"/>
  <c r="L266" i="1"/>
  <c r="M292" i="1"/>
  <c r="L298" i="1"/>
  <c r="L321" i="1" s="1"/>
  <c r="P15" i="1"/>
  <c r="M359" i="1"/>
  <c r="L422" i="1"/>
  <c r="J28" i="1"/>
  <c r="K28" i="1" s="1"/>
  <c r="K27" i="1"/>
  <c r="M7" i="1"/>
  <c r="L14" i="1"/>
  <c r="O193" i="1"/>
  <c r="M80" i="1"/>
  <c r="L103" i="1"/>
  <c r="M103" i="1" s="1"/>
  <c r="M321" i="1" l="1"/>
  <c r="L358" i="1"/>
  <c r="M358" i="1" s="1"/>
  <c r="R267" i="1"/>
  <c r="R291" i="1" s="1"/>
  <c r="R423" i="1" s="1"/>
  <c r="R549" i="1"/>
  <c r="R161" i="1"/>
  <c r="P423" i="1"/>
  <c r="T550" i="1"/>
  <c r="N14" i="1"/>
  <c r="N15" i="1" s="1"/>
  <c r="O15" i="1" s="1"/>
  <c r="L161" i="1"/>
  <c r="M422" i="1"/>
  <c r="L267" i="1"/>
  <c r="M539" i="1"/>
  <c r="L549" i="1"/>
  <c r="M268" i="1"/>
  <c r="L291" i="1"/>
  <c r="M291" i="1" s="1"/>
  <c r="L15" i="1"/>
  <c r="M15" i="1" s="1"/>
  <c r="M14" i="1"/>
  <c r="P550" i="1" l="1"/>
  <c r="R550" i="1"/>
  <c r="O14" i="1"/>
  <c r="L423" i="1"/>
  <c r="M423" i="1" s="1"/>
  <c r="J261" i="1" l="1"/>
  <c r="J262" i="1"/>
  <c r="J259" i="1"/>
  <c r="J284" i="1"/>
  <c r="J353" i="1"/>
  <c r="J258" i="1"/>
  <c r="J283" i="1"/>
  <c r="J314" i="1"/>
  <c r="J260" i="1"/>
  <c r="J354" i="1"/>
  <c r="L550" i="1"/>
  <c r="N283" i="1" l="1"/>
  <c r="O283" i="1" s="1"/>
  <c r="K283" i="1"/>
  <c r="N262" i="1"/>
  <c r="O262" i="1" s="1"/>
  <c r="K262" i="1"/>
  <c r="N260" i="1"/>
  <c r="O260" i="1" s="1"/>
  <c r="K260" i="1"/>
  <c r="N353" i="1"/>
  <c r="O353" i="1" s="1"/>
  <c r="K353" i="1"/>
  <c r="N258" i="1"/>
  <c r="O258" i="1" s="1"/>
  <c r="K258" i="1"/>
  <c r="N261" i="1"/>
  <c r="O261" i="1" s="1"/>
  <c r="K261" i="1"/>
  <c r="K284" i="1"/>
  <c r="N284" i="1"/>
  <c r="O284" i="1" s="1"/>
  <c r="N259" i="1"/>
  <c r="O259" i="1" s="1"/>
  <c r="K259" i="1"/>
  <c r="N314" i="1"/>
  <c r="O314" i="1" s="1"/>
  <c r="K314" i="1"/>
  <c r="N354" i="1"/>
  <c r="O354" i="1" s="1"/>
  <c r="K354" i="1"/>
  <c r="J29" i="1" l="1"/>
  <c r="J30" i="1"/>
  <c r="J31" i="1"/>
  <c r="J32" i="1"/>
  <c r="J33" i="1"/>
  <c r="J34" i="1"/>
  <c r="J35" i="1"/>
  <c r="J36" i="1"/>
  <c r="J37" i="1"/>
  <c r="J38" i="1"/>
  <c r="J39" i="1"/>
  <c r="J40" i="1"/>
  <c r="J41" i="1"/>
  <c r="J42"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K72" i="1" s="1"/>
  <c r="J80" i="1"/>
  <c r="J81" i="1"/>
  <c r="J82" i="1"/>
  <c r="J83" i="1"/>
  <c r="J84" i="1"/>
  <c r="J85" i="1"/>
  <c r="J86" i="1"/>
  <c r="J87" i="1"/>
  <c r="J88" i="1"/>
  <c r="J89" i="1"/>
  <c r="J90" i="1"/>
  <c r="J91" i="1"/>
  <c r="J92" i="1"/>
  <c r="J93" i="1"/>
  <c r="J94" i="1"/>
  <c r="J95" i="1"/>
  <c r="J96" i="1"/>
  <c r="J97" i="1"/>
  <c r="K97" i="1" s="1"/>
  <c r="J100" i="1"/>
  <c r="K100" i="1" s="1"/>
  <c r="J101" i="1"/>
  <c r="K101" i="1" s="1"/>
  <c r="J102" i="1"/>
  <c r="K102" i="1" s="1"/>
  <c r="J104" i="1"/>
  <c r="J105" i="1"/>
  <c r="K105" i="1" s="1"/>
  <c r="J106" i="1"/>
  <c r="K106" i="1" s="1"/>
  <c r="J107" i="1"/>
  <c r="K107" i="1" s="1"/>
  <c r="J108" i="1"/>
  <c r="J109" i="1"/>
  <c r="J110" i="1"/>
  <c r="J111" i="1"/>
  <c r="J112" i="1"/>
  <c r="K112" i="1" s="1"/>
  <c r="J113" i="1"/>
  <c r="K113" i="1" s="1"/>
  <c r="J114" i="1"/>
  <c r="K114" i="1" s="1"/>
  <c r="J115" i="1"/>
  <c r="K115" i="1" s="1"/>
  <c r="J116" i="1"/>
  <c r="K116" i="1" s="1"/>
  <c r="J117" i="1"/>
  <c r="K117" i="1" s="1"/>
  <c r="J118" i="1"/>
  <c r="K118" i="1" s="1"/>
  <c r="J119" i="1"/>
  <c r="K119" i="1" s="1"/>
  <c r="J120" i="1"/>
  <c r="K120" i="1" s="1"/>
  <c r="J122" i="1"/>
  <c r="J123" i="1"/>
  <c r="K123" i="1" s="1"/>
  <c r="J124" i="1"/>
  <c r="K124" i="1" s="1"/>
  <c r="J125" i="1"/>
  <c r="K125" i="1" s="1"/>
  <c r="J126" i="1"/>
  <c r="K126" i="1" s="1"/>
  <c r="J127" i="1"/>
  <c r="K127" i="1" s="1"/>
  <c r="J128" i="1"/>
  <c r="K128" i="1" s="1"/>
  <c r="J129" i="1"/>
  <c r="K129" i="1" s="1"/>
  <c r="J131" i="1"/>
  <c r="K131" i="1" s="1"/>
  <c r="J136" i="1"/>
  <c r="K136" i="1" s="1"/>
  <c r="J141" i="1"/>
  <c r="J142" i="1"/>
  <c r="J143" i="1"/>
  <c r="J144" i="1"/>
  <c r="J145" i="1"/>
  <c r="K145" i="1" s="1"/>
  <c r="J150" i="1"/>
  <c r="J151" i="1"/>
  <c r="K151" i="1" s="1"/>
  <c r="J153" i="1"/>
  <c r="J155" i="1"/>
  <c r="K155" i="1" s="1"/>
  <c r="J156" i="1"/>
  <c r="K156" i="1" s="1"/>
  <c r="J157" i="1"/>
  <c r="J158" i="1"/>
  <c r="K158" i="1" s="1"/>
  <c r="J159" i="1"/>
  <c r="K159" i="1" s="1"/>
  <c r="J162" i="1"/>
  <c r="J163" i="1"/>
  <c r="J164" i="1"/>
  <c r="J165" i="1"/>
  <c r="J167" i="1"/>
  <c r="J168" i="1"/>
  <c r="J169" i="1"/>
  <c r="J170" i="1"/>
  <c r="J172" i="1"/>
  <c r="J175" i="1"/>
  <c r="J183" i="1"/>
  <c r="J184" i="1"/>
  <c r="J185" i="1"/>
  <c r="J186" i="1"/>
  <c r="J188" i="1"/>
  <c r="J189" i="1"/>
  <c r="J190" i="1"/>
  <c r="J191" i="1"/>
  <c r="J197" i="1"/>
  <c r="J198" i="1"/>
  <c r="J199" i="1"/>
  <c r="J200" i="1"/>
  <c r="J201" i="1"/>
  <c r="J205" i="1"/>
  <c r="J206" i="1"/>
  <c r="J207" i="1"/>
  <c r="J208" i="1"/>
  <c r="J209"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3" i="1"/>
  <c r="J254" i="1"/>
  <c r="J255" i="1"/>
  <c r="J256" i="1"/>
  <c r="J257" i="1"/>
  <c r="J263" i="1"/>
  <c r="J264" i="1"/>
  <c r="J265" i="1"/>
  <c r="J268" i="1"/>
  <c r="J269" i="1"/>
  <c r="J270" i="1"/>
  <c r="J271" i="1"/>
  <c r="J272" i="1"/>
  <c r="J276" i="1"/>
  <c r="J278" i="1"/>
  <c r="J279" i="1"/>
  <c r="J280" i="1"/>
  <c r="J281" i="1"/>
  <c r="J282" i="1"/>
  <c r="J287" i="1"/>
  <c r="J288" i="1"/>
  <c r="J289" i="1"/>
  <c r="K289" i="1" s="1"/>
  <c r="J292" i="1"/>
  <c r="J293" i="1"/>
  <c r="J294" i="1"/>
  <c r="J295" i="1"/>
  <c r="J296" i="1"/>
  <c r="J297" i="1"/>
  <c r="J299" i="1"/>
  <c r="J300" i="1"/>
  <c r="J301" i="1"/>
  <c r="J302" i="1"/>
  <c r="J303" i="1"/>
  <c r="J304" i="1"/>
  <c r="J305" i="1"/>
  <c r="J306" i="1"/>
  <c r="J307" i="1"/>
  <c r="J308" i="1"/>
  <c r="J310" i="1"/>
  <c r="J311" i="1"/>
  <c r="J312" i="1"/>
  <c r="J313" i="1"/>
  <c r="J315" i="1"/>
  <c r="J316" i="1"/>
  <c r="J317" i="1"/>
  <c r="J318" i="1"/>
  <c r="J319" i="1"/>
  <c r="J320" i="1"/>
  <c r="I322" i="1"/>
  <c r="J322" i="1" s="1"/>
  <c r="J323" i="1"/>
  <c r="J324" i="1"/>
  <c r="J325" i="1"/>
  <c r="J326" i="1"/>
  <c r="J329" i="1"/>
  <c r="J330" i="1"/>
  <c r="J331" i="1"/>
  <c r="J332" i="1"/>
  <c r="J333" i="1"/>
  <c r="J334" i="1"/>
  <c r="J335" i="1"/>
  <c r="J336" i="1"/>
  <c r="J337" i="1"/>
  <c r="J338" i="1"/>
  <c r="J339" i="1"/>
  <c r="J340" i="1"/>
  <c r="J344" i="1"/>
  <c r="J345" i="1"/>
  <c r="J346" i="1"/>
  <c r="J347" i="1"/>
  <c r="J348" i="1"/>
  <c r="J349" i="1"/>
  <c r="J350" i="1"/>
  <c r="J351" i="1"/>
  <c r="J357" i="1"/>
  <c r="I359" i="1"/>
  <c r="J359" i="1" s="1"/>
  <c r="J360" i="1"/>
  <c r="J361" i="1"/>
  <c r="J362" i="1"/>
  <c r="J363" i="1"/>
  <c r="J364" i="1"/>
  <c r="J365" i="1"/>
  <c r="J366" i="1"/>
  <c r="J367" i="1"/>
  <c r="J368" i="1"/>
  <c r="K368" i="1" s="1"/>
  <c r="J369" i="1"/>
  <c r="J370" i="1"/>
  <c r="J371" i="1"/>
  <c r="J372" i="1"/>
  <c r="J373" i="1"/>
  <c r="J374" i="1"/>
  <c r="J375" i="1"/>
  <c r="J376" i="1"/>
  <c r="J377" i="1"/>
  <c r="J378" i="1"/>
  <c r="J379" i="1"/>
  <c r="J380" i="1"/>
  <c r="J381" i="1"/>
  <c r="J382" i="1"/>
  <c r="J383" i="1"/>
  <c r="J384" i="1"/>
  <c r="J385" i="1"/>
  <c r="J386" i="1"/>
  <c r="J387" i="1"/>
  <c r="J388" i="1"/>
  <c r="J389" i="1"/>
  <c r="J390" i="1"/>
  <c r="K390" i="1" s="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I424" i="1"/>
  <c r="J424" i="1" s="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K452" i="1" s="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K500" i="1" s="1"/>
  <c r="J501" i="1"/>
  <c r="J502" i="1"/>
  <c r="J503" i="1"/>
  <c r="J504" i="1"/>
  <c r="J505" i="1"/>
  <c r="J506" i="1"/>
  <c r="J507" i="1"/>
  <c r="J508" i="1"/>
  <c r="J509" i="1"/>
  <c r="J510" i="1"/>
  <c r="J511" i="1"/>
  <c r="J512" i="1"/>
  <c r="J513" i="1"/>
  <c r="J514" i="1"/>
  <c r="J515" i="1"/>
  <c r="J516" i="1"/>
  <c r="J517" i="1"/>
  <c r="K517" i="1" s="1"/>
  <c r="J518" i="1"/>
  <c r="K518" i="1" s="1"/>
  <c r="J519" i="1"/>
  <c r="K519" i="1" s="1"/>
  <c r="J520" i="1"/>
  <c r="K520" i="1" s="1"/>
  <c r="J521" i="1"/>
  <c r="K521" i="1" s="1"/>
  <c r="J522" i="1"/>
  <c r="K522" i="1" s="1"/>
  <c r="J523" i="1"/>
  <c r="K523" i="1" s="1"/>
  <c r="J524" i="1"/>
  <c r="K524" i="1" s="1"/>
  <c r="J525" i="1"/>
  <c r="J526" i="1"/>
  <c r="J527" i="1"/>
  <c r="J528" i="1"/>
  <c r="J529" i="1"/>
  <c r="J530" i="1"/>
  <c r="J531" i="1"/>
  <c r="J532" i="1"/>
  <c r="J533" i="1"/>
  <c r="J534" i="1"/>
  <c r="J535" i="1"/>
  <c r="J536" i="1"/>
  <c r="J537" i="1"/>
  <c r="J538" i="1"/>
  <c r="I540" i="1"/>
  <c r="J540" i="1" s="1"/>
  <c r="J541" i="1"/>
  <c r="K541" i="1" s="1"/>
  <c r="J542" i="1"/>
  <c r="K542" i="1" s="1"/>
  <c r="J543" i="1"/>
  <c r="K543" i="1" s="1"/>
  <c r="J544" i="1"/>
  <c r="K544" i="1" s="1"/>
  <c r="J545" i="1"/>
  <c r="K545" i="1" s="1"/>
  <c r="J546" i="1"/>
  <c r="K546" i="1" s="1"/>
  <c r="K330" i="1" l="1"/>
  <c r="N330" i="1"/>
  <c r="O330" i="1" s="1"/>
  <c r="N494" i="1"/>
  <c r="O494" i="1" s="1"/>
  <c r="K494" i="1"/>
  <c r="K513" i="1"/>
  <c r="N513" i="1"/>
  <c r="O513" i="1" s="1"/>
  <c r="K282" i="1"/>
  <c r="N282" i="1"/>
  <c r="O282" i="1" s="1"/>
  <c r="K90" i="1"/>
  <c r="N90" i="1"/>
  <c r="O90" i="1" s="1"/>
  <c r="K410" i="1"/>
  <c r="N410" i="1"/>
  <c r="O410" i="1" s="1"/>
  <c r="N409" i="1"/>
  <c r="O409" i="1" s="1"/>
  <c r="K409" i="1"/>
  <c r="N530" i="1"/>
  <c r="O530" i="1" s="1"/>
  <c r="K530" i="1"/>
  <c r="N325" i="1"/>
  <c r="O325" i="1" s="1"/>
  <c r="K325" i="1"/>
  <c r="K469" i="1"/>
  <c r="N469" i="1"/>
  <c r="O469" i="1" s="1"/>
  <c r="K302" i="1"/>
  <c r="N302" i="1"/>
  <c r="O302" i="1" s="1"/>
  <c r="K468" i="1"/>
  <c r="N468" i="1"/>
  <c r="O468" i="1" s="1"/>
  <c r="K386" i="1"/>
  <c r="N386" i="1"/>
  <c r="O386" i="1" s="1"/>
  <c r="K366" i="1"/>
  <c r="N366" i="1"/>
  <c r="O366" i="1" s="1"/>
  <c r="N323" i="1"/>
  <c r="O323" i="1" s="1"/>
  <c r="K323" i="1"/>
  <c r="N301" i="1"/>
  <c r="O301" i="1" s="1"/>
  <c r="K301" i="1"/>
  <c r="K255" i="1"/>
  <c r="N255" i="1"/>
  <c r="O255" i="1" s="1"/>
  <c r="K234" i="1"/>
  <c r="N234" i="1"/>
  <c r="O234" i="1" s="1"/>
  <c r="N172" i="1"/>
  <c r="O172" i="1" s="1"/>
  <c r="K172" i="1"/>
  <c r="N85" i="1"/>
  <c r="O85" i="1" s="1"/>
  <c r="K85" i="1"/>
  <c r="N64" i="1"/>
  <c r="O64" i="1" s="1"/>
  <c r="K64" i="1"/>
  <c r="N535" i="1"/>
  <c r="O535" i="1" s="1"/>
  <c r="K535" i="1"/>
  <c r="K308" i="1"/>
  <c r="N308" i="1"/>
  <c r="O308" i="1" s="1"/>
  <c r="K92" i="1"/>
  <c r="N92" i="1"/>
  <c r="O92" i="1" s="1"/>
  <c r="K329" i="1"/>
  <c r="N329" i="1"/>
  <c r="O329" i="1" s="1"/>
  <c r="N30" i="1"/>
  <c r="K30" i="1"/>
  <c r="K218" i="1"/>
  <c r="N218" i="1"/>
  <c r="O218" i="1" s="1"/>
  <c r="N511" i="1"/>
  <c r="O511" i="1" s="1"/>
  <c r="K511" i="1"/>
  <c r="K217" i="1"/>
  <c r="N217" i="1"/>
  <c r="O217" i="1" s="1"/>
  <c r="N40" i="1"/>
  <c r="O40" i="1" s="1"/>
  <c r="K40" i="1"/>
  <c r="K435" i="1"/>
  <c r="N435" i="1"/>
  <c r="O435" i="1" s="1"/>
  <c r="K221" i="1"/>
  <c r="N221" i="1"/>
  <c r="O221" i="1" s="1"/>
  <c r="N514" i="1"/>
  <c r="O514" i="1" s="1"/>
  <c r="K514" i="1"/>
  <c r="K220" i="1"/>
  <c r="N220" i="1"/>
  <c r="O220" i="1" s="1"/>
  <c r="N533" i="1"/>
  <c r="O533" i="1" s="1"/>
  <c r="K533" i="1"/>
  <c r="K111" i="1"/>
  <c r="N111" i="1"/>
  <c r="O111" i="1" s="1"/>
  <c r="K153" i="1"/>
  <c r="J160" i="1"/>
  <c r="N451" i="1"/>
  <c r="O451" i="1" s="1"/>
  <c r="K451" i="1"/>
  <c r="K175" i="1"/>
  <c r="N175" i="1"/>
  <c r="O175" i="1" s="1"/>
  <c r="K510" i="1"/>
  <c r="N510" i="1"/>
  <c r="O510" i="1" s="1"/>
  <c r="N216" i="1"/>
  <c r="O216" i="1" s="1"/>
  <c r="K216" i="1"/>
  <c r="K529" i="1"/>
  <c r="N529" i="1"/>
  <c r="O529" i="1" s="1"/>
  <c r="K324" i="1"/>
  <c r="N324" i="1"/>
  <c r="O324" i="1" s="1"/>
  <c r="K528" i="1"/>
  <c r="N528" i="1"/>
  <c r="O528" i="1" s="1"/>
  <c r="K506" i="1"/>
  <c r="N506" i="1"/>
  <c r="O506" i="1" s="1"/>
  <c r="N425" i="1"/>
  <c r="O425" i="1" s="1"/>
  <c r="K425" i="1"/>
  <c r="N402" i="1"/>
  <c r="O402" i="1" s="1"/>
  <c r="K402" i="1"/>
  <c r="N483" i="1"/>
  <c r="O483" i="1" s="1"/>
  <c r="K483" i="1"/>
  <c r="K361" i="1"/>
  <c r="N361" i="1"/>
  <c r="O361" i="1" s="1"/>
  <c r="N338" i="1"/>
  <c r="O338" i="1" s="1"/>
  <c r="K338" i="1"/>
  <c r="N317" i="1"/>
  <c r="O317" i="1" s="1"/>
  <c r="K317" i="1"/>
  <c r="N295" i="1"/>
  <c r="O295" i="1" s="1"/>
  <c r="K295" i="1"/>
  <c r="K272" i="1"/>
  <c r="N272" i="1"/>
  <c r="O272" i="1" s="1"/>
  <c r="K249" i="1"/>
  <c r="N249" i="1"/>
  <c r="O249" i="1" s="1"/>
  <c r="K229" i="1"/>
  <c r="N229" i="1"/>
  <c r="O229" i="1" s="1"/>
  <c r="N209" i="1"/>
  <c r="O209" i="1" s="1"/>
  <c r="K209" i="1"/>
  <c r="J192" i="1"/>
  <c r="K192" i="1" s="1"/>
  <c r="K188" i="1"/>
  <c r="N188" i="1"/>
  <c r="N167" i="1"/>
  <c r="K167" i="1"/>
  <c r="J187" i="1"/>
  <c r="K187" i="1" s="1"/>
  <c r="N142" i="1"/>
  <c r="O142" i="1" s="1"/>
  <c r="K142" i="1"/>
  <c r="K122" i="1"/>
  <c r="J149" i="1"/>
  <c r="K80" i="1"/>
  <c r="N80" i="1"/>
  <c r="J103" i="1"/>
  <c r="K103" i="1" s="1"/>
  <c r="N59" i="1"/>
  <c r="O59" i="1" s="1"/>
  <c r="K59" i="1"/>
  <c r="N39" i="1"/>
  <c r="O39" i="1" s="1"/>
  <c r="K39" i="1"/>
  <c r="K455" i="1"/>
  <c r="N455" i="1"/>
  <c r="O455" i="1" s="1"/>
  <c r="N392" i="1"/>
  <c r="O392" i="1" s="1"/>
  <c r="K392" i="1"/>
  <c r="N200" i="1"/>
  <c r="O200" i="1" s="1"/>
  <c r="K200" i="1"/>
  <c r="N411" i="1"/>
  <c r="O411" i="1" s="1"/>
  <c r="K411" i="1"/>
  <c r="N512" i="1"/>
  <c r="O512" i="1" s="1"/>
  <c r="K512" i="1"/>
  <c r="K238" i="1"/>
  <c r="N238" i="1"/>
  <c r="O238" i="1" s="1"/>
  <c r="N491" i="1"/>
  <c r="O491" i="1" s="1"/>
  <c r="K491" i="1"/>
  <c r="K197" i="1"/>
  <c r="N197" i="1"/>
  <c r="J252" i="1"/>
  <c r="K252" i="1" s="1"/>
  <c r="N388" i="1"/>
  <c r="O388" i="1" s="1"/>
  <c r="K388" i="1"/>
  <c r="J152" i="1"/>
  <c r="K150" i="1"/>
  <c r="K367" i="1"/>
  <c r="N367" i="1"/>
  <c r="O367" i="1" s="1"/>
  <c r="K447" i="1"/>
  <c r="N447" i="1"/>
  <c r="O447" i="1" s="1"/>
  <c r="N404" i="1"/>
  <c r="O404" i="1" s="1"/>
  <c r="K404" i="1"/>
  <c r="K170" i="1"/>
  <c r="N170" i="1"/>
  <c r="O170" i="1" s="1"/>
  <c r="N363" i="1"/>
  <c r="O363" i="1" s="1"/>
  <c r="K363" i="1"/>
  <c r="N382" i="1"/>
  <c r="O382" i="1" s="1"/>
  <c r="K382" i="1"/>
  <c r="K168" i="1"/>
  <c r="N168" i="1"/>
  <c r="O168" i="1" s="1"/>
  <c r="K463" i="1"/>
  <c r="N463" i="1"/>
  <c r="O463" i="1" s="1"/>
  <c r="K380" i="1"/>
  <c r="N380" i="1"/>
  <c r="O380" i="1" s="1"/>
  <c r="K316" i="1"/>
  <c r="N316" i="1"/>
  <c r="O316" i="1" s="1"/>
  <c r="N294" i="1"/>
  <c r="O294" i="1" s="1"/>
  <c r="K294" i="1"/>
  <c r="N271" i="1"/>
  <c r="O271" i="1" s="1"/>
  <c r="K271" i="1"/>
  <c r="N248" i="1"/>
  <c r="O248" i="1" s="1"/>
  <c r="K248" i="1"/>
  <c r="N228" i="1"/>
  <c r="O228" i="1" s="1"/>
  <c r="K228" i="1"/>
  <c r="K208" i="1"/>
  <c r="N208" i="1"/>
  <c r="O208" i="1" s="1"/>
  <c r="N186" i="1"/>
  <c r="O186" i="1" s="1"/>
  <c r="K186" i="1"/>
  <c r="K165" i="1"/>
  <c r="N165" i="1"/>
  <c r="O165" i="1" s="1"/>
  <c r="K141" i="1"/>
  <c r="N141" i="1"/>
  <c r="K58" i="1"/>
  <c r="N58" i="1"/>
  <c r="O58" i="1" s="1"/>
  <c r="N38" i="1"/>
  <c r="O38" i="1" s="1"/>
  <c r="K38" i="1"/>
  <c r="K475" i="1"/>
  <c r="N475" i="1"/>
  <c r="O475" i="1" s="1"/>
  <c r="N201" i="1"/>
  <c r="O201" i="1" s="1"/>
  <c r="K201" i="1"/>
  <c r="N434" i="1"/>
  <c r="O434" i="1" s="1"/>
  <c r="K434" i="1"/>
  <c r="N371" i="1"/>
  <c r="O371" i="1" s="1"/>
  <c r="K371" i="1"/>
  <c r="K471" i="1"/>
  <c r="N471" i="1"/>
  <c r="O471" i="1" s="1"/>
  <c r="K237" i="1"/>
  <c r="N237" i="1"/>
  <c r="O237" i="1" s="1"/>
  <c r="N430" i="1"/>
  <c r="O430" i="1" s="1"/>
  <c r="K430" i="1"/>
  <c r="K489" i="1"/>
  <c r="N489" i="1"/>
  <c r="O489" i="1" s="1"/>
  <c r="N278" i="1"/>
  <c r="O278" i="1" s="1"/>
  <c r="K278" i="1"/>
  <c r="K365" i="1"/>
  <c r="N365" i="1"/>
  <c r="O365" i="1" s="1"/>
  <c r="N486" i="1"/>
  <c r="O486" i="1" s="1"/>
  <c r="K486" i="1"/>
  <c r="K319" i="1"/>
  <c r="N319" i="1"/>
  <c r="O319" i="1" s="1"/>
  <c r="N144" i="1"/>
  <c r="O144" i="1" s="1"/>
  <c r="K144" i="1"/>
  <c r="K401" i="1"/>
  <c r="N401" i="1"/>
  <c r="O401" i="1" s="1"/>
  <c r="K442" i="1"/>
  <c r="N442" i="1"/>
  <c r="O442" i="1" s="1"/>
  <c r="N441" i="1"/>
  <c r="O441" i="1" s="1"/>
  <c r="K441" i="1"/>
  <c r="K336" i="1"/>
  <c r="N336" i="1"/>
  <c r="O336" i="1" s="1"/>
  <c r="N315" i="1"/>
  <c r="O315" i="1" s="1"/>
  <c r="K315" i="1"/>
  <c r="N293" i="1"/>
  <c r="O293" i="1" s="1"/>
  <c r="K293" i="1"/>
  <c r="K270" i="1"/>
  <c r="N270" i="1"/>
  <c r="O270" i="1" s="1"/>
  <c r="K247" i="1"/>
  <c r="N247" i="1"/>
  <c r="O247" i="1" s="1"/>
  <c r="N227" i="1"/>
  <c r="O227" i="1" s="1"/>
  <c r="K227" i="1"/>
  <c r="K207" i="1"/>
  <c r="N207" i="1"/>
  <c r="O207" i="1" s="1"/>
  <c r="N185" i="1"/>
  <c r="O185" i="1" s="1"/>
  <c r="K185" i="1"/>
  <c r="K164" i="1"/>
  <c r="N164" i="1"/>
  <c r="O164" i="1" s="1"/>
  <c r="N57" i="1"/>
  <c r="O57" i="1" s="1"/>
  <c r="K57" i="1"/>
  <c r="N37" i="1"/>
  <c r="O37" i="1" s="1"/>
  <c r="K37" i="1"/>
  <c r="K393" i="1"/>
  <c r="N393" i="1"/>
  <c r="O393" i="1" s="1"/>
  <c r="N31" i="1"/>
  <c r="O31" i="1" s="1"/>
  <c r="K31" i="1"/>
  <c r="N349" i="1"/>
  <c r="O349" i="1" s="1"/>
  <c r="K349" i="1"/>
  <c r="K493" i="1"/>
  <c r="N493" i="1"/>
  <c r="O493" i="1" s="1"/>
  <c r="N306" i="1"/>
  <c r="O306" i="1" s="1"/>
  <c r="K306" i="1"/>
  <c r="K492" i="1"/>
  <c r="N492" i="1"/>
  <c r="O492" i="1" s="1"/>
  <c r="K89" i="1"/>
  <c r="N89" i="1"/>
  <c r="O89" i="1" s="1"/>
  <c r="N346" i="1"/>
  <c r="O346" i="1" s="1"/>
  <c r="K346" i="1"/>
  <c r="N450" i="1"/>
  <c r="O450" i="1" s="1"/>
  <c r="K450" i="1"/>
  <c r="N257" i="1"/>
  <c r="O257" i="1" s="1"/>
  <c r="K257" i="1"/>
  <c r="N46" i="1"/>
  <c r="O46" i="1" s="1"/>
  <c r="K46" i="1"/>
  <c r="N344" i="1"/>
  <c r="O344" i="1" s="1"/>
  <c r="K344" i="1"/>
  <c r="K448" i="1"/>
  <c r="N448" i="1"/>
  <c r="O448" i="1" s="1"/>
  <c r="K427" i="1"/>
  <c r="N427" i="1"/>
  <c r="O427" i="1" s="1"/>
  <c r="N254" i="1"/>
  <c r="O254" i="1" s="1"/>
  <c r="K254" i="1"/>
  <c r="K63" i="1"/>
  <c r="N63" i="1"/>
  <c r="O63" i="1" s="1"/>
  <c r="N384" i="1"/>
  <c r="O384" i="1" s="1"/>
  <c r="K384" i="1"/>
  <c r="N232" i="1"/>
  <c r="O232" i="1" s="1"/>
  <c r="K232" i="1"/>
  <c r="N42" i="1"/>
  <c r="O42" i="1" s="1"/>
  <c r="K42" i="1"/>
  <c r="K445" i="1"/>
  <c r="N445" i="1"/>
  <c r="O445" i="1" s="1"/>
  <c r="N82" i="1"/>
  <c r="O82" i="1" s="1"/>
  <c r="K82" i="1"/>
  <c r="K444" i="1"/>
  <c r="N444" i="1"/>
  <c r="O444" i="1" s="1"/>
  <c r="N250" i="1"/>
  <c r="O250" i="1" s="1"/>
  <c r="K250" i="1"/>
  <c r="K60" i="1"/>
  <c r="N60" i="1"/>
  <c r="O60" i="1" s="1"/>
  <c r="N420" i="1"/>
  <c r="O420" i="1" s="1"/>
  <c r="K420" i="1"/>
  <c r="N480" i="1"/>
  <c r="O480" i="1" s="1"/>
  <c r="K480" i="1"/>
  <c r="N460" i="1"/>
  <c r="O460" i="1" s="1"/>
  <c r="K460" i="1"/>
  <c r="K440" i="1"/>
  <c r="N440" i="1"/>
  <c r="O440" i="1" s="1"/>
  <c r="N418" i="1"/>
  <c r="O418" i="1" s="1"/>
  <c r="K418" i="1"/>
  <c r="N398" i="1"/>
  <c r="O398" i="1" s="1"/>
  <c r="K398" i="1"/>
  <c r="N378" i="1"/>
  <c r="O378" i="1" s="1"/>
  <c r="K378" i="1"/>
  <c r="N357" i="1"/>
  <c r="O357" i="1" s="1"/>
  <c r="K357" i="1"/>
  <c r="K335" i="1"/>
  <c r="N335" i="1"/>
  <c r="O335" i="1" s="1"/>
  <c r="K313" i="1"/>
  <c r="N313" i="1"/>
  <c r="O313" i="1" s="1"/>
  <c r="K292" i="1"/>
  <c r="N292" i="1"/>
  <c r="J298" i="1"/>
  <c r="K298" i="1" s="1"/>
  <c r="K269" i="1"/>
  <c r="N269" i="1"/>
  <c r="O269" i="1" s="1"/>
  <c r="K246" i="1"/>
  <c r="N246" i="1"/>
  <c r="O246" i="1" s="1"/>
  <c r="N226" i="1"/>
  <c r="O226" i="1" s="1"/>
  <c r="K226" i="1"/>
  <c r="K206" i="1"/>
  <c r="N206" i="1"/>
  <c r="O206" i="1" s="1"/>
  <c r="N184" i="1"/>
  <c r="O184" i="1" s="1"/>
  <c r="K184" i="1"/>
  <c r="K163" i="1"/>
  <c r="N163" i="1"/>
  <c r="O163" i="1" s="1"/>
  <c r="N56" i="1"/>
  <c r="O56" i="1" s="1"/>
  <c r="K56" i="1"/>
  <c r="N36" i="1"/>
  <c r="O36" i="1" s="1"/>
  <c r="K36" i="1"/>
  <c r="N515" i="1"/>
  <c r="O515" i="1" s="1"/>
  <c r="K515" i="1"/>
  <c r="K51" i="1"/>
  <c r="N51" i="1"/>
  <c r="O51" i="1" s="1"/>
  <c r="K474" i="1"/>
  <c r="N474" i="1"/>
  <c r="O474" i="1" s="1"/>
  <c r="K307" i="1"/>
  <c r="N307" i="1"/>
  <c r="O307" i="1" s="1"/>
  <c r="K391" i="1"/>
  <c r="N391" i="1"/>
  <c r="O391" i="1" s="1"/>
  <c r="N199" i="1"/>
  <c r="O199" i="1" s="1"/>
  <c r="K199" i="1"/>
  <c r="K69" i="1"/>
  <c r="N69" i="1"/>
  <c r="O69" i="1" s="1"/>
  <c r="N472" i="1"/>
  <c r="O472" i="1" s="1"/>
  <c r="K472" i="1"/>
  <c r="K305" i="1"/>
  <c r="N305" i="1"/>
  <c r="O305" i="1" s="1"/>
  <c r="K110" i="1"/>
  <c r="N110" i="1"/>
  <c r="O110" i="1" s="1"/>
  <c r="K531" i="1"/>
  <c r="N531" i="1"/>
  <c r="O531" i="1" s="1"/>
  <c r="K369" i="1"/>
  <c r="N369" i="1"/>
  <c r="O369" i="1" s="1"/>
  <c r="K67" i="1"/>
  <c r="N67" i="1"/>
  <c r="O67" i="1" s="1"/>
  <c r="N470" i="1"/>
  <c r="O470" i="1" s="1"/>
  <c r="K470" i="1"/>
  <c r="K303" i="1"/>
  <c r="N303" i="1"/>
  <c r="O303" i="1" s="1"/>
  <c r="K108" i="1"/>
  <c r="N108" i="1"/>
  <c r="K429" i="1"/>
  <c r="N429" i="1"/>
  <c r="O429" i="1" s="1"/>
  <c r="K508" i="1"/>
  <c r="N508" i="1"/>
  <c r="O508" i="1" s="1"/>
  <c r="N406" i="1"/>
  <c r="O406" i="1" s="1"/>
  <c r="K406" i="1"/>
  <c r="N467" i="1"/>
  <c r="O467" i="1" s="1"/>
  <c r="K467" i="1"/>
  <c r="K322" i="1"/>
  <c r="N322" i="1"/>
  <c r="N233" i="1"/>
  <c r="O233" i="1" s="1"/>
  <c r="K233" i="1"/>
  <c r="N84" i="1"/>
  <c r="O84" i="1" s="1"/>
  <c r="K84" i="1"/>
  <c r="K466" i="1"/>
  <c r="N466" i="1"/>
  <c r="O466" i="1" s="1"/>
  <c r="N320" i="1"/>
  <c r="O320" i="1" s="1"/>
  <c r="K320" i="1"/>
  <c r="N191" i="1"/>
  <c r="O191" i="1" s="1"/>
  <c r="K191" i="1"/>
  <c r="N62" i="1"/>
  <c r="O62" i="1" s="1"/>
  <c r="K62" i="1"/>
  <c r="K505" i="1"/>
  <c r="N505" i="1"/>
  <c r="O505" i="1" s="1"/>
  <c r="K383" i="1"/>
  <c r="N383" i="1"/>
  <c r="O383" i="1" s="1"/>
  <c r="K231" i="1"/>
  <c r="N231" i="1"/>
  <c r="O231" i="1" s="1"/>
  <c r="K61" i="1"/>
  <c r="N61" i="1"/>
  <c r="O61" i="1" s="1"/>
  <c r="K504" i="1"/>
  <c r="N504" i="1"/>
  <c r="O504" i="1" s="1"/>
  <c r="N318" i="1"/>
  <c r="O318" i="1" s="1"/>
  <c r="K318" i="1"/>
  <c r="K503" i="1"/>
  <c r="N503" i="1"/>
  <c r="O503" i="1" s="1"/>
  <c r="K360" i="1"/>
  <c r="N360" i="1"/>
  <c r="O360" i="1" s="1"/>
  <c r="K461" i="1"/>
  <c r="N461" i="1"/>
  <c r="O461" i="1" s="1"/>
  <c r="K419" i="1"/>
  <c r="N419" i="1"/>
  <c r="O419" i="1" s="1"/>
  <c r="J548" i="1"/>
  <c r="K540" i="1"/>
  <c r="K499" i="1"/>
  <c r="N499" i="1"/>
  <c r="O499" i="1" s="1"/>
  <c r="N479" i="1"/>
  <c r="O479" i="1" s="1"/>
  <c r="K479" i="1"/>
  <c r="K459" i="1"/>
  <c r="N459" i="1"/>
  <c r="O459" i="1" s="1"/>
  <c r="N439" i="1"/>
  <c r="O439" i="1" s="1"/>
  <c r="K439" i="1"/>
  <c r="N417" i="1"/>
  <c r="O417" i="1" s="1"/>
  <c r="K417" i="1"/>
  <c r="K397" i="1"/>
  <c r="N397" i="1"/>
  <c r="O397" i="1" s="1"/>
  <c r="K377" i="1"/>
  <c r="N377" i="1"/>
  <c r="O377" i="1" s="1"/>
  <c r="N334" i="1"/>
  <c r="O334" i="1" s="1"/>
  <c r="K334" i="1"/>
  <c r="K312" i="1"/>
  <c r="N312" i="1"/>
  <c r="O312" i="1" s="1"/>
  <c r="O290" i="1"/>
  <c r="K290" i="1"/>
  <c r="N268" i="1"/>
  <c r="K268" i="1"/>
  <c r="K245" i="1"/>
  <c r="N245" i="1"/>
  <c r="O245" i="1" s="1"/>
  <c r="K225" i="1"/>
  <c r="N225" i="1"/>
  <c r="O225" i="1" s="1"/>
  <c r="K205" i="1"/>
  <c r="N205" i="1"/>
  <c r="O205" i="1" s="1"/>
  <c r="K183" i="1"/>
  <c r="N183" i="1"/>
  <c r="O183" i="1" s="1"/>
  <c r="K162" i="1"/>
  <c r="N162" i="1"/>
  <c r="J166" i="1"/>
  <c r="K166" i="1" s="1"/>
  <c r="N96" i="1"/>
  <c r="O96" i="1" s="1"/>
  <c r="K96" i="1"/>
  <c r="N55" i="1"/>
  <c r="O55" i="1" s="1"/>
  <c r="K55" i="1"/>
  <c r="K35" i="1"/>
  <c r="N35" i="1"/>
  <c r="O35" i="1" s="1"/>
  <c r="N350" i="1"/>
  <c r="O350" i="1" s="1"/>
  <c r="K350" i="1"/>
  <c r="K412" i="1"/>
  <c r="N412" i="1"/>
  <c r="O412" i="1" s="1"/>
  <c r="N240" i="1"/>
  <c r="O240" i="1" s="1"/>
  <c r="K240" i="1"/>
  <c r="N70" i="1"/>
  <c r="O70" i="1" s="1"/>
  <c r="K70" i="1"/>
  <c r="K433" i="1"/>
  <c r="N433" i="1"/>
  <c r="O433" i="1" s="1"/>
  <c r="K29" i="1"/>
  <c r="J79" i="1"/>
  <c r="K79" i="1" s="1"/>
  <c r="N432" i="1"/>
  <c r="O432" i="1" s="1"/>
  <c r="K432" i="1"/>
  <c r="K281" i="1"/>
  <c r="N281" i="1"/>
  <c r="O281" i="1" s="1"/>
  <c r="K68" i="1"/>
  <c r="N68" i="1"/>
  <c r="O68" i="1" s="1"/>
  <c r="N431" i="1"/>
  <c r="O431" i="1" s="1"/>
  <c r="K431" i="1"/>
  <c r="N304" i="1"/>
  <c r="O304" i="1" s="1"/>
  <c r="K304" i="1"/>
  <c r="N88" i="1"/>
  <c r="O88" i="1" s="1"/>
  <c r="K88" i="1"/>
  <c r="K408" i="1"/>
  <c r="N408" i="1"/>
  <c r="O408" i="1" s="1"/>
  <c r="N279" i="1"/>
  <c r="O279" i="1" s="1"/>
  <c r="K279" i="1"/>
  <c r="N87" i="1"/>
  <c r="O87" i="1" s="1"/>
  <c r="K87" i="1"/>
  <c r="K509" i="1"/>
  <c r="N509" i="1"/>
  <c r="O509" i="1" s="1"/>
  <c r="N407" i="1"/>
  <c r="O407" i="1" s="1"/>
  <c r="K407" i="1"/>
  <c r="N256" i="1"/>
  <c r="O256" i="1" s="1"/>
  <c r="K256" i="1"/>
  <c r="K65" i="1"/>
  <c r="N65" i="1"/>
  <c r="O65" i="1" s="1"/>
  <c r="K488" i="1"/>
  <c r="N488" i="1"/>
  <c r="O488" i="1" s="1"/>
  <c r="N527" i="1"/>
  <c r="O527" i="1" s="1"/>
  <c r="K527" i="1"/>
  <c r="N405" i="1"/>
  <c r="O405" i="1" s="1"/>
  <c r="K405" i="1"/>
  <c r="K276" i="1"/>
  <c r="N276" i="1"/>
  <c r="O276" i="1" s="1"/>
  <c r="N426" i="1"/>
  <c r="O426" i="1" s="1"/>
  <c r="K426" i="1"/>
  <c r="N299" i="1"/>
  <c r="K299" i="1"/>
  <c r="J321" i="1"/>
  <c r="K321" i="1" s="1"/>
  <c r="J121" i="1"/>
  <c r="K121" i="1" s="1"/>
  <c r="K104" i="1"/>
  <c r="N485" i="1"/>
  <c r="O485" i="1" s="1"/>
  <c r="K485" i="1"/>
  <c r="N297" i="1"/>
  <c r="O297" i="1" s="1"/>
  <c r="K297" i="1"/>
  <c r="K169" i="1"/>
  <c r="N169" i="1"/>
  <c r="O169" i="1" s="1"/>
  <c r="N464" i="1"/>
  <c r="O464" i="1" s="1"/>
  <c r="K464" i="1"/>
  <c r="K339" i="1"/>
  <c r="N339" i="1"/>
  <c r="O339" i="1" s="1"/>
  <c r="N230" i="1"/>
  <c r="O230" i="1" s="1"/>
  <c r="K230" i="1"/>
  <c r="K81" i="1"/>
  <c r="N81" i="1"/>
  <c r="O81" i="1" s="1"/>
  <c r="K381" i="1"/>
  <c r="N381" i="1"/>
  <c r="O381" i="1" s="1"/>
  <c r="K462" i="1"/>
  <c r="N462" i="1"/>
  <c r="O462" i="1" s="1"/>
  <c r="K359" i="1"/>
  <c r="N359" i="1"/>
  <c r="J422" i="1"/>
  <c r="N498" i="1"/>
  <c r="O498" i="1" s="1"/>
  <c r="K498" i="1"/>
  <c r="K478" i="1"/>
  <c r="N478" i="1"/>
  <c r="O478" i="1" s="1"/>
  <c r="N458" i="1"/>
  <c r="O458" i="1" s="1"/>
  <c r="K458" i="1"/>
  <c r="N438" i="1"/>
  <c r="O438" i="1" s="1"/>
  <c r="K438" i="1"/>
  <c r="N416" i="1"/>
  <c r="O416" i="1" s="1"/>
  <c r="K416" i="1"/>
  <c r="K396" i="1"/>
  <c r="N396" i="1"/>
  <c r="O396" i="1" s="1"/>
  <c r="K376" i="1"/>
  <c r="N376" i="1"/>
  <c r="O376" i="1" s="1"/>
  <c r="N333" i="1"/>
  <c r="O333" i="1" s="1"/>
  <c r="K333" i="1"/>
  <c r="N311" i="1"/>
  <c r="O311" i="1" s="1"/>
  <c r="K311" i="1"/>
  <c r="K265" i="1"/>
  <c r="N265" i="1"/>
  <c r="O265" i="1" s="1"/>
  <c r="N244" i="1"/>
  <c r="O244" i="1" s="1"/>
  <c r="K244" i="1"/>
  <c r="N224" i="1"/>
  <c r="O224" i="1" s="1"/>
  <c r="K224" i="1"/>
  <c r="K95" i="1"/>
  <c r="N95" i="1"/>
  <c r="O95" i="1" s="1"/>
  <c r="K54" i="1"/>
  <c r="N54" i="1"/>
  <c r="O54" i="1" s="1"/>
  <c r="N34" i="1"/>
  <c r="O34" i="1" s="1"/>
  <c r="K34" i="1"/>
  <c r="K495" i="1"/>
  <c r="N495" i="1"/>
  <c r="O495" i="1" s="1"/>
  <c r="N373" i="1"/>
  <c r="O373" i="1" s="1"/>
  <c r="K373" i="1"/>
  <c r="K241" i="1"/>
  <c r="N241" i="1"/>
  <c r="O241" i="1" s="1"/>
  <c r="K534" i="1"/>
  <c r="N534" i="1"/>
  <c r="O534" i="1" s="1"/>
  <c r="K372" i="1"/>
  <c r="N372" i="1"/>
  <c r="O372" i="1" s="1"/>
  <c r="K50" i="1"/>
  <c r="N50" i="1"/>
  <c r="O50" i="1" s="1"/>
  <c r="N473" i="1"/>
  <c r="O473" i="1" s="1"/>
  <c r="K473" i="1"/>
  <c r="N348" i="1"/>
  <c r="O348" i="1" s="1"/>
  <c r="K348" i="1"/>
  <c r="N239" i="1"/>
  <c r="O239" i="1" s="1"/>
  <c r="K239" i="1"/>
  <c r="N532" i="1"/>
  <c r="O532" i="1" s="1"/>
  <c r="K532" i="1"/>
  <c r="N347" i="1"/>
  <c r="O347" i="1" s="1"/>
  <c r="K347" i="1"/>
  <c r="N198" i="1"/>
  <c r="O198" i="1" s="1"/>
  <c r="K198" i="1"/>
  <c r="N48" i="1"/>
  <c r="O48" i="1" s="1"/>
  <c r="K48" i="1"/>
  <c r="N326" i="1"/>
  <c r="O326" i="1" s="1"/>
  <c r="K326" i="1"/>
  <c r="N47" i="1"/>
  <c r="O47" i="1" s="1"/>
  <c r="K47" i="1"/>
  <c r="N236" i="1"/>
  <c r="O236" i="1" s="1"/>
  <c r="K236" i="1"/>
  <c r="N66" i="1"/>
  <c r="O66" i="1" s="1"/>
  <c r="K66" i="1"/>
  <c r="N449" i="1"/>
  <c r="O449" i="1" s="1"/>
  <c r="K449" i="1"/>
  <c r="K235" i="1"/>
  <c r="N235" i="1"/>
  <c r="O235" i="1" s="1"/>
  <c r="N86" i="1"/>
  <c r="O86" i="1" s="1"/>
  <c r="K86" i="1"/>
  <c r="K428" i="1"/>
  <c r="N428" i="1"/>
  <c r="O428" i="1" s="1"/>
  <c r="N487" i="1"/>
  <c r="O487" i="1" s="1"/>
  <c r="K487" i="1"/>
  <c r="N385" i="1"/>
  <c r="O385" i="1" s="1"/>
  <c r="K385" i="1"/>
  <c r="K300" i="1"/>
  <c r="N300" i="1"/>
  <c r="O300" i="1" s="1"/>
  <c r="K446" i="1"/>
  <c r="N446" i="1"/>
  <c r="O446" i="1" s="1"/>
  <c r="N253" i="1"/>
  <c r="J266" i="1"/>
  <c r="K253" i="1"/>
  <c r="N83" i="1"/>
  <c r="O83" i="1" s="1"/>
  <c r="K83" i="1"/>
  <c r="N525" i="1"/>
  <c r="O525" i="1" s="1"/>
  <c r="K525" i="1"/>
  <c r="N403" i="1"/>
  <c r="O403" i="1" s="1"/>
  <c r="K403" i="1"/>
  <c r="K251" i="1"/>
  <c r="N251" i="1"/>
  <c r="O251" i="1" s="1"/>
  <c r="N424" i="1"/>
  <c r="K424" i="1"/>
  <c r="J539" i="1"/>
  <c r="K539" i="1" s="1"/>
  <c r="K296" i="1"/>
  <c r="N296" i="1"/>
  <c r="O296" i="1" s="1"/>
  <c r="K189" i="1"/>
  <c r="N189" i="1"/>
  <c r="O189" i="1" s="1"/>
  <c r="K421" i="1"/>
  <c r="N421" i="1"/>
  <c r="O421" i="1" s="1"/>
  <c r="N502" i="1"/>
  <c r="O502" i="1" s="1"/>
  <c r="K502" i="1"/>
  <c r="N400" i="1"/>
  <c r="O400" i="1" s="1"/>
  <c r="K400" i="1"/>
  <c r="K481" i="1"/>
  <c r="N481" i="1"/>
  <c r="O481" i="1" s="1"/>
  <c r="N379" i="1"/>
  <c r="O379" i="1" s="1"/>
  <c r="K379" i="1"/>
  <c r="K497" i="1"/>
  <c r="N497" i="1"/>
  <c r="O497" i="1" s="1"/>
  <c r="N477" i="1"/>
  <c r="O477" i="1" s="1"/>
  <c r="K477" i="1"/>
  <c r="K457" i="1"/>
  <c r="N457" i="1"/>
  <c r="O457" i="1" s="1"/>
  <c r="K437" i="1"/>
  <c r="N437" i="1"/>
  <c r="O437" i="1" s="1"/>
  <c r="K415" i="1"/>
  <c r="N415" i="1"/>
  <c r="O415" i="1" s="1"/>
  <c r="K395" i="1"/>
  <c r="N395" i="1"/>
  <c r="O395" i="1" s="1"/>
  <c r="N375" i="1"/>
  <c r="O375" i="1" s="1"/>
  <c r="K375" i="1"/>
  <c r="K332" i="1"/>
  <c r="N332" i="1"/>
  <c r="O332" i="1" s="1"/>
  <c r="K310" i="1"/>
  <c r="N310" i="1"/>
  <c r="O310" i="1" s="1"/>
  <c r="N288" i="1"/>
  <c r="O288" i="1" s="1"/>
  <c r="K288" i="1"/>
  <c r="N264" i="1"/>
  <c r="O264" i="1" s="1"/>
  <c r="K264" i="1"/>
  <c r="N243" i="1"/>
  <c r="O243" i="1" s="1"/>
  <c r="K243" i="1"/>
  <c r="K223" i="1"/>
  <c r="N223" i="1"/>
  <c r="O223" i="1" s="1"/>
  <c r="K94" i="1"/>
  <c r="N94" i="1"/>
  <c r="O94" i="1" s="1"/>
  <c r="N53" i="1"/>
  <c r="O53" i="1" s="1"/>
  <c r="K53" i="1"/>
  <c r="N33" i="1"/>
  <c r="O33" i="1" s="1"/>
  <c r="K33" i="1"/>
  <c r="N413" i="1"/>
  <c r="O413" i="1" s="1"/>
  <c r="K413" i="1"/>
  <c r="N71" i="1"/>
  <c r="O71" i="1" s="1"/>
  <c r="K71" i="1"/>
  <c r="N454" i="1"/>
  <c r="O454" i="1" s="1"/>
  <c r="K454" i="1"/>
  <c r="N91" i="1"/>
  <c r="O91" i="1" s="1"/>
  <c r="K91" i="1"/>
  <c r="K453" i="1"/>
  <c r="N453" i="1"/>
  <c r="O453" i="1" s="1"/>
  <c r="K219" i="1"/>
  <c r="N219" i="1"/>
  <c r="O219" i="1" s="1"/>
  <c r="K49" i="1"/>
  <c r="N49" i="1"/>
  <c r="O49" i="1" s="1"/>
  <c r="N370" i="1"/>
  <c r="O370" i="1" s="1"/>
  <c r="K370" i="1"/>
  <c r="K389" i="1"/>
  <c r="N389" i="1"/>
  <c r="O389" i="1" s="1"/>
  <c r="N280" i="1"/>
  <c r="O280" i="1" s="1"/>
  <c r="K280" i="1"/>
  <c r="N109" i="1"/>
  <c r="O109" i="1" s="1"/>
  <c r="K109" i="1"/>
  <c r="K490" i="1"/>
  <c r="N490" i="1"/>
  <c r="O490" i="1" s="1"/>
  <c r="K345" i="1"/>
  <c r="N345" i="1"/>
  <c r="O345" i="1" s="1"/>
  <c r="K387" i="1"/>
  <c r="N387" i="1"/>
  <c r="O387" i="1" s="1"/>
  <c r="K45" i="1"/>
  <c r="N45" i="1"/>
  <c r="O45" i="1" s="1"/>
  <c r="K507" i="1"/>
  <c r="N507" i="1"/>
  <c r="O507" i="1" s="1"/>
  <c r="N526" i="1"/>
  <c r="O526" i="1" s="1"/>
  <c r="K526" i="1"/>
  <c r="N364" i="1"/>
  <c r="O364" i="1" s="1"/>
  <c r="K364" i="1"/>
  <c r="N465" i="1"/>
  <c r="O465" i="1" s="1"/>
  <c r="K465" i="1"/>
  <c r="N340" i="1"/>
  <c r="O340" i="1" s="1"/>
  <c r="K340" i="1"/>
  <c r="N190" i="1"/>
  <c r="O190" i="1" s="1"/>
  <c r="K190" i="1"/>
  <c r="N41" i="1"/>
  <c r="O41" i="1" s="1"/>
  <c r="K41" i="1"/>
  <c r="N484" i="1"/>
  <c r="O484" i="1" s="1"/>
  <c r="K484" i="1"/>
  <c r="N362" i="1"/>
  <c r="O362" i="1" s="1"/>
  <c r="K362" i="1"/>
  <c r="K143" i="1"/>
  <c r="N143" i="1"/>
  <c r="O143" i="1" s="1"/>
  <c r="N443" i="1"/>
  <c r="O443" i="1" s="1"/>
  <c r="K443" i="1"/>
  <c r="K482" i="1"/>
  <c r="N482" i="1"/>
  <c r="O482" i="1" s="1"/>
  <c r="K337" i="1"/>
  <c r="N337" i="1"/>
  <c r="O337" i="1" s="1"/>
  <c r="K501" i="1"/>
  <c r="N501" i="1"/>
  <c r="O501" i="1" s="1"/>
  <c r="K399" i="1"/>
  <c r="N399" i="1"/>
  <c r="O399" i="1" s="1"/>
  <c r="N538" i="1"/>
  <c r="O538" i="1" s="1"/>
  <c r="K538" i="1"/>
  <c r="N537" i="1"/>
  <c r="O537" i="1" s="1"/>
  <c r="K537" i="1"/>
  <c r="N536" i="1"/>
  <c r="O536" i="1" s="1"/>
  <c r="K536" i="1"/>
  <c r="K516" i="1"/>
  <c r="N516" i="1"/>
  <c r="O516" i="1" s="1"/>
  <c r="N496" i="1"/>
  <c r="O496" i="1" s="1"/>
  <c r="K496" i="1"/>
  <c r="K476" i="1"/>
  <c r="N476" i="1"/>
  <c r="O476" i="1" s="1"/>
  <c r="N456" i="1"/>
  <c r="O456" i="1" s="1"/>
  <c r="K456" i="1"/>
  <c r="K436" i="1"/>
  <c r="N436" i="1"/>
  <c r="O436" i="1" s="1"/>
  <c r="K414" i="1"/>
  <c r="N414" i="1"/>
  <c r="O414" i="1" s="1"/>
  <c r="N394" i="1"/>
  <c r="O394" i="1" s="1"/>
  <c r="K394" i="1"/>
  <c r="N374" i="1"/>
  <c r="O374" i="1" s="1"/>
  <c r="K374" i="1"/>
  <c r="K351" i="1"/>
  <c r="N351" i="1"/>
  <c r="O351" i="1" s="1"/>
  <c r="N331" i="1"/>
  <c r="O331" i="1" s="1"/>
  <c r="K331" i="1"/>
  <c r="K287" i="1"/>
  <c r="N287" i="1"/>
  <c r="O287" i="1" s="1"/>
  <c r="N263" i="1"/>
  <c r="O263" i="1" s="1"/>
  <c r="K263" i="1"/>
  <c r="K242" i="1"/>
  <c r="N242" i="1"/>
  <c r="O242" i="1" s="1"/>
  <c r="N222" i="1"/>
  <c r="O222" i="1" s="1"/>
  <c r="K222" i="1"/>
  <c r="K157" i="1"/>
  <c r="N157" i="1"/>
  <c r="N93" i="1"/>
  <c r="O93" i="1" s="1"/>
  <c r="K93" i="1"/>
  <c r="N52" i="1"/>
  <c r="O52" i="1" s="1"/>
  <c r="K52" i="1"/>
  <c r="N32" i="1"/>
  <c r="O32" i="1" s="1"/>
  <c r="K32" i="1"/>
  <c r="J358" i="1" l="1"/>
  <c r="O157" i="1"/>
  <c r="N160" i="1"/>
  <c r="O299" i="1"/>
  <c r="O167" i="1"/>
  <c r="N187" i="1"/>
  <c r="O188" i="1"/>
  <c r="N192" i="1"/>
  <c r="O424" i="1"/>
  <c r="N539" i="1"/>
  <c r="O292" i="1"/>
  <c r="N298" i="1"/>
  <c r="N321" i="1" s="1"/>
  <c r="J161" i="1"/>
  <c r="K161" i="1" s="1"/>
  <c r="K160" i="1"/>
  <c r="O322" i="1"/>
  <c r="N79" i="1"/>
  <c r="O79" i="1" s="1"/>
  <c r="O30" i="1"/>
  <c r="O268" i="1"/>
  <c r="J549" i="1"/>
  <c r="K548" i="1"/>
  <c r="O141" i="1"/>
  <c r="N149" i="1"/>
  <c r="O197" i="1"/>
  <c r="N252" i="1"/>
  <c r="O252" i="1" s="1"/>
  <c r="K266" i="1"/>
  <c r="J267" i="1"/>
  <c r="O80" i="1"/>
  <c r="N103" i="1"/>
  <c r="O103" i="1" s="1"/>
  <c r="N266" i="1"/>
  <c r="O253" i="1"/>
  <c r="O108" i="1"/>
  <c r="N121" i="1"/>
  <c r="O121" i="1" s="1"/>
  <c r="K422" i="1"/>
  <c r="O359" i="1"/>
  <c r="N422" i="1"/>
  <c r="N166" i="1"/>
  <c r="O166" i="1" s="1"/>
  <c r="O162" i="1"/>
  <c r="O321" i="1" l="1"/>
  <c r="N358" i="1"/>
  <c r="O358" i="1" s="1"/>
  <c r="K267" i="1"/>
  <c r="J291" i="1"/>
  <c r="N267" i="1"/>
  <c r="N291" i="1" s="1"/>
  <c r="O291" i="1" s="1"/>
  <c r="O422" i="1"/>
  <c r="O539" i="1"/>
  <c r="N549" i="1"/>
  <c r="N161" i="1"/>
  <c r="N423" i="1" l="1"/>
  <c r="O423" i="1" s="1"/>
  <c r="K291" i="1"/>
  <c r="J423" i="1"/>
  <c r="N550" i="1"/>
  <c r="K423" i="1" l="1"/>
  <c r="J55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tc={51FABF2E-2FA2-40E4-B005-332879E4C8A0}</author>
  </authors>
  <commentList>
    <comment ref="E68" authorId="0" shapeId="0" xr:uid="{9D95F2C4-6A85-431E-B698-62817655C25F}">
      <text>
        <r>
          <rPr>
            <sz val="11"/>
            <color theme="1"/>
            <rFont val="Calibri"/>
            <family val="2"/>
            <scheme val="minor"/>
          </rPr>
          <t>======
ID#AAABczifUSA
PLANEACION    (2025-01-27 22:18:29)
Nuevo indicador. No existe linea base</t>
        </r>
      </text>
    </comment>
    <comment ref="E69" authorId="0" shapeId="0" xr:uid="{97D779B1-3ABA-4BA3-B909-81FCCF8F5E9B}">
      <text>
        <r>
          <rPr>
            <sz val="11"/>
            <color theme="1"/>
            <rFont val="Calibri"/>
            <family val="2"/>
            <scheme val="minor"/>
          </rPr>
          <t>======
ID#AAABbttIKtA
PLANEACION    (2025-01-27 22:18:29)
Nuevo indicador. No existe linea base</t>
        </r>
      </text>
    </comment>
    <comment ref="E70" authorId="0" shapeId="0" xr:uid="{3923A1C0-F889-4DA3-9F85-49A24FB427FF}">
      <text>
        <r>
          <rPr>
            <sz val="11"/>
            <color theme="1"/>
            <rFont val="Calibri"/>
            <family val="2"/>
            <scheme val="minor"/>
          </rPr>
          <t>======
ID#AAABbttIKoM
PLANEACION    (2025-01-27 22:18:29)
Nuevo indicador. No existe linea base</t>
        </r>
      </text>
    </comment>
    <comment ref="E71" authorId="0" shapeId="0" xr:uid="{109AC818-0011-4B75-9D7C-E535B8C1E681}">
      <text>
        <r>
          <rPr>
            <sz val="11"/>
            <color theme="1"/>
            <rFont val="Calibri"/>
            <family val="2"/>
            <scheme val="minor"/>
          </rPr>
          <t>======
ID#AAABbtp0-eY
PLANEACION    (2025-01-27 22:18:29)
Nuevo indicador. No existe linea base</t>
        </r>
      </text>
    </comment>
    <comment ref="E73" authorId="0" shapeId="0" xr:uid="{564A6516-5FEB-419F-9C8A-BB1B37B798A4}">
      <text>
        <r>
          <rPr>
            <sz val="11"/>
            <color theme="1"/>
            <rFont val="Calibri"/>
            <family val="2"/>
            <scheme val="minor"/>
          </rPr>
          <t>======
ID#AAABbttIKg8
PLANEACION    (2025-01-27 22:18:29)
Nuevo indicador. No existe linea base</t>
        </r>
      </text>
    </comment>
    <comment ref="E74" authorId="0" shapeId="0" xr:uid="{0D982950-563D-43C4-B818-10D8F93A5126}">
      <text>
        <r>
          <rPr>
            <sz val="11"/>
            <color theme="1"/>
            <rFont val="Calibri"/>
            <family val="2"/>
            <scheme val="minor"/>
          </rPr>
          <t>======
ID#AAABbttIK6E
PLANEACION    (2025-01-27 22:18:29)
Nuevo indicador. No existe linea base</t>
        </r>
      </text>
    </comment>
    <comment ref="E75" authorId="0" shapeId="0" xr:uid="{A42A2F76-3863-4865-9907-22A33A03744D}">
      <text>
        <r>
          <rPr>
            <sz val="11"/>
            <color theme="1"/>
            <rFont val="Calibri"/>
            <family val="2"/>
            <scheme val="minor"/>
          </rPr>
          <t>======
ID#AAABbttIKk8
PLANEACION    (2025-01-27 22:18:29)
Nuevo indicador. No existe linea base</t>
        </r>
      </text>
    </comment>
    <comment ref="E76" authorId="0" shapeId="0" xr:uid="{578EA133-42C6-434F-9429-E6A93F41007C}">
      <text>
        <r>
          <rPr>
            <sz val="11"/>
            <color theme="1"/>
            <rFont val="Calibri"/>
            <family val="2"/>
            <scheme val="minor"/>
          </rPr>
          <t>======
ID#AAABbttIKjI
PLANEACION    (2025-01-27 22:18:29)
Nuevo indicador. No existe linea base</t>
        </r>
      </text>
    </comment>
    <comment ref="E77" authorId="0" shapeId="0" xr:uid="{5E2BD3B4-8D5C-4C67-AA8F-EE859B4F2856}">
      <text>
        <r>
          <rPr>
            <sz val="11"/>
            <color theme="1"/>
            <rFont val="Calibri"/>
            <family val="2"/>
            <scheme val="minor"/>
          </rPr>
          <t>======
ID#AAABbttIKi4
PLANEACION    (2025-01-27 22:18:29)
Nuevo indicador. No existe linea base</t>
        </r>
      </text>
    </comment>
    <comment ref="E78" authorId="0" shapeId="0" xr:uid="{9A606E00-00DF-47B7-8473-C527F1573E73}">
      <text>
        <r>
          <rPr>
            <sz val="11"/>
            <color theme="1"/>
            <rFont val="Calibri"/>
            <family val="2"/>
            <scheme val="minor"/>
          </rPr>
          <t>======
ID#AAABbttILGA
PLANEACION    (2025-01-27 22:18:30)
Nuevo indicador. No existe linea base</t>
        </r>
      </text>
    </comment>
    <comment ref="E80" authorId="0" shapeId="0" xr:uid="{6E3534AB-2BA0-40F7-AB74-9298FD8E502B}">
      <text>
        <r>
          <rPr>
            <sz val="11"/>
            <color theme="1"/>
            <rFont val="Calibri"/>
            <family val="2"/>
            <scheme val="minor"/>
          </rPr>
          <t>======
ID#AAABbttIKp0
PLANEACION    (2025-01-27 22:18:29)
Nuevo indicador. No existe linea base</t>
        </r>
      </text>
    </comment>
    <comment ref="E94" authorId="0" shapeId="0" xr:uid="{4A61CD93-8C6D-4954-8E9C-C7A8B240CB84}">
      <text>
        <r>
          <rPr>
            <sz val="11"/>
            <color theme="1"/>
            <rFont val="Calibri"/>
            <family val="2"/>
            <scheme val="minor"/>
          </rPr>
          <t>======
ID#AAABbttILNY
PLANEACION    (2025-01-27 22:18:30)
Nuevo indicador. No existe linea base</t>
        </r>
      </text>
    </comment>
    <comment ref="E95" authorId="0" shapeId="0" xr:uid="{9467C9D8-86F2-4FED-B03E-96FA2588F480}">
      <text>
        <r>
          <rPr>
            <sz val="11"/>
            <color theme="1"/>
            <rFont val="Calibri"/>
            <family val="2"/>
            <scheme val="minor"/>
          </rPr>
          <t>======
ID#AAABbttILN0
PLANEACION    (2025-01-27 22:18:30)
Nuevo indicador. No existe linea base</t>
        </r>
      </text>
    </comment>
    <comment ref="E96" authorId="0" shapeId="0" xr:uid="{7BCD062A-B798-4271-BCB2-CCE74A71F07C}">
      <text>
        <r>
          <rPr>
            <sz val="11"/>
            <color theme="1"/>
            <rFont val="Calibri"/>
            <family val="2"/>
            <scheme val="minor"/>
          </rPr>
          <t>======
ID#AAABbttILbU
PLANEACION    (2025-01-27 22:18:30)
Nuevo indicador. No existe linea base</t>
        </r>
      </text>
    </comment>
    <comment ref="E97" authorId="0" shapeId="0" xr:uid="{B3427296-5034-4AD4-A3E6-FCFA97C02F28}">
      <text>
        <r>
          <rPr>
            <sz val="11"/>
            <color theme="1"/>
            <rFont val="Calibri"/>
            <family val="2"/>
            <scheme val="minor"/>
          </rPr>
          <t>======
ID#AAABbtp093Q
PLANEACION    (2025-01-27 22:18:29)
Nuevo indicador. No existe linea base</t>
        </r>
      </text>
    </comment>
    <comment ref="E98" authorId="0" shapeId="0" xr:uid="{ADF97DA0-5907-49A5-9029-B9CB7D053831}">
      <text>
        <r>
          <rPr>
            <sz val="11"/>
            <color theme="1"/>
            <rFont val="Calibri"/>
            <family val="2"/>
            <scheme val="minor"/>
          </rPr>
          <t>======
ID#AAABbtp0-aU
PLANEACION    (2025-01-27 22:18:29)
Nuevo indicador. No existe linea base</t>
        </r>
      </text>
    </comment>
    <comment ref="E99" authorId="0" shapeId="0" xr:uid="{6FD905D0-E9DF-40F1-A36D-006A65F1E998}">
      <text>
        <r>
          <rPr>
            <sz val="11"/>
            <color theme="1"/>
            <rFont val="Calibri"/>
            <family val="2"/>
            <scheme val="minor"/>
          </rPr>
          <t>======
ID#AAABbtp0-Vs
PLANEACION    (2025-01-27 22:18:29)
Nuevo indicador. No existe linea base</t>
        </r>
      </text>
    </comment>
    <comment ref="E100" authorId="0" shapeId="0" xr:uid="{AAFE9D04-976B-493A-87DD-90CC14B86CE5}">
      <text>
        <r>
          <rPr>
            <sz val="11"/>
            <color theme="1"/>
            <rFont val="Calibri"/>
            <family val="2"/>
            <scheme val="minor"/>
          </rPr>
          <t>======
ID#AAABbttILhg
PLANEACION    (2025-01-27 22:18:30)
Nuevo indicador. No existe linea base</t>
        </r>
      </text>
    </comment>
    <comment ref="E101" authorId="0" shapeId="0" xr:uid="{E0A945E1-A793-4EAC-9184-74EDE62410DE}">
      <text>
        <r>
          <rPr>
            <sz val="11"/>
            <color theme="1"/>
            <rFont val="Calibri"/>
            <family val="2"/>
            <scheme val="minor"/>
          </rPr>
          <t>======
ID#AAABbttIKms
PLANEACION    (2025-01-27 22:18:29)
Modulos para el compus virtual como antiplagio-vigilancia electronica-</t>
        </r>
      </text>
    </comment>
    <comment ref="E114" authorId="0" shapeId="0" xr:uid="{E5B843A3-1DC6-4A72-9443-598260CB808A}">
      <text>
        <r>
          <rPr>
            <sz val="11"/>
            <color theme="1"/>
            <rFont val="Calibri"/>
            <family val="2"/>
            <scheme val="minor"/>
          </rPr>
          <t>======
ID#AAABbttILcw
PLANEACION    (2025-01-27 22:18:30)
Nuevo indicador. No existe linea base</t>
        </r>
      </text>
    </comment>
    <comment ref="E115" authorId="0" shapeId="0" xr:uid="{D5111E0C-1C70-4659-BC00-4EA0E0176DC3}">
      <text>
        <r>
          <rPr>
            <sz val="11"/>
            <color theme="1"/>
            <rFont val="Calibri"/>
            <family val="2"/>
            <scheme val="minor"/>
          </rPr>
          <t>======
ID#AAABbtp0-ms
PLANEACION    (2025-01-27 22:18:29)
Nuevo indicador. No existe linea base</t>
        </r>
      </text>
    </comment>
    <comment ref="E116" authorId="0" shapeId="0" xr:uid="{35461D01-0B51-42FC-93A5-F0242B13DA2D}">
      <text>
        <r>
          <rPr>
            <sz val="11"/>
            <color theme="1"/>
            <rFont val="Calibri"/>
            <family val="2"/>
            <scheme val="minor"/>
          </rPr>
          <t>======
ID#AAABbttIKxQ
PLANEACION    (2025-01-27 22:18:29)
Nuevo indicador. No existe linea base</t>
        </r>
      </text>
    </comment>
    <comment ref="E122" authorId="0" shapeId="0" xr:uid="{8C408307-FC04-494E-B1B6-BFDBB5C85704}">
      <text>
        <r>
          <rPr>
            <sz val="11"/>
            <color theme="1"/>
            <rFont val="Calibri"/>
            <family val="2"/>
            <scheme val="minor"/>
          </rPr>
          <t>======
ID#AAABbtp0-ho
PLANEACION    (2025-01-27 22:18:29)
Salud [2]
              Medicina
              Enfermería
FEA [3]
              Contaduría
              Administración
              Administracion Turística y Hotelera
Ingeniería [3]
             Ingeniería de Petróleos
             Tecnología en Construcción de Obras Civiles
             Tecnología en Desarrollo de Software
Educación [8]
             Licenciatura en Ciencias Naturales y Educación Ambiental
             Licenciatura en Ciencias Sociales
             Licenciatura en Educación Artística
             Licenciatura en Educación Física, Recreación y Deportes
             Licenciatura en Educación Infantil
             Licenciatura en Lenguas Extranjeras con Énfasis en Inglés
             Licenciatura en Literatura y Lengua Castellana
             Licenciatura en Matemáticas
Ciencias Sociales y Humanas [3]
              Antropología
              Comunicación Social y Periodismo
              Psicología
Ciencias Jurídicas y Políticas [2]
             Ciencia Política
             Derecho
Ciencias Exactas y Naturales [1]
             Matemática Aplicada</t>
        </r>
      </text>
    </comment>
    <comment ref="E127" authorId="0" shapeId="0" xr:uid="{9F19D9A1-8A8E-4EBB-A22C-CE2F3201FCA0}">
      <text>
        <r>
          <rPr>
            <sz val="11"/>
            <color theme="1"/>
            <rFont val="Calibri"/>
            <family val="2"/>
            <scheme val="minor"/>
          </rPr>
          <t>======
ID#AAABbttILjo
PLANEACION    (2025-01-27 22:18:30)
Nuevo indicador. No existe linea base</t>
        </r>
      </text>
    </comment>
    <comment ref="E128" authorId="0" shapeId="0" xr:uid="{D5DE484A-92C0-4634-A9D7-82763836E5B3}">
      <text>
        <r>
          <rPr>
            <sz val="11"/>
            <color theme="1"/>
            <rFont val="Calibri"/>
            <family val="2"/>
            <scheme val="minor"/>
          </rPr>
          <t>======
ID#AAABbtp0-Co
PLANEACION    (2025-01-27 22:18:29)
Nuevo indicador. No existe linea base</t>
        </r>
      </text>
    </comment>
    <comment ref="E129" authorId="0" shapeId="0" xr:uid="{7E0302F9-05FA-4E8B-ABB5-AF4C9403ADF2}">
      <text>
        <r>
          <rPr>
            <sz val="11"/>
            <color theme="1"/>
            <rFont val="Calibri"/>
            <family val="2"/>
            <scheme val="minor"/>
          </rPr>
          <t>======
ID#AAABbtp0-kA
PLANEACION    (2025-01-27 22:18:29)
Nuevo indicador. No existe linea base</t>
        </r>
      </text>
    </comment>
    <comment ref="E130" authorId="0" shapeId="0" xr:uid="{68770438-6BD3-408D-B080-4E396A259DA0}">
      <text>
        <r>
          <rPr>
            <sz val="11"/>
            <color theme="1"/>
            <rFont val="Calibri"/>
            <family val="2"/>
            <scheme val="minor"/>
          </rPr>
          <t>======
ID#AAABbttILg0
PLANEACION    (2025-01-27 22:18:30)
Nuevo indicador. No existe linea base</t>
        </r>
      </text>
    </comment>
    <comment ref="E137" authorId="0" shapeId="0" xr:uid="{69028FD4-02DF-4E88-9019-2971E735FD7F}">
      <text>
        <r>
          <rPr>
            <sz val="11"/>
            <color theme="1"/>
            <rFont val="Calibri"/>
            <family val="2"/>
            <scheme val="minor"/>
          </rPr>
          <t>======
ID#AAABbttIKxE
PLANEACION    (2025-01-27 22:18:29)
Nuevo indicador. No existe linea base</t>
        </r>
      </text>
    </comment>
    <comment ref="E138" authorId="0" shapeId="0" xr:uid="{168C13F1-EDA9-44C4-9133-F4FCEA988C4E}">
      <text>
        <r>
          <rPr>
            <sz val="11"/>
            <color theme="1"/>
            <rFont val="Calibri"/>
            <family val="2"/>
            <scheme val="minor"/>
          </rPr>
          <t>======
ID#AAABbtp0-h4
PLANEACION    (2025-01-27 22:18:29)
Nuevo indicador. No existe linea base</t>
        </r>
      </text>
    </comment>
    <comment ref="E139" authorId="0" shapeId="0" xr:uid="{35D8BEA9-B6C3-4BF7-BA56-FA0DC26C3E1A}">
      <text>
        <r>
          <rPr>
            <sz val="11"/>
            <color theme="1"/>
            <rFont val="Calibri"/>
            <family val="2"/>
            <scheme val="minor"/>
          </rPr>
          <t>======
ID#AAABbttIK94
PLANEACION    (2025-01-27 22:18:29)
Nuevo indicador. No existe linea base</t>
        </r>
      </text>
    </comment>
    <comment ref="E140" authorId="0" shapeId="0" xr:uid="{6DB569C2-DBA0-4960-82B0-C555A008616D}">
      <text>
        <r>
          <rPr>
            <sz val="11"/>
            <color theme="1"/>
            <rFont val="Calibri"/>
            <family val="2"/>
            <scheme val="minor"/>
          </rPr>
          <t>======
ID#AAABbttIK70
PLANEACION    (2025-01-27 22:18:29)
Nuevo indicador. No existe linea base</t>
        </r>
      </text>
    </comment>
    <comment ref="E141" authorId="0" shapeId="0" xr:uid="{E4CD2DC3-7B13-4DF3-B914-F60F4FAC53BE}">
      <text>
        <r>
          <rPr>
            <sz val="11"/>
            <color theme="1"/>
            <rFont val="Calibri"/>
            <family val="2"/>
            <scheme val="minor"/>
          </rPr>
          <t>======
ID#AAABbtp097k
PLANEACION    (2025-01-27 22:18:29)
Nuevo indicador. No existe linea base</t>
        </r>
      </text>
    </comment>
    <comment ref="E142" authorId="0" shapeId="0" xr:uid="{26398938-7247-4497-8E96-E8D795FFAA35}">
      <text>
        <r>
          <rPr>
            <sz val="11"/>
            <color theme="1"/>
            <rFont val="Calibri"/>
            <family val="2"/>
            <scheme val="minor"/>
          </rPr>
          <t>======
ID#AAABbtp0-Ow
PLANEACION    (2025-01-27 22:18:29)
Nuevo indicador. No existe linea base</t>
        </r>
      </text>
    </comment>
    <comment ref="E143" authorId="0" shapeId="0" xr:uid="{7DDCDCD6-FAF5-4A9F-A934-E56E82C8F443}">
      <text>
        <r>
          <rPr>
            <sz val="11"/>
            <color theme="1"/>
            <rFont val="Calibri"/>
            <family val="2"/>
            <scheme val="minor"/>
          </rPr>
          <t>======
ID#AAABbtp0-Uo
PLANEACION    (2025-01-27 22:18:29)
Nuevo indicador. No existe linea base</t>
        </r>
      </text>
    </comment>
    <comment ref="E167" authorId="0" shapeId="0" xr:uid="{3C6B953D-06AF-4BEF-A0A3-84D556268320}">
      <text>
        <r>
          <rPr>
            <sz val="11"/>
            <color theme="1"/>
            <rFont val="Calibri"/>
            <family val="2"/>
            <scheme val="minor"/>
          </rPr>
          <t>======
ID#AAABbtp0-ME
PLANEACION    (2025-01-27 22:18:29)
Nuevo indicador. No existe linea base</t>
        </r>
      </text>
    </comment>
    <comment ref="E168" authorId="0" shapeId="0" xr:uid="{7C6BECDD-742F-44A1-93ED-E2043A1C4EDD}">
      <text>
        <r>
          <rPr>
            <sz val="11"/>
            <color theme="1"/>
            <rFont val="Calibri"/>
            <family val="2"/>
            <scheme val="minor"/>
          </rPr>
          <t>======
ID#AAABbttILcI
PLANEACION    (2025-01-27 22:18:30)
Nuevo indicador. No existe linea base</t>
        </r>
      </text>
    </comment>
    <comment ref="E169" authorId="0" shapeId="0" xr:uid="{F79CA432-DDC9-4424-9846-E8FCE5148179}">
      <text>
        <r>
          <rPr>
            <sz val="11"/>
            <color theme="1"/>
            <rFont val="Calibri"/>
            <family val="2"/>
            <scheme val="minor"/>
          </rPr>
          <t>======
ID#AAABbtp0-aw
PLANEACION    (2025-01-27 22:18:29)
Nuevo indicador. No existe linea base</t>
        </r>
      </text>
    </comment>
    <comment ref="E170" authorId="0" shapeId="0" xr:uid="{32F96738-F725-4BAE-82D2-C50A516F8A8B}">
      <text>
        <r>
          <rPr>
            <sz val="11"/>
            <color theme="1"/>
            <rFont val="Calibri"/>
            <family val="2"/>
            <scheme val="minor"/>
          </rPr>
          <t>======
ID#AAABbttIKdk
PLANEACION    (2025-01-27 22:18:29)
Nuevo indicador. No existe linea base</t>
        </r>
      </text>
    </comment>
    <comment ref="E175" authorId="0" shapeId="0" xr:uid="{EDBF4923-0906-48D2-A898-108935FF465C}">
      <text>
        <r>
          <rPr>
            <sz val="11"/>
            <color theme="1"/>
            <rFont val="Calibri"/>
            <family val="2"/>
            <scheme val="minor"/>
          </rPr>
          <t>======
ID#AAABbttILIw
PLANEACION    (2025-01-27 22:18:30)
Nuevo indicador. No existe linea base</t>
        </r>
      </text>
    </comment>
    <comment ref="E176" authorId="0" shapeId="0" xr:uid="{314E17D7-732D-4C67-ABF8-982513CA1AB7}">
      <text>
        <r>
          <rPr>
            <sz val="11"/>
            <color theme="1"/>
            <rFont val="Calibri"/>
            <family val="2"/>
            <scheme val="minor"/>
          </rPr>
          <t>======
ID#AAABbtp0-mY
PLANEACION    (2025-01-27 22:18:29)
Nuevo indicador. No existe linea base</t>
        </r>
      </text>
    </comment>
    <comment ref="E177" authorId="0" shapeId="0" xr:uid="{7EAD8383-23B9-4D78-96A2-B596A3454727}">
      <text>
        <r>
          <rPr>
            <sz val="11"/>
            <color theme="1"/>
            <rFont val="Calibri"/>
            <family val="2"/>
            <scheme val="minor"/>
          </rPr>
          <t>======
ID#AAABbttILKo
PLANEACION    (2025-01-27 22:18:30)
Nuevo indicador. No existe linea base</t>
        </r>
      </text>
    </comment>
    <comment ref="E178" authorId="0" shapeId="0" xr:uid="{65130206-02BE-4A99-8C29-095A2B3C927C}">
      <text>
        <r>
          <rPr>
            <sz val="11"/>
            <color theme="1"/>
            <rFont val="Calibri"/>
            <family val="2"/>
            <scheme val="minor"/>
          </rPr>
          <t>======
ID#AAABbttIK38
PLANEACION    (2025-01-27 22:18:29)
Nuevo indicador. No existe linea base</t>
        </r>
      </text>
    </comment>
    <comment ref="E179" authorId="0" shapeId="0" xr:uid="{343566CA-C36F-4F84-9BA7-660371D55449}">
      <text>
        <r>
          <rPr>
            <sz val="11"/>
            <color theme="1"/>
            <rFont val="Calibri"/>
            <family val="2"/>
            <scheme val="minor"/>
          </rPr>
          <t>======
ID#AAABbttILaQ
PLANEACION    (2025-01-27 22:18:30)
Nuevo indicador. No existe linea base</t>
        </r>
      </text>
    </comment>
    <comment ref="E180" authorId="0" shapeId="0" xr:uid="{4BBD71A7-9A14-471A-A5B1-81BFAB72F270}">
      <text>
        <r>
          <rPr>
            <sz val="11"/>
            <color theme="1"/>
            <rFont val="Calibri"/>
            <family val="2"/>
            <scheme val="minor"/>
          </rPr>
          <t>======
ID#AAABbtp098E
PLANEACION    (2025-01-27 22:18:29)
Nuevo indicador. No existe linea base</t>
        </r>
      </text>
    </comment>
    <comment ref="E181" authorId="0" shapeId="0" xr:uid="{28ABAC79-2F94-472E-853A-3B937E1F5CE3}">
      <text>
        <r>
          <rPr>
            <sz val="11"/>
            <color theme="1"/>
            <rFont val="Calibri"/>
            <family val="2"/>
            <scheme val="minor"/>
          </rPr>
          <t>======
ID#AAABbtp0-dc
PLANEACION    (2025-01-27 22:18:29)
Nuevo indicador. No existe linea base</t>
        </r>
      </text>
    </comment>
    <comment ref="E182" authorId="0" shapeId="0" xr:uid="{48AEC889-930D-4771-AA8D-5B007687A367}">
      <text>
        <r>
          <rPr>
            <sz val="11"/>
            <color theme="1"/>
            <rFont val="Calibri"/>
            <family val="2"/>
            <scheme val="minor"/>
          </rPr>
          <t>======
ID#AAABbtp0-Tk
PLANEACION    (2025-01-27 22:18:29)
Nuevo indicador. No existe linea base</t>
        </r>
      </text>
    </comment>
    <comment ref="E202" authorId="0" shapeId="0" xr:uid="{71D0A5B4-BB5E-4C97-93EB-95ECD63D8F46}">
      <text>
        <r>
          <rPr>
            <sz val="11"/>
            <color theme="1"/>
            <rFont val="Calibri"/>
            <family val="2"/>
            <scheme val="minor"/>
          </rPr>
          <t>======
ID#AAABbttIK2k
PLANEACION    (2025-01-27 22:18:29)
Nuevo indicador. No existe linea base</t>
        </r>
      </text>
    </comment>
    <comment ref="E203" authorId="0" shapeId="0" xr:uid="{D8E1CD84-8A2D-4A61-9B5B-A00B8BC002D4}">
      <text>
        <r>
          <rPr>
            <sz val="11"/>
            <color theme="1"/>
            <rFont val="Calibri"/>
            <family val="2"/>
            <scheme val="minor"/>
          </rPr>
          <t>======
ID#AAABbttILU8
PLANEACION    (2025-01-27 22:18:30)
Nuevo indicador. No existe linea base</t>
        </r>
      </text>
    </comment>
    <comment ref="E204" authorId="0" shapeId="0" xr:uid="{A9260BD3-011C-4F2C-BAA0-7BEB8D1CFDFB}">
      <text>
        <r>
          <rPr>
            <sz val="11"/>
            <color theme="1"/>
            <rFont val="Calibri"/>
            <family val="2"/>
            <scheme val="minor"/>
          </rPr>
          <t>======
ID#AAABbttIK3Y
PLANEACION    (2025-01-27 22:18:29)
Nuevo indicador. No existe linea base</t>
        </r>
      </text>
    </comment>
    <comment ref="E263" authorId="0" shapeId="0" xr:uid="{49EE1F94-1C79-426A-A456-4DECCCE6431E}">
      <text>
        <r>
          <rPr>
            <sz val="11"/>
            <color theme="1"/>
            <rFont val="Calibri"/>
            <family val="2"/>
            <scheme val="minor"/>
          </rPr>
          <t>======
ID#AAABbttIK1U
PLANEACION    (2025-01-27 22:18:29)
Nuevo indicador. No existe linea base</t>
        </r>
      </text>
    </comment>
    <comment ref="E273" authorId="0" shapeId="0" xr:uid="{E002E192-FA8C-4BE5-BCF0-C6BA77EF6723}">
      <text>
        <r>
          <rPr>
            <sz val="11"/>
            <color theme="1"/>
            <rFont val="Calibri"/>
            <family val="2"/>
            <scheme val="minor"/>
          </rPr>
          <t>======
ID#AAABbttILjw
PLANEACION    (2025-01-27 22:18:30)
Nuevo indicador. No existe linea base</t>
        </r>
      </text>
    </comment>
    <comment ref="E274" authorId="0" shapeId="0" xr:uid="{597AFAD5-83CF-4494-BC3E-59DB66749AFD}">
      <text>
        <r>
          <rPr>
            <sz val="11"/>
            <color theme="1"/>
            <rFont val="Calibri"/>
            <family val="2"/>
            <scheme val="minor"/>
          </rPr>
          <t>======
ID#AAABbttILfY
PLANEACION    (2025-01-27 22:18:30)
Nuevo indicador. No existe linea base</t>
        </r>
      </text>
    </comment>
    <comment ref="E275" authorId="0" shapeId="0" xr:uid="{7967BCD1-58BD-40F8-8ECB-F80A14FE089C}">
      <text>
        <r>
          <rPr>
            <sz val="11"/>
            <color theme="1"/>
            <rFont val="Calibri"/>
            <family val="2"/>
            <scheme val="minor"/>
          </rPr>
          <t>======
ID#AAABbttIKjg
PLANEACION    (2025-01-27 22:18:29)
Nuevo indicador. No existe linea base</t>
        </r>
      </text>
    </comment>
    <comment ref="E279" authorId="0" shapeId="0" xr:uid="{CC5E4ACC-531E-4E24-90FA-EB5EAE801BCB}">
      <text>
        <r>
          <rPr>
            <sz val="11"/>
            <color theme="1"/>
            <rFont val="Calibri"/>
            <family val="2"/>
            <scheme val="minor"/>
          </rPr>
          <t>======
ID#AAABbttILDg
PLANEACION    (2025-01-27 22:18:30)
Nuevo indicador. No existe linea base</t>
        </r>
      </text>
    </comment>
    <comment ref="E285" authorId="0" shapeId="0" xr:uid="{DF7D2702-9028-405E-B334-87794A761CC1}">
      <text>
        <r>
          <rPr>
            <sz val="11"/>
            <color theme="1"/>
            <rFont val="Calibri"/>
            <family val="2"/>
            <scheme val="minor"/>
          </rPr>
          <t>======
ID#AAABbttIKfs
PLANEACION    (2025-01-27 22:18:29)
Nuevo indicador. No existe linea base</t>
        </r>
      </text>
    </comment>
    <comment ref="E286" authorId="0" shapeId="0" xr:uid="{8A7BB25D-C641-408B-AA3D-5B40C65B4764}">
      <text>
        <r>
          <rPr>
            <sz val="11"/>
            <color theme="1"/>
            <rFont val="Calibri"/>
            <family val="2"/>
            <scheme val="minor"/>
          </rPr>
          <t>======
ID#AAABbttILLw
PLANEACION    (2025-01-27 22:18:30)
Nuevo indicador. No existe linea base</t>
        </r>
      </text>
    </comment>
    <comment ref="E294" authorId="0" shapeId="0" xr:uid="{0BD163A8-A266-40A7-9DDB-F377AEE5E609}">
      <text>
        <r>
          <rPr>
            <sz val="11"/>
            <color theme="1"/>
            <rFont val="Calibri"/>
            <family val="2"/>
            <scheme val="minor"/>
          </rPr>
          <t>======
ID#AAABbttILGU
PLANEACION    (2025-01-27 22:18:30)
Nuevo indicador. No existe linea base</t>
        </r>
      </text>
    </comment>
    <comment ref="E305" authorId="0" shapeId="0" xr:uid="{ACDC7CBF-46BB-4220-B9E1-A48C60A046D0}">
      <text>
        <r>
          <rPr>
            <sz val="11"/>
            <color theme="1"/>
            <rFont val="Calibri"/>
            <family val="2"/>
            <scheme val="minor"/>
          </rPr>
          <t>======
ID#AAABbttILcg
PLANEACION    (2025-01-27 22:18:30)
Nuevo indicador. No existe linea base</t>
        </r>
      </text>
    </comment>
    <comment ref="E306" authorId="0" shapeId="0" xr:uid="{475BE3A8-E4DA-4CB0-8B4C-4512725E507E}">
      <text>
        <r>
          <rPr>
            <sz val="11"/>
            <color theme="1"/>
            <rFont val="Calibri"/>
            <family val="2"/>
            <scheme val="minor"/>
          </rPr>
          <t>======
ID#AAABbttIKoY
PLANEACION    (2025-01-27 22:18:29)
Nuevo indicador. No existe linea base</t>
        </r>
      </text>
    </comment>
    <comment ref="E307" authorId="0" shapeId="0" xr:uid="{99FF7F7F-B148-415D-BB89-C501FC912C5B}">
      <text>
        <r>
          <rPr>
            <sz val="11"/>
            <color theme="1"/>
            <rFont val="Calibri"/>
            <family val="2"/>
            <scheme val="minor"/>
          </rPr>
          <t>======
ID#AAABbtp0-Nk
PLANEACION    (2025-01-27 22:18:29)
Nuevo indicador. No existe linea base</t>
        </r>
      </text>
    </comment>
    <comment ref="E308" authorId="0" shapeId="0" xr:uid="{5BAECF8E-7236-43DE-9A40-AEC02EB3D403}">
      <text>
        <r>
          <rPr>
            <sz val="11"/>
            <color theme="1"/>
            <rFont val="Calibri"/>
            <family val="2"/>
            <scheme val="minor"/>
          </rPr>
          <t>======
ID#AAABbtp0-Yc
PLANEACION    (2025-01-27 22:18:29)
Nuevo indicador. No existe linea base</t>
        </r>
      </text>
    </comment>
    <comment ref="E326" authorId="0" shapeId="0" xr:uid="{9C03D4ED-A12B-40D1-9884-D56AE262407E}">
      <text>
        <r>
          <rPr>
            <sz val="11"/>
            <color theme="1"/>
            <rFont val="Calibri"/>
            <family val="2"/>
            <scheme val="minor"/>
          </rPr>
          <t>======
ID#AAABbtp0-io
PLANEACION    (2025-01-27 22:18:29)
Nuevo indicador no existe linea base</t>
        </r>
      </text>
    </comment>
    <comment ref="E327" authorId="0" shapeId="0" xr:uid="{75F42DA5-7B9D-423F-9137-378B8EFB2A13}">
      <text>
        <r>
          <rPr>
            <sz val="11"/>
            <color theme="1"/>
            <rFont val="Calibri"/>
            <family val="2"/>
            <scheme val="minor"/>
          </rPr>
          <t>======
ID#AAABbttIKpY
PLANEACION    (2025-01-27 22:18:29)
Nuevo indicador no existe linea base</t>
        </r>
      </text>
    </comment>
    <comment ref="E328" authorId="0" shapeId="0" xr:uid="{3DF72456-5008-49B1-B394-CBE968FF89B8}">
      <text>
        <r>
          <rPr>
            <sz val="11"/>
            <color theme="1"/>
            <rFont val="Calibri"/>
            <family val="2"/>
            <scheme val="minor"/>
          </rPr>
          <t>======
ID#AAABbttILQ4
PLANEACION    (2025-01-27 22:18:30)
Nuevo indicador no existe linea base</t>
        </r>
      </text>
    </comment>
    <comment ref="E329" authorId="0" shapeId="0" xr:uid="{8665279B-1760-45A7-B004-E37AB4E0DC7C}">
      <text>
        <r>
          <rPr>
            <sz val="11"/>
            <color theme="1"/>
            <rFont val="Calibri"/>
            <family val="2"/>
            <scheme val="minor"/>
          </rPr>
          <t>======
ID#AAABbtp099A
PLANEACION    (2025-01-27 22:18:29)
Nuevo indicador no existe linea base</t>
        </r>
      </text>
    </comment>
    <comment ref="E330" authorId="0" shapeId="0" xr:uid="{75B5262E-9D7F-490E-971A-48649F165B88}">
      <text>
        <r>
          <rPr>
            <sz val="11"/>
            <color theme="1"/>
            <rFont val="Calibri"/>
            <family val="2"/>
            <scheme val="minor"/>
          </rPr>
          <t>======
ID#AAABbtp099U
PLANEACION    (2025-01-27 22:18:29)
Nuevo indicador no existe linea base</t>
        </r>
      </text>
    </comment>
    <comment ref="E331" authorId="0" shapeId="0" xr:uid="{BA40B6D9-4D4C-4259-9E97-4F6356FCB846}">
      <text>
        <r>
          <rPr>
            <sz val="11"/>
            <color theme="1"/>
            <rFont val="Calibri"/>
            <family val="2"/>
            <scheme val="minor"/>
          </rPr>
          <t>======
ID#AAABbtp0-TE
PLANEACION    (2025-01-27 22:18:29)
Nuevo indicador no existe linea base</t>
        </r>
      </text>
    </comment>
    <comment ref="E332" authorId="0" shapeId="0" xr:uid="{7DD28E8C-FF32-4B4B-B0BF-B964B96A7DC9}">
      <text>
        <r>
          <rPr>
            <sz val="11"/>
            <color theme="1"/>
            <rFont val="Calibri"/>
            <family val="2"/>
            <scheme val="minor"/>
          </rPr>
          <t>======
ID#AAABbttILa0
PLANEACION    (2025-01-27 22:18:30)
Nuevo indicador no existe linea base</t>
        </r>
      </text>
    </comment>
    <comment ref="E333" authorId="0" shapeId="0" xr:uid="{45D48B19-E6D3-46EE-831A-62E0798F710A}">
      <text>
        <r>
          <rPr>
            <sz val="11"/>
            <color theme="1"/>
            <rFont val="Calibri"/>
            <family val="2"/>
            <scheme val="minor"/>
          </rPr>
          <t>======
ID#AAABbttILGc
PLANEACION    (2025-01-27 22:18:30)
Nuevo indicador no existe linea base</t>
        </r>
      </text>
    </comment>
    <comment ref="E341" authorId="0" shapeId="0" xr:uid="{2736F092-2893-4932-9693-322D1B73CD83}">
      <text>
        <r>
          <rPr>
            <sz val="11"/>
            <color theme="1"/>
            <rFont val="Calibri"/>
            <family val="2"/>
            <scheme val="minor"/>
          </rPr>
          <t>======
ID#AAABbttIK_E
PLANEACION    (2025-01-27 22:18:29)
Nuevo indicador no existe linea base</t>
        </r>
      </text>
    </comment>
    <comment ref="E343" authorId="0" shapeId="0" xr:uid="{BB415021-4891-4ED3-B03C-BA756F460151}">
      <text>
        <r>
          <rPr>
            <sz val="11"/>
            <color theme="1"/>
            <rFont val="Calibri"/>
            <family val="2"/>
            <scheme val="minor"/>
          </rPr>
          <t>======
ID#AAABbttILSI
PLANEACION    (2025-01-27 22:18:30)
Nuevo indicador no existe linea base</t>
        </r>
      </text>
    </comment>
    <comment ref="E345" authorId="0" shapeId="0" xr:uid="{0426BF30-10E8-493C-A43E-4C6517BD0AF4}">
      <text>
        <r>
          <rPr>
            <sz val="11"/>
            <color theme="1"/>
            <rFont val="Calibri"/>
            <family val="2"/>
            <scheme val="minor"/>
          </rPr>
          <t>======
ID#AAABbttIKog
PLANEACION    (2025-01-27 22:18:29)
Nuevo indicador no existe linea base</t>
        </r>
      </text>
    </comment>
    <comment ref="E346" authorId="0" shapeId="0" xr:uid="{E0CEB5B8-1FEA-4E57-B6B5-CBE8C3835DEE}">
      <text>
        <r>
          <rPr>
            <sz val="11"/>
            <color theme="1"/>
            <rFont val="Calibri"/>
            <family val="2"/>
            <scheme val="minor"/>
          </rPr>
          <t>======
ID#AAABbtp0-jI
PLANEACION    (2025-01-27 22:18:29)
Nuevo indicador no existe linea base</t>
        </r>
      </text>
    </comment>
    <comment ref="E347" authorId="0" shapeId="0" xr:uid="{66C3A276-6906-492D-93F3-2619A0B6F873}">
      <text>
        <r>
          <rPr>
            <sz val="11"/>
            <color theme="1"/>
            <rFont val="Calibri"/>
            <family val="2"/>
            <scheme val="minor"/>
          </rPr>
          <t>======
ID#AAABbtp0-Hw
PLANEACION    (2025-01-27 22:18:29)
Nuevo indicador no existe linea base</t>
        </r>
      </text>
    </comment>
    <comment ref="I348" authorId="1" shapeId="0" xr:uid="{51FABF2E-2FA2-40E4-B005-332879E4C8A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Revisar. VIPS presenta 5 publicaciones con corte a Junio 30. Los dos presentados son de facultades? Revisar y ajustar.</t>
        </r>
      </text>
    </comment>
    <comment ref="E349" authorId="0" shapeId="0" xr:uid="{E050F922-E80F-479C-A400-7097F4A91E5C}">
      <text>
        <r>
          <rPr>
            <sz val="11"/>
            <color theme="1"/>
            <rFont val="Calibri"/>
            <family val="2"/>
            <scheme val="minor"/>
          </rPr>
          <t>======
ID#AAABbttILcU
PLANEACION    (2025-01-27 22:18:30)
Nuevo indicador no existe linea base</t>
        </r>
      </text>
    </comment>
    <comment ref="E350" authorId="0" shapeId="0" xr:uid="{C90ABD1B-F293-4403-A8B1-8A00D6B46273}">
      <text>
        <r>
          <rPr>
            <sz val="11"/>
            <color theme="1"/>
            <rFont val="Calibri"/>
            <family val="2"/>
            <scheme val="minor"/>
          </rPr>
          <t>======
ID#AAABbttILR8
PLANEACION    (2025-01-27 22:18:30)
Nuevo indicador no existe linea base</t>
        </r>
      </text>
    </comment>
    <comment ref="E351" authorId="0" shapeId="0" xr:uid="{8CCB63FC-22A3-4200-B35F-51243222EBA4}">
      <text>
        <r>
          <rPr>
            <sz val="11"/>
            <color theme="1"/>
            <rFont val="Calibri"/>
            <family val="2"/>
            <scheme val="minor"/>
          </rPr>
          <t>======
ID#AAABbttILEE
PLANEACION    (2025-01-27 22:18:30)
Nuevo indicador no existe linea base</t>
        </r>
      </text>
    </comment>
    <comment ref="E355" authorId="0" shapeId="0" xr:uid="{B8C3DA20-C8E7-4B80-AB8C-21600018410C}">
      <text>
        <r>
          <rPr>
            <sz val="11"/>
            <color theme="1"/>
            <rFont val="Calibri"/>
            <family val="2"/>
            <scheme val="minor"/>
          </rPr>
          <t>======
ID#AAABbtp0-mU
PLANEACION    (2025-01-27 22:18:29)
Nuevo indicador no existe linea base</t>
        </r>
      </text>
    </comment>
    <comment ref="E356" authorId="0" shapeId="0" xr:uid="{0926BEE7-CD8F-4E5C-99EB-3E5B999BCB12}">
      <text>
        <r>
          <rPr>
            <sz val="11"/>
            <color theme="1"/>
            <rFont val="Calibri"/>
            <family val="2"/>
            <scheme val="minor"/>
          </rPr>
          <t>======
ID#AAABbttIKz0
PLANEACION    (2025-01-27 22:18:29)
Nuevo indicador no existe linea base</t>
        </r>
      </text>
    </comment>
    <comment ref="E373" authorId="0" shapeId="0" xr:uid="{20BD63F6-84FF-48FE-87A0-7846D6C85F7B}">
      <text>
        <r>
          <rPr>
            <sz val="11"/>
            <color theme="1"/>
            <rFont val="Calibri"/>
            <family val="2"/>
            <scheme val="minor"/>
          </rPr>
          <t>======
ID#AAABbtp0-PM
PLANEACION    (2025-01-27 22:18:29)
Nuevo indicador no exiete linea base</t>
        </r>
      </text>
    </comment>
    <comment ref="E374" authorId="0" shapeId="0" xr:uid="{C273CDB7-9AC4-46F9-AF9E-1EBB1B684E5E}">
      <text>
        <r>
          <rPr>
            <sz val="11"/>
            <color theme="1"/>
            <rFont val="Calibri"/>
            <family val="2"/>
            <scheme val="minor"/>
          </rPr>
          <t>======
ID#AAABbttILIc
PLANEACION    (2025-01-27 22:18:30)
Nuevo indicador no exiete linea base</t>
        </r>
      </text>
    </comment>
    <comment ref="E375" authorId="0" shapeId="0" xr:uid="{DAE57B44-3CFC-40F2-A7D8-8CA323C41004}">
      <text>
        <r>
          <rPr>
            <sz val="11"/>
            <color theme="1"/>
            <rFont val="Calibri"/>
            <family val="2"/>
            <scheme val="minor"/>
          </rPr>
          <t>======
ID#AAABbtp0-bE
PLANEACION    (2025-01-27 22:18:29)
Nuevo indicador no exiete linea base</t>
        </r>
      </text>
    </comment>
    <comment ref="E377" authorId="0" shapeId="0" xr:uid="{CB9E3526-2261-48F0-A5A3-FD57A6183101}">
      <text>
        <r>
          <rPr>
            <sz val="11"/>
            <color theme="1"/>
            <rFont val="Calibri"/>
            <family val="2"/>
            <scheme val="minor"/>
          </rPr>
          <t>======
ID#AAABbtp0-TI
PLANEACION    (2025-01-27 22:18:29)
Nuevo indicador no exiete linea base</t>
        </r>
      </text>
    </comment>
    <comment ref="E379" authorId="0" shapeId="0" xr:uid="{E598F03C-8B6B-4283-BB72-4E734DF896D1}">
      <text>
        <r>
          <rPr>
            <sz val="11"/>
            <color theme="1"/>
            <rFont val="Calibri"/>
            <family val="2"/>
            <scheme val="minor"/>
          </rPr>
          <t>======
ID#AAABbttILeI
PLANEACION    (2025-01-27 22:18:30)
Nuevo indicador no exiete linea base</t>
        </r>
      </text>
    </comment>
    <comment ref="E391" authorId="0" shapeId="0" xr:uid="{C8837B95-3C03-4008-B67C-B6E24CD100A2}">
      <text>
        <r>
          <rPr>
            <sz val="11"/>
            <color theme="1"/>
            <rFont val="Calibri"/>
            <family val="2"/>
            <scheme val="minor"/>
          </rPr>
          <t>======
ID#AAABbttILgU
PLANEACION    (2025-01-27 22:18:30)
Nuevo indicador no exiete linea base</t>
        </r>
      </text>
    </comment>
    <comment ref="E394" authorId="0" shapeId="0" xr:uid="{794C4EB5-6E15-470B-A4FF-671B707C9E15}">
      <text>
        <r>
          <rPr>
            <sz val="11"/>
            <color theme="1"/>
            <rFont val="Calibri"/>
            <family val="2"/>
            <scheme val="minor"/>
          </rPr>
          <t>======
ID#AAABbttIK7M
PLANEACION    (2025-01-27 22:18:29)
Nuevo indicador no exiete linea base</t>
        </r>
      </text>
    </comment>
    <comment ref="E395" authorId="0" shapeId="0" xr:uid="{9FD36FA1-5AC9-4BE2-9412-7978E6F5CA97}">
      <text>
        <r>
          <rPr>
            <sz val="11"/>
            <color theme="1"/>
            <rFont val="Calibri"/>
            <family val="2"/>
            <scheme val="minor"/>
          </rPr>
          <t>======
ID#AAABbttILbo
PLANEACION    (2025-01-27 22:18:30)
Nuevo indicador no exiete linea base</t>
        </r>
      </text>
    </comment>
    <comment ref="E430" authorId="0" shapeId="0" xr:uid="{482A4B4F-CF4F-4C6D-A90B-1CB1A84ED1A2}">
      <text>
        <r>
          <rPr>
            <sz val="11"/>
            <color theme="1"/>
            <rFont val="Calibri"/>
            <family val="2"/>
            <scheme val="minor"/>
          </rPr>
          <t>======
ID#AAABbtp093k
PLANEACION    (2025-01-27 22:18:29)
Nuevo indicador no exiete linea base</t>
        </r>
      </text>
    </comment>
    <comment ref="E431" authorId="0" shapeId="0" xr:uid="{F16306CB-E827-4B39-9792-C342AF7F3AD7}">
      <text>
        <r>
          <rPr>
            <sz val="11"/>
            <color theme="1"/>
            <rFont val="Calibri"/>
            <family val="2"/>
            <scheme val="minor"/>
          </rPr>
          <t>======
ID#AAABbtp0-Eo
PLANEACION    (2025-01-27 22:18:29)
Nuevo indicador no exiete linea base</t>
        </r>
      </text>
    </comment>
    <comment ref="E432" authorId="0" shapeId="0" xr:uid="{35B74FD8-6CC0-4D91-8FDE-0D0498D3E8B0}">
      <text>
        <r>
          <rPr>
            <sz val="11"/>
            <color theme="1"/>
            <rFont val="Calibri"/>
            <family val="2"/>
            <scheme val="minor"/>
          </rPr>
          <t>======
ID#AAABbtp0-CE
PLANEACION    (2025-01-27 22:18:29)
Nuevo indicador no exiete linea base</t>
        </r>
      </text>
    </comment>
    <comment ref="E433" authorId="0" shapeId="0" xr:uid="{D044B1D5-8F75-48CB-833B-848F47309802}">
      <text>
        <r>
          <rPr>
            <sz val="11"/>
            <color theme="1"/>
            <rFont val="Calibri"/>
            <family val="2"/>
            <scheme val="minor"/>
          </rPr>
          <t>======
ID#AAABbtp0-co
PLANEACION    (2025-01-27 22:18:29)
Nuevo indicador no exiete linea base</t>
        </r>
      </text>
    </comment>
    <comment ref="E434" authorId="0" shapeId="0" xr:uid="{5412E1E9-DE03-43FA-9563-72869C35AF74}">
      <text>
        <r>
          <rPr>
            <sz val="11"/>
            <color theme="1"/>
            <rFont val="Calibri"/>
            <family val="2"/>
            <scheme val="minor"/>
          </rPr>
          <t>======
ID#AAABbtp092Q
PLANEACION    (2025-01-27 22:18:29)
Nuevo indicador no exiete linea base</t>
        </r>
      </text>
    </comment>
    <comment ref="E435" authorId="0" shapeId="0" xr:uid="{D241E2E6-5627-47F2-B5B9-A3C074943423}">
      <text>
        <r>
          <rPr>
            <sz val="11"/>
            <color theme="1"/>
            <rFont val="Calibri"/>
            <family val="2"/>
            <scheme val="minor"/>
          </rPr>
          <t>======
ID#AAABbtp0914
PLANEACION    (2025-01-27 22:18:29)
Nuevo indicador no exiete linea base</t>
        </r>
      </text>
    </comment>
    <comment ref="E436" authorId="0" shapeId="0" xr:uid="{A66D2981-57EB-47A2-B4F0-5B616485329E}">
      <text>
        <r>
          <rPr>
            <sz val="11"/>
            <color theme="1"/>
            <rFont val="Calibri"/>
            <family val="2"/>
            <scheme val="minor"/>
          </rPr>
          <t>======
ID#AAABbtp0-XI
PLANEACION    (2025-01-27 22:18:29)
Nuevo indicador no exiete linea base</t>
        </r>
      </text>
    </comment>
    <comment ref="E437" authorId="0" shapeId="0" xr:uid="{5CEC962A-B383-41CF-9B32-0599DFB36B19}">
      <text>
        <r>
          <rPr>
            <sz val="11"/>
            <color theme="1"/>
            <rFont val="Calibri"/>
            <family val="2"/>
            <scheme val="minor"/>
          </rPr>
          <t>======
ID#AAABbttILT4
PLANEACION    (2025-01-27 22:18:30)
Nuevo indicador no exiete linea base</t>
        </r>
      </text>
    </comment>
    <comment ref="E447" authorId="0" shapeId="0" xr:uid="{DAB8D4D9-6F6D-4C91-BCE0-4C6D87B2E850}">
      <text>
        <r>
          <rPr>
            <sz val="11"/>
            <color theme="1"/>
            <rFont val="Calibri"/>
            <family val="2"/>
            <scheme val="minor"/>
          </rPr>
          <t>======
ID#AAABbtp097M
PLANEACION    (2025-01-27 22:18:29)
Nuevo indicador no exiete linea base</t>
        </r>
      </text>
    </comment>
    <comment ref="E448" authorId="0" shapeId="0" xr:uid="{D4364454-2571-475B-A7CA-68416881FABE}">
      <text>
        <r>
          <rPr>
            <sz val="11"/>
            <color theme="1"/>
            <rFont val="Calibri"/>
            <family val="2"/>
            <scheme val="minor"/>
          </rPr>
          <t>======
ID#AAABbttIKcc
PLANEACION    (2025-01-27 22:18:29)
Nuevo indicador no exiete linea base</t>
        </r>
      </text>
    </comment>
    <comment ref="E449" authorId="0" shapeId="0" xr:uid="{4586C2CF-6BCA-454F-A56E-7F484079E965}">
      <text>
        <r>
          <rPr>
            <sz val="11"/>
            <color theme="1"/>
            <rFont val="Calibri"/>
            <family val="2"/>
            <scheme val="minor"/>
          </rPr>
          <t>======
ID#AAABbtp090Y
PLANEACION    (2025-01-27 22:18:29)
Nuevo indicador no exiete linea base</t>
        </r>
      </text>
    </comment>
    <comment ref="E450" authorId="0" shapeId="0" xr:uid="{2BC06B4A-3336-4A4E-9AF1-8CC83F3C131E}">
      <text>
        <r>
          <rPr>
            <sz val="11"/>
            <color theme="1"/>
            <rFont val="Calibri"/>
            <family val="2"/>
            <scheme val="minor"/>
          </rPr>
          <t>======
ID#AAABbttILf4
PLANEACION    (2025-01-27 22:18:30)
Nuevo indicador no exiete linea base</t>
        </r>
      </text>
    </comment>
    <comment ref="E451" authorId="0" shapeId="0" xr:uid="{4807793E-04EA-4D0B-9C12-537069F43FE8}">
      <text>
        <r>
          <rPr>
            <sz val="11"/>
            <color theme="1"/>
            <rFont val="Calibri"/>
            <family val="2"/>
            <scheme val="minor"/>
          </rPr>
          <t>======
ID#AAABbttILk4
PLANEACION    (2025-01-27 22:18:30)
Nuevo indicador no exiete linea base</t>
        </r>
      </text>
    </comment>
    <comment ref="E452" authorId="0" shapeId="0" xr:uid="{854779D3-CE1C-4915-8DEC-C97ECB03D186}">
      <text>
        <r>
          <rPr>
            <sz val="11"/>
            <color theme="1"/>
            <rFont val="Calibri"/>
            <family val="2"/>
            <scheme val="minor"/>
          </rPr>
          <t>======
ID#AAABbttIKg0
PLANEACION    (2025-01-27 22:18:29)
Nuevo indicador no exiete linea base</t>
        </r>
      </text>
    </comment>
    <comment ref="E453" authorId="0" shapeId="0" xr:uid="{92FB58D8-9938-41FF-8455-9E7131781127}">
      <text>
        <r>
          <rPr>
            <sz val="11"/>
            <color theme="1"/>
            <rFont val="Calibri"/>
            <family val="2"/>
            <scheme val="minor"/>
          </rPr>
          <t>======
ID#AAABbtp0-lQ
PLANEACION    (2025-01-27 22:18:29)
Nuevo indicador no exiete linea base</t>
        </r>
      </text>
    </comment>
    <comment ref="E466" authorId="0" shapeId="0" xr:uid="{0FD7B0E7-9A48-4327-B540-0CF46BFAD358}">
      <text>
        <r>
          <rPr>
            <sz val="11"/>
            <color theme="1"/>
            <rFont val="Calibri"/>
            <family val="2"/>
            <scheme val="minor"/>
          </rPr>
          <t>======
ID#AAABbttILcQ
PLANEACION    (2025-01-27 22:18:30)
Nuevo indicador no exiete linea base</t>
        </r>
      </text>
    </comment>
    <comment ref="E483" authorId="0" shapeId="0" xr:uid="{03401F00-2D16-428D-A890-2D80E5538C81}">
      <text>
        <r>
          <rPr>
            <sz val="11"/>
            <color theme="1"/>
            <rFont val="Calibri"/>
            <family val="2"/>
            <scheme val="minor"/>
          </rPr>
          <t>======
ID#AAABbtp0-jo
PLANEACION    (2025-01-27 22:18:29)
Nuevo indicador no exiete linea base</t>
        </r>
      </text>
    </comment>
    <comment ref="E484" authorId="0" shapeId="0" xr:uid="{ECE44984-92BF-4B8E-B685-A4AF8D904724}">
      <text>
        <r>
          <rPr>
            <sz val="11"/>
            <color theme="1"/>
            <rFont val="Calibri"/>
            <family val="2"/>
            <scheme val="minor"/>
          </rPr>
          <t>======
ID#AAABbttIKiw
PLANEACION    (2025-01-27 22:18:29)
Nuevo indicador no exiete linea base</t>
        </r>
      </text>
    </comment>
    <comment ref="E485" authorId="0" shapeId="0" xr:uid="{D00D5497-0593-47AF-83CA-4F23D9910AC9}">
      <text>
        <r>
          <rPr>
            <sz val="11"/>
            <color theme="1"/>
            <rFont val="Calibri"/>
            <family val="2"/>
            <scheme val="minor"/>
          </rPr>
          <t>======
ID#AAABbttILW8
PLANEACION    (2025-01-27 22:18:30)
Nuevo indicador no exiete linea base</t>
        </r>
      </text>
    </comment>
    <comment ref="E486" authorId="0" shapeId="0" xr:uid="{0001033F-B10E-47BF-A14D-71AAB3DA1D6E}">
      <text>
        <r>
          <rPr>
            <sz val="11"/>
            <color theme="1"/>
            <rFont val="Calibri"/>
            <family val="2"/>
            <scheme val="minor"/>
          </rPr>
          <t>======
ID#AAABbtp0-Sk
PLANEACION    (2025-01-27 22:18:29)
Nuevo indicador no exiete linea base</t>
        </r>
      </text>
    </comment>
    <comment ref="E487" authorId="0" shapeId="0" xr:uid="{AD1E751A-CA30-4FBD-8A78-86D9DABB2481}">
      <text>
        <r>
          <rPr>
            <sz val="11"/>
            <color theme="1"/>
            <rFont val="Calibri"/>
            <family val="2"/>
            <scheme val="minor"/>
          </rPr>
          <t>======
ID#AAABbttIKnM
PLANEACION    (2025-01-27 22:18:29)
Nuevo indicador no exiete linea base</t>
        </r>
      </text>
    </comment>
    <comment ref="E488" authorId="0" shapeId="0" xr:uid="{9363DD4D-8E58-42C7-8BFC-0055EAF7A400}">
      <text>
        <r>
          <rPr>
            <sz val="11"/>
            <color theme="1"/>
            <rFont val="Calibri"/>
            <family val="2"/>
            <scheme val="minor"/>
          </rPr>
          <t>======
ID#AAABbtp0-TQ
PLANEACION    (2025-01-27 22:18:29)
Nuevo indicador no exiete linea base</t>
        </r>
      </text>
    </comment>
    <comment ref="E489" authorId="0" shapeId="0" xr:uid="{6890256F-3B52-4D1E-A8FE-DA33B8B62ED5}">
      <text>
        <r>
          <rPr>
            <sz val="11"/>
            <color theme="1"/>
            <rFont val="Calibri"/>
            <family val="2"/>
            <scheme val="minor"/>
          </rPr>
          <t>======
ID#AAABbtp0-LI
PLANEACION    (2025-01-27 22:18:29)
Nuevo indicador no exiete linea base</t>
        </r>
      </text>
    </comment>
    <comment ref="E490" authorId="0" shapeId="0" xr:uid="{7FD480CA-46B5-4D22-A9D8-8E433AB78546}">
      <text>
        <r>
          <rPr>
            <sz val="11"/>
            <color theme="1"/>
            <rFont val="Calibri"/>
            <family val="2"/>
            <scheme val="minor"/>
          </rPr>
          <t>======
ID#AAABbttIKfE
PLANEACION    (2025-01-27 22:18:29)
Nuevo indicador no exiete linea base</t>
        </r>
      </text>
    </comment>
    <comment ref="E495" authorId="0" shapeId="0" xr:uid="{76559292-D0D7-47EF-80B9-F76397AFBEFF}">
      <text>
        <r>
          <rPr>
            <sz val="11"/>
            <color theme="1"/>
            <rFont val="Calibri"/>
            <family val="2"/>
            <scheme val="minor"/>
          </rPr>
          <t>======
ID#AAABbttIKuY
PLANEACION    (2025-01-27 22:18:29)
Nuevo indicador no exiete linea base</t>
        </r>
      </text>
    </comment>
    <comment ref="E496" authorId="0" shapeId="0" xr:uid="{E7370A5D-32F6-4FDD-B409-B1C319A03447}">
      <text>
        <r>
          <rPr>
            <sz val="11"/>
            <color theme="1"/>
            <rFont val="Calibri"/>
            <family val="2"/>
            <scheme val="minor"/>
          </rPr>
          <t>======
ID#AAABbtp093o
PLANEACION    (2025-01-27 22:18:29)
Nuevo indicador no exiete linea base</t>
        </r>
      </text>
    </comment>
    <comment ref="E497" authorId="0" shapeId="0" xr:uid="{FCACE1C3-8B45-43A5-BDF5-839C6334521C}">
      <text>
        <r>
          <rPr>
            <sz val="11"/>
            <color theme="1"/>
            <rFont val="Calibri"/>
            <family val="2"/>
            <scheme val="minor"/>
          </rPr>
          <t>======
ID#AAABczifUTM
PLANEACION    (2025-01-27 22:18:29)
Nuevo indicador no exiete linea base</t>
        </r>
      </text>
    </comment>
    <comment ref="E498" authorId="0" shapeId="0" xr:uid="{412DC7A9-9227-4D29-9412-0783BFEB2141}">
      <text>
        <r>
          <rPr>
            <sz val="11"/>
            <color theme="1"/>
            <rFont val="Calibri"/>
            <family val="2"/>
            <scheme val="minor"/>
          </rPr>
          <t>======
ID#AAABbttILJQ
PLANEACION    (2025-01-27 22:18:30)
Nuevo indicador no exiete linea base</t>
        </r>
      </text>
    </comment>
    <comment ref="E535" authorId="0" shapeId="0" xr:uid="{6F536D33-B190-4102-9C4C-3D620A717320}">
      <text>
        <r>
          <rPr>
            <sz val="11"/>
            <color theme="1"/>
            <rFont val="Calibri"/>
            <family val="2"/>
            <scheme val="minor"/>
          </rPr>
          <t>======
ID#AAABbtp0-N0
PLANEACION    (2025-01-27 22:18:29)
Nuevo indicador no exiete linea base</t>
        </r>
      </text>
    </comment>
    <comment ref="E536" authorId="0" shapeId="0" xr:uid="{7638488F-E3EB-4CCD-A143-66CEC50F4980}">
      <text>
        <r>
          <rPr>
            <sz val="11"/>
            <color theme="1"/>
            <rFont val="Calibri"/>
            <family val="2"/>
            <scheme val="minor"/>
          </rPr>
          <t>======
ID#AAABbtp0-DQ
PLANEACION    (2025-01-27 22:18:29)
Nuevo indicador no exiete linea base</t>
        </r>
      </text>
    </comment>
    <comment ref="E537" authorId="0" shapeId="0" xr:uid="{63FEEBA4-8648-47A4-9116-24B279F2A578}">
      <text>
        <r>
          <rPr>
            <sz val="11"/>
            <color theme="1"/>
            <rFont val="Calibri"/>
            <family val="2"/>
            <scheme val="minor"/>
          </rPr>
          <t>======
ID#AAABbttILOg
PLANEACION    (2025-01-27 22:18:30)
Nuevo indicador no exiete linea base</t>
        </r>
      </text>
    </comment>
    <comment ref="E538" authorId="0" shapeId="0" xr:uid="{351E30FA-1856-4A3C-9ACD-B3CA4FD6DD76}">
      <text>
        <r>
          <rPr>
            <sz val="11"/>
            <color theme="1"/>
            <rFont val="Calibri"/>
            <family val="2"/>
            <scheme val="minor"/>
          </rPr>
          <t>======
ID#AAABbttILWg
PLANEACION    (2025-01-27 22:18:30)
Nuevo indicador no exiete linea base</t>
        </r>
      </text>
    </comment>
    <comment ref="E540" authorId="0" shapeId="0" xr:uid="{9B430D5C-9436-423B-9176-A411FED42B2B}">
      <text>
        <r>
          <rPr>
            <sz val="11"/>
            <color theme="1"/>
            <rFont val="Calibri"/>
            <family val="2"/>
            <scheme val="minor"/>
          </rPr>
          <t>======
ID#AAABbttIKmE
PLANEACION    (2025-01-27 22:18:29)
Nuevo indicador no exiete linea base</t>
        </r>
      </text>
    </comment>
    <comment ref="E541" authorId="0" shapeId="0" xr:uid="{F65B4173-9606-44CB-B6E4-CDB29BEC2EF9}">
      <text>
        <r>
          <rPr>
            <sz val="11"/>
            <color theme="1"/>
            <rFont val="Calibri"/>
            <family val="2"/>
            <scheme val="minor"/>
          </rPr>
          <t>======
ID#AAABbttILSY
PLANEACION    (2025-01-27 22:18:30)
Nuevo indicador no exiete linea base</t>
        </r>
      </text>
    </comment>
    <comment ref="E542" authorId="0" shapeId="0" xr:uid="{A997D77C-758A-4135-9D7A-2E50C0B51662}">
      <text>
        <r>
          <rPr>
            <sz val="11"/>
            <color theme="1"/>
            <rFont val="Calibri"/>
            <family val="2"/>
            <scheme val="minor"/>
          </rPr>
          <t>======
ID#AAABbtp0-Fs
PLANEACION    (2025-01-27 22:18:29)
Nuevo indicador no exiete linea base</t>
        </r>
      </text>
    </comment>
    <comment ref="E543" authorId="0" shapeId="0" xr:uid="{AF14A18C-C918-4F59-AE5A-AC6C3F51218D}">
      <text>
        <r>
          <rPr>
            <sz val="11"/>
            <color theme="1"/>
            <rFont val="Calibri"/>
            <family val="2"/>
            <scheme val="minor"/>
          </rPr>
          <t>======
ID#AAABbttILOI
PLANEACION    (2025-01-27 22:18:30)
Nuevo indicador no exiete linea base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tc={F16CFCAA-9906-4EC5-80B4-D02EC1551837}</author>
  </authors>
  <commentList>
    <comment ref="E68" authorId="0" shapeId="0" xr:uid="{E9E3B01E-B804-4F80-BC79-4E4EE48E39D5}">
      <text>
        <r>
          <rPr>
            <sz val="11"/>
            <color theme="1"/>
            <rFont val="Calibri"/>
            <family val="2"/>
            <scheme val="minor"/>
          </rPr>
          <t>======
ID#AAABczifUSA
PLANEACION    (2025-01-27 22:18:29)
Nuevo indicador. No existe linea base</t>
        </r>
      </text>
    </comment>
    <comment ref="E69" authorId="0" shapeId="0" xr:uid="{08C4A098-AE5F-4DD3-ABD2-D6982326B37A}">
      <text>
        <r>
          <rPr>
            <sz val="11"/>
            <color theme="1"/>
            <rFont val="Calibri"/>
            <family val="2"/>
            <scheme val="minor"/>
          </rPr>
          <t>======
ID#AAABbttIKtA
PLANEACION    (2025-01-27 22:18:29)
Nuevo indicador. No existe linea base</t>
        </r>
      </text>
    </comment>
    <comment ref="E70" authorId="0" shapeId="0" xr:uid="{E98E6A0B-7CB4-4660-923C-71F75EB283B7}">
      <text>
        <r>
          <rPr>
            <sz val="11"/>
            <color theme="1"/>
            <rFont val="Calibri"/>
            <family val="2"/>
            <scheme val="minor"/>
          </rPr>
          <t>======
ID#AAABbttIKoM
PLANEACION    (2025-01-27 22:18:29)
Nuevo indicador. No existe linea base</t>
        </r>
      </text>
    </comment>
    <comment ref="E71" authorId="0" shapeId="0" xr:uid="{C9D9F723-8728-4AC5-98A6-DC605186CC43}">
      <text>
        <r>
          <rPr>
            <sz val="11"/>
            <color theme="1"/>
            <rFont val="Calibri"/>
            <family val="2"/>
            <scheme val="minor"/>
          </rPr>
          <t>======
ID#AAABbtp0-eY
PLANEACION    (2025-01-27 22:18:29)
Nuevo indicador. No existe linea base</t>
        </r>
      </text>
    </comment>
    <comment ref="E73" authorId="0" shapeId="0" xr:uid="{8295FAB6-1292-415D-8B56-82B008A25967}">
      <text>
        <r>
          <rPr>
            <sz val="11"/>
            <color theme="1"/>
            <rFont val="Calibri"/>
            <family val="2"/>
            <scheme val="minor"/>
          </rPr>
          <t>======
ID#AAABbttIKg8
PLANEACION    (2025-01-27 22:18:29)
Nuevo indicador. No existe linea base</t>
        </r>
      </text>
    </comment>
    <comment ref="E74" authorId="0" shapeId="0" xr:uid="{74417F8C-3F2C-41CD-8082-C37A5DDA4E42}">
      <text>
        <r>
          <rPr>
            <sz val="11"/>
            <color theme="1"/>
            <rFont val="Calibri"/>
            <family val="2"/>
            <scheme val="minor"/>
          </rPr>
          <t>======
ID#AAABbttIK6E
PLANEACION    (2025-01-27 22:18:29)
Nuevo indicador. No existe linea base</t>
        </r>
      </text>
    </comment>
    <comment ref="E75" authorId="0" shapeId="0" xr:uid="{1BC6B99F-CDFA-4397-BDDA-67A6834C6F48}">
      <text>
        <r>
          <rPr>
            <sz val="11"/>
            <color theme="1"/>
            <rFont val="Calibri"/>
            <family val="2"/>
            <scheme val="minor"/>
          </rPr>
          <t>======
ID#AAABbttIKk8
PLANEACION    (2025-01-27 22:18:29)
Nuevo indicador. No existe linea base</t>
        </r>
      </text>
    </comment>
    <comment ref="E76" authorId="0" shapeId="0" xr:uid="{6C296DA6-A76D-48CB-A0F4-72E549818E98}">
      <text>
        <r>
          <rPr>
            <sz val="11"/>
            <color theme="1"/>
            <rFont val="Calibri"/>
            <family val="2"/>
            <scheme val="minor"/>
          </rPr>
          <t>======
ID#AAABbttIKjI
PLANEACION    (2025-01-27 22:18:29)
Nuevo indicador. No existe linea base</t>
        </r>
      </text>
    </comment>
    <comment ref="E77" authorId="0" shapeId="0" xr:uid="{DA521339-EFCC-4AF1-8868-B3DAD39A5603}">
      <text>
        <r>
          <rPr>
            <sz val="11"/>
            <color theme="1"/>
            <rFont val="Calibri"/>
            <family val="2"/>
            <scheme val="minor"/>
          </rPr>
          <t>======
ID#AAABbttIKi4
PLANEACION    (2025-01-27 22:18:29)
Nuevo indicador. No existe linea base</t>
        </r>
      </text>
    </comment>
    <comment ref="E78" authorId="0" shapeId="0" xr:uid="{B37553C2-FE52-4996-BF34-434BD98C08CA}">
      <text>
        <r>
          <rPr>
            <sz val="11"/>
            <color theme="1"/>
            <rFont val="Calibri"/>
            <family val="2"/>
            <scheme val="minor"/>
          </rPr>
          <t>======
ID#AAABbttILGA
PLANEACION    (2025-01-27 22:18:30)
Nuevo indicador. No existe linea base</t>
        </r>
      </text>
    </comment>
    <comment ref="E80" authorId="0" shapeId="0" xr:uid="{D1A8D157-C649-466D-BBF2-1C56E2DCFE76}">
      <text>
        <r>
          <rPr>
            <sz val="11"/>
            <color theme="1"/>
            <rFont val="Calibri"/>
            <family val="2"/>
            <scheme val="minor"/>
          </rPr>
          <t>======
ID#AAABbttIKp0
PLANEACION    (2025-01-27 22:18:29)
Nuevo indicador. No existe linea base</t>
        </r>
      </text>
    </comment>
    <comment ref="E94" authorId="0" shapeId="0" xr:uid="{0EF11995-63D6-4C4C-B4CB-9F3048B0DD36}">
      <text>
        <r>
          <rPr>
            <sz val="11"/>
            <color theme="1"/>
            <rFont val="Calibri"/>
            <family val="2"/>
            <scheme val="minor"/>
          </rPr>
          <t>======
ID#AAABbttILNY
PLANEACION    (2025-01-27 22:18:30)
Nuevo indicador. No existe linea base</t>
        </r>
      </text>
    </comment>
    <comment ref="E95" authorId="0" shapeId="0" xr:uid="{B5B28C3A-0FA4-4887-8A2F-EB221BF53546}">
      <text>
        <r>
          <rPr>
            <sz val="11"/>
            <color theme="1"/>
            <rFont val="Calibri"/>
            <family val="2"/>
            <scheme val="minor"/>
          </rPr>
          <t>======
ID#AAABbttILN0
PLANEACION    (2025-01-27 22:18:30)
Nuevo indicador. No existe linea base</t>
        </r>
      </text>
    </comment>
    <comment ref="E96" authorId="0" shapeId="0" xr:uid="{D04F9D2B-F81C-4394-82B6-810A43084551}">
      <text>
        <r>
          <rPr>
            <sz val="11"/>
            <color theme="1"/>
            <rFont val="Calibri"/>
            <family val="2"/>
            <scheme val="minor"/>
          </rPr>
          <t>======
ID#AAABbttILbU
PLANEACION    (2025-01-27 22:18:30)
Nuevo indicador. No existe linea base</t>
        </r>
      </text>
    </comment>
    <comment ref="E97" authorId="0" shapeId="0" xr:uid="{9D618F20-C6B8-4021-ACC3-1E272A3C8575}">
      <text>
        <r>
          <rPr>
            <sz val="11"/>
            <color theme="1"/>
            <rFont val="Calibri"/>
            <family val="2"/>
            <scheme val="minor"/>
          </rPr>
          <t>======
ID#AAABbtp093Q
PLANEACION    (2025-01-27 22:18:29)
Nuevo indicador. No existe linea base</t>
        </r>
      </text>
    </comment>
    <comment ref="E98" authorId="0" shapeId="0" xr:uid="{A2057910-7CE1-4DB2-A510-6FBB02FAA393}">
      <text>
        <r>
          <rPr>
            <sz val="11"/>
            <color theme="1"/>
            <rFont val="Calibri"/>
            <family val="2"/>
            <scheme val="minor"/>
          </rPr>
          <t>======
ID#AAABbtp0-aU
PLANEACION    (2025-01-27 22:18:29)
Nuevo indicador. No existe linea base</t>
        </r>
      </text>
    </comment>
    <comment ref="E99" authorId="0" shapeId="0" xr:uid="{071A8F94-E88E-4980-9719-2FB2AF7FAFF6}">
      <text>
        <r>
          <rPr>
            <sz val="11"/>
            <color theme="1"/>
            <rFont val="Calibri"/>
            <family val="2"/>
            <scheme val="minor"/>
          </rPr>
          <t>======
ID#AAABbtp0-Vs
PLANEACION    (2025-01-27 22:18:29)
Nuevo indicador. No existe linea base</t>
        </r>
      </text>
    </comment>
    <comment ref="E100" authorId="0" shapeId="0" xr:uid="{88AA7802-C5C8-43C1-9F9B-6F7020936874}">
      <text>
        <r>
          <rPr>
            <sz val="11"/>
            <color theme="1"/>
            <rFont val="Calibri"/>
            <family val="2"/>
            <scheme val="minor"/>
          </rPr>
          <t>======
ID#AAABbttILhg
PLANEACION    (2025-01-27 22:18:30)
Nuevo indicador. No existe linea base</t>
        </r>
      </text>
    </comment>
    <comment ref="E101" authorId="0" shapeId="0" xr:uid="{149E1B68-4EF0-4E72-9B54-2B7ECF121018}">
      <text>
        <r>
          <rPr>
            <sz val="11"/>
            <color theme="1"/>
            <rFont val="Calibri"/>
            <family val="2"/>
            <scheme val="minor"/>
          </rPr>
          <t>======
ID#AAABbttIKms
PLANEACION    (2025-01-27 22:18:29)
Modulos para el compus virtual como antiplagio-vigilancia electronica-</t>
        </r>
      </text>
    </comment>
    <comment ref="E114" authorId="0" shapeId="0" xr:uid="{55EA7E78-DB60-4B7D-A208-BB31E4141E1E}">
      <text>
        <r>
          <rPr>
            <sz val="11"/>
            <color theme="1"/>
            <rFont val="Calibri"/>
            <family val="2"/>
            <scheme val="minor"/>
          </rPr>
          <t>======
ID#AAABbttILcw
PLANEACION    (2025-01-27 22:18:30)
Nuevo indicador. No existe linea base</t>
        </r>
      </text>
    </comment>
    <comment ref="E115" authorId="0" shapeId="0" xr:uid="{3BA2FEC4-3B30-4B4A-A888-A238B97552D0}">
      <text>
        <r>
          <rPr>
            <sz val="11"/>
            <color theme="1"/>
            <rFont val="Calibri"/>
            <family val="2"/>
            <scheme val="minor"/>
          </rPr>
          <t>======
ID#AAABbtp0-ms
PLANEACION    (2025-01-27 22:18:29)
Nuevo indicador. No existe linea base</t>
        </r>
      </text>
    </comment>
    <comment ref="E116" authorId="0" shapeId="0" xr:uid="{4B3F8B50-AB03-4628-9BEB-81C0D13EB87F}">
      <text>
        <r>
          <rPr>
            <sz val="11"/>
            <color theme="1"/>
            <rFont val="Calibri"/>
            <family val="2"/>
            <scheme val="minor"/>
          </rPr>
          <t>======
ID#AAABbttIKxQ
PLANEACION    (2025-01-27 22:18:29)
Nuevo indicador. No existe linea base</t>
        </r>
      </text>
    </comment>
    <comment ref="E122" authorId="0" shapeId="0" xr:uid="{07E48141-0B4A-4403-B3AF-DF70376FFDFD}">
      <text>
        <r>
          <rPr>
            <sz val="11"/>
            <color theme="1"/>
            <rFont val="Calibri"/>
            <family val="2"/>
            <scheme val="minor"/>
          </rPr>
          <t>======
ID#AAABbtp0-ho
PLANEACION    (2025-01-27 22:18:29)
Salud [2]
              Medicina
              Enfermería
FEA [3]
              Contaduría
              Administración
              Administracion Turística y Hotelera
Ingeniería [3]
             Ingeniería de Petróleos
             Tecnología en Construcción de Obras Civiles
             Tecnología en Desarrollo de Software
Educación [8]
             Licenciatura en Ciencias Naturales y Educación Ambiental
             Licenciatura en Ciencias Sociales
             Licenciatura en Educación Artística
             Licenciatura en Educación Física, Recreación y Deportes
             Licenciatura en Educación Infantil
             Licenciatura en Lenguas Extranjeras con Énfasis en Inglés
             Licenciatura en Literatura y Lengua Castellana
             Licenciatura en Matemáticas
Ciencias Sociales y Humanas [3]
              Antropología
              Comunicación Social y Periodismo
              Psicología
Ciencias Jurídicas y Políticas [2]
             Ciencia Política
             Derecho
Ciencias Exactas y Naturales [1]
             Matemática Aplicada</t>
        </r>
      </text>
    </comment>
    <comment ref="E127" authorId="0" shapeId="0" xr:uid="{CD232E5F-94B8-472C-A821-6488B930B985}">
      <text>
        <r>
          <rPr>
            <sz val="11"/>
            <color theme="1"/>
            <rFont val="Calibri"/>
            <family val="2"/>
            <scheme val="minor"/>
          </rPr>
          <t>======
ID#AAABbttILjo
PLANEACION    (2025-01-27 22:18:30)
Nuevo indicador. No existe linea base</t>
        </r>
      </text>
    </comment>
    <comment ref="E128" authorId="0" shapeId="0" xr:uid="{7EBCF6DD-FA2C-44A5-A73C-F9EBD8EADFBE}">
      <text>
        <r>
          <rPr>
            <sz val="11"/>
            <color theme="1"/>
            <rFont val="Calibri"/>
            <family val="2"/>
            <scheme val="minor"/>
          </rPr>
          <t>======
ID#AAABbtp0-Co
PLANEACION    (2025-01-27 22:18:29)
Nuevo indicador. No existe linea base</t>
        </r>
      </text>
    </comment>
    <comment ref="E129" authorId="0" shapeId="0" xr:uid="{41B54D8C-2DE3-4D50-A75C-C733CE9B5F66}">
      <text>
        <r>
          <rPr>
            <sz val="11"/>
            <color theme="1"/>
            <rFont val="Calibri"/>
            <family val="2"/>
            <scheme val="minor"/>
          </rPr>
          <t>======
ID#AAABbtp0-kA
PLANEACION    (2025-01-27 22:18:29)
Nuevo indicador. No existe linea base</t>
        </r>
      </text>
    </comment>
    <comment ref="E130" authorId="0" shapeId="0" xr:uid="{C9268D64-DEFA-497F-AD01-82ABA1A244DF}">
      <text>
        <r>
          <rPr>
            <sz val="11"/>
            <color theme="1"/>
            <rFont val="Calibri"/>
            <family val="2"/>
            <scheme val="minor"/>
          </rPr>
          <t>======
ID#AAABbttILg0
PLANEACION    (2025-01-27 22:18:30)
Nuevo indicador. No existe linea base</t>
        </r>
      </text>
    </comment>
    <comment ref="E137" authorId="0" shapeId="0" xr:uid="{6E165AA1-9711-4FEB-8DDF-D9517E611B8F}">
      <text>
        <r>
          <rPr>
            <sz val="11"/>
            <color theme="1"/>
            <rFont val="Calibri"/>
            <family val="2"/>
            <scheme val="minor"/>
          </rPr>
          <t>======
ID#AAABbttIKxE
PLANEACION    (2025-01-27 22:18:29)
Nuevo indicador. No existe linea base</t>
        </r>
      </text>
    </comment>
    <comment ref="E138" authorId="0" shapeId="0" xr:uid="{830D2B01-B5BD-4E49-BABE-A71890FB48A0}">
      <text>
        <r>
          <rPr>
            <sz val="11"/>
            <color theme="1"/>
            <rFont val="Calibri"/>
            <family val="2"/>
            <scheme val="minor"/>
          </rPr>
          <t>======
ID#AAABbtp0-h4
PLANEACION    (2025-01-27 22:18:29)
Nuevo indicador. No existe linea base</t>
        </r>
      </text>
    </comment>
    <comment ref="E139" authorId="0" shapeId="0" xr:uid="{85A2C9D3-22D3-4921-AAE9-DF7850F52D8A}">
      <text>
        <r>
          <rPr>
            <sz val="11"/>
            <color theme="1"/>
            <rFont val="Calibri"/>
            <family val="2"/>
            <scheme val="minor"/>
          </rPr>
          <t>======
ID#AAABbttIK94
PLANEACION    (2025-01-27 22:18:29)
Nuevo indicador. No existe linea base</t>
        </r>
      </text>
    </comment>
    <comment ref="E140" authorId="0" shapeId="0" xr:uid="{25B5E95A-B13D-4289-950A-4AD5877A68AC}">
      <text>
        <r>
          <rPr>
            <sz val="11"/>
            <color theme="1"/>
            <rFont val="Calibri"/>
            <family val="2"/>
            <scheme val="minor"/>
          </rPr>
          <t>======
ID#AAABbttIK70
PLANEACION    (2025-01-27 22:18:29)
Nuevo indicador. No existe linea base</t>
        </r>
      </text>
    </comment>
    <comment ref="E141" authorId="0" shapeId="0" xr:uid="{72609324-DDC3-4B96-828E-18CB81A063ED}">
      <text>
        <r>
          <rPr>
            <sz val="11"/>
            <color theme="1"/>
            <rFont val="Calibri"/>
            <family val="2"/>
            <scheme val="minor"/>
          </rPr>
          <t>======
ID#AAABbtp097k
PLANEACION    (2025-01-27 22:18:29)
Nuevo indicador. No existe linea base</t>
        </r>
      </text>
    </comment>
    <comment ref="E142" authorId="0" shapeId="0" xr:uid="{B05F1CF6-A710-44EF-86E5-0583056828ED}">
      <text>
        <r>
          <rPr>
            <sz val="11"/>
            <color theme="1"/>
            <rFont val="Calibri"/>
            <family val="2"/>
            <scheme val="minor"/>
          </rPr>
          <t>======
ID#AAABbtp0-Ow
PLANEACION    (2025-01-27 22:18:29)
Nuevo indicador. No existe linea base</t>
        </r>
      </text>
    </comment>
    <comment ref="E143" authorId="0" shapeId="0" xr:uid="{F4E3CB0E-1AAD-4DD2-B7DB-058E6195DBD0}">
      <text>
        <r>
          <rPr>
            <sz val="11"/>
            <color theme="1"/>
            <rFont val="Calibri"/>
            <family val="2"/>
            <scheme val="minor"/>
          </rPr>
          <t>======
ID#AAABbtp0-Uo
PLANEACION    (2025-01-27 22:18:29)
Nuevo indicador. No existe linea base</t>
        </r>
      </text>
    </comment>
    <comment ref="E167" authorId="0" shapeId="0" xr:uid="{BB27A1E9-08A1-4055-A290-1D537526D211}">
      <text>
        <r>
          <rPr>
            <sz val="11"/>
            <color theme="1"/>
            <rFont val="Calibri"/>
            <family val="2"/>
            <scheme val="minor"/>
          </rPr>
          <t>======
ID#AAABbtp0-ME
PLANEACION    (2025-01-27 22:18:29)
Nuevo indicador. No existe linea base</t>
        </r>
      </text>
    </comment>
    <comment ref="E168" authorId="0" shapeId="0" xr:uid="{53B0F836-F273-48F6-BB70-E4CC5EDB9141}">
      <text>
        <r>
          <rPr>
            <sz val="11"/>
            <color theme="1"/>
            <rFont val="Calibri"/>
            <family val="2"/>
            <scheme val="minor"/>
          </rPr>
          <t>======
ID#AAABbttILcI
PLANEACION    (2025-01-27 22:18:30)
Nuevo indicador. No existe linea base</t>
        </r>
      </text>
    </comment>
    <comment ref="E169" authorId="0" shapeId="0" xr:uid="{E91DA05A-C847-4583-A307-49B03349CA28}">
      <text>
        <r>
          <rPr>
            <sz val="11"/>
            <color theme="1"/>
            <rFont val="Calibri"/>
            <family val="2"/>
            <scheme val="minor"/>
          </rPr>
          <t>======
ID#AAABbtp0-aw
PLANEACION    (2025-01-27 22:18:29)
Nuevo indicador. No existe linea base</t>
        </r>
      </text>
    </comment>
    <comment ref="E170" authorId="0" shapeId="0" xr:uid="{9A8EC43B-DCDD-4450-954B-26221CEEA70C}">
      <text>
        <r>
          <rPr>
            <sz val="11"/>
            <color theme="1"/>
            <rFont val="Calibri"/>
            <family val="2"/>
            <scheme val="minor"/>
          </rPr>
          <t>======
ID#AAABbttIKdk
PLANEACION    (2025-01-27 22:18:29)
Nuevo indicador. No existe linea base</t>
        </r>
      </text>
    </comment>
    <comment ref="E175" authorId="0" shapeId="0" xr:uid="{9D16E2EA-9BBA-46BA-91DA-7F17DA1369BC}">
      <text>
        <r>
          <rPr>
            <sz val="11"/>
            <color theme="1"/>
            <rFont val="Calibri"/>
            <family val="2"/>
            <scheme val="minor"/>
          </rPr>
          <t>======
ID#AAABbttILIw
PLANEACION    (2025-01-27 22:18:30)
Nuevo indicador. No existe linea base</t>
        </r>
      </text>
    </comment>
    <comment ref="E176" authorId="0" shapeId="0" xr:uid="{C0D81983-E80B-4F9A-A03F-80F908401261}">
      <text>
        <r>
          <rPr>
            <sz val="11"/>
            <color theme="1"/>
            <rFont val="Calibri"/>
            <family val="2"/>
            <scheme val="minor"/>
          </rPr>
          <t>======
ID#AAABbtp0-mY
PLANEACION    (2025-01-27 22:18:29)
Nuevo indicador. No existe linea base</t>
        </r>
      </text>
    </comment>
    <comment ref="E177" authorId="0" shapeId="0" xr:uid="{AD461995-AA2E-49DF-AA0B-3E55FA943B1C}">
      <text>
        <r>
          <rPr>
            <sz val="11"/>
            <color theme="1"/>
            <rFont val="Calibri"/>
            <family val="2"/>
            <scheme val="minor"/>
          </rPr>
          <t>======
ID#AAABbttILKo
PLANEACION    (2025-01-27 22:18:30)
Nuevo indicador. No existe linea base</t>
        </r>
      </text>
    </comment>
    <comment ref="E178" authorId="0" shapeId="0" xr:uid="{AD7BEFBD-96B4-40D5-A7E0-A9C752C5F005}">
      <text>
        <r>
          <rPr>
            <sz val="11"/>
            <color theme="1"/>
            <rFont val="Calibri"/>
            <family val="2"/>
            <scheme val="minor"/>
          </rPr>
          <t>======
ID#AAABbttIK38
PLANEACION    (2025-01-27 22:18:29)
Nuevo indicador. No existe linea base</t>
        </r>
      </text>
    </comment>
    <comment ref="E179" authorId="0" shapeId="0" xr:uid="{F19DD6E4-BC74-4C35-BABF-C76097F39796}">
      <text>
        <r>
          <rPr>
            <sz val="11"/>
            <color theme="1"/>
            <rFont val="Calibri"/>
            <family val="2"/>
            <scheme val="minor"/>
          </rPr>
          <t>======
ID#AAABbttILaQ
PLANEACION    (2025-01-27 22:18:30)
Nuevo indicador. No existe linea base</t>
        </r>
      </text>
    </comment>
    <comment ref="E180" authorId="0" shapeId="0" xr:uid="{714E0466-544B-44A1-9A45-35EAAE26464D}">
      <text>
        <r>
          <rPr>
            <sz val="11"/>
            <color theme="1"/>
            <rFont val="Calibri"/>
            <family val="2"/>
            <scheme val="minor"/>
          </rPr>
          <t>======
ID#AAABbtp098E
PLANEACION    (2025-01-27 22:18:29)
Nuevo indicador. No existe linea base</t>
        </r>
      </text>
    </comment>
    <comment ref="E181" authorId="0" shapeId="0" xr:uid="{83FA0CDD-1E9E-4EA6-95F7-344891C7E556}">
      <text>
        <r>
          <rPr>
            <sz val="11"/>
            <color theme="1"/>
            <rFont val="Calibri"/>
            <family val="2"/>
            <scheme val="minor"/>
          </rPr>
          <t>======
ID#AAABbtp0-dc
PLANEACION    (2025-01-27 22:18:29)
Nuevo indicador. No existe linea base</t>
        </r>
      </text>
    </comment>
    <comment ref="E182" authorId="0" shapeId="0" xr:uid="{4B2BA345-FB19-48B2-9B2B-B643913929A5}">
      <text>
        <r>
          <rPr>
            <sz val="11"/>
            <color theme="1"/>
            <rFont val="Calibri"/>
            <family val="2"/>
            <scheme val="minor"/>
          </rPr>
          <t>======
ID#AAABbtp0-Tk
PLANEACION    (2025-01-27 22:18:29)
Nuevo indicador. No existe linea base</t>
        </r>
      </text>
    </comment>
    <comment ref="E202" authorId="0" shapeId="0" xr:uid="{F1EA76E6-22B6-428C-A8E1-AB055B4D14CB}">
      <text>
        <r>
          <rPr>
            <sz val="11"/>
            <color theme="1"/>
            <rFont val="Calibri"/>
            <family val="2"/>
            <scheme val="minor"/>
          </rPr>
          <t>======
ID#AAABbttIK2k
PLANEACION    (2025-01-27 22:18:29)
Nuevo indicador. No existe linea base</t>
        </r>
      </text>
    </comment>
    <comment ref="E203" authorId="0" shapeId="0" xr:uid="{941FCE2F-20D3-48F8-AA9A-B26046B15E4B}">
      <text>
        <r>
          <rPr>
            <sz val="11"/>
            <color theme="1"/>
            <rFont val="Calibri"/>
            <family val="2"/>
            <scheme val="minor"/>
          </rPr>
          <t>======
ID#AAABbttILU8
PLANEACION    (2025-01-27 22:18:30)
Nuevo indicador. No existe linea base</t>
        </r>
      </text>
    </comment>
    <comment ref="E204" authorId="0" shapeId="0" xr:uid="{EA138418-BBF3-432D-81EF-9D09E1E45C83}">
      <text>
        <r>
          <rPr>
            <sz val="11"/>
            <color theme="1"/>
            <rFont val="Calibri"/>
            <family val="2"/>
            <scheme val="minor"/>
          </rPr>
          <t>======
ID#AAABbttIK3Y
PLANEACION    (2025-01-27 22:18:29)
Nuevo indicador. No existe linea base</t>
        </r>
      </text>
    </comment>
    <comment ref="E263" authorId="0" shapeId="0" xr:uid="{84132B02-C32E-4DD9-AEDD-A95346A750A2}">
      <text>
        <r>
          <rPr>
            <sz val="11"/>
            <color theme="1"/>
            <rFont val="Calibri"/>
            <family val="2"/>
            <scheme val="minor"/>
          </rPr>
          <t>======
ID#AAABbttIK1U
PLANEACION    (2025-01-27 22:18:29)
Nuevo indicador. No existe linea base</t>
        </r>
      </text>
    </comment>
    <comment ref="E273" authorId="0" shapeId="0" xr:uid="{805876EB-72D6-4942-841D-661D884DAC7B}">
      <text>
        <r>
          <rPr>
            <sz val="11"/>
            <color theme="1"/>
            <rFont val="Calibri"/>
            <family val="2"/>
            <scheme val="minor"/>
          </rPr>
          <t>======
ID#AAABbttILjw
PLANEACION    (2025-01-27 22:18:30)
Nuevo indicador. No existe linea base</t>
        </r>
      </text>
    </comment>
    <comment ref="E274" authorId="0" shapeId="0" xr:uid="{E76DC733-5F67-497B-BD52-48A3E9003D86}">
      <text>
        <r>
          <rPr>
            <sz val="11"/>
            <color theme="1"/>
            <rFont val="Calibri"/>
            <family val="2"/>
            <scheme val="minor"/>
          </rPr>
          <t>======
ID#AAABbttILfY
PLANEACION    (2025-01-27 22:18:30)
Nuevo indicador. No existe linea base</t>
        </r>
      </text>
    </comment>
    <comment ref="E275" authorId="0" shapeId="0" xr:uid="{032CCAFF-7C09-4858-9497-C891BCD6105C}">
      <text>
        <r>
          <rPr>
            <sz val="11"/>
            <color theme="1"/>
            <rFont val="Calibri"/>
            <family val="2"/>
            <scheme val="minor"/>
          </rPr>
          <t>======
ID#AAABbttIKjg
PLANEACION    (2025-01-27 22:18:29)
Nuevo indicador. No existe linea base</t>
        </r>
      </text>
    </comment>
    <comment ref="E279" authorId="0" shapeId="0" xr:uid="{59D49558-5921-4991-91FB-9213C5FA6CC0}">
      <text>
        <r>
          <rPr>
            <sz val="11"/>
            <color theme="1"/>
            <rFont val="Calibri"/>
            <family val="2"/>
            <scheme val="minor"/>
          </rPr>
          <t>======
ID#AAABbttILDg
PLANEACION    (2025-01-27 22:18:30)
Nuevo indicador. No existe linea base</t>
        </r>
      </text>
    </comment>
    <comment ref="E285" authorId="0" shapeId="0" xr:uid="{F2DCE1E3-8EB6-4C89-B492-0280D5226062}">
      <text>
        <r>
          <rPr>
            <sz val="11"/>
            <color theme="1"/>
            <rFont val="Calibri"/>
            <family val="2"/>
            <scheme val="minor"/>
          </rPr>
          <t>======
ID#AAABbttIKfs
PLANEACION    (2025-01-27 22:18:29)
Nuevo indicador. No existe linea base</t>
        </r>
      </text>
    </comment>
    <comment ref="E286" authorId="0" shapeId="0" xr:uid="{ABE56538-9592-43F5-A9D3-6859493F54A9}">
      <text>
        <r>
          <rPr>
            <sz val="11"/>
            <color theme="1"/>
            <rFont val="Calibri"/>
            <family val="2"/>
            <scheme val="minor"/>
          </rPr>
          <t>======
ID#AAABbttILLw
PLANEACION    (2025-01-27 22:18:30)
Nuevo indicador. No existe linea base</t>
        </r>
      </text>
    </comment>
    <comment ref="E294" authorId="0" shapeId="0" xr:uid="{F648BC92-7DCA-4837-9021-FE6F840C8960}">
      <text>
        <r>
          <rPr>
            <sz val="11"/>
            <color theme="1"/>
            <rFont val="Calibri"/>
            <family val="2"/>
            <scheme val="minor"/>
          </rPr>
          <t>======
ID#AAABbttILGU
PLANEACION    (2025-01-27 22:18:30)
Nuevo indicador. No existe linea base</t>
        </r>
      </text>
    </comment>
    <comment ref="E305" authorId="0" shapeId="0" xr:uid="{3FDC2370-9988-4CF4-924D-912FA34C8AF5}">
      <text>
        <r>
          <rPr>
            <sz val="11"/>
            <color theme="1"/>
            <rFont val="Calibri"/>
            <family val="2"/>
            <scheme val="minor"/>
          </rPr>
          <t>======
ID#AAABbttILcg
PLANEACION    (2025-01-27 22:18:30)
Nuevo indicador. No existe linea base</t>
        </r>
      </text>
    </comment>
    <comment ref="E306" authorId="0" shapeId="0" xr:uid="{B6B11A83-BE92-4157-B9F7-0CBCE97E4196}">
      <text>
        <r>
          <rPr>
            <sz val="11"/>
            <color theme="1"/>
            <rFont val="Calibri"/>
            <family val="2"/>
            <scheme val="minor"/>
          </rPr>
          <t>======
ID#AAABbttIKoY
PLANEACION    (2025-01-27 22:18:29)
Nuevo indicador. No existe linea base</t>
        </r>
      </text>
    </comment>
    <comment ref="E307" authorId="0" shapeId="0" xr:uid="{6AB097BE-8379-42C9-8898-A847EEE4CDA9}">
      <text>
        <r>
          <rPr>
            <sz val="11"/>
            <color theme="1"/>
            <rFont val="Calibri"/>
            <family val="2"/>
            <scheme val="minor"/>
          </rPr>
          <t>======
ID#AAABbtp0-Nk
PLANEACION    (2025-01-27 22:18:29)
Nuevo indicador. No existe linea base</t>
        </r>
      </text>
    </comment>
    <comment ref="E308" authorId="0" shapeId="0" xr:uid="{2B82BACA-9F6A-47A3-8E10-EC66DECBB51C}">
      <text>
        <r>
          <rPr>
            <sz val="11"/>
            <color theme="1"/>
            <rFont val="Calibri"/>
            <family val="2"/>
            <scheme val="minor"/>
          </rPr>
          <t>======
ID#AAABbtp0-Yc
PLANEACION    (2025-01-27 22:18:29)
Nuevo indicador. No existe linea base</t>
        </r>
      </text>
    </comment>
    <comment ref="E326" authorId="0" shapeId="0" xr:uid="{A8179C7B-441E-4DA7-ACF8-9D08A0129A25}">
      <text>
        <r>
          <rPr>
            <sz val="11"/>
            <color theme="1"/>
            <rFont val="Calibri"/>
            <family val="2"/>
            <scheme val="minor"/>
          </rPr>
          <t>======
ID#AAABbtp0-io
PLANEACION    (2025-01-27 22:18:29)
Nuevo indicador no existe linea base</t>
        </r>
      </text>
    </comment>
    <comment ref="E327" authorId="0" shapeId="0" xr:uid="{A7C3C559-87FA-45A9-BA1B-62988CC77DA9}">
      <text>
        <r>
          <rPr>
            <sz val="11"/>
            <color theme="1"/>
            <rFont val="Calibri"/>
            <family val="2"/>
            <scheme val="minor"/>
          </rPr>
          <t>======
ID#AAABbttIKpY
PLANEACION    (2025-01-27 22:18:29)
Nuevo indicador no existe linea base</t>
        </r>
      </text>
    </comment>
    <comment ref="E328" authorId="0" shapeId="0" xr:uid="{80285774-42A5-4A9B-B85E-82864ED5E13F}">
      <text>
        <r>
          <rPr>
            <sz val="11"/>
            <color theme="1"/>
            <rFont val="Calibri"/>
            <family val="2"/>
            <scheme val="minor"/>
          </rPr>
          <t>======
ID#AAABbttILQ4
PLANEACION    (2025-01-27 22:18:30)
Nuevo indicador no existe linea base</t>
        </r>
      </text>
    </comment>
    <comment ref="E329" authorId="0" shapeId="0" xr:uid="{BA9467C1-67E8-4B0C-A11C-9044079FB6B3}">
      <text>
        <r>
          <rPr>
            <sz val="11"/>
            <color theme="1"/>
            <rFont val="Calibri"/>
            <family val="2"/>
            <scheme val="minor"/>
          </rPr>
          <t>======
ID#AAABbtp099A
PLANEACION    (2025-01-27 22:18:29)
Nuevo indicador no existe linea base</t>
        </r>
      </text>
    </comment>
    <comment ref="E330" authorId="0" shapeId="0" xr:uid="{E8711ABA-2A58-4EFE-AF62-A886A93AE2D9}">
      <text>
        <r>
          <rPr>
            <sz val="11"/>
            <color theme="1"/>
            <rFont val="Calibri"/>
            <family val="2"/>
            <scheme val="minor"/>
          </rPr>
          <t>======
ID#AAABbtp099U
PLANEACION    (2025-01-27 22:18:29)
Nuevo indicador no existe linea base</t>
        </r>
      </text>
    </comment>
    <comment ref="E331" authorId="0" shapeId="0" xr:uid="{3DB89A9B-CA64-401D-9CCE-573E38D462D5}">
      <text>
        <r>
          <rPr>
            <sz val="11"/>
            <color theme="1"/>
            <rFont val="Calibri"/>
            <family val="2"/>
            <scheme val="minor"/>
          </rPr>
          <t>======
ID#AAABbtp0-TE
PLANEACION    (2025-01-27 22:18:29)
Nuevo indicador no existe linea base</t>
        </r>
      </text>
    </comment>
    <comment ref="E332" authorId="0" shapeId="0" xr:uid="{C2849A95-387F-46C1-87C5-DAC2BC0C6FDE}">
      <text>
        <r>
          <rPr>
            <sz val="11"/>
            <color theme="1"/>
            <rFont val="Calibri"/>
            <family val="2"/>
            <scheme val="minor"/>
          </rPr>
          <t>======
ID#AAABbttILa0
PLANEACION    (2025-01-27 22:18:30)
Nuevo indicador no existe linea base</t>
        </r>
      </text>
    </comment>
    <comment ref="E333" authorId="0" shapeId="0" xr:uid="{4795B499-1B07-4016-8318-128F36292BFD}">
      <text>
        <r>
          <rPr>
            <sz val="11"/>
            <color theme="1"/>
            <rFont val="Calibri"/>
            <family val="2"/>
            <scheme val="minor"/>
          </rPr>
          <t>======
ID#AAABbttILGc
PLANEACION    (2025-01-27 22:18:30)
Nuevo indicador no existe linea base</t>
        </r>
      </text>
    </comment>
    <comment ref="E341" authorId="0" shapeId="0" xr:uid="{76A64D69-DA37-40AB-BA81-F2F327705CDC}">
      <text>
        <r>
          <rPr>
            <sz val="11"/>
            <color theme="1"/>
            <rFont val="Calibri"/>
            <family val="2"/>
            <scheme val="minor"/>
          </rPr>
          <t>======
ID#AAABbttIK_E
PLANEACION    (2025-01-27 22:18:29)
Nuevo indicador no existe linea base</t>
        </r>
      </text>
    </comment>
    <comment ref="E343" authorId="0" shapeId="0" xr:uid="{11E62934-5656-4A6D-BD44-FBD85DA2CFC8}">
      <text>
        <r>
          <rPr>
            <sz val="11"/>
            <color theme="1"/>
            <rFont val="Calibri"/>
            <family val="2"/>
            <scheme val="minor"/>
          </rPr>
          <t>======
ID#AAABbttILSI
PLANEACION    (2025-01-27 22:18:30)
Nuevo indicador no existe linea base</t>
        </r>
      </text>
    </comment>
    <comment ref="E345" authorId="0" shapeId="0" xr:uid="{5CC40658-76D3-4615-B4F9-ECA33DF54BF2}">
      <text>
        <r>
          <rPr>
            <sz val="11"/>
            <color theme="1"/>
            <rFont val="Calibri"/>
            <family val="2"/>
            <scheme val="minor"/>
          </rPr>
          <t>======
ID#AAABbttIKog
PLANEACION    (2025-01-27 22:18:29)
Nuevo indicador no existe linea base</t>
        </r>
      </text>
    </comment>
    <comment ref="E346" authorId="0" shapeId="0" xr:uid="{2539F56B-59E9-4412-A82E-46A65F23ECB8}">
      <text>
        <r>
          <rPr>
            <sz val="11"/>
            <color theme="1"/>
            <rFont val="Calibri"/>
            <family val="2"/>
            <scheme val="minor"/>
          </rPr>
          <t>======
ID#AAABbtp0-jI
PLANEACION    (2025-01-27 22:18:29)
Nuevo indicador no existe linea base</t>
        </r>
      </text>
    </comment>
    <comment ref="E347" authorId="0" shapeId="0" xr:uid="{E7C23FD5-4688-4F7A-9D68-3B853F7788BE}">
      <text>
        <r>
          <rPr>
            <sz val="11"/>
            <color theme="1"/>
            <rFont val="Calibri"/>
            <family val="2"/>
            <scheme val="minor"/>
          </rPr>
          <t>======
ID#AAABbtp0-Hw
PLANEACION    (2025-01-27 22:18:29)
Nuevo indicador no existe linea base</t>
        </r>
      </text>
    </comment>
    <comment ref="I348" authorId="1" shapeId="0" xr:uid="{F16CFCAA-9906-4EC5-80B4-D02EC1551837}">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Revisar. VIPS presenta 5 publicaciones con corte a Junio 30. Los dos presentados son de facultades? Revisar y ajustar.</t>
        </r>
      </text>
    </comment>
    <comment ref="E349" authorId="0" shapeId="0" xr:uid="{6DB1532A-BECD-4029-9D86-BCC0325204A4}">
      <text>
        <r>
          <rPr>
            <sz val="11"/>
            <color theme="1"/>
            <rFont val="Calibri"/>
            <family val="2"/>
            <scheme val="minor"/>
          </rPr>
          <t>======
ID#AAABbttILcU
PLANEACION    (2025-01-27 22:18:30)
Nuevo indicador no existe linea base</t>
        </r>
      </text>
    </comment>
    <comment ref="E350" authorId="0" shapeId="0" xr:uid="{6320F7C4-F557-4919-AF73-1680B92CA4B5}">
      <text>
        <r>
          <rPr>
            <sz val="11"/>
            <color theme="1"/>
            <rFont val="Calibri"/>
            <family val="2"/>
            <scheme val="minor"/>
          </rPr>
          <t>======
ID#AAABbttILR8
PLANEACION    (2025-01-27 22:18:30)
Nuevo indicador no existe linea base</t>
        </r>
      </text>
    </comment>
    <comment ref="E351" authorId="0" shapeId="0" xr:uid="{8D56BD72-DD36-4269-A66F-601CF8DA5A33}">
      <text>
        <r>
          <rPr>
            <sz val="11"/>
            <color theme="1"/>
            <rFont val="Calibri"/>
            <family val="2"/>
            <scheme val="minor"/>
          </rPr>
          <t>======
ID#AAABbttILEE
PLANEACION    (2025-01-27 22:18:30)
Nuevo indicador no existe linea base</t>
        </r>
      </text>
    </comment>
    <comment ref="E355" authorId="0" shapeId="0" xr:uid="{18D86B87-C65D-4578-B1B3-B61790BDFAD6}">
      <text>
        <r>
          <rPr>
            <sz val="11"/>
            <color theme="1"/>
            <rFont val="Calibri"/>
            <family val="2"/>
            <scheme val="minor"/>
          </rPr>
          <t>======
ID#AAABbtp0-mU
PLANEACION    (2025-01-27 22:18:29)
Nuevo indicador no existe linea base</t>
        </r>
      </text>
    </comment>
    <comment ref="E356" authorId="0" shapeId="0" xr:uid="{50E70F39-DA0B-4186-9080-0A5F161F4969}">
      <text>
        <r>
          <rPr>
            <sz val="11"/>
            <color theme="1"/>
            <rFont val="Calibri"/>
            <family val="2"/>
            <scheme val="minor"/>
          </rPr>
          <t>======
ID#AAABbttIKz0
PLANEACION    (2025-01-27 22:18:29)
Nuevo indicador no existe linea base</t>
        </r>
      </text>
    </comment>
    <comment ref="E373" authorId="0" shapeId="0" xr:uid="{70F22A52-EC5B-40ED-97F1-F8EE35277EA8}">
      <text>
        <r>
          <rPr>
            <sz val="11"/>
            <color theme="1"/>
            <rFont val="Calibri"/>
            <family val="2"/>
            <scheme val="minor"/>
          </rPr>
          <t>======
ID#AAABbtp0-PM
PLANEACION    (2025-01-27 22:18:29)
Nuevo indicador no exiete linea base</t>
        </r>
      </text>
    </comment>
    <comment ref="E374" authorId="0" shapeId="0" xr:uid="{123F7546-98B4-4640-936B-6866F8116A83}">
      <text>
        <r>
          <rPr>
            <sz val="11"/>
            <color theme="1"/>
            <rFont val="Calibri"/>
            <family val="2"/>
            <scheme val="minor"/>
          </rPr>
          <t>======
ID#AAABbttILIc
PLANEACION    (2025-01-27 22:18:30)
Nuevo indicador no exiete linea base</t>
        </r>
      </text>
    </comment>
    <comment ref="E375" authorId="0" shapeId="0" xr:uid="{97058C63-7B0E-43DE-B646-CF2F967A6E02}">
      <text>
        <r>
          <rPr>
            <sz val="11"/>
            <color theme="1"/>
            <rFont val="Calibri"/>
            <family val="2"/>
            <scheme val="minor"/>
          </rPr>
          <t>======
ID#AAABbtp0-bE
PLANEACION    (2025-01-27 22:18:29)
Nuevo indicador no exiete linea base</t>
        </r>
      </text>
    </comment>
    <comment ref="E377" authorId="0" shapeId="0" xr:uid="{F57FA326-A6BD-45EE-A4ED-544A980B0EFA}">
      <text>
        <r>
          <rPr>
            <sz val="11"/>
            <color theme="1"/>
            <rFont val="Calibri"/>
            <family val="2"/>
            <scheme val="minor"/>
          </rPr>
          <t>======
ID#AAABbtp0-TI
PLANEACION    (2025-01-27 22:18:29)
Nuevo indicador no exiete linea base</t>
        </r>
      </text>
    </comment>
    <comment ref="E379" authorId="0" shapeId="0" xr:uid="{964A8059-4F00-4869-97A7-783A6E76E895}">
      <text>
        <r>
          <rPr>
            <sz val="11"/>
            <color theme="1"/>
            <rFont val="Calibri"/>
            <family val="2"/>
            <scheme val="minor"/>
          </rPr>
          <t>======
ID#AAABbttILeI
PLANEACION    (2025-01-27 22:18:30)
Nuevo indicador no exiete linea base</t>
        </r>
      </text>
    </comment>
    <comment ref="E391" authorId="0" shapeId="0" xr:uid="{702A5A65-AC1E-4FCF-A003-2296D2576A12}">
      <text>
        <r>
          <rPr>
            <sz val="11"/>
            <color theme="1"/>
            <rFont val="Calibri"/>
            <family val="2"/>
            <scheme val="minor"/>
          </rPr>
          <t>======
ID#AAABbttILgU
PLANEACION    (2025-01-27 22:18:30)
Nuevo indicador no exiete linea base</t>
        </r>
      </text>
    </comment>
    <comment ref="E394" authorId="0" shapeId="0" xr:uid="{F2B66ECF-F06D-42C2-A89E-74EEA72600E9}">
      <text>
        <r>
          <rPr>
            <sz val="11"/>
            <color theme="1"/>
            <rFont val="Calibri"/>
            <family val="2"/>
            <scheme val="minor"/>
          </rPr>
          <t>======
ID#AAABbttIK7M
PLANEACION    (2025-01-27 22:18:29)
Nuevo indicador no exiete linea base</t>
        </r>
      </text>
    </comment>
    <comment ref="E395" authorId="0" shapeId="0" xr:uid="{7618B212-6314-4A8D-A568-BBE44FEDB11D}">
      <text>
        <r>
          <rPr>
            <sz val="11"/>
            <color theme="1"/>
            <rFont val="Calibri"/>
            <family val="2"/>
            <scheme val="minor"/>
          </rPr>
          <t>======
ID#AAABbttILbo
PLANEACION    (2025-01-27 22:18:30)
Nuevo indicador no exiete linea base</t>
        </r>
      </text>
    </comment>
    <comment ref="E430" authorId="0" shapeId="0" xr:uid="{C508BF0B-E85B-46CB-9D08-9817A2A01934}">
      <text>
        <r>
          <rPr>
            <sz val="11"/>
            <color theme="1"/>
            <rFont val="Calibri"/>
            <family val="2"/>
            <scheme val="minor"/>
          </rPr>
          <t>======
ID#AAABbtp093k
PLANEACION    (2025-01-27 22:18:29)
Nuevo indicador no exiete linea base</t>
        </r>
      </text>
    </comment>
    <comment ref="E431" authorId="0" shapeId="0" xr:uid="{C56E784D-0FE2-4F44-9207-64C97D3F4E32}">
      <text>
        <r>
          <rPr>
            <sz val="11"/>
            <color theme="1"/>
            <rFont val="Calibri"/>
            <family val="2"/>
            <scheme val="minor"/>
          </rPr>
          <t>======
ID#AAABbtp0-Eo
PLANEACION    (2025-01-27 22:18:29)
Nuevo indicador no exiete linea base</t>
        </r>
      </text>
    </comment>
    <comment ref="E432" authorId="0" shapeId="0" xr:uid="{B6307B43-414B-4517-8B40-0319BC0834DD}">
      <text>
        <r>
          <rPr>
            <sz val="11"/>
            <color theme="1"/>
            <rFont val="Calibri"/>
            <family val="2"/>
            <scheme val="minor"/>
          </rPr>
          <t>======
ID#AAABbtp0-CE
PLANEACION    (2025-01-27 22:18:29)
Nuevo indicador no exiete linea base</t>
        </r>
      </text>
    </comment>
    <comment ref="E433" authorId="0" shapeId="0" xr:uid="{1414C3C9-52B2-4A78-8049-B97EDC028F70}">
      <text>
        <r>
          <rPr>
            <sz val="11"/>
            <color theme="1"/>
            <rFont val="Calibri"/>
            <family val="2"/>
            <scheme val="minor"/>
          </rPr>
          <t>======
ID#AAABbtp0-co
PLANEACION    (2025-01-27 22:18:29)
Nuevo indicador no exiete linea base</t>
        </r>
      </text>
    </comment>
    <comment ref="E434" authorId="0" shapeId="0" xr:uid="{0C192146-025E-4C05-A44F-C1CBD3F23A6D}">
      <text>
        <r>
          <rPr>
            <sz val="11"/>
            <color theme="1"/>
            <rFont val="Calibri"/>
            <family val="2"/>
            <scheme val="minor"/>
          </rPr>
          <t>======
ID#AAABbtp092Q
PLANEACION    (2025-01-27 22:18:29)
Nuevo indicador no exiete linea base</t>
        </r>
      </text>
    </comment>
    <comment ref="E435" authorId="0" shapeId="0" xr:uid="{CB17F664-5BF0-42F4-B851-E576B25E86C3}">
      <text>
        <r>
          <rPr>
            <sz val="11"/>
            <color theme="1"/>
            <rFont val="Calibri"/>
            <family val="2"/>
            <scheme val="minor"/>
          </rPr>
          <t>======
ID#AAABbtp0914
PLANEACION    (2025-01-27 22:18:29)
Nuevo indicador no exiete linea base</t>
        </r>
      </text>
    </comment>
    <comment ref="E436" authorId="0" shapeId="0" xr:uid="{0B2692CF-98E0-47CB-BBDD-0211A4AF5531}">
      <text>
        <r>
          <rPr>
            <sz val="11"/>
            <color theme="1"/>
            <rFont val="Calibri"/>
            <family val="2"/>
            <scheme val="minor"/>
          </rPr>
          <t>======
ID#AAABbtp0-XI
PLANEACION    (2025-01-27 22:18:29)
Nuevo indicador no exiete linea base</t>
        </r>
      </text>
    </comment>
    <comment ref="E437" authorId="0" shapeId="0" xr:uid="{AF498FA5-7DD7-4CED-9BF4-BFB9109AD61F}">
      <text>
        <r>
          <rPr>
            <sz val="11"/>
            <color theme="1"/>
            <rFont val="Calibri"/>
            <family val="2"/>
            <scheme val="minor"/>
          </rPr>
          <t>======
ID#AAABbttILT4
PLANEACION    (2025-01-27 22:18:30)
Nuevo indicador no exiete linea base</t>
        </r>
      </text>
    </comment>
    <comment ref="E447" authorId="0" shapeId="0" xr:uid="{AADDBF55-C22F-4992-A77A-8EBFB4977B61}">
      <text>
        <r>
          <rPr>
            <sz val="11"/>
            <color theme="1"/>
            <rFont val="Calibri"/>
            <family val="2"/>
            <scheme val="minor"/>
          </rPr>
          <t>======
ID#AAABbtp097M
PLANEACION    (2025-01-27 22:18:29)
Nuevo indicador no exiete linea base</t>
        </r>
      </text>
    </comment>
    <comment ref="E448" authorId="0" shapeId="0" xr:uid="{98D62DB6-B778-4E86-AB26-073F4BE53DB7}">
      <text>
        <r>
          <rPr>
            <sz val="11"/>
            <color theme="1"/>
            <rFont val="Calibri"/>
            <family val="2"/>
            <scheme val="minor"/>
          </rPr>
          <t>======
ID#AAABbttIKcc
PLANEACION    (2025-01-27 22:18:29)
Nuevo indicador no exiete linea base</t>
        </r>
      </text>
    </comment>
    <comment ref="E449" authorId="0" shapeId="0" xr:uid="{A20350AE-B6A9-4FB9-B5B4-7B1A9763F551}">
      <text>
        <r>
          <rPr>
            <sz val="11"/>
            <color theme="1"/>
            <rFont val="Calibri"/>
            <family val="2"/>
            <scheme val="minor"/>
          </rPr>
          <t>======
ID#AAABbtp090Y
PLANEACION    (2025-01-27 22:18:29)
Nuevo indicador no exiete linea base</t>
        </r>
      </text>
    </comment>
    <comment ref="E450" authorId="0" shapeId="0" xr:uid="{C192AA53-4591-4989-9901-E68A4D70AAED}">
      <text>
        <r>
          <rPr>
            <sz val="11"/>
            <color theme="1"/>
            <rFont val="Calibri"/>
            <family val="2"/>
            <scheme val="minor"/>
          </rPr>
          <t>======
ID#AAABbttILf4
PLANEACION    (2025-01-27 22:18:30)
Nuevo indicador no exiete linea base</t>
        </r>
      </text>
    </comment>
    <comment ref="E451" authorId="0" shapeId="0" xr:uid="{B5BFF7B9-6C0E-4A21-9FEE-A197B44D9B19}">
      <text>
        <r>
          <rPr>
            <sz val="11"/>
            <color theme="1"/>
            <rFont val="Calibri"/>
            <family val="2"/>
            <scheme val="minor"/>
          </rPr>
          <t>======
ID#AAABbttILk4
PLANEACION    (2025-01-27 22:18:30)
Nuevo indicador no exiete linea base</t>
        </r>
      </text>
    </comment>
    <comment ref="E452" authorId="0" shapeId="0" xr:uid="{2BFA6060-2064-4FCB-B282-8FEA3C3D519D}">
      <text>
        <r>
          <rPr>
            <sz val="11"/>
            <color theme="1"/>
            <rFont val="Calibri"/>
            <family val="2"/>
            <scheme val="minor"/>
          </rPr>
          <t>======
ID#AAABbttIKg0
PLANEACION    (2025-01-27 22:18:29)
Nuevo indicador no exiete linea base</t>
        </r>
      </text>
    </comment>
    <comment ref="E453" authorId="0" shapeId="0" xr:uid="{32984EA5-9D06-4F92-8F61-894ACE1CE9B3}">
      <text>
        <r>
          <rPr>
            <sz val="11"/>
            <color theme="1"/>
            <rFont val="Calibri"/>
            <family val="2"/>
            <scheme val="minor"/>
          </rPr>
          <t>======
ID#AAABbtp0-lQ
PLANEACION    (2025-01-27 22:18:29)
Nuevo indicador no exiete linea base</t>
        </r>
      </text>
    </comment>
    <comment ref="E466" authorId="0" shapeId="0" xr:uid="{7AD85584-8B96-4DF7-8B06-01D88E21C58B}">
      <text>
        <r>
          <rPr>
            <sz val="11"/>
            <color theme="1"/>
            <rFont val="Calibri"/>
            <family val="2"/>
            <scheme val="minor"/>
          </rPr>
          <t>======
ID#AAABbttILcQ
PLANEACION    (2025-01-27 22:18:30)
Nuevo indicador no exiete linea base</t>
        </r>
      </text>
    </comment>
    <comment ref="E483" authorId="0" shapeId="0" xr:uid="{C53F2DB3-AAD9-4C09-86F5-D1575B61A516}">
      <text>
        <r>
          <rPr>
            <sz val="11"/>
            <color theme="1"/>
            <rFont val="Calibri"/>
            <family val="2"/>
            <scheme val="minor"/>
          </rPr>
          <t>======
ID#AAABbtp0-jo
PLANEACION    (2025-01-27 22:18:29)
Nuevo indicador no exiete linea base</t>
        </r>
      </text>
    </comment>
    <comment ref="E484" authorId="0" shapeId="0" xr:uid="{3BC1DBB6-C98F-4FCC-85B4-A7FC64A15F5D}">
      <text>
        <r>
          <rPr>
            <sz val="11"/>
            <color theme="1"/>
            <rFont val="Calibri"/>
            <family val="2"/>
            <scheme val="minor"/>
          </rPr>
          <t>======
ID#AAABbttIKiw
PLANEACION    (2025-01-27 22:18:29)
Nuevo indicador no exiete linea base</t>
        </r>
      </text>
    </comment>
    <comment ref="E485" authorId="0" shapeId="0" xr:uid="{F8E7A035-4D27-40EF-94CD-9938845B259E}">
      <text>
        <r>
          <rPr>
            <sz val="11"/>
            <color theme="1"/>
            <rFont val="Calibri"/>
            <family val="2"/>
            <scheme val="minor"/>
          </rPr>
          <t>======
ID#AAABbttILW8
PLANEACION    (2025-01-27 22:18:30)
Nuevo indicador no exiete linea base</t>
        </r>
      </text>
    </comment>
    <comment ref="E486" authorId="0" shapeId="0" xr:uid="{369DDE29-9668-4E28-A132-AB6CFB5FC15D}">
      <text>
        <r>
          <rPr>
            <sz val="11"/>
            <color theme="1"/>
            <rFont val="Calibri"/>
            <family val="2"/>
            <scheme val="minor"/>
          </rPr>
          <t>======
ID#AAABbtp0-Sk
PLANEACION    (2025-01-27 22:18:29)
Nuevo indicador no exiete linea base</t>
        </r>
      </text>
    </comment>
    <comment ref="E487" authorId="0" shapeId="0" xr:uid="{5E6385CC-5606-4D25-8A7C-BD3AEB763F84}">
      <text>
        <r>
          <rPr>
            <sz val="11"/>
            <color theme="1"/>
            <rFont val="Calibri"/>
            <family val="2"/>
            <scheme val="minor"/>
          </rPr>
          <t>======
ID#AAABbttIKnM
PLANEACION    (2025-01-27 22:18:29)
Nuevo indicador no exiete linea base</t>
        </r>
      </text>
    </comment>
    <comment ref="E488" authorId="0" shapeId="0" xr:uid="{1B6A6A8D-824F-42D6-B124-1F689604FBA2}">
      <text>
        <r>
          <rPr>
            <sz val="11"/>
            <color theme="1"/>
            <rFont val="Calibri"/>
            <family val="2"/>
            <scheme val="minor"/>
          </rPr>
          <t>======
ID#AAABbtp0-TQ
PLANEACION    (2025-01-27 22:18:29)
Nuevo indicador no exiete linea base</t>
        </r>
      </text>
    </comment>
    <comment ref="E489" authorId="0" shapeId="0" xr:uid="{88CAF7B2-CA71-48F4-9BD2-62772827FF91}">
      <text>
        <r>
          <rPr>
            <sz val="11"/>
            <color theme="1"/>
            <rFont val="Calibri"/>
            <family val="2"/>
            <scheme val="minor"/>
          </rPr>
          <t>======
ID#AAABbtp0-LI
PLANEACION    (2025-01-27 22:18:29)
Nuevo indicador no exiete linea base</t>
        </r>
      </text>
    </comment>
    <comment ref="E490" authorId="0" shapeId="0" xr:uid="{A58F50F0-E142-48AC-842F-488720ED2C0D}">
      <text>
        <r>
          <rPr>
            <sz val="11"/>
            <color theme="1"/>
            <rFont val="Calibri"/>
            <family val="2"/>
            <scheme val="minor"/>
          </rPr>
          <t>======
ID#AAABbttIKfE
PLANEACION    (2025-01-27 22:18:29)
Nuevo indicador no exiete linea base</t>
        </r>
      </text>
    </comment>
    <comment ref="E495" authorId="0" shapeId="0" xr:uid="{83DF674C-5C04-4C01-A4A9-7D7FA04F2160}">
      <text>
        <r>
          <rPr>
            <sz val="11"/>
            <color theme="1"/>
            <rFont val="Calibri"/>
            <family val="2"/>
            <scheme val="minor"/>
          </rPr>
          <t>======
ID#AAABbttIKuY
PLANEACION    (2025-01-27 22:18:29)
Nuevo indicador no exiete linea base</t>
        </r>
      </text>
    </comment>
    <comment ref="E496" authorId="0" shapeId="0" xr:uid="{6BB17AD9-2933-4973-B86D-674801D6C8B1}">
      <text>
        <r>
          <rPr>
            <sz val="11"/>
            <color theme="1"/>
            <rFont val="Calibri"/>
            <family val="2"/>
            <scheme val="minor"/>
          </rPr>
          <t>======
ID#AAABbtp093o
PLANEACION    (2025-01-27 22:18:29)
Nuevo indicador no exiete linea base</t>
        </r>
      </text>
    </comment>
    <comment ref="E497" authorId="0" shapeId="0" xr:uid="{4C8B8020-2667-44DC-815C-52E150BF47F8}">
      <text>
        <r>
          <rPr>
            <sz val="11"/>
            <color theme="1"/>
            <rFont val="Calibri"/>
            <family val="2"/>
            <scheme val="minor"/>
          </rPr>
          <t>======
ID#AAABczifUTM
PLANEACION    (2025-01-27 22:18:29)
Nuevo indicador no exiete linea base</t>
        </r>
      </text>
    </comment>
    <comment ref="E498" authorId="0" shapeId="0" xr:uid="{C521A926-DA6A-464E-ACD2-D218B1EA98E5}">
      <text>
        <r>
          <rPr>
            <sz val="11"/>
            <color theme="1"/>
            <rFont val="Calibri"/>
            <family val="2"/>
            <scheme val="minor"/>
          </rPr>
          <t>======
ID#AAABbttILJQ
PLANEACION    (2025-01-27 22:18:30)
Nuevo indicador no exiete linea base</t>
        </r>
      </text>
    </comment>
    <comment ref="E535" authorId="0" shapeId="0" xr:uid="{A2116454-24BC-4C21-9EFE-74FF9EB4ADC5}">
      <text>
        <r>
          <rPr>
            <sz val="11"/>
            <color theme="1"/>
            <rFont val="Calibri"/>
            <family val="2"/>
            <scheme val="minor"/>
          </rPr>
          <t>======
ID#AAABbtp0-N0
PLANEACION    (2025-01-27 22:18:29)
Nuevo indicador no exiete linea base</t>
        </r>
      </text>
    </comment>
    <comment ref="E536" authorId="0" shapeId="0" xr:uid="{EA47C30A-2969-47F9-A093-A2348FDF2EE3}">
      <text>
        <r>
          <rPr>
            <sz val="11"/>
            <color theme="1"/>
            <rFont val="Calibri"/>
            <family val="2"/>
            <scheme val="minor"/>
          </rPr>
          <t>======
ID#AAABbtp0-DQ
PLANEACION    (2025-01-27 22:18:29)
Nuevo indicador no exiete linea base</t>
        </r>
      </text>
    </comment>
    <comment ref="E537" authorId="0" shapeId="0" xr:uid="{EC74F6CC-457B-4BCF-8C4F-C659FBD5CE99}">
      <text>
        <r>
          <rPr>
            <sz val="11"/>
            <color theme="1"/>
            <rFont val="Calibri"/>
            <family val="2"/>
            <scheme val="minor"/>
          </rPr>
          <t>======
ID#AAABbttILOg
PLANEACION    (2025-01-27 22:18:30)
Nuevo indicador no exiete linea base</t>
        </r>
      </text>
    </comment>
    <comment ref="E538" authorId="0" shapeId="0" xr:uid="{E5899930-72FC-4CD7-A8D9-869409565B15}">
      <text>
        <r>
          <rPr>
            <sz val="11"/>
            <color theme="1"/>
            <rFont val="Calibri"/>
            <family val="2"/>
            <scheme val="minor"/>
          </rPr>
          <t>======
ID#AAABbttILWg
PLANEACION    (2025-01-27 22:18:30)
Nuevo indicador no exiete linea base</t>
        </r>
      </text>
    </comment>
    <comment ref="E540" authorId="0" shapeId="0" xr:uid="{5D54694D-FEC8-4A26-949F-CA4FE5496223}">
      <text>
        <r>
          <rPr>
            <sz val="11"/>
            <color theme="1"/>
            <rFont val="Calibri"/>
            <family val="2"/>
            <scheme val="minor"/>
          </rPr>
          <t>======
ID#AAABbttIKmE
PLANEACION    (2025-01-27 22:18:29)
Nuevo indicador no exiete linea base</t>
        </r>
      </text>
    </comment>
    <comment ref="E541" authorId="0" shapeId="0" xr:uid="{E57EC5A6-910F-41AB-891F-D5608619D1F5}">
      <text>
        <r>
          <rPr>
            <sz val="11"/>
            <color theme="1"/>
            <rFont val="Calibri"/>
            <family val="2"/>
            <scheme val="minor"/>
          </rPr>
          <t>======
ID#AAABbttILSY
PLANEACION    (2025-01-27 22:18:30)
Nuevo indicador no exiete linea base</t>
        </r>
      </text>
    </comment>
    <comment ref="E542" authorId="0" shapeId="0" xr:uid="{2AB6E9F4-2B91-439C-8FDB-7E2F44830143}">
      <text>
        <r>
          <rPr>
            <sz val="11"/>
            <color theme="1"/>
            <rFont val="Calibri"/>
            <family val="2"/>
            <scheme val="minor"/>
          </rPr>
          <t>======
ID#AAABbtp0-Fs
PLANEACION    (2025-01-27 22:18:29)
Nuevo indicador no exiete linea base</t>
        </r>
      </text>
    </comment>
    <comment ref="E543" authorId="0" shapeId="0" xr:uid="{1FD149C0-E435-49D7-BA4F-E59AE7C0009A}">
      <text>
        <r>
          <rPr>
            <sz val="11"/>
            <color theme="1"/>
            <rFont val="Calibri"/>
            <family val="2"/>
            <scheme val="minor"/>
          </rPr>
          <t>======
ID#AAABbttILOI
PLANEACION    (2025-01-27 22:18:30)
Nuevo indicador no exiete linea base</t>
        </r>
      </text>
    </comment>
  </commentList>
</comments>
</file>

<file path=xl/sharedStrings.xml><?xml version="1.0" encoding="utf-8"?>
<sst xmlns="http://schemas.openxmlformats.org/spreadsheetml/2006/main" count="5125" uniqueCount="463">
  <si>
    <t>MISIÓN</t>
  </si>
  <si>
    <t>ACCIÓN</t>
  </si>
  <si>
    <t>SEDE</t>
  </si>
  <si>
    <t>UNIDAD DE MEDIDA
(1)</t>
  </si>
  <si>
    <t>LINEA BASE
2023
(2)</t>
  </si>
  <si>
    <t>META RESULTADO 2025
(3) = 2 + 4</t>
  </si>
  <si>
    <t>META PDI 2025
(4)</t>
  </si>
  <si>
    <t>ACUMULADO META LOGRADA
T2 2025</t>
  </si>
  <si>
    <t>INDICADOR DE EFICACIA
(METAS LOGRADAS / METAS PROYECTADAS)</t>
  </si>
  <si>
    <t>INDICADOR DE EFICIENCIA
(REC.EJEC. /REC. PROYEC.)</t>
  </si>
  <si>
    <t>INDICADOR DE EFECTIVIDAD
(EFICACIA * EFICIENCIA)</t>
  </si>
  <si>
    <t>PROYECTO</t>
  </si>
  <si>
    <t>TIPO META
(5)</t>
  </si>
  <si>
    <t>EJECUCIÓN ACUMULADA FIN T2 2025</t>
  </si>
  <si>
    <t>PROYECTADOS   2025</t>
  </si>
  <si>
    <t xml:space="preserve">DIFERENCIA </t>
  </si>
  <si>
    <t>EJECUTADO RP T2 2025</t>
  </si>
  <si>
    <t>EJECUCIÓN ACUMULADA T1 2025</t>
  </si>
  <si>
    <t>M1 GOBERNABILIDAD Y GOBERNANZA</t>
  </si>
  <si>
    <t>M1.PY.1.1: Analizar y ajustar la normatividad interna institucional para responder a las dinámicas del contexto</t>
  </si>
  <si>
    <t>GLOBAL</t>
  </si>
  <si>
    <t>Normatividad actualizada</t>
  </si>
  <si>
    <t>A</t>
  </si>
  <si>
    <t>NO APLICA</t>
  </si>
  <si>
    <t>Estructura orgánica</t>
  </si>
  <si>
    <t>TOTAL M1.PY.1: Revisión y actualización de la normatividad institucional</t>
  </si>
  <si>
    <t>M1.PY.2.1: Consolidar los procesos comunicativos de todos los proyectos y acciones de las funciones institucionaes.</t>
  </si>
  <si>
    <t>Producción de Programas  Institucionales digitales y escritos</t>
  </si>
  <si>
    <t>Producciones Radiales Emitidas</t>
  </si>
  <si>
    <t>Producción de Programas Audiovisuales</t>
  </si>
  <si>
    <t>Asesorias Realizadas</t>
  </si>
  <si>
    <t>Capacitacones Realizadas</t>
  </si>
  <si>
    <t>M1.PY.2.1: Consolidar los procesos comunicativos de todos los proyectos y acciones de las funciones institucionales.</t>
  </si>
  <si>
    <t>Personas Capacitadas</t>
  </si>
  <si>
    <t>Estartégias Implementadas</t>
  </si>
  <si>
    <t>TOTAL M1.PY.2: Consolidacion de los procesos comunicativos institucionales</t>
  </si>
  <si>
    <t>TOTAL M1 GOBERNABILIDAD Y GOBERNANZA</t>
  </si>
  <si>
    <t>M2 SOSTENIBILIDAD FINANCIERA</t>
  </si>
  <si>
    <t>M2.PY.1.1: Gestionar recursos financieros en diferentes fuentes de financiación</t>
  </si>
  <si>
    <t>Escala de remuneración para contratistas</t>
  </si>
  <si>
    <t>Programación de los recursos</t>
  </si>
  <si>
    <t>S</t>
  </si>
  <si>
    <t>Ejecución de los recursos</t>
  </si>
  <si>
    <t>TOTAL M2.PY.1: Gestión para diversificar de fuentes de financiacilón y la programación y ejecución de recursos</t>
  </si>
  <si>
    <t>TOTAL M2 SOSTENIBILIDAD FINANCIERA</t>
  </si>
  <si>
    <t>M3 REGIONALIZACIÓN</t>
  </si>
  <si>
    <t>M3.PY.1.1:Desarrollar los objetivos de la política de regionalización</t>
  </si>
  <si>
    <t>Condiciones académico administrativas</t>
  </si>
  <si>
    <t>políticas de intenacionalización</t>
  </si>
  <si>
    <t>Oferta académica pertinente</t>
  </si>
  <si>
    <t>Estrategias investigativas</t>
  </si>
  <si>
    <t>Alianzas UEES</t>
  </si>
  <si>
    <t>Estructura académico administsrativa</t>
  </si>
  <si>
    <t>TOTAL M3.PY.1: Desarrollar los objetivos de la política de regionalización</t>
  </si>
  <si>
    <t>TOTAL M3 REGIONALIZACIÓN</t>
  </si>
  <si>
    <t>M4 EXCELENCIA ACADÉMICA, PERTENENCIA, PERTINENCIA Y RELEVANCIA SOCIAL</t>
  </si>
  <si>
    <t>M4.PY.1.1:Revisar y reestructurar el proceso de admisión y selección docente</t>
  </si>
  <si>
    <t>Acuerdo política de selección y vinculación Docentes</t>
  </si>
  <si>
    <t>M4.PY.1.2: Desarrollar procesos de formación continúa, Capacitación pedagógica y Docente</t>
  </si>
  <si>
    <t>NEIVA</t>
  </si>
  <si>
    <t>Docentes capacitadoes en su área de enseñanza</t>
  </si>
  <si>
    <t>GARZÓN</t>
  </si>
  <si>
    <t>LA PLATA</t>
  </si>
  <si>
    <t>PITALITO</t>
  </si>
  <si>
    <t>Docentes capacitados en relaciones humanas</t>
  </si>
  <si>
    <t>Docentes capacitados en pedagogía</t>
  </si>
  <si>
    <t>Docentes con nivel en segunda lengua B2</t>
  </si>
  <si>
    <t>M4.PY.1.3: Formar recurso humano Docente de alto nivel</t>
  </si>
  <si>
    <t>Docentes con formación doctoral</t>
  </si>
  <si>
    <t>Docentes con estancia posdoctoral</t>
  </si>
  <si>
    <t>M4.PY.1.4: Fomentar la investigación y la producción académica</t>
  </si>
  <si>
    <t>Docentes actualizados en investigación por la VIPS</t>
  </si>
  <si>
    <t>SI</t>
  </si>
  <si>
    <t>M4.PY.1.5: Apoyar la internacionalización y visibilidad docente</t>
  </si>
  <si>
    <t>Intercambios internacionales Docentes salientes</t>
  </si>
  <si>
    <t>Intercambios nacionales Docentes salientes</t>
  </si>
  <si>
    <t>Intercambio internacionales  Docentes entrantes</t>
  </si>
  <si>
    <t>Intercambio nacionales  Docentes entrantes</t>
  </si>
  <si>
    <t>Cursos internacionales orientados</t>
  </si>
  <si>
    <t>M4.PY.1.6: Revisar y reestructurar la evaluación del desempeño docente</t>
  </si>
  <si>
    <t>Acuerdo política evaluación docente</t>
  </si>
  <si>
    <t>Implementación y seguimiento política evalulación docente</t>
  </si>
  <si>
    <t>M4.PY.1.7: Desarrollar estrategias para el reconocimiento y promoción profesoral</t>
  </si>
  <si>
    <t>Modelo de asignación méritos</t>
  </si>
  <si>
    <t>Docentes reconocidos</t>
  </si>
  <si>
    <t>TOTAL M4.PY.1: Sistema Integral de Desarrollo profesoral</t>
  </si>
  <si>
    <t>M4.PY.2.1: Atualzar las estructuras curriculares de la oferta de pregrado y postgrado</t>
  </si>
  <si>
    <t>Programas académicos actualizados con la nueva política curricular</t>
  </si>
  <si>
    <t>M4.PY.2.2: Desarrollar estrategias de Internacionalización del Curriculo</t>
  </si>
  <si>
    <t>Intercambios internacionales Estudiantes salientes</t>
  </si>
  <si>
    <t>Intercambios nacionales Estudiantes salientes</t>
  </si>
  <si>
    <t>Intercambio internacionales  Estudiantes entrantes</t>
  </si>
  <si>
    <t>Intercambio nacionales  Estudiantes entrantes</t>
  </si>
  <si>
    <t>Cursos internacionales tomados</t>
  </si>
  <si>
    <t>M4.PY.2.3: Incorporar tecnologias educativas avanzadas</t>
  </si>
  <si>
    <t>Tecnologías avanzadas implementadas</t>
  </si>
  <si>
    <t>% de uso de herramientas con tecnologías avanzadas por programa</t>
  </si>
  <si>
    <t>TOTAL M4.PY.2:  Innovación, Internacionalización y Transformación pedagógica curricular</t>
  </si>
  <si>
    <t>M4.PY.3.1: Implementar procesos de co-construcción activa entre Universidad-Empresa en la estructuración de políticas y procesos.</t>
  </si>
  <si>
    <t>Proyectos en colaboración UE</t>
  </si>
  <si>
    <t>Graduados vinculados en el sector productivo PC-UE</t>
  </si>
  <si>
    <t>M4.PY.3.2: Implementar estrategias institucionales de formación en competencias emprendedoras y de innovación.</t>
  </si>
  <si>
    <t>Programas académicos con componente flexible de emprendimiento implementado</t>
  </si>
  <si>
    <t>M4.PY.3.3: Fortalecer las alianzas público-privadas para prácticas profesionales,  pasantías y formación dúal.</t>
  </si>
  <si>
    <t>Convenios interinstitucionales implementados</t>
  </si>
  <si>
    <t>Pasantes y judicantes vinculados a organizaciones</t>
  </si>
  <si>
    <t>TOTAL M4.PY.3: Programa Integral de Desarrollo Profesional y el Emprendimiento</t>
  </si>
  <si>
    <t>M4.PY.4.1: Incluir procesos de Proyección Social contextualizada en la formación.</t>
  </si>
  <si>
    <t>Programas academicos articulados a proyección social</t>
  </si>
  <si>
    <t>M4.PY.4.2: Desarrollar procesos de interacción entre los programas académicos y los grupos de interés</t>
  </si>
  <si>
    <t>Actividades conjuntas entre los programas y grupos de interes</t>
  </si>
  <si>
    <t>M4.PY.4.3: Diseñar e implmentar herramientas de monitoreo del impacto de  los  procesos misionales</t>
  </si>
  <si>
    <t>Modelo medicion de impacto de los procesos misionales</t>
  </si>
  <si>
    <t>Implementacion del modelo medición impactos</t>
  </si>
  <si>
    <t>M4.PY.4.4: Adecuar las políticas y los criterios de admisión a los programas académicos.</t>
  </si>
  <si>
    <t xml:space="preserve">Acuerdo nueva  Política admisión </t>
  </si>
  <si>
    <t>Implemenmtación de la nueva Política</t>
  </si>
  <si>
    <t>M4.PY.4.5: Evaluar la continuidad de la actual oferta académica.</t>
  </si>
  <si>
    <t>Programas evaluados y reestructurados</t>
  </si>
  <si>
    <t>M4.PY.4.6: Analizar la pertinencia para la creación de nueva oferta académica de la Universidad.</t>
  </si>
  <si>
    <t>Programas pregrado modalidad presencial</t>
  </si>
  <si>
    <t>Programas de postgrado</t>
  </si>
  <si>
    <t>Nuevos Programas modalidad virtual e híbrida</t>
  </si>
  <si>
    <t>Inscripciones por promoción oferta académica</t>
  </si>
  <si>
    <t>Programas por ciclos propedéuticos</t>
  </si>
  <si>
    <t>TOTAL M4.PY.4: Actualización y Transformación de la oferta académica con Pertinencia Social y Académica</t>
  </si>
  <si>
    <t>M4.PY.5.1: Implementar el Modelo de Articulación de la educación superior con la educación media</t>
  </si>
  <si>
    <t>Modelo de articulación implementado</t>
  </si>
  <si>
    <t>M4.PY.5.2: Realizar el adecuado seguimiento al proceso de articulación de la educación superior con la educación media</t>
  </si>
  <si>
    <t>IEM articuladas</t>
  </si>
  <si>
    <t>TOTAL M4.PY.5: Articulación de la educación media con la educación superior y la formación para el trabajo y el desarrollo humano.</t>
  </si>
  <si>
    <t>M4.PY.6.1: Fomentar una cultura de la autoevaluación, autorregulación y mejora continua.</t>
  </si>
  <si>
    <t>Modelo diseñado SIAC institucional</t>
  </si>
  <si>
    <t xml:space="preserve">Programas con registro calificado basado en modelo SIAC </t>
  </si>
  <si>
    <t xml:space="preserve">Programas acreditados de alta calidad basado con el modelo SIAC </t>
  </si>
  <si>
    <t>Implentación y apropiación del modelo SIAC para la acreditación institucional de alta calidad</t>
  </si>
  <si>
    <t>M4.PY.6.2: Promover la acreditación en alta calidad de la institución y de los diferentes programas académicos.</t>
  </si>
  <si>
    <t xml:space="preserve">Número de programas  acreditados de alta calidad </t>
  </si>
  <si>
    <t>M4.PY.6.3: Fomentar la acreditación internacional de calidad  de programas</t>
  </si>
  <si>
    <t xml:space="preserve">Número de programas con acreditación internacional de alta calidad </t>
  </si>
  <si>
    <t>M4.PY.6.4: Definir lineamientos para la articulación del PDI con la planeación y los planes de mejoramiento de los programas de cada Facultad.</t>
  </si>
  <si>
    <t>Planes de mejoramiento articulados</t>
  </si>
  <si>
    <t>TOTAL  M4.PY.6: Consolidación del sistema interno de aseguramiento de la calidad - SIAC</t>
  </si>
  <si>
    <t>TOTAL M4 EXCELENCIA ACADÉMICA, PERTENENCIA, PERTINENCIA Y RELEVANCIA SOCIAL</t>
  </si>
  <si>
    <t>M5 MODERNIZACIÓN TECNOLÓGICA, TRANSFORMACIÓN DIGITAL E INFRAESTRUCTURA FÍSICA</t>
  </si>
  <si>
    <t>M5.PY.1.1: Realizar diagnósticos participativos para la mejora continua.</t>
  </si>
  <si>
    <t>Informe sobre campus virtual</t>
  </si>
  <si>
    <t>M5.PY.1.2: Desarrollar estrategias de Apropiación del Campus Virtual de manera integral</t>
  </si>
  <si>
    <t>Docentes capacitados en competencias digitales</t>
  </si>
  <si>
    <t>M5.PY.1.3: Fomentar el desarrollo de contenidos digitales y la creación de espacios para producción virtual</t>
  </si>
  <si>
    <t>Cursos</t>
  </si>
  <si>
    <t>M5.PY.1.4: Actualizar y sostener eI campus virtual de la Universidad</t>
  </si>
  <si>
    <t>Actualización del campus virtual</t>
  </si>
  <si>
    <t>TOTAL M5.PY.1: Consolidación y modernización de la infraestructura y plataformas para la educación digital.</t>
  </si>
  <si>
    <t>M5.PY.2.1: Implementar el plan de mantenimiento</t>
  </si>
  <si>
    <t>Plan Mantenimiento ejecutado</t>
  </si>
  <si>
    <t>M5.PY.2.2: Construir planta física</t>
  </si>
  <si>
    <t>Mts 2 Construidos</t>
  </si>
  <si>
    <t>M5.PY.2.3: Actualizar la infraestructura eléctrica y de telecomunicaciones</t>
  </si>
  <si>
    <t>Estudio Catastro de redes</t>
  </si>
  <si>
    <t>Mts 2 con redes actualizada</t>
  </si>
  <si>
    <t>M5.PY.2.4: Adecuar la planta física</t>
  </si>
  <si>
    <t>Mts 2  adecuados</t>
  </si>
  <si>
    <t>TOTAL M5.PY.2: Desarrollo de la infraestructura FISICA de la institución</t>
  </si>
  <si>
    <t>M5.PY.3.1:  Garantizar el servicio de internet de manera óptima</t>
  </si>
  <si>
    <t xml:space="preserve">Megas </t>
  </si>
  <si>
    <t>TOTAL M5.PY.3: Fortalecimiento de la infraestructura TECNOLÓGICA de la institución.</t>
  </si>
  <si>
    <t>M5.PY.4.1: Dotar los diferentes espacios fisicos</t>
  </si>
  <si>
    <t xml:space="preserve"> Laboratorios Dotados</t>
  </si>
  <si>
    <t>Aulas dotadas con ayudas audivisuales</t>
  </si>
  <si>
    <t>Aulas hibridas dotadas</t>
  </si>
  <si>
    <t>Aulas dotadas para modelo pedagogico STEM+</t>
  </si>
  <si>
    <t>Dotación auditorios</t>
  </si>
  <si>
    <t>Dotación muebles bibliotecas</t>
  </si>
  <si>
    <t>Dotación oficinas</t>
  </si>
  <si>
    <t>Dotación emisora institucional</t>
  </si>
  <si>
    <t>Mantenimiento de la dotación de laboratorios</t>
  </si>
  <si>
    <t>Mantenimiento de la dotación de aulas</t>
  </si>
  <si>
    <t>Mantenimiento de la dotación de auditorios</t>
  </si>
  <si>
    <t>Mantenimiento de la dotación de bibliotecas</t>
  </si>
  <si>
    <t>Mantenimiento de la dotación de oficinas</t>
  </si>
  <si>
    <t>Mantenimiento de la dotación emisora institucional</t>
  </si>
  <si>
    <t>Insumos para laboratorios</t>
  </si>
  <si>
    <t>Bibliografía fisica y Digital</t>
  </si>
  <si>
    <t>Acceso a bases de datos (bibliografía)</t>
  </si>
  <si>
    <t>TOTAL M5.PY.4: Dotación de la infraestructura física y tecnológica de la institución</t>
  </si>
  <si>
    <t>M5.PY.5.1: Desarrollar nuevos aplicativos que soporten los procesos Institucionales</t>
  </si>
  <si>
    <t>Nuevos aplicativos</t>
  </si>
  <si>
    <t>M5.PY.5.2: Adecuar y mantener los aplicativos que soporten los procesos Institucionales</t>
  </si>
  <si>
    <t>Aplicativos mantenidos</t>
  </si>
  <si>
    <t>M5.PY.5.3: Adquirir y renovar licencias de software</t>
  </si>
  <si>
    <t>Licencias nuevas y renovadas</t>
  </si>
  <si>
    <t>M5.PY.5.4: Realizar mantenimiento preventivo y correctivo de los equipos de computo</t>
  </si>
  <si>
    <t>Equipos adecuados y mantenidos</t>
  </si>
  <si>
    <t>M5.PY.5.5: Adquisición de equipos y elementos de cómputo, comunicaciones y servidores</t>
  </si>
  <si>
    <t>Equipos y elementos adquiridos</t>
  </si>
  <si>
    <t>M5.PY.5.6: Fortalecer los sistemas de gestión</t>
  </si>
  <si>
    <t>Certificación en la norma NTC ISO 9001:2015</t>
  </si>
  <si>
    <t>Certificación en la norma NTC ISO 14001</t>
  </si>
  <si>
    <t>Certificaciones norma NTC  ISO 45001</t>
  </si>
  <si>
    <t>Certificaciones norma (ISO 27001:2022</t>
  </si>
  <si>
    <t>Certificaciones norma (ISO 27701:2019</t>
  </si>
  <si>
    <t>Implementación del Sistema de Gestión Documental</t>
  </si>
  <si>
    <t>Procesos con sistema de planeación</t>
  </si>
  <si>
    <t>Certificacion norma (17025) Pruebas de 2 laboratorios</t>
  </si>
  <si>
    <t xml:space="preserve">TOTAL M5.PY.5: Modernización, automatización e Integración de los sistemas de información y gestión universitaria </t>
  </si>
  <si>
    <t>TOTAL M5 MODERNIZACIÓN TECNOLÓGICA, TRANSFORMACIÓN DIGITAL E INFRAESTRUCTURA FÍSICA</t>
  </si>
  <si>
    <t>M6 INVESTIGACIÓN, CONOCIMIENTO, TERRITORIO, DESARROLLO Y COMPETITIVIDAD</t>
  </si>
  <si>
    <t>M6.PY.1.1: Fortalecer y consolidar grupos, centros, redes de conocimiento y semilleros de investigación</t>
  </si>
  <si>
    <t>Proyectos menor cuantías terminados</t>
  </si>
  <si>
    <t>Proyectos mediana cuantía terminados</t>
  </si>
  <si>
    <t>Proyectos mayor cuantía terminados</t>
  </si>
  <si>
    <t>Proyectos Interfacultades terminados</t>
  </si>
  <si>
    <t>M6.PY.1.2: Gestionar Investigación - Gestión del conocimiento y tecnología</t>
  </si>
  <si>
    <t xml:space="preserve"> Concesión de derechos de Propiedad Industrial otorgados</t>
  </si>
  <si>
    <t>Derechos de propiedad industrial comercializados, licenciados y transferidos</t>
  </si>
  <si>
    <t>Validaciones</t>
  </si>
  <si>
    <t>Procesos de vigilancia científico tecnológica</t>
  </si>
  <si>
    <t>M6.PY.1.3: Fortalecer las capacidades investigativas de los centros y grupos de investigación como unidades básicas para el desarrollo del ecosistema de CTeI articulado a las necesidades Territoriales.</t>
  </si>
  <si>
    <t>consolidacion de grupos de investigacion (FORMALIZADOS)</t>
  </si>
  <si>
    <t>SD</t>
  </si>
  <si>
    <t>consolidacion de grupos de investigacion (CATEGORIZADOS)</t>
  </si>
  <si>
    <t>Docentes investigadores categorizados</t>
  </si>
  <si>
    <t xml:space="preserve">Consolidacion Centros de Investigación [Formalizados] </t>
  </si>
  <si>
    <t xml:space="preserve">Consolidacion Centros de Investigación [Reconocidos SNCTeI] </t>
  </si>
  <si>
    <t>M6.PY.1.4: Fomentar procesos de desarrollo y apropiación de una cultura de la ética, bioética e integridad científica</t>
  </si>
  <si>
    <t>Comites de bioetica e integridad cientifica en servicio</t>
  </si>
  <si>
    <t>TOTAL M6.PY.1: Fortalecimiento del ecosistema de investigación, innovación, emprendimiento, transferencia de conocimiento, tecnología y competitividad</t>
  </si>
  <si>
    <t>M6.PY.2.1: Fortalecer las alianzas entre la universidad, estado, empresa, sociedad.</t>
  </si>
  <si>
    <t>Proyectos ejecutados SGR</t>
  </si>
  <si>
    <t>Convenios ejecutados para el desarrollo programas-proyectos territoriales</t>
  </si>
  <si>
    <t>Red innovación y competitividad en operación</t>
  </si>
  <si>
    <t>Presencia institucional en eventos regionales, nacionales e internacionales</t>
  </si>
  <si>
    <t>Eventos organizados en alianza UEES</t>
  </si>
  <si>
    <t>Asesorias en linemientos para política pública en el marco UEES</t>
  </si>
  <si>
    <t>TOTAL M6.PY.2: Fortalecimiento y dinamización de la cuádruple hélice (Universidad, empresa, estado, sociedad)</t>
  </si>
  <si>
    <t>M6.PY.3.1: Formar a través de la Investigación para garantizar la consolidación de la cadena formativa de Investigación</t>
  </si>
  <si>
    <t>Estudiantes de educación básica y media en iniciativas de investigación</t>
  </si>
  <si>
    <t>Proyectos de semilleros terminados</t>
  </si>
  <si>
    <t>Proyectos trabajos de grado  terminados</t>
  </si>
  <si>
    <t>Proyectos  Tesis de Maestríass terminados</t>
  </si>
  <si>
    <t>Proyectos  Tesis de Doctorados terminados</t>
  </si>
  <si>
    <t>Proyectos Jóvenes Investigadores terminados</t>
  </si>
  <si>
    <t>Programas de doctorado apoyados</t>
  </si>
  <si>
    <t>M6.PY.3.2: Desarrollo de alianzas estratégicas que garanticen la sostenibilidad técnica y financiera de la cadena formativa en investigación en la región.</t>
  </si>
  <si>
    <t xml:space="preserve">Convenios de cooperacion en investigacion ejecutados </t>
  </si>
  <si>
    <t>M6.PY.3.3: Formar en Investigación e Integración institucional al sistema regional y nacional de innovacion y competitividad</t>
  </si>
  <si>
    <t>Experiencias de  investigacion (pre y pos) orientados por Grupos de Investigacion</t>
  </si>
  <si>
    <t xml:space="preserve">Actividades de formacion en investigacion </t>
  </si>
  <si>
    <t>TOTAL M6.PY.3: Fortalecimiento de las capacidades y la cultura de investigación (Cadena Formativa de Investigación)</t>
  </si>
  <si>
    <t>M6.PY.4.1: Divulgar los desarrollos de los procesos de Ciencia, Tecnología, Innovación y Emprendimiento</t>
  </si>
  <si>
    <t>Eventos cientificos nacionales organizados</t>
  </si>
  <si>
    <t>Eventos cientificos internacionales organizados</t>
  </si>
  <si>
    <t>Ponencias internacionales realizadas</t>
  </si>
  <si>
    <t>Ponencias nacionales realizadas</t>
  </si>
  <si>
    <t>Participación en ferias de libros</t>
  </si>
  <si>
    <t>Vinculación y desarrollo en redes académicas e investigativas</t>
  </si>
  <si>
    <t>Feria de emprendimiento e innovacion</t>
  </si>
  <si>
    <t>Apoyo para publicacion de articulos cientificos</t>
  </si>
  <si>
    <t xml:space="preserve">Publicación de articulos cientificos </t>
  </si>
  <si>
    <t xml:space="preserve">M6.PY.4.2: Consolidar centros de ciencia como espacios de innovación, apropiación y transferencia del conocimiento. </t>
  </si>
  <si>
    <t>Proyectos centro de ciencias financiados con SGR y otras instituciones.</t>
  </si>
  <si>
    <t>M6.PY.4.3: Fortalecer y desarrollar los procesos editoriales de la Universidad Surcolombiana</t>
  </si>
  <si>
    <t>Revistas publicadas en OJS</t>
  </si>
  <si>
    <t>Indexaciones en bases de datos científicas</t>
  </si>
  <si>
    <t>Revistas categorizadas publindex</t>
  </si>
  <si>
    <t>Sostenimieneto categorización Publindex</t>
  </si>
  <si>
    <t>Libros Publicados por la editorial</t>
  </si>
  <si>
    <t>TOTAL M6.PY4: Apropiación, difusión y divulgación del conocimiento científico tecnológico</t>
  </si>
  <si>
    <t xml:space="preserve">M6.PY.5.1: Fortalecer el sistema de Proyección Social </t>
  </si>
  <si>
    <t>Macroproyectos ejecutados</t>
  </si>
  <si>
    <t>Proyectos RSU ejecutados</t>
  </si>
  <si>
    <t>Seminarios</t>
  </si>
  <si>
    <t>Diplomados</t>
  </si>
  <si>
    <t>Simposio</t>
  </si>
  <si>
    <t>Cursos y talleres</t>
  </si>
  <si>
    <t xml:space="preserve">M6.PY.5.2: Implementar estrategias para la oferta académica y de capacitación a los diferentes sectores económicos </t>
  </si>
  <si>
    <t>Asesorias contable / empresarial CIE</t>
  </si>
  <si>
    <t>Acompañamiento contable / empresarial CIE</t>
  </si>
  <si>
    <t>Personas beneficiarias USAP</t>
  </si>
  <si>
    <t>Procesos de conciliación atendidos CCON</t>
  </si>
  <si>
    <t>Audiencias atendidas CCON</t>
  </si>
  <si>
    <t>Asesorias C.juridico</t>
  </si>
  <si>
    <t>Acompañamiento C. juridicos</t>
  </si>
  <si>
    <t>Asesorias en emprendimiento</t>
  </si>
  <si>
    <t>Iniciativas emprendedoras registradas CEI</t>
  </si>
  <si>
    <t>Personas capacitadas en emprendimiento</t>
  </si>
  <si>
    <t>Personas capacitadas en marco del proyecto de ciencia para la PAZ y la justicia social</t>
  </si>
  <si>
    <t>Personas capacitadas en marco del proyecto de ciencia para la PAZ</t>
  </si>
  <si>
    <t>M6.PY.5.3: Participar en convocatorias nacionales e internacionales a proyectos que integren proyección social, formación, desarrollo tecnológico y emprendimiento.</t>
  </si>
  <si>
    <t>Proyectos de innovación aprobados</t>
  </si>
  <si>
    <t>TOTAL M6.PY.5: Fortalecimiento de procesos de responsabilidad y transformación social</t>
  </si>
  <si>
    <t>TOTAL M6 INVESTIGACIÓN, CONOCIMIENTO, TERRITORIO, DESARROLLO Y COMPETITIVIDAD</t>
  </si>
  <si>
    <t>M7 BIENESTAR Y FORMACIÓN SOCIO-HUMANÍSTICA</t>
  </si>
  <si>
    <t>M7.PY.1.1: Fomentar la salud integral con programas de promoción y prevención</t>
  </si>
  <si>
    <t xml:space="preserve">Consultas de Salud Física, visual, auditiva </t>
  </si>
  <si>
    <t>Consulta de Cuidado de la salud bucal</t>
  </si>
  <si>
    <t>Consulta de salud mental</t>
  </si>
  <si>
    <t>Campañas de salud sexual y reproductiva</t>
  </si>
  <si>
    <t>PyP . campañas médica</t>
  </si>
  <si>
    <t>PyP . Campañas odontológica</t>
  </si>
  <si>
    <t>PyP campañas psicológica en Población Vulnerable</t>
  </si>
  <si>
    <t>Intervención integral para el manejo del Consumo de Sustancias Psicoactivas</t>
  </si>
  <si>
    <t xml:space="preserve">Asistentes Formación sanologíca </t>
  </si>
  <si>
    <t>M7.PY.1.2: Incentivar la actividad física, deporte y recreación</t>
  </si>
  <si>
    <t>Eventos de Formación Deportiva en las diferentes disciplinas.</t>
  </si>
  <si>
    <t>Eventos Representación . Competitiva</t>
  </si>
  <si>
    <t>Eventos  Recreación y Aprovechamiento del Tiempo Libre</t>
  </si>
  <si>
    <t>Atenciones Kinesiología y rehabilitación deportiva</t>
  </si>
  <si>
    <t>Atenciónes en psicologia deportiva</t>
  </si>
  <si>
    <t>M7.PY.1.3: Promover la actividad artística y cultural</t>
  </si>
  <si>
    <t>Talleres de Formación en modalidades artístiscas</t>
  </si>
  <si>
    <t>Talleres de Recreación en modalidades artísticas</t>
  </si>
  <si>
    <t>Puestas en escena de los grupos artísticos</t>
  </si>
  <si>
    <t>M7.PY.1.4: Fortalecer el Apoyo Académico</t>
  </si>
  <si>
    <t>Beneficiario Becas y apoyos socioeconómicos</t>
  </si>
  <si>
    <t>Estudiantes beneficiados Subsidio a la Alimentación</t>
  </si>
  <si>
    <t>Esstudiantes beneficiados Subsidio a la Alimentación</t>
  </si>
  <si>
    <t>Beneficiarios Apoyo tecnolólogico educativo</t>
  </si>
  <si>
    <t xml:space="preserve">Beneficiarios Apoyo tecnolólogico educativo </t>
  </si>
  <si>
    <t>Beneficiarios Apoyo medios de transporte - biciusco</t>
  </si>
  <si>
    <t>Beneficiarios de acompañamiento Académico inicial (Semestre cero) - Estudiantes</t>
  </si>
  <si>
    <t>Acompañamiento Académico inicial (Semestre cero) - Estudiantes</t>
  </si>
  <si>
    <t>Saber Pro - Estudiantes capacitados</t>
  </si>
  <si>
    <t>Consejerias académicas a Estudiantes</t>
  </si>
  <si>
    <t>M7.PY.1.5: Fortalecer el Desarrollo humano</t>
  </si>
  <si>
    <t>Inducción institucional a estudiantes nuevos - asistentes</t>
  </si>
  <si>
    <t>Inducción institucional a Docentes nuevos - asistentes</t>
  </si>
  <si>
    <t>Inducción institucional a Admitivos y Contratistas nuevos - asistentes</t>
  </si>
  <si>
    <t xml:space="preserve"> Interacción entre los integrantes de la comunidad universitaria - asistentes</t>
  </si>
  <si>
    <t xml:space="preserve">Atención a la población con enfoque diferencial </t>
  </si>
  <si>
    <t>Actualización en el área de trabajo</t>
  </si>
  <si>
    <t>Formación de funcionarios en el área de trabajo</t>
  </si>
  <si>
    <t>TOTAL M7.PY.1: Cultura del Bienestar Universitario (calidad de vida, construcción de comunidad, formación integral y desarrollo humano)</t>
  </si>
  <si>
    <t>M7.PY.2,1: Fomentar la identidad en el currículo académico</t>
  </si>
  <si>
    <t>PEU evaluado</t>
  </si>
  <si>
    <t>PEU actualizado</t>
  </si>
  <si>
    <t>M7.PY.2,2: Generar estrategias para la apropiación de los rasgos distintivos de los programas académicos.</t>
  </si>
  <si>
    <t>PEU Implementado</t>
  </si>
  <si>
    <t>M7.PY.2,3: Crear espacios de Integración para la sinergia en las funciones misionales</t>
  </si>
  <si>
    <t>Encuentros de trabajo colaborativo realizados</t>
  </si>
  <si>
    <t>M7.PY.2,4: Vinculación de la identidad con los retos estratégicos</t>
  </si>
  <si>
    <t>ADN universitario evaluado</t>
  </si>
  <si>
    <t>TOTAL M7.PY.2: Construcción de la identidad institucional (ADN universitario)</t>
  </si>
  <si>
    <t>TOTAL  M7 BIENESTAR Y FORMACIÓN SOCIO-HUMANÍSTICA</t>
  </si>
  <si>
    <t>Oficina Asesora de Planeación</t>
  </si>
  <si>
    <t>Indices series de empalme - Dane</t>
  </si>
  <si>
    <t>Dic. 2024</t>
  </si>
  <si>
    <t>% 
AVANCE</t>
  </si>
  <si>
    <t xml:space="preserve"> Análisis del impacto de la práctica docente en la facultad de educación de una Universidad Publica</t>
  </si>
  <si>
    <t>Pandemia e incidencia académica en los programas de pregrado de la Facultad De Ciencias Exactas Y Naturales periodo 2020-2022. Código: 3842</t>
  </si>
  <si>
    <t>CONTRATO DE FINANCIAMIENTO DE RECUPERACION CONTIGENTE N -0764-2022 CELEBRADO ENTRE EL INSTITUTO COLOMBIANO DE CREDITO EDUCATIVO  Y ESTUDIOS TECNICOS EN EL EXTERIOR -ICETEX- MINISTERIO DE CIENCIA, TECNOLOGIA E INNOVACION Y UNIVERSIDAD SURCOLOMBIANA</t>
  </si>
  <si>
    <t>Proyecto 1</t>
  </si>
  <si>
    <t>Eficacia de un plan de cuidados de Enfermería en el manejo del dolor en pacientes de posoperatorio de revascularización miocárdica</t>
  </si>
  <si>
    <t>Estado del arte en torno a la política desde la perspectiva teórica de Chantal Mouffe. Código: 3856</t>
  </si>
  <si>
    <t>CONVENIO ESPECIAL DE COOPERACIÓN  N° 19-2022 CELEBRADO ENTRE EL DEPARTAMENTO DEL HUILA -DEPARTAMENTO ADMINISTRATIVO DE PLANEACIÓN Y UNIVERSIDAD SURCOLOMBIANA</t>
  </si>
  <si>
    <t>Memorias históricas del conflicto armado en los desplazados por la violencia en la comuna seis de la ciudad de Neiva: una mirada prospectiva desde las expresiones motrices para la reconfiguración del tejido social</t>
  </si>
  <si>
    <t>Experiencias de las mujeres en relación al proceso de atención del parto: una revisión integrativa. Código: 3865</t>
  </si>
  <si>
    <t xml:space="preserve">CONVENIO DE COOPERCIÓN ENTRE AGROSAVIA 2096-01 - BPIN 2020000100166 Y LA UNIVERSIDAD SURCOLOMBIANA </t>
  </si>
  <si>
    <t>Expresión de microRNAs asociados al factor de crecimiento endotelial vascular (VEGF) presentes en cancer gastrointestinal</t>
  </si>
  <si>
    <t>Clasificación de la porosidad en rocas de rocas carbonatadas de la formación Hondita, en los sectores de la Vereda UPAR municipios de Yaguará y Vereda Bombona del municipio de Palermo – Huila, Colombia.  Código: 3926</t>
  </si>
  <si>
    <t>CONVENIO ESPECIAL DE COOPERACIÓN No 230 DE 2023 SUSCRITO ENTRE LA CORPORACION AUTONOMA REGIONAL DEL ALTO MAGDALENA Y LA UNIVERSIDAD SURCOLOMBIANA</t>
  </si>
  <si>
    <t xml:space="preserve"> El tratamiento en la detención de menores infractores en los municipios de Garzón, Neiva, Pitalito y La Plata entre los años 2007 al 2018</t>
  </si>
  <si>
    <t>Clasificación de la porosidad en rocas de rocas carbonatadas de la formación Lomagorda, en los sectores de la Vereda UPAR municipios de Yaguará y Vereda Bombona del municipio de Palermo – Huila, Colombia.  Código: 3938</t>
  </si>
  <si>
    <t>CONTRATO INTERADMINISTRATIVO No. 1218 DE 2023 CELEBRADO ENTRE EL DEPARTAMENTO DEL HUILA — SECRETARÍA DE EDUCACION Y UNIVERSIDAD SURCOLOMBIANA</t>
  </si>
  <si>
    <t>Desarrollo local y organismos de acción comunal en Paicol,  Huila, Colombia</t>
  </si>
  <si>
    <t>Estado del arte en torno a la política desde la perspectiva teórica de Hannah Arendt.  Código: 3898</t>
  </si>
  <si>
    <t xml:space="preserve"> CONVENIO INTERADMINISTRATIVO No. 019 DE 2023 CELEBRADO ENTRE EL MUNICIPIO DE PITALITO Y LA UNIVERSIDAD SURCOLOMBIANA</t>
  </si>
  <si>
    <t>Efectividad del tratamiento con ruta sanológica con tratamiento usual en Mujeres con diagnóstico de sindrome de fibromialgia entre 30 y 40 años de edad atendidas en IPS para fortalecer el estilo y la calidad de vida, en el 2020 un estudio causa experimental. Codigo:  3442</t>
  </si>
  <si>
    <t>Pacto de cláusulas abusivas en los contratos de prestación de servicios de comunicaciones móviles en Colombia periodo 2000 - 2019.  Código: 3584</t>
  </si>
  <si>
    <t>CONTRATO DE FINANCIACION DE RECUPERACION CONTINGENTE No 112721-164-2023 CELEBRADO ENTRE LA FIDUCIARIA COLOMBIANA DE COMERCIO EXTERIOR S.A FIDUCOLDEX ACTUANDO COMO VOCERA Y ADMINISTRADORA DEL FONDO NACIONAL DE FINANCIAMIENTO, PARA LA CIENCIA, LA TECNOLOGIA Y LA INNOVACION, FONDO FRANCISCO JOSE DE CALDAS Y UNIVERSIDAD SURCOLOMBIANA</t>
  </si>
  <si>
    <t>Teoría de rango medio de enfermería de baja alfabetización en salud: desarrollo de una derivación teórica. Código: 3925</t>
  </si>
  <si>
    <t>Ensayos de eliminación del banco de semillas del suelo en un pastizal de Brachiaria sp en el plan de restauración ecológica de la Central Hidroeléctrica el Quimbo – el Agrado, Huila.  Código: 3609</t>
  </si>
  <si>
    <t>CONTRATO DE FINANCIAMIENTO DE RECUPERACION CONTIGENTE No 641-2023 CELEBRADO ENTRE EL INSTITUTO COLOMBIANO DE CREDITO EDUCATIVO  Y ESTUDIOS TECNICOS EN EL EXTERIOR -ICETEX- MINISTERIO DE CIENCIA, TECNOLOGIA E INNOVACION Y UNIVERSIDAD SURCOLOMBIANA</t>
  </si>
  <si>
    <t>Defensa de la Constitución vista desde las decisiones delas cortes y tribunales constitucionales de Colombia, Bolivia, Ecuador y Perú. Código: 3939</t>
  </si>
  <si>
    <t>Proceso de adaptación al cambio climático a través de la Reforestación del bosque ubicado en el barrio de Cándido de Neiva.  Código: 3858</t>
  </si>
  <si>
    <t>CONVENIO ESPECIAL DE COOPERACIÓN No. 112721 - 030 - 2025 CELEBRADO ENTRE FIDUCIARIA COLOMBIANA DE COMERCIO EXTERIOR S.A FIDUCOLDEX ACTUANDO COMO VOCERA Y ADMINISTARDORA DEL FONDO NACIONAL DE FINANCIAMIENTO PARA LA CIENCIA, LA TECNOLOGIA Y LA INNOVACIÓN, FONDO FRANCISCO JOSÉ DE CALDAS, EL MINISTERIO DE CIENCIA, TECNOLOGIA E INNOVACIÓN Y LA UNIVERSIDAD SURCOLOMBIANA.</t>
  </si>
  <si>
    <t>Pre-service teachers’ conceptions and practices on language assessment. Código: 3945</t>
  </si>
  <si>
    <t>Efectos del control de los inventarios en la rentabilidad de las empresas manufactureras de Neiva, Huila.  Código: 3910</t>
  </si>
  <si>
    <t>CONVENIO DE ASOCIACIÓN No. 446 de 2024CELEBRADO ENTRE LA CORPORACIÓN AUTONOMA REGIONAL DEL ALTO MAGDALENA CAM Y LA UNIVERSIDAD SURCOLOMBIANA.</t>
  </si>
  <si>
    <t>Análisis criminológico-jurídico del feminicidio en los departamentos de Antioquia, Atlántico, Bogotá y Valle del Cauca desde el año 2016 al año 2022. Código: 3832</t>
  </si>
  <si>
    <t>Niveles de interferón gamma y monocitos productores de interleuquina 12 en la inmunodeficiencia común variable.  Código: 3617</t>
  </si>
  <si>
    <t>Comparación de la oportunidad diagnóstica para lepra en el departamento del Huila (Colombia). Código: 3840</t>
  </si>
  <si>
    <t>Manual de políticas y procedimientos que las cooperativas cafeteras del Huila deberan establecer para incorporar a la contabilidad el sistema de gestión ambiental. Código: 3937</t>
  </si>
  <si>
    <t>Aplicativo Móvil TRAPES. Código: 3846</t>
  </si>
  <si>
    <t>Analisis del impacto d elos egresados de la licenciatura en ingles (y denominaciones afines) a través de una mi8rada a sus experiencias educativas. Código: 3839</t>
  </si>
  <si>
    <t>El derecho al buen nombre y a la intimidad en el ejercicio del periodismo en Colombia (2012-2022). Código: 3864</t>
  </si>
  <si>
    <t>Situación laboral de la población femenina perteneciente a la jornada nocturna de la Universidad Surcolombiana en las sedes de Garzón, La Plata y Pitalito en el año 2022</t>
  </si>
  <si>
    <t>Evaluacion del efecto de fermeto del mucilago de café como herbicida natural. Código: 3526</t>
  </si>
  <si>
    <t>Estrategias financieras que adoptaron las familias clasificadas en los grupos A y B del SISBEN en de la zona urbana del municipio de Garzón, para afrontar el incremento de la inflación en el año 2023 e impulsar el crecimiento económico y la construcción de ciudades y comunidades sostenibles. Código: 4191</t>
  </si>
  <si>
    <t>Prácticas financieras de los estudiantes de la Facultad de Economia y Administración de las sedes regionales de la Universidad Surcolombiana</t>
  </si>
  <si>
    <t>Eslabón de la transformación en la cadena de valor del café tostado y molido en el Sur del Huila.</t>
  </si>
  <si>
    <t>Factores de propensión en la creación de los destinos Ecoturísticos en los municipios de San Agustín, Isnos y Pitalito en la pospandemia. Código: 3868</t>
  </si>
  <si>
    <t>Viabilidad de la guadua como tubería en el drenaje agrícola de la USCO - Pitalito. Codigo: 3909</t>
  </si>
  <si>
    <t>ENOTURISMO, una ventana al desarrollo del Huila. Código: 3847</t>
  </si>
  <si>
    <t>Remediación de suelos contaminados con metales pesados y compuestos organoclorados a través de la enmienda con biocarbones obtenidos mediante la transformación termoquímica de residuos agroindustriales. Codigo: 3876.</t>
  </si>
  <si>
    <t>Sistematización de las experiencias de práctica profesional de los estudiantes del pregrado de ciencia política de la Universidad Surcolombiana entre los semestres 2016-2 y 2021-2.  Código: 3882</t>
  </si>
  <si>
    <t>Retos que afrontaron las emisoras universitarias del sur de Colombia para impartir Educación ambiental. Caso de las emisoras de las universidades públicas de Cauca, Nariño, Caquetá y Huila en el periodo 2015 – 2020. Código: 3807</t>
  </si>
  <si>
    <t>Diseño de micro-central hidroeléctrica tipo Michell Banki de 20 kW para la Asociación de usuarios del Canal Iguá USOIGUA.  Código: 3811</t>
  </si>
  <si>
    <t>Escuela de métodos alternativos para la solución de conflictos en la zona de reserva campesina del Pato-Balsillas – Diagnostico. Código: 3916</t>
  </si>
  <si>
    <t>Sistematización de las experiencias de investigación que han realizado los estudiantes del pregrado de ciencia política de la Universidad Surcolombiana como opción de grado (2015 y 2021).  Código: 3854</t>
  </si>
  <si>
    <t>Eficacia del derecho a la participación ciudadana en Colombia en la fumigación con glifosato, fracking y explotación minero-energética. Código: 3883</t>
  </si>
  <si>
    <t>Evaluación de las propiedades físicas del suelo preparado mediante el uso del cincel rígido para efectos del rendimiento en el cultivo de arroz (Oriza Sativa L.) en la Granja Experimental de la Universidad Surcolombiana, Palermo - Huila. Código: 3707</t>
  </si>
  <si>
    <t>Semblanzas, Historia y Evolución de la Facultad de Economía y Administración de la Universidad Surcolombiana, Huila, Colombia. Código: 3945</t>
  </si>
  <si>
    <t>Relación de los consumos musicales de los jóvenes estudiantes de pregrado de la Universidad Surcolombiana, sede Neiva, con sus formas de comunicación e identidades culturales, durante el 2024. Código: 4178</t>
  </si>
  <si>
    <t>Emociones y actitudes del estudiantado de básica secundaria de instituciones educativas oficiales del departamento del Huila y su relación con el aprendizaje de la física. Código: 3928</t>
  </si>
  <si>
    <t>Efectos y narrativas sobre el bienestar psicológico de un programa de musicoterapia en población infantil con diagnóstico oncológico. Código: 4199</t>
  </si>
  <si>
    <t>Efectos de la presión sobre la densidad de estados fotónicos en un biosensor fotónico compuesto por poliestireno. Código: 3890</t>
  </si>
  <si>
    <t>Construcciones creativo-colaborativas de proyectos de vida en adolescentes. Código: 4201</t>
  </si>
  <si>
    <t>Diseño de lineamientos para una política lingüística universitaria acorde con la realidad ecolingüística glocal y sugerencias para la implementación de su respectiva planificación lingüística. El caso de la Universidad Surcolombiana. Código: 4162</t>
  </si>
  <si>
    <t>Condiciones socioespaciales, sentido de comunidad y caminabilidad del espacio público en la ciudad de Neiva: Un análisis con perspectiva de género. Código: 4182</t>
  </si>
  <si>
    <t>Fortalecimiento de los Procesos Artesanales de las madres cabeza de hogar del asentamiento Villa Colombia de la ciudad de Neiva, como un espacio para la construcción de su proyecto de vida. Código: 4183</t>
  </si>
  <si>
    <t>Consejos Municipales de la Juventud y formas de la participación juvenil en el Huila. Una apuesta para su fortalecimiento. Código: 4202</t>
  </si>
  <si>
    <t>Emociones y actitudes del estudiantado de básica secundaria de instituciones educativas oficiales del departamento del Huila y  su relación con el aprendizaje de la biología en la construcción de nuevas ciudadanías para la salud y el bienestar (ODS 3). Código: 4249</t>
  </si>
  <si>
    <t>Explorando el significado de la soledad en los cuidadores informales: un análisis fenomenológico hermenéutico. Código: 4356</t>
  </si>
  <si>
    <t>Memorias constructoras de paz en el marco del conflicto armado colombiano con perspectiva interseccional. Código: 4188</t>
  </si>
  <si>
    <t>Seguimiento a la agenda pública de economía social y solidaria en el municipio de Neiva. Código: 3920</t>
  </si>
  <si>
    <t>Efectos de un programa neuroeducativo para el desarrollo socioemocional de los niños y adolescentes a partir del reconocimiento de bases neurobiológicas de indicios de depresión. Código: 4369</t>
  </si>
  <si>
    <t>Efectos de la tecnología en los procesos de intervención para la adopción del rol de cuidador de la persona con ECNT, en su calidad de vida, apoyo social y niveles de sobrecarga. Código: 3656</t>
  </si>
  <si>
    <t>Estudio de plaquetas humanas como modelo fisiopatológico y de desenlace clínico de arbovirosis pediátricas. Código: 3660</t>
  </si>
  <si>
    <t>Reestructuración Curricular de los programas académicos de Pregrado de la Universidad. Código: 3628</t>
  </si>
  <si>
    <t>Ambientes colaborativos-democráticos, una estrategia para fortalecer la invención.  Código: 3652</t>
  </si>
  <si>
    <t>Las Mujeres Campesinas del Departamento del Huila: Sus Haceres y Saberes. Código: 3623</t>
  </si>
  <si>
    <t>Criopreservación seminal de cuatro especies de peces de la cuenca del Magdalena para la producción de alevinos con fines de diversificación de la acuicultura y fortalecimiento de actividades de repoblamiento. Código: 3635.</t>
  </si>
  <si>
    <t>Cultivos iniciadores incorporados en la fermentación de café (Coffee arabica), su efecto en la calidad en taza y evaluación del potencial probiótico. Código: 3631</t>
  </si>
  <si>
    <t>Estudio del almacenamiento del café especial tostado en grano y molido origen Huila (Coffea arábica L.) bajo atmósferas modificadas y su influencia en la frescura y calidad sensorial en anaquel para consumo interno y como potencial de exportación. Código: 3632.</t>
  </si>
  <si>
    <t>Evaluación del Sistema internacional de Imágenes Afectivas: datos normativos para población infantil colombiana. Código: 3653.</t>
  </si>
  <si>
    <t>Aceites esenciales de cholupa, gulupa, badea y curuba y su evaluacion como antimicrobianos, antifungicos e insectisidas. Un estudio a nivel de laboratorio y a escala semiindustrial para la capacitación de cultivadores y microempresarios del Huila.  Código: 3637</t>
  </si>
  <si>
    <t>1° etapa de proyecto piloto para evaluación de cultivo de café en micro terrazas: implementación y evaluación durante los dos primeros años del cultivo. Código: 3633</t>
  </si>
  <si>
    <t>Modelo de gobernanza turística: un análisis de las condiciones para su desarrollo en el sector hotelero del municipio de San Agustín-Huila. Código: 4177</t>
  </si>
  <si>
    <t>Rol De La Mujer En El Turismo Rural En Los Corregimientos De Bruselas Y La Laguna Del Municipio De Pitalito Huila. Código: 4269</t>
  </si>
  <si>
    <t>LA EXPERIENCIA ARTÍSTICA COMO ESTRATEGIA DE RECUPERACIÓN EMOCIONAL CON MUJERES VÍCTIMAS DE VIOLENCIA DE GENERO POR PARTE DE SUS EXPAREJAS SENTIMENTALES.</t>
  </si>
  <si>
    <t>ESTÉTICA Y POLÍTICA: UNA MIRADA DESDE LA EXPERIENCIA DEL PROGRAMA EN LA CAVERNA TRANSMITIDO POR LA RADIO UNIVERSIDAD SURCOLOMBIANA EN LA CIUDAD DE NEIVA, HUILA (2020- 2024).</t>
  </si>
  <si>
    <t>EMOCIONES Y ACTITUDES DEL ESTUDIANTADO DE BÁSICA SECUNDARIA DE INSTITUCIONES EDUCATIVAS OFICIALES DEL MUNICIPIO DE NEIVA Y SU RELACIÓN CON EL APRENDIZAJE DE LA DE LA FÍSICA</t>
  </si>
  <si>
    <t>EMPLEO, RELACIONES SOCIALES Y CONVOCATORIAS PÚBLICAS: UN CASO PARA COLOMBIA Y EL DEPARTAMENTO DEL HUILA</t>
  </si>
  <si>
    <t>PERCEPCIONES FRENTE A LA PREPARACIÓN PARA LA MATERNIDAD Y PATERNIDAD DE UN GRUPO DE GESTANTES Y SU RED DE APOYO DE LA COMUNA 6 DE NEIVA.</t>
  </si>
  <si>
    <t>INTERVENCIONES EN SALUD PARA LA PREVENCIÓN DEL RIESGO DE PIE DIABÉTICO: UN SCOPING REVIEW</t>
  </si>
  <si>
    <t>FACTORES INMUNES ASOCIADOS CON DESENLACES ADVERSOS EN PACIENTES CON INSUFICIENCIA CARDÍACA EN EL SUR DE COLOMBIA</t>
  </si>
  <si>
    <t>EVALUACIÓN HIDROMECÁNICA DE LA TURBINA MICHELL BANKI DE LA MINICENTRAL HIDROLÉCTRICA DE LA USCO EN EL DISTRITO DE RIEGO TÚNEL DEL RÍO NEIVA EN CAMPOALEGRE</t>
  </si>
  <si>
    <t>LA VIDA UNIVERSITARIA Y EL PROCESO ACADÉMICO DE LOS ESTUDIANTES DE RÉGIMEN ESPECIAL DE LA UNIVERSIDAD SURCOLOMBIANA</t>
  </si>
  <si>
    <t xml:space="preserve">OPTIMIZACIÓN DEL CEMENTO PARA POZOS PETROLEROS A TRAVÉS DE LA VALORIZACIÓN DE RESIDUOS AGROINDUSTRIALES COMO FUENTES NATURALES DE SIO2.         </t>
  </si>
  <si>
    <t>EXPLORACIÓN DE PATRONES FILOGENÉTICOS DEL COMPLEJO GONATODES CONCINNATUS (O’SHAUGHNESSY, 1881) EN</t>
  </si>
  <si>
    <t>NECESIDADES DE CUIDADO QUE CONTRIBUYAN EN LA ADOPCIÓN DEL ROL, MEJORAR LA CALIDAD DE VIDA, PROMOVER EL APOYO SOCIAL Y DISMINUIR LA SOBRECARGA DEL CUIDADOR DE LA PERSONA CON ECNT EN LA CIUDAD DE NEIVA, 2024.</t>
  </si>
  <si>
    <t>ESTRATEGIAS MOTIVACIONALES QUE APLICAN LAS EMPRESAS PRESTADORAS DE SERVICIOS DEL SECTOR PRIVADO, UBICADAS EN LA ENLA ZONA URBANA DEL MUNICIPIO DE GARZÓN – HUILA, PARA PREVENIR EL SÍNDROME DE BURNOUT, POTENCIAR EL TRABAJO DECENTE Y EL
CRECIMIENTO ECONÓMICO.</t>
  </si>
  <si>
    <t>APROXIMACIONES Y ANÁLISIS DE AGENDA PÚBLICA: PRINCIPALES NECESIDADES Y DESAFÍOS DEL SECTOR TURÍSTICO DEL MUNICIPIO DE SAN AGUSTÍN HUILA</t>
  </si>
  <si>
    <t>CONTABILIDAD AMBIENTAL EN EL SECTOR TURISTICO DE LA REGIÓN</t>
  </si>
  <si>
    <t>APROPIADO
2025</t>
  </si>
  <si>
    <t>+</t>
  </si>
  <si>
    <t>RECURSOS EN MILLONES DE $ DE 2025</t>
  </si>
  <si>
    <t>Ajustar el indicador de eficacia</t>
  </si>
  <si>
    <t>$70 millones para VIPS</t>
  </si>
  <si>
    <t>SALDO POR EJECUTAR</t>
  </si>
  <si>
    <t>EJECUCIÓN ACUMULADA 
FIN T2 2025
(RP)</t>
  </si>
  <si>
    <t>% DE EJECUCIÓN</t>
  </si>
  <si>
    <t>INDICADOR DE EFICACIA
(METAS LOGRADAS / METAS PROYECTADAS PARA LA VIGENCIA)</t>
  </si>
  <si>
    <t>N/A</t>
  </si>
  <si>
    <r>
      <rPr>
        <b/>
        <sz val="18"/>
        <color rgb="FFFFCC66"/>
        <rFont val="Calibri"/>
        <family val="2"/>
        <scheme val="minor"/>
      </rPr>
      <t>INFORME AVANCE PDI 2025-2034</t>
    </r>
    <r>
      <rPr>
        <b/>
        <sz val="24"/>
        <color rgb="FFFFCC66"/>
        <rFont val="Calibri"/>
        <family val="2"/>
        <scheme val="minor"/>
      </rPr>
      <t xml:space="preserve">
</t>
    </r>
    <r>
      <rPr>
        <b/>
        <sz val="12"/>
        <color rgb="FFFFCC66"/>
        <rFont val="Calibri"/>
        <family val="2"/>
        <scheme val="minor"/>
      </rPr>
      <t xml:space="preserve">Segundo Trimestre 2025
</t>
    </r>
    <r>
      <rPr>
        <b/>
        <sz val="9"/>
        <color rgb="FFFFCC66"/>
        <rFont val="Calibri"/>
        <family val="2"/>
        <scheme val="minor"/>
      </rPr>
      <t xml:space="preserve">Oficina Asesora de Planeación
Fecha de corte: 30 de junio. </t>
    </r>
  </si>
  <si>
    <t>TOTAL PDI T2 2025</t>
  </si>
  <si>
    <t>Elaborado por: Oficina Asesora de Planeación</t>
  </si>
  <si>
    <t>TOTAL PDI T22025</t>
  </si>
  <si>
    <t xml:space="preserve">Elaborado por: Oficina Asesora de Planeación </t>
  </si>
  <si>
    <t>MISION</t>
  </si>
  <si>
    <t>Cifras de Presupuesto en millones de pesos. Precios corrientes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</si>
</sst>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 #,##0_);[Red]\(&quot;$&quot;\ * #,##0\)"/>
    <numFmt numFmtId="165" formatCode="_-&quot;$&quot;\ * #,##0_-;\-&quot;$&quot;\ * #,##0_-;_-&quot;$&quot;\ * &quot;-&quot;??_-;_-@_-"/>
  </numFmts>
  <fonts count="52">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0"/>
      <name val="Calibri"/>
      <family val="2"/>
      <scheme val="minor"/>
    </font>
    <font>
      <sz val="10"/>
      <color rgb="FF000000"/>
      <name val="Calibri"/>
      <family val="2"/>
      <scheme val="minor"/>
    </font>
    <font>
      <sz val="9"/>
      <color theme="1"/>
      <name val="Arial"/>
      <family val="2"/>
    </font>
    <font>
      <sz val="10"/>
      <color theme="1"/>
      <name val="Arial"/>
      <family val="2"/>
    </font>
    <font>
      <b/>
      <sz val="10"/>
      <name val="Calibri"/>
      <family val="2"/>
      <scheme val="minor"/>
    </font>
    <font>
      <b/>
      <sz val="10"/>
      <color rgb="FF000000"/>
      <name val="Calibri"/>
      <family val="2"/>
      <scheme val="minor"/>
    </font>
    <font>
      <b/>
      <sz val="9"/>
      <color theme="1"/>
      <name val="Arial"/>
      <family val="2"/>
    </font>
    <font>
      <b/>
      <sz val="10"/>
      <color theme="1"/>
      <name val="Arial"/>
      <family val="2"/>
    </font>
    <font>
      <sz val="12"/>
      <color theme="1"/>
      <name val="Arial"/>
      <family val="2"/>
    </font>
    <font>
      <sz val="10"/>
      <color theme="1"/>
      <name val="Calibri"/>
      <family val="2"/>
      <scheme val="minor"/>
    </font>
    <font>
      <sz val="11"/>
      <color theme="1"/>
      <name val="Arial"/>
      <family val="2"/>
    </font>
    <font>
      <b/>
      <sz val="10"/>
      <color theme="1"/>
      <name val="Calibri"/>
      <family val="2"/>
      <scheme val="minor"/>
    </font>
    <font>
      <sz val="9"/>
      <color theme="1"/>
      <name val="Aptos Narrow"/>
    </font>
    <font>
      <b/>
      <sz val="9"/>
      <color theme="1"/>
      <name val="Aptos Narrow"/>
      <family val="2"/>
    </font>
    <font>
      <b/>
      <sz val="12"/>
      <color theme="1"/>
      <name val="Calibri"/>
      <family val="2"/>
      <scheme val="minor"/>
    </font>
    <font>
      <sz val="16"/>
      <color theme="1"/>
      <name val="Calibri"/>
      <family val="2"/>
      <scheme val="minor"/>
    </font>
    <font>
      <sz val="11"/>
      <color theme="1"/>
      <name val="Calibri"/>
      <family val="2"/>
    </font>
    <font>
      <u/>
      <sz val="11"/>
      <color theme="10"/>
      <name val="Calibri"/>
      <family val="2"/>
      <scheme val="minor"/>
    </font>
    <font>
      <b/>
      <sz val="14"/>
      <color theme="0"/>
      <name val="Calibri"/>
      <family val="2"/>
      <scheme val="minor"/>
    </font>
    <font>
      <b/>
      <u/>
      <sz val="12"/>
      <color theme="1"/>
      <name val="Calibri"/>
      <family val="2"/>
      <scheme val="minor"/>
    </font>
    <font>
      <b/>
      <i/>
      <sz val="11"/>
      <color rgb="FFFF0000"/>
      <name val="Calibri"/>
      <family val="2"/>
      <scheme val="minor"/>
    </font>
    <font>
      <i/>
      <sz val="10"/>
      <color rgb="FFFF0000"/>
      <name val="Calibri"/>
      <family val="2"/>
      <scheme val="minor"/>
    </font>
    <font>
      <i/>
      <sz val="9"/>
      <color rgb="FFFF0000"/>
      <name val="Arial"/>
      <family val="2"/>
    </font>
    <font>
      <i/>
      <sz val="10"/>
      <color rgb="FFFF0000"/>
      <name val="Arial"/>
      <family val="2"/>
    </font>
    <font>
      <i/>
      <sz val="11"/>
      <color rgb="FFFF0000"/>
      <name val="Calibri"/>
      <family val="2"/>
      <scheme val="minor"/>
    </font>
    <font>
      <i/>
      <sz val="11"/>
      <color theme="1"/>
      <name val="Calibri"/>
      <family val="2"/>
      <scheme val="minor"/>
    </font>
    <font>
      <i/>
      <sz val="10"/>
      <name val="Calibri"/>
      <family val="2"/>
      <scheme val="minor"/>
    </font>
    <font>
      <i/>
      <sz val="10"/>
      <color theme="1"/>
      <name val="Calibri"/>
      <family val="2"/>
      <scheme val="minor"/>
    </font>
    <font>
      <i/>
      <sz val="10"/>
      <color rgb="FF000000"/>
      <name val="Calibri"/>
      <family val="2"/>
      <scheme val="minor"/>
    </font>
    <font>
      <i/>
      <sz val="9"/>
      <color theme="1"/>
      <name val="Arial"/>
      <family val="2"/>
    </font>
    <font>
      <i/>
      <sz val="10"/>
      <color theme="1"/>
      <name val="Arial"/>
      <family val="2"/>
    </font>
    <font>
      <b/>
      <sz val="8"/>
      <color theme="1"/>
      <name val="Calibri"/>
      <family val="2"/>
      <scheme val="minor"/>
    </font>
    <font>
      <b/>
      <sz val="24"/>
      <color rgb="FFFFCC66"/>
      <name val="Calibri"/>
      <family val="2"/>
      <scheme val="minor"/>
    </font>
    <font>
      <sz val="9"/>
      <color theme="1"/>
      <name val="Aptos Narrow"/>
      <family val="2"/>
    </font>
    <font>
      <sz val="11"/>
      <color theme="1"/>
      <name val="Aptos Narrow"/>
      <family val="2"/>
    </font>
    <font>
      <b/>
      <i/>
      <sz val="11"/>
      <color theme="1"/>
      <name val="Calibri"/>
      <family val="2"/>
      <scheme val="minor"/>
    </font>
    <font>
      <sz val="12"/>
      <color theme="1"/>
      <name val="Calibri"/>
      <family val="2"/>
      <scheme val="minor"/>
    </font>
    <font>
      <b/>
      <sz val="18"/>
      <color rgb="FFFFCC66"/>
      <name val="Calibri"/>
      <family val="2"/>
      <scheme val="minor"/>
    </font>
    <font>
      <b/>
      <sz val="12"/>
      <color rgb="FFFFCC66"/>
      <name val="Calibri"/>
      <family val="2"/>
      <scheme val="minor"/>
    </font>
    <font>
      <b/>
      <sz val="9"/>
      <color rgb="FFFFCC66"/>
      <name val="Calibri"/>
      <family val="2"/>
      <scheme val="minor"/>
    </font>
    <font>
      <sz val="9"/>
      <color theme="1"/>
      <name val="Calibri"/>
      <family val="2"/>
      <scheme val="minor"/>
    </font>
    <font>
      <i/>
      <sz val="9"/>
      <name val="Arial"/>
      <family val="2"/>
    </font>
    <font>
      <i/>
      <sz val="10"/>
      <name val="Arial"/>
      <family val="2"/>
    </font>
    <font>
      <i/>
      <sz val="11"/>
      <name val="Calibri"/>
      <family val="2"/>
      <scheme val="minor"/>
    </font>
    <font>
      <sz val="11"/>
      <name val="Calibri"/>
      <family val="2"/>
      <scheme val="minor"/>
    </font>
    <font>
      <b/>
      <sz val="9"/>
      <color theme="1"/>
      <name val="Calibri"/>
      <family val="2"/>
      <scheme val="minor"/>
    </font>
    <font>
      <b/>
      <sz val="14"/>
      <color theme="1"/>
      <name val="Calibri"/>
      <family val="2"/>
      <scheme val="minor"/>
    </font>
    <font>
      <sz val="14"/>
      <color theme="1"/>
      <name val="Calibri"/>
      <family val="2"/>
      <scheme val="minor"/>
    </font>
  </fonts>
  <fills count="14">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7"/>
        <bgColor indexed="64"/>
      </patternFill>
    </fill>
    <fill>
      <patternFill patternType="solid">
        <fgColor rgb="FFFFFF00"/>
        <bgColor indexed="64"/>
      </patternFill>
    </fill>
    <fill>
      <patternFill patternType="solid">
        <fgColor theme="0"/>
        <bgColor theme="0"/>
      </patternFill>
    </fill>
    <fill>
      <patternFill patternType="solid">
        <fgColor theme="2" tint="-9.9978637043366805E-2"/>
        <bgColor indexed="64"/>
      </patternFill>
    </fill>
    <fill>
      <patternFill patternType="solid">
        <fgColor rgb="FFC00000"/>
        <bgColor indexed="64"/>
      </patternFill>
    </fill>
    <fill>
      <patternFill patternType="solid">
        <fgColor theme="4" tint="0.59999389629810485"/>
        <bgColor indexed="64"/>
      </patternFill>
    </fill>
    <fill>
      <patternFill patternType="solid">
        <fgColor rgb="FF00B05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79998168889431442"/>
        <bgColor theme="0"/>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bottom/>
      <diagonal/>
    </border>
    <border>
      <left/>
      <right style="thin">
        <color indexed="64"/>
      </right>
      <top/>
      <bottom/>
      <diagonal/>
    </border>
    <border>
      <left style="thin">
        <color auto="1"/>
      </left>
      <right style="thin">
        <color indexed="64"/>
      </right>
      <top/>
      <bottom style="thin">
        <color rgb="FF000000"/>
      </bottom>
      <diagonal/>
    </border>
  </borders>
  <cellStyleXfs count="5">
    <xf numFmtId="0" fontId="0" fillId="0" borderId="0"/>
    <xf numFmtId="9" fontId="1" fillId="0" borderId="0" applyFont="0" applyFill="0" applyBorder="0" applyAlignment="0" applyProtection="0"/>
    <xf numFmtId="0" fontId="3" fillId="0" borderId="0"/>
    <xf numFmtId="0" fontId="20" fillId="0" borderId="0"/>
    <xf numFmtId="0" fontId="21" fillId="0" borderId="0" applyNumberFormat="0" applyFill="0" applyBorder="0" applyAlignment="0" applyProtection="0"/>
  </cellStyleXfs>
  <cellXfs count="373">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0" borderId="12" xfId="2" applyFont="1" applyBorder="1" applyAlignment="1" applyProtection="1">
      <alignment horizontal="left" vertical="center" wrapText="1"/>
      <protection locked="0"/>
    </xf>
    <xf numFmtId="0" fontId="5" fillId="0" borderId="1" xfId="2" applyFont="1" applyBorder="1" applyAlignment="1" applyProtection="1">
      <alignment horizontal="center" vertical="center" wrapText="1"/>
      <protection locked="0"/>
    </xf>
    <xf numFmtId="9" fontId="6" fillId="0" borderId="13" xfId="0" applyNumberFormat="1" applyFont="1" applyBorder="1" applyAlignment="1">
      <alignment horizontal="center" vertical="center"/>
    </xf>
    <xf numFmtId="9" fontId="7" fillId="0" borderId="13" xfId="0" applyNumberFormat="1" applyFont="1" applyBorder="1" applyAlignment="1">
      <alignment horizontal="center" vertical="center"/>
    </xf>
    <xf numFmtId="0" fontId="6" fillId="0" borderId="13" xfId="0" applyFont="1" applyBorder="1" applyAlignment="1">
      <alignment horizontal="center" vertical="center"/>
    </xf>
    <xf numFmtId="0" fontId="7" fillId="0" borderId="13" xfId="0" applyFont="1" applyBorder="1" applyAlignment="1">
      <alignment horizontal="center" vertical="center"/>
    </xf>
    <xf numFmtId="10" fontId="0" fillId="0" borderId="1" xfId="0" applyNumberFormat="1" applyBorder="1" applyAlignment="1">
      <alignment horizontal="center" vertical="center"/>
    </xf>
    <xf numFmtId="10" fontId="1" fillId="0" borderId="1" xfId="1" applyNumberFormat="1" applyFont="1" applyFill="1" applyBorder="1" applyAlignment="1">
      <alignment horizontal="center" vertical="center"/>
    </xf>
    <xf numFmtId="164" fontId="0" fillId="0" borderId="1" xfId="0" applyNumberFormat="1" applyBorder="1" applyAlignment="1">
      <alignment vertical="center"/>
    </xf>
    <xf numFmtId="0" fontId="8" fillId="5" borderId="12" xfId="2" applyFont="1" applyFill="1" applyBorder="1" applyAlignment="1" applyProtection="1">
      <alignment horizontal="left" vertical="center" wrapText="1"/>
      <protection locked="0"/>
    </xf>
    <xf numFmtId="0" fontId="9" fillId="5" borderId="1" xfId="2" applyFont="1" applyFill="1" applyBorder="1" applyAlignment="1" applyProtection="1">
      <alignment horizontal="center" vertical="center" wrapText="1"/>
      <protection locked="0"/>
    </xf>
    <xf numFmtId="9" fontId="10" fillId="5" borderId="13" xfId="0" applyNumberFormat="1" applyFont="1" applyFill="1" applyBorder="1" applyAlignment="1">
      <alignment horizontal="center" vertical="center"/>
    </xf>
    <xf numFmtId="9" fontId="11" fillId="5" borderId="13" xfId="0" applyNumberFormat="1" applyFont="1" applyFill="1" applyBorder="1" applyAlignment="1">
      <alignment horizontal="center" vertical="center"/>
    </xf>
    <xf numFmtId="0" fontId="10" fillId="5" borderId="13" xfId="0" applyFont="1" applyFill="1" applyBorder="1" applyAlignment="1">
      <alignment horizontal="center" vertical="center"/>
    </xf>
    <xf numFmtId="0" fontId="11" fillId="5" borderId="13" xfId="0" applyFont="1" applyFill="1" applyBorder="1" applyAlignment="1">
      <alignment horizontal="center" vertical="center"/>
    </xf>
    <xf numFmtId="10" fontId="2" fillId="5" borderId="1" xfId="1" applyNumberFormat="1" applyFont="1" applyFill="1" applyBorder="1" applyAlignment="1">
      <alignment horizontal="center" vertical="center"/>
    </xf>
    <xf numFmtId="10" fontId="2" fillId="5" borderId="1" xfId="0" applyNumberFormat="1" applyFont="1" applyFill="1" applyBorder="1" applyAlignment="1">
      <alignment horizontal="center" vertical="center"/>
    </xf>
    <xf numFmtId="164" fontId="2" fillId="5" borderId="1" xfId="0" applyNumberFormat="1" applyFont="1" applyFill="1" applyBorder="1" applyAlignment="1">
      <alignment vertical="center"/>
    </xf>
    <xf numFmtId="1" fontId="5" fillId="0" borderId="1" xfId="2" applyNumberFormat="1" applyFont="1" applyBorder="1" applyAlignment="1" applyProtection="1">
      <alignment horizontal="center" vertical="center" wrapText="1"/>
      <protection locked="0"/>
    </xf>
    <xf numFmtId="0" fontId="6" fillId="0" borderId="13" xfId="0" applyFont="1" applyBorder="1" applyAlignment="1">
      <alignment horizontal="center" vertical="center" wrapText="1"/>
    </xf>
    <xf numFmtId="0" fontId="7" fillId="0" borderId="13" xfId="0" applyFont="1" applyBorder="1" applyAlignment="1">
      <alignment horizontal="center" vertical="center" wrapText="1"/>
    </xf>
    <xf numFmtId="1" fontId="7" fillId="0" borderId="13" xfId="0" applyNumberFormat="1" applyFont="1" applyBorder="1" applyAlignment="1">
      <alignment horizontal="center" vertical="center" wrapText="1"/>
    </xf>
    <xf numFmtId="0" fontId="6" fillId="6" borderId="13" xfId="0" applyFont="1" applyFill="1" applyBorder="1" applyAlignment="1">
      <alignment horizontal="center" vertical="center" wrapText="1"/>
    </xf>
    <xf numFmtId="0" fontId="0" fillId="0" borderId="1" xfId="0" applyBorder="1"/>
    <xf numFmtId="0" fontId="8" fillId="7" borderId="12" xfId="2" applyFont="1" applyFill="1" applyBorder="1" applyAlignment="1" applyProtection="1">
      <alignment horizontal="left" vertical="center" wrapText="1"/>
      <protection locked="0"/>
    </xf>
    <xf numFmtId="0" fontId="9" fillId="7" borderId="1" xfId="2" applyFont="1" applyFill="1" applyBorder="1" applyAlignment="1" applyProtection="1">
      <alignment horizontal="center" vertical="center" wrapText="1"/>
      <protection locked="0"/>
    </xf>
    <xf numFmtId="9" fontId="10" fillId="7" borderId="14" xfId="0" applyNumberFormat="1" applyFont="1" applyFill="1" applyBorder="1" applyAlignment="1">
      <alignment horizontal="center" vertical="center"/>
    </xf>
    <xf numFmtId="9" fontId="11" fillId="7" borderId="14" xfId="0" applyNumberFormat="1" applyFont="1" applyFill="1" applyBorder="1" applyAlignment="1">
      <alignment horizontal="center" vertical="center"/>
    </xf>
    <xf numFmtId="0" fontId="10" fillId="7" borderId="13" xfId="0" applyFont="1" applyFill="1" applyBorder="1" applyAlignment="1">
      <alignment horizontal="center" vertical="center"/>
    </xf>
    <xf numFmtId="0" fontId="11" fillId="7" borderId="14" xfId="0" applyFont="1" applyFill="1" applyBorder="1" applyAlignment="1">
      <alignment horizontal="center" vertical="center"/>
    </xf>
    <xf numFmtId="9" fontId="11" fillId="7" borderId="13" xfId="0" applyNumberFormat="1" applyFont="1" applyFill="1" applyBorder="1" applyAlignment="1">
      <alignment horizontal="center" vertical="center"/>
    </xf>
    <xf numFmtId="10" fontId="0" fillId="7" borderId="1" xfId="0" applyNumberFormat="1" applyFill="1" applyBorder="1" applyAlignment="1">
      <alignment horizontal="center" vertical="center"/>
    </xf>
    <xf numFmtId="164" fontId="2" fillId="7" borderId="1" xfId="0" applyNumberFormat="1" applyFont="1" applyFill="1" applyBorder="1" applyAlignment="1">
      <alignment vertical="center"/>
    </xf>
    <xf numFmtId="1" fontId="6" fillId="0" borderId="14" xfId="0" applyNumberFormat="1" applyFont="1" applyBorder="1" applyAlignment="1">
      <alignment horizontal="center" vertical="center"/>
    </xf>
    <xf numFmtId="1" fontId="12" fillId="0" borderId="14" xfId="0" applyNumberFormat="1" applyFont="1" applyBorder="1" applyAlignment="1">
      <alignment horizontal="center" vertical="center"/>
    </xf>
    <xf numFmtId="9" fontId="6" fillId="0" borderId="14" xfId="0" applyNumberFormat="1" applyFont="1" applyBorder="1" applyAlignment="1">
      <alignment horizontal="center" vertical="center"/>
    </xf>
    <xf numFmtId="9" fontId="12" fillId="0" borderId="13" xfId="0" applyNumberFormat="1" applyFont="1" applyBorder="1" applyAlignment="1">
      <alignment horizontal="center" vertical="center"/>
    </xf>
    <xf numFmtId="0" fontId="12" fillId="0" borderId="13" xfId="0" applyFont="1" applyBorder="1" applyAlignment="1">
      <alignment horizontal="center" vertical="center"/>
    </xf>
    <xf numFmtId="10" fontId="2" fillId="7" borderId="1" xfId="0" applyNumberFormat="1" applyFont="1" applyFill="1" applyBorder="1" applyAlignment="1">
      <alignment horizontal="center" vertical="center"/>
    </xf>
    <xf numFmtId="0" fontId="13" fillId="0" borderId="1" xfId="0" applyFont="1" applyBorder="1" applyAlignment="1">
      <alignment horizontal="center" vertical="center"/>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7" fillId="0" borderId="16" xfId="0" applyFont="1" applyBorder="1" applyAlignment="1">
      <alignment horizontal="center" vertical="center" wrapText="1"/>
    </xf>
    <xf numFmtId="0" fontId="14" fillId="0" borderId="13" xfId="0" applyFont="1" applyBorder="1" applyAlignment="1">
      <alignment horizontal="center" vertical="center" wrapText="1"/>
    </xf>
    <xf numFmtId="9" fontId="7" fillId="0" borderId="13" xfId="0" applyNumberFormat="1" applyFont="1" applyBorder="1" applyAlignment="1">
      <alignment horizontal="center" vertical="center" wrapText="1"/>
    </xf>
    <xf numFmtId="0" fontId="4" fillId="0" borderId="5" xfId="2" applyFont="1" applyBorder="1" applyAlignment="1" applyProtection="1">
      <alignment horizontal="left" vertical="center" wrapText="1"/>
      <protection locked="0"/>
    </xf>
    <xf numFmtId="0" fontId="13" fillId="0" borderId="4" xfId="0" applyFont="1" applyBorder="1" applyAlignment="1">
      <alignment horizontal="center" vertical="center"/>
    </xf>
    <xf numFmtId="0" fontId="5" fillId="0" borderId="4" xfId="2" applyFont="1" applyBorder="1" applyAlignment="1" applyProtection="1">
      <alignment horizontal="center" vertical="center" wrapText="1"/>
      <protection locked="0"/>
    </xf>
    <xf numFmtId="0" fontId="6" fillId="0" borderId="17" xfId="0" applyFont="1" applyBorder="1" applyAlignment="1">
      <alignment horizontal="center" vertical="center"/>
    </xf>
    <xf numFmtId="0" fontId="7" fillId="0" borderId="18" xfId="0" applyFont="1" applyBorder="1" applyAlignment="1">
      <alignment horizontal="center" vertical="center" wrapText="1"/>
    </xf>
    <xf numFmtId="0" fontId="6" fillId="0" borderId="18" xfId="0" applyFont="1" applyBorder="1" applyAlignment="1">
      <alignment horizontal="center" vertical="center"/>
    </xf>
    <xf numFmtId="9" fontId="7" fillId="0" borderId="18" xfId="0" applyNumberFormat="1" applyFont="1" applyBorder="1" applyAlignment="1">
      <alignment horizontal="center" vertical="center"/>
    </xf>
    <xf numFmtId="10" fontId="0" fillId="0" borderId="4" xfId="0" applyNumberFormat="1" applyBorder="1" applyAlignment="1">
      <alignment horizontal="center" vertical="center"/>
    </xf>
    <xf numFmtId="10" fontId="1" fillId="0" borderId="4" xfId="1" applyNumberFormat="1" applyFont="1" applyFill="1" applyBorder="1" applyAlignment="1">
      <alignment horizontal="center" vertical="center"/>
    </xf>
    <xf numFmtId="164" fontId="0" fillId="0" borderId="4" xfId="0" applyNumberFormat="1" applyBorder="1" applyAlignment="1">
      <alignment vertical="center"/>
    </xf>
    <xf numFmtId="0" fontId="8" fillId="5" borderId="1" xfId="2" applyFont="1" applyFill="1" applyBorder="1" applyAlignment="1" applyProtection="1">
      <alignment horizontal="left" vertical="center" wrapText="1"/>
      <protection locked="0"/>
    </xf>
    <xf numFmtId="9" fontId="10" fillId="5" borderId="1" xfId="0" applyNumberFormat="1" applyFont="1" applyFill="1" applyBorder="1" applyAlignment="1">
      <alignment horizontal="center" vertical="center"/>
    </xf>
    <xf numFmtId="9" fontId="11" fillId="5" borderId="1" xfId="0" applyNumberFormat="1" applyFont="1" applyFill="1" applyBorder="1" applyAlignment="1">
      <alignment horizontal="center" vertical="center"/>
    </xf>
    <xf numFmtId="0" fontId="10" fillId="5" borderId="1" xfId="0" applyFont="1" applyFill="1" applyBorder="1" applyAlignment="1">
      <alignment horizontal="center" vertical="center"/>
    </xf>
    <xf numFmtId="0" fontId="11" fillId="5" borderId="1" xfId="0" applyFont="1" applyFill="1" applyBorder="1" applyAlignment="1">
      <alignment horizontal="center" vertical="center"/>
    </xf>
    <xf numFmtId="0" fontId="4" fillId="0" borderId="11" xfId="2" applyFont="1" applyBorder="1" applyAlignment="1" applyProtection="1">
      <alignment horizontal="left" vertical="center" wrapText="1"/>
      <protection locked="0"/>
    </xf>
    <xf numFmtId="0" fontId="13" fillId="0" borderId="10" xfId="0" applyFont="1" applyBorder="1" applyAlignment="1">
      <alignment horizontal="center" vertical="center"/>
    </xf>
    <xf numFmtId="0" fontId="5" fillId="0" borderId="10" xfId="2" applyFont="1" applyBorder="1" applyAlignment="1" applyProtection="1">
      <alignment horizontal="center" vertical="center" wrapText="1"/>
      <protection locked="0"/>
    </xf>
    <xf numFmtId="1" fontId="7" fillId="0" borderId="16" xfId="0" applyNumberFormat="1" applyFont="1" applyBorder="1" applyAlignment="1">
      <alignment horizontal="center" vertical="center" wrapText="1"/>
    </xf>
    <xf numFmtId="9" fontId="7" fillId="0" borderId="16" xfId="0" applyNumberFormat="1" applyFont="1" applyBorder="1" applyAlignment="1">
      <alignment horizontal="center" vertical="center"/>
    </xf>
    <xf numFmtId="10" fontId="0" fillId="0" borderId="10" xfId="0" applyNumberFormat="1" applyBorder="1" applyAlignment="1">
      <alignment horizontal="center" vertical="center"/>
    </xf>
    <xf numFmtId="10" fontId="1" fillId="0" borderId="10" xfId="1" applyNumberFormat="1" applyFont="1" applyFill="1" applyBorder="1" applyAlignment="1">
      <alignment horizontal="center" vertical="center"/>
    </xf>
    <xf numFmtId="164" fontId="0" fillId="0" borderId="10" xfId="0" applyNumberFormat="1" applyBorder="1" applyAlignment="1">
      <alignment vertical="center"/>
    </xf>
    <xf numFmtId="0" fontId="15" fillId="5" borderId="1" xfId="0" applyFont="1" applyFill="1" applyBorder="1" applyAlignment="1">
      <alignment horizontal="center" vertical="center"/>
    </xf>
    <xf numFmtId="0" fontId="10" fillId="5" borderId="14" xfId="0" applyFont="1" applyFill="1" applyBorder="1" applyAlignment="1">
      <alignment horizontal="center" vertical="center"/>
    </xf>
    <xf numFmtId="0" fontId="11" fillId="5" borderId="13" xfId="0" applyFont="1" applyFill="1" applyBorder="1" applyAlignment="1">
      <alignment horizontal="center" vertical="center" wrapText="1"/>
    </xf>
    <xf numFmtId="0" fontId="16" fillId="0" borderId="13" xfId="0" applyFont="1" applyBorder="1" applyAlignment="1">
      <alignment horizontal="center" vertical="center"/>
    </xf>
    <xf numFmtId="9" fontId="6" fillId="0" borderId="13" xfId="0" applyNumberFormat="1" applyFont="1" applyBorder="1" applyAlignment="1">
      <alignment horizontal="center" vertical="center" wrapText="1"/>
    </xf>
    <xf numFmtId="0" fontId="15" fillId="7" borderId="1" xfId="0" applyFont="1" applyFill="1" applyBorder="1" applyAlignment="1">
      <alignment horizontal="center" vertical="center"/>
    </xf>
    <xf numFmtId="0" fontId="10" fillId="7" borderId="13"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7" fillId="7" borderId="13" xfId="0" applyFont="1" applyFill="1" applyBorder="1" applyAlignment="1">
      <alignment horizontal="center" vertical="center"/>
    </xf>
    <xf numFmtId="0" fontId="4" fillId="0" borderId="6" xfId="0" applyFont="1" applyBorder="1" applyAlignment="1">
      <alignment horizontal="center" vertical="center" wrapText="1"/>
    </xf>
    <xf numFmtId="1" fontId="6" fillId="0" borderId="13" xfId="0" applyNumberFormat="1" applyFont="1" applyBorder="1" applyAlignment="1">
      <alignment horizontal="center" vertical="center"/>
    </xf>
    <xf numFmtId="164" fontId="0" fillId="5" borderId="1" xfId="0" applyNumberFormat="1" applyFill="1" applyBorder="1" applyAlignment="1">
      <alignment vertical="center"/>
    </xf>
    <xf numFmtId="9" fontId="10" fillId="5" borderId="14" xfId="0" applyNumberFormat="1" applyFont="1" applyFill="1" applyBorder="1" applyAlignment="1">
      <alignment horizontal="center" vertical="center"/>
    </xf>
    <xf numFmtId="0" fontId="11" fillId="7" borderId="13" xfId="0" applyFont="1" applyFill="1" applyBorder="1" applyAlignment="1">
      <alignment horizontal="center" vertical="center"/>
    </xf>
    <xf numFmtId="0" fontId="6" fillId="6" borderId="13" xfId="0" applyFont="1" applyFill="1" applyBorder="1" applyAlignment="1">
      <alignment horizontal="center" vertical="center"/>
    </xf>
    <xf numFmtId="0" fontId="10" fillId="5" borderId="13" xfId="0" applyFont="1" applyFill="1" applyBorder="1" applyAlignment="1">
      <alignment horizontal="center" vertical="center" wrapText="1"/>
    </xf>
    <xf numFmtId="0" fontId="8" fillId="5" borderId="5" xfId="2" applyFont="1" applyFill="1" applyBorder="1" applyAlignment="1" applyProtection="1">
      <alignment horizontal="left" vertical="center" wrapText="1"/>
      <protection locked="0"/>
    </xf>
    <xf numFmtId="0" fontId="15" fillId="5" borderId="4" xfId="0" applyFont="1" applyFill="1" applyBorder="1" applyAlignment="1">
      <alignment horizontal="center" vertical="center"/>
    </xf>
    <xf numFmtId="0" fontId="9" fillId="5" borderId="4" xfId="2" applyFont="1" applyFill="1" applyBorder="1" applyAlignment="1" applyProtection="1">
      <alignment horizontal="center" vertical="center" wrapText="1"/>
      <protection locked="0"/>
    </xf>
    <xf numFmtId="0" fontId="10" fillId="5" borderId="18"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0" fillId="5" borderId="18" xfId="0" applyFont="1" applyFill="1" applyBorder="1" applyAlignment="1">
      <alignment horizontal="center" vertical="center"/>
    </xf>
    <xf numFmtId="9" fontId="11" fillId="5" borderId="18" xfId="0" applyNumberFormat="1" applyFont="1" applyFill="1" applyBorder="1" applyAlignment="1">
      <alignment horizontal="center" vertical="center"/>
    </xf>
    <xf numFmtId="10" fontId="2" fillId="5" borderId="4" xfId="0" applyNumberFormat="1" applyFont="1" applyFill="1" applyBorder="1" applyAlignment="1">
      <alignment horizontal="center" vertical="center"/>
    </xf>
    <xf numFmtId="164" fontId="2" fillId="5" borderId="4" xfId="0" applyNumberFormat="1" applyFont="1" applyFill="1" applyBorder="1" applyAlignment="1">
      <alignment vertical="center"/>
    </xf>
    <xf numFmtId="0" fontId="8" fillId="7" borderId="1" xfId="2" applyFont="1" applyFill="1" applyBorder="1" applyAlignment="1" applyProtection="1">
      <alignment horizontal="left" vertical="center" wrapText="1"/>
      <protection locked="0"/>
    </xf>
    <xf numFmtId="0" fontId="10" fillId="7"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9" fontId="11" fillId="7" borderId="1" xfId="0" applyNumberFormat="1" applyFont="1" applyFill="1" applyBorder="1" applyAlignment="1">
      <alignment horizontal="center" vertical="center"/>
    </xf>
    <xf numFmtId="0" fontId="6" fillId="0" borderId="16" xfId="0" applyFont="1" applyBorder="1" applyAlignment="1">
      <alignment horizontal="center" vertical="center" wrapText="1"/>
    </xf>
    <xf numFmtId="0" fontId="16" fillId="0" borderId="13" xfId="0" applyFont="1" applyBorder="1" applyAlignment="1">
      <alignment horizontal="center" vertical="center" wrapText="1"/>
    </xf>
    <xf numFmtId="0" fontId="2" fillId="7" borderId="1" xfId="0" applyFont="1" applyFill="1" applyBorder="1" applyAlignment="1">
      <alignment wrapText="1"/>
    </xf>
    <xf numFmtId="0" fontId="2" fillId="7" borderId="1" xfId="0" applyFont="1" applyFill="1" applyBorder="1"/>
    <xf numFmtId="9" fontId="2" fillId="7" borderId="1" xfId="0" applyNumberFormat="1" applyFont="1" applyFill="1" applyBorder="1" applyAlignment="1">
      <alignment horizontal="center" vertical="center"/>
    </xf>
    <xf numFmtId="0" fontId="18" fillId="7" borderId="1" xfId="0" applyFont="1" applyFill="1" applyBorder="1"/>
    <xf numFmtId="9" fontId="18" fillId="7" borderId="1" xfId="0" applyNumberFormat="1" applyFont="1" applyFill="1" applyBorder="1" applyAlignment="1">
      <alignment horizontal="center" vertical="center"/>
    </xf>
    <xf numFmtId="164" fontId="18" fillId="7" borderId="1" xfId="0" applyNumberFormat="1" applyFont="1" applyFill="1" applyBorder="1" applyAlignment="1">
      <alignment vertical="center"/>
    </xf>
    <xf numFmtId="0" fontId="19" fillId="0" borderId="0" xfId="0" applyFont="1"/>
    <xf numFmtId="0" fontId="0" fillId="0" borderId="0" xfId="0" applyAlignment="1">
      <alignment horizontal="center"/>
    </xf>
    <xf numFmtId="0" fontId="13" fillId="0" borderId="0" xfId="0" applyFont="1"/>
    <xf numFmtId="17" fontId="13" fillId="0" borderId="0" xfId="3" applyNumberFormat="1" applyFont="1" applyAlignment="1">
      <alignment horizontal="left"/>
    </xf>
    <xf numFmtId="2" fontId="13" fillId="0" borderId="0" xfId="3" applyNumberFormat="1" applyFont="1"/>
    <xf numFmtId="17" fontId="13" fillId="0" borderId="0" xfId="0" applyNumberFormat="1" applyFont="1" applyAlignment="1">
      <alignment horizontal="left"/>
    </xf>
    <xf numFmtId="10" fontId="18" fillId="7" borderId="1" xfId="0" applyNumberFormat="1" applyFont="1" applyFill="1" applyBorder="1" applyAlignment="1">
      <alignment horizontal="center" vertical="center"/>
    </xf>
    <xf numFmtId="10" fontId="11" fillId="7" borderId="1" xfId="0" applyNumberFormat="1" applyFont="1" applyFill="1" applyBorder="1" applyAlignment="1">
      <alignment horizontal="center" vertical="center"/>
    </xf>
    <xf numFmtId="10" fontId="11" fillId="7" borderId="13" xfId="0" applyNumberFormat="1" applyFont="1" applyFill="1" applyBorder="1" applyAlignment="1">
      <alignment horizontal="center" vertical="center"/>
    </xf>
    <xf numFmtId="0" fontId="22" fillId="8" borderId="0" xfId="0" applyFont="1" applyFill="1" applyAlignment="1">
      <alignment vertical="center" wrapText="1"/>
    </xf>
    <xf numFmtId="0" fontId="22" fillId="8" borderId="0" xfId="0" applyFont="1" applyFill="1" applyAlignment="1">
      <alignment horizontal="center" vertical="center" wrapText="1"/>
    </xf>
    <xf numFmtId="0" fontId="0" fillId="0" borderId="0" xfId="0" applyAlignment="1">
      <alignment wrapText="1"/>
    </xf>
    <xf numFmtId="0" fontId="23" fillId="9" borderId="0" xfId="4" applyFont="1" applyFill="1" applyAlignment="1"/>
    <xf numFmtId="9" fontId="18" fillId="9" borderId="0" xfId="1" applyFont="1" applyFill="1" applyAlignment="1">
      <alignment horizontal="center"/>
    </xf>
    <xf numFmtId="0" fontId="23" fillId="9" borderId="0" xfId="4" applyFont="1" applyFill="1" applyAlignment="1">
      <alignment vertical="center" wrapText="1"/>
    </xf>
    <xf numFmtId="9" fontId="18" fillId="9" borderId="0" xfId="1" applyFont="1" applyFill="1" applyAlignment="1">
      <alignment horizontal="center" vertical="center" wrapText="1"/>
    </xf>
    <xf numFmtId="0" fontId="0" fillId="0" borderId="0" xfId="0" applyAlignment="1">
      <alignment vertical="center" wrapText="1"/>
    </xf>
    <xf numFmtId="0" fontId="18" fillId="9" borderId="0" xfId="0" applyFont="1" applyFill="1" applyAlignment="1">
      <alignment horizontal="center" vertical="center" wrapText="1"/>
    </xf>
    <xf numFmtId="9" fontId="0" fillId="0" borderId="0" xfId="1" applyFont="1" applyAlignment="1">
      <alignment horizontal="center"/>
    </xf>
    <xf numFmtId="9" fontId="0" fillId="0" borderId="0" xfId="1" applyFont="1" applyAlignment="1">
      <alignment horizontal="center" vertical="center"/>
    </xf>
    <xf numFmtId="0" fontId="1" fillId="0" borderId="0" xfId="0" applyFont="1"/>
    <xf numFmtId="0" fontId="0" fillId="0" borderId="0" xfId="0" applyAlignment="1">
      <alignment horizontal="center" vertical="center"/>
    </xf>
    <xf numFmtId="0" fontId="23" fillId="9" borderId="0" xfId="4" applyFont="1" applyFill="1" applyAlignment="1">
      <alignment wrapText="1"/>
    </xf>
    <xf numFmtId="9" fontId="18" fillId="9" borderId="0" xfId="1" applyFont="1" applyFill="1" applyAlignment="1">
      <alignment horizontal="center" vertical="center"/>
    </xf>
    <xf numFmtId="0" fontId="18" fillId="9" borderId="0" xfId="0" applyFont="1" applyFill="1" applyAlignment="1">
      <alignment horizontal="center" vertical="center"/>
    </xf>
    <xf numFmtId="0" fontId="18" fillId="9" borderId="0" xfId="1" applyNumberFormat="1" applyFont="1" applyFill="1" applyAlignment="1">
      <alignment horizontal="center" vertical="center"/>
    </xf>
    <xf numFmtId="0" fontId="2" fillId="10" borderId="1" xfId="0" applyFont="1" applyFill="1" applyBorder="1" applyAlignment="1">
      <alignment horizontal="center" vertical="center" wrapText="1"/>
    </xf>
    <xf numFmtId="1" fontId="12" fillId="0" borderId="13" xfId="0" applyNumberFormat="1" applyFont="1" applyBorder="1" applyAlignment="1">
      <alignment horizontal="center" vertical="center"/>
    </xf>
    <xf numFmtId="9" fontId="0" fillId="0" borderId="0" xfId="1" applyFont="1"/>
    <xf numFmtId="164" fontId="0" fillId="0" borderId="0" xfId="0" applyNumberFormat="1"/>
    <xf numFmtId="9" fontId="0" fillId="0" borderId="0" xfId="1" applyFont="1" applyAlignment="1">
      <alignment vertical="center"/>
    </xf>
    <xf numFmtId="164" fontId="0" fillId="0" borderId="0" xfId="0" applyNumberFormat="1" applyAlignment="1">
      <alignment vertical="center"/>
    </xf>
    <xf numFmtId="0" fontId="25" fillId="0" borderId="12" xfId="2" applyFont="1" applyBorder="1" applyAlignment="1" applyProtection="1">
      <alignment horizontal="left" vertical="center" wrapText="1"/>
      <protection locked="0"/>
    </xf>
    <xf numFmtId="0" fontId="25" fillId="0" borderId="1" xfId="0" applyFont="1" applyBorder="1" applyAlignment="1">
      <alignment horizontal="center" vertical="center"/>
    </xf>
    <xf numFmtId="0" fontId="25" fillId="0" borderId="1" xfId="2" applyFont="1" applyBorder="1" applyAlignment="1" applyProtection="1">
      <alignment horizontal="center" vertical="center" wrapText="1"/>
      <protection locked="0"/>
    </xf>
    <xf numFmtId="0" fontId="26" fillId="0" borderId="13" xfId="0" applyFont="1" applyBorder="1" applyAlignment="1">
      <alignment horizontal="center" vertical="center"/>
    </xf>
    <xf numFmtId="0" fontId="27" fillId="0" borderId="13" xfId="0" applyFont="1" applyBorder="1" applyAlignment="1">
      <alignment horizontal="center" vertical="center" wrapText="1"/>
    </xf>
    <xf numFmtId="1" fontId="27" fillId="0" borderId="13" xfId="0" applyNumberFormat="1" applyFont="1" applyBorder="1" applyAlignment="1">
      <alignment horizontal="center" vertical="center" wrapText="1"/>
    </xf>
    <xf numFmtId="9" fontId="27" fillId="0" borderId="13" xfId="0" applyNumberFormat="1" applyFont="1" applyBorder="1" applyAlignment="1">
      <alignment horizontal="center" vertical="center"/>
    </xf>
    <xf numFmtId="10" fontId="28" fillId="0" borderId="1" xfId="0" applyNumberFormat="1" applyFont="1" applyBorder="1" applyAlignment="1">
      <alignment horizontal="center" vertical="center"/>
    </xf>
    <xf numFmtId="164" fontId="28" fillId="0" borderId="1" xfId="0" applyNumberFormat="1" applyFont="1" applyBorder="1" applyAlignment="1">
      <alignment vertical="center"/>
    </xf>
    <xf numFmtId="0" fontId="0" fillId="0" borderId="0" xfId="0" applyAlignment="1">
      <alignment vertical="center"/>
    </xf>
    <xf numFmtId="2" fontId="13" fillId="0" borderId="0" xfId="3" applyNumberFormat="1" applyFont="1" applyAlignment="1">
      <alignment vertical="center"/>
    </xf>
    <xf numFmtId="0" fontId="0" fillId="0" borderId="1" xfId="0" applyBorder="1" applyAlignment="1">
      <alignment vertical="center"/>
    </xf>
    <xf numFmtId="9" fontId="28" fillId="0" borderId="0" xfId="1" applyFont="1" applyAlignment="1">
      <alignment vertical="center"/>
    </xf>
    <xf numFmtId="0" fontId="28" fillId="0" borderId="0" xfId="0" applyFont="1" applyAlignment="1">
      <alignment vertical="center"/>
    </xf>
    <xf numFmtId="0" fontId="28" fillId="0" borderId="1" xfId="0" applyFont="1" applyBorder="1" applyAlignment="1">
      <alignment vertical="center"/>
    </xf>
    <xf numFmtId="164" fontId="28" fillId="0" borderId="0" xfId="0" applyNumberFormat="1" applyFont="1" applyAlignment="1">
      <alignment vertical="center"/>
    </xf>
    <xf numFmtId="2" fontId="27" fillId="0" borderId="13" xfId="0" applyNumberFormat="1" applyFont="1" applyBorder="1" applyAlignment="1">
      <alignment horizontal="center" vertical="center" wrapText="1"/>
    </xf>
    <xf numFmtId="0" fontId="29" fillId="0" borderId="1" xfId="0" applyFont="1" applyBorder="1" applyAlignment="1">
      <alignment vertical="center"/>
    </xf>
    <xf numFmtId="0" fontId="30" fillId="0" borderId="12" xfId="2" applyFont="1" applyBorder="1" applyAlignment="1" applyProtection="1">
      <alignment horizontal="left" vertical="center" wrapText="1"/>
      <protection locked="0"/>
    </xf>
    <xf numFmtId="0" fontId="31" fillId="0" borderId="1" xfId="0" applyFont="1" applyBorder="1" applyAlignment="1">
      <alignment horizontal="center" vertical="center"/>
    </xf>
    <xf numFmtId="0" fontId="32" fillId="0" borderId="1" xfId="2" applyFont="1" applyBorder="1" applyAlignment="1" applyProtection="1">
      <alignment horizontal="center" vertical="center" wrapText="1"/>
      <protection locked="0"/>
    </xf>
    <xf numFmtId="0" fontId="33" fillId="0" borderId="13" xfId="0" applyFont="1" applyBorder="1" applyAlignment="1">
      <alignment horizontal="center" vertical="center"/>
    </xf>
    <xf numFmtId="1" fontId="34" fillId="0" borderId="13" xfId="0" applyNumberFormat="1" applyFont="1" applyBorder="1" applyAlignment="1">
      <alignment horizontal="center" vertical="center" wrapText="1"/>
    </xf>
    <xf numFmtId="9" fontId="34" fillId="0" borderId="13" xfId="0" applyNumberFormat="1" applyFont="1" applyBorder="1" applyAlignment="1">
      <alignment horizontal="center" vertical="center"/>
    </xf>
    <xf numFmtId="10" fontId="29" fillId="0" borderId="1" xfId="0" applyNumberFormat="1" applyFont="1" applyBorder="1" applyAlignment="1">
      <alignment horizontal="center" vertical="center"/>
    </xf>
    <xf numFmtId="164" fontId="29" fillId="0" borderId="1" xfId="0" applyNumberFormat="1" applyFont="1" applyBorder="1" applyAlignment="1">
      <alignment vertical="center"/>
    </xf>
    <xf numFmtId="9" fontId="29" fillId="0" borderId="0" xfId="1" applyFont="1" applyAlignment="1">
      <alignment vertical="center"/>
    </xf>
    <xf numFmtId="164" fontId="29" fillId="0" borderId="0" xfId="0" applyNumberFormat="1" applyFont="1" applyAlignment="1">
      <alignment vertical="center"/>
    </xf>
    <xf numFmtId="0" fontId="29" fillId="0" borderId="0" xfId="0" applyFont="1" applyAlignment="1">
      <alignment vertical="center"/>
    </xf>
    <xf numFmtId="0" fontId="0" fillId="11" borderId="1" xfId="0" applyFill="1" applyBorder="1" applyAlignment="1">
      <alignment vertical="center"/>
    </xf>
    <xf numFmtId="0" fontId="4" fillId="11" borderId="12" xfId="2" applyFont="1" applyFill="1" applyBorder="1" applyAlignment="1" applyProtection="1">
      <alignment horizontal="left" vertical="center" wrapText="1"/>
      <protection locked="0"/>
    </xf>
    <xf numFmtId="0" fontId="13" fillId="11" borderId="1" xfId="0" applyFont="1" applyFill="1" applyBorder="1" applyAlignment="1">
      <alignment horizontal="center" vertical="center"/>
    </xf>
    <xf numFmtId="0" fontId="5" fillId="11" borderId="1" xfId="2" applyFont="1" applyFill="1" applyBorder="1" applyAlignment="1" applyProtection="1">
      <alignment horizontal="center" vertical="center" wrapText="1"/>
      <protection locked="0"/>
    </xf>
    <xf numFmtId="0" fontId="6" fillId="11" borderId="13" xfId="0" applyFont="1" applyFill="1" applyBorder="1" applyAlignment="1">
      <alignment horizontal="center" vertical="center"/>
    </xf>
    <xf numFmtId="1" fontId="7" fillId="11" borderId="13" xfId="0" applyNumberFormat="1" applyFont="1" applyFill="1" applyBorder="1" applyAlignment="1">
      <alignment horizontal="center" vertical="center" wrapText="1"/>
    </xf>
    <xf numFmtId="9" fontId="7" fillId="11" borderId="13" xfId="0" applyNumberFormat="1" applyFont="1" applyFill="1" applyBorder="1" applyAlignment="1">
      <alignment horizontal="center" vertical="center"/>
    </xf>
    <xf numFmtId="10" fontId="0" fillId="11" borderId="1" xfId="0" applyNumberFormat="1" applyFill="1" applyBorder="1" applyAlignment="1">
      <alignment horizontal="center" vertical="center"/>
    </xf>
    <xf numFmtId="164" fontId="0" fillId="11" borderId="1" xfId="0" applyNumberFormat="1" applyFill="1" applyBorder="1" applyAlignment="1">
      <alignment vertical="center"/>
    </xf>
    <xf numFmtId="9" fontId="0" fillId="11" borderId="0" xfId="1" applyFont="1" applyFill="1" applyAlignment="1">
      <alignment vertical="center"/>
    </xf>
    <xf numFmtId="164" fontId="0" fillId="11" borderId="0" xfId="0" applyNumberFormat="1" applyFill="1" applyAlignment="1">
      <alignment vertical="center"/>
    </xf>
    <xf numFmtId="0" fontId="0" fillId="11" borderId="0" xfId="0" applyFill="1" applyAlignment="1">
      <alignment vertical="center"/>
    </xf>
    <xf numFmtId="0" fontId="2" fillId="0" borderId="4" xfId="0" applyFont="1" applyBorder="1" applyAlignment="1">
      <alignment vertical="center" textRotation="255" wrapText="1"/>
    </xf>
    <xf numFmtId="0" fontId="2" fillId="0" borderId="15" xfId="0" applyFont="1" applyBorder="1" applyAlignment="1">
      <alignment vertical="center" textRotation="255" wrapText="1"/>
    </xf>
    <xf numFmtId="0" fontId="4" fillId="12" borderId="12" xfId="2" applyFont="1" applyFill="1" applyBorder="1" applyAlignment="1" applyProtection="1">
      <alignment horizontal="left" vertical="center" wrapText="1"/>
      <protection locked="0"/>
    </xf>
    <xf numFmtId="0" fontId="5" fillId="12" borderId="1" xfId="2" applyFont="1" applyFill="1" applyBorder="1" applyAlignment="1" applyProtection="1">
      <alignment horizontal="center" vertical="center" wrapText="1"/>
      <protection locked="0"/>
    </xf>
    <xf numFmtId="1" fontId="5" fillId="12" borderId="1" xfId="2" applyNumberFormat="1" applyFont="1" applyFill="1" applyBorder="1" applyAlignment="1" applyProtection="1">
      <alignment horizontal="center" vertical="center" wrapText="1"/>
      <protection locked="0"/>
    </xf>
    <xf numFmtId="0" fontId="6" fillId="12" borderId="13" xfId="0" applyFont="1" applyFill="1" applyBorder="1" applyAlignment="1">
      <alignment horizontal="center" vertical="center" wrapText="1"/>
    </xf>
    <xf numFmtId="0" fontId="7" fillId="12" borderId="13" xfId="0" applyFont="1" applyFill="1" applyBorder="1" applyAlignment="1">
      <alignment horizontal="center" vertical="center" wrapText="1"/>
    </xf>
    <xf numFmtId="1" fontId="7" fillId="12" borderId="13" xfId="0" applyNumberFormat="1" applyFont="1" applyFill="1" applyBorder="1" applyAlignment="1">
      <alignment horizontal="center" vertical="center" wrapText="1"/>
    </xf>
    <xf numFmtId="9" fontId="7" fillId="12" borderId="13" xfId="0" applyNumberFormat="1" applyFont="1" applyFill="1" applyBorder="1" applyAlignment="1">
      <alignment horizontal="center" vertical="center"/>
    </xf>
    <xf numFmtId="0" fontId="6" fillId="13" borderId="13" xfId="0" applyFont="1" applyFill="1" applyBorder="1" applyAlignment="1">
      <alignment horizontal="center" vertical="center" wrapText="1"/>
    </xf>
    <xf numFmtId="9" fontId="6" fillId="12" borderId="13" xfId="0" applyNumberFormat="1" applyFont="1" applyFill="1" applyBorder="1" applyAlignment="1">
      <alignment horizontal="center" vertical="center"/>
    </xf>
    <xf numFmtId="0" fontId="6" fillId="12" borderId="13" xfId="0" applyFont="1" applyFill="1" applyBorder="1" applyAlignment="1">
      <alignment horizontal="center" vertical="center"/>
    </xf>
    <xf numFmtId="0" fontId="7" fillId="12" borderId="13" xfId="0" applyFont="1" applyFill="1" applyBorder="1" applyAlignment="1">
      <alignment horizontal="center" vertical="center"/>
    </xf>
    <xf numFmtId="10" fontId="0" fillId="12" borderId="1" xfId="0" applyNumberFormat="1" applyFill="1" applyBorder="1" applyAlignment="1">
      <alignment horizontal="center" vertical="center"/>
    </xf>
    <xf numFmtId="0" fontId="0" fillId="12" borderId="1" xfId="0" applyFill="1" applyBorder="1"/>
    <xf numFmtId="9" fontId="6" fillId="12" borderId="1" xfId="0" applyNumberFormat="1" applyFont="1" applyFill="1" applyBorder="1" applyAlignment="1">
      <alignment horizontal="center" vertical="center"/>
    </xf>
    <xf numFmtId="9" fontId="7" fillId="12" borderId="1" xfId="0" applyNumberFormat="1" applyFont="1" applyFill="1" applyBorder="1" applyAlignment="1">
      <alignment horizontal="center" vertical="center"/>
    </xf>
    <xf numFmtId="0" fontId="6" fillId="12" borderId="1" xfId="0" applyFont="1" applyFill="1" applyBorder="1" applyAlignment="1">
      <alignment horizontal="center" vertical="center"/>
    </xf>
    <xf numFmtId="0" fontId="7" fillId="12" borderId="1" xfId="0" applyFont="1" applyFill="1" applyBorder="1" applyAlignment="1">
      <alignment horizontal="center" vertical="center"/>
    </xf>
    <xf numFmtId="0" fontId="13" fillId="12" borderId="10" xfId="0" applyFont="1" applyFill="1" applyBorder="1" applyAlignment="1">
      <alignment horizontal="center" vertical="center"/>
    </xf>
    <xf numFmtId="0" fontId="5" fillId="12" borderId="10" xfId="2" applyFont="1" applyFill="1" applyBorder="1" applyAlignment="1" applyProtection="1">
      <alignment horizontal="center" vertical="center" wrapText="1"/>
      <protection locked="0"/>
    </xf>
    <xf numFmtId="0" fontId="6" fillId="12" borderId="16" xfId="0" applyFont="1" applyFill="1" applyBorder="1" applyAlignment="1">
      <alignment horizontal="center" vertical="center"/>
    </xf>
    <xf numFmtId="0" fontId="7" fillId="12" borderId="16" xfId="0" applyFont="1" applyFill="1" applyBorder="1" applyAlignment="1">
      <alignment horizontal="center" vertical="center" wrapText="1"/>
    </xf>
    <xf numFmtId="1" fontId="7" fillId="12" borderId="16" xfId="0" applyNumberFormat="1" applyFont="1" applyFill="1" applyBorder="1" applyAlignment="1">
      <alignment horizontal="center" vertical="center" wrapText="1"/>
    </xf>
    <xf numFmtId="10" fontId="0" fillId="12" borderId="10" xfId="0" applyNumberFormat="1" applyFill="1" applyBorder="1" applyAlignment="1">
      <alignment horizontal="center" vertical="center"/>
    </xf>
    <xf numFmtId="0" fontId="13" fillId="12" borderId="1" xfId="0" applyFont="1" applyFill="1" applyBorder="1" applyAlignment="1">
      <alignment horizontal="center" vertical="center"/>
    </xf>
    <xf numFmtId="9" fontId="12" fillId="12" borderId="13" xfId="0" applyNumberFormat="1" applyFont="1" applyFill="1" applyBorder="1" applyAlignment="1">
      <alignment horizontal="center" vertical="center"/>
    </xf>
    <xf numFmtId="0" fontId="6" fillId="12" borderId="14" xfId="0" applyFont="1" applyFill="1" applyBorder="1" applyAlignment="1">
      <alignment horizontal="center" vertical="center"/>
    </xf>
    <xf numFmtId="0" fontId="37" fillId="12" borderId="13" xfId="0" applyFont="1" applyFill="1" applyBorder="1" applyAlignment="1">
      <alignment horizontal="center" vertical="center"/>
    </xf>
    <xf numFmtId="0" fontId="12" fillId="12" borderId="13" xfId="0" applyFont="1" applyFill="1" applyBorder="1" applyAlignment="1">
      <alignment horizontal="center" vertical="center" wrapText="1"/>
    </xf>
    <xf numFmtId="9" fontId="6" fillId="12" borderId="13" xfId="0" applyNumberFormat="1" applyFont="1" applyFill="1" applyBorder="1" applyAlignment="1">
      <alignment horizontal="center" vertical="center" wrapText="1"/>
    </xf>
    <xf numFmtId="9" fontId="7" fillId="12" borderId="13" xfId="0" applyNumberFormat="1" applyFont="1" applyFill="1" applyBorder="1" applyAlignment="1">
      <alignment horizontal="center" vertical="center" wrapText="1"/>
    </xf>
    <xf numFmtId="0" fontId="0" fillId="12" borderId="15" xfId="0" applyFill="1" applyBorder="1" applyAlignment="1">
      <alignment vertical="center" textRotation="255" wrapText="1"/>
    </xf>
    <xf numFmtId="0" fontId="0" fillId="12" borderId="10" xfId="0" applyFill="1" applyBorder="1" applyAlignment="1">
      <alignment vertical="center" textRotation="255" wrapText="1"/>
    </xf>
    <xf numFmtId="0" fontId="12" fillId="12" borderId="13" xfId="0" applyFont="1" applyFill="1" applyBorder="1" applyAlignment="1">
      <alignment horizontal="center" vertical="center"/>
    </xf>
    <xf numFmtId="0" fontId="4" fillId="12" borderId="6" xfId="0" applyFont="1" applyFill="1" applyBorder="1" applyAlignment="1">
      <alignment horizontal="center" vertical="center" wrapText="1"/>
    </xf>
    <xf numFmtId="1" fontId="6" fillId="12" borderId="13" xfId="0" applyNumberFormat="1" applyFont="1" applyFill="1" applyBorder="1" applyAlignment="1">
      <alignment horizontal="center" vertical="center"/>
    </xf>
    <xf numFmtId="9" fontId="6" fillId="12" borderId="14" xfId="0" applyNumberFormat="1" applyFont="1" applyFill="1" applyBorder="1" applyAlignment="1">
      <alignment horizontal="center" vertical="center"/>
    </xf>
    <xf numFmtId="0" fontId="0" fillId="12" borderId="1" xfId="0" applyFill="1" applyBorder="1" applyAlignment="1">
      <alignment vertical="center"/>
    </xf>
    <xf numFmtId="0" fontId="29" fillId="12" borderId="1" xfId="0" applyFont="1" applyFill="1" applyBorder="1" applyAlignment="1">
      <alignment vertical="center"/>
    </xf>
    <xf numFmtId="0" fontId="31" fillId="12" borderId="1" xfId="0" applyFont="1" applyFill="1" applyBorder="1" applyAlignment="1">
      <alignment horizontal="center" vertical="center"/>
    </xf>
    <xf numFmtId="0" fontId="32" fillId="12" borderId="1" xfId="2" applyFont="1" applyFill="1" applyBorder="1" applyAlignment="1" applyProtection="1">
      <alignment horizontal="center" vertical="center" wrapText="1"/>
      <protection locked="0"/>
    </xf>
    <xf numFmtId="0" fontId="33" fillId="12" borderId="13" xfId="0" applyFont="1" applyFill="1" applyBorder="1" applyAlignment="1">
      <alignment horizontal="center" vertical="center"/>
    </xf>
    <xf numFmtId="0" fontId="34" fillId="12" borderId="13" xfId="0" applyFont="1" applyFill="1" applyBorder="1" applyAlignment="1">
      <alignment horizontal="center" vertical="center" wrapText="1"/>
    </xf>
    <xf numFmtId="1" fontId="34" fillId="12" borderId="13" xfId="0" applyNumberFormat="1" applyFont="1" applyFill="1" applyBorder="1" applyAlignment="1">
      <alignment horizontal="center" vertical="center" wrapText="1"/>
    </xf>
    <xf numFmtId="10" fontId="29" fillId="12" borderId="1" xfId="0" applyNumberFormat="1" applyFont="1" applyFill="1" applyBorder="1" applyAlignment="1">
      <alignment horizontal="center" vertical="center"/>
    </xf>
    <xf numFmtId="0" fontId="28" fillId="12" borderId="1" xfId="0" applyFont="1" applyFill="1" applyBorder="1" applyAlignment="1">
      <alignment vertical="center"/>
    </xf>
    <xf numFmtId="0" fontId="25" fillId="12" borderId="1" xfId="0" applyFont="1" applyFill="1" applyBorder="1" applyAlignment="1">
      <alignment horizontal="center" vertical="center"/>
    </xf>
    <xf numFmtId="0" fontId="25" fillId="12" borderId="1" xfId="2" applyFont="1" applyFill="1" applyBorder="1" applyAlignment="1" applyProtection="1">
      <alignment horizontal="center" vertical="center" wrapText="1"/>
      <protection locked="0"/>
    </xf>
    <xf numFmtId="0" fontId="26" fillId="12" borderId="13" xfId="0" applyFont="1" applyFill="1" applyBorder="1" applyAlignment="1">
      <alignment horizontal="center" vertical="center"/>
    </xf>
    <xf numFmtId="0" fontId="27" fillId="12" borderId="13" xfId="0" applyFont="1" applyFill="1" applyBorder="1" applyAlignment="1">
      <alignment horizontal="center" vertical="center" wrapText="1"/>
    </xf>
    <xf numFmtId="1" fontId="27" fillId="12" borderId="13" xfId="0" applyNumberFormat="1" applyFont="1" applyFill="1" applyBorder="1" applyAlignment="1">
      <alignment horizontal="center" vertical="center" wrapText="1"/>
    </xf>
    <xf numFmtId="10" fontId="28" fillId="12" borderId="1" xfId="0" applyNumberFormat="1" applyFont="1" applyFill="1" applyBorder="1" applyAlignment="1">
      <alignment horizontal="center" vertical="center"/>
    </xf>
    <xf numFmtId="0" fontId="26" fillId="12" borderId="13" xfId="0" applyFont="1" applyFill="1" applyBorder="1" applyAlignment="1">
      <alignment horizontal="center" vertical="center" wrapText="1"/>
    </xf>
    <xf numFmtId="0" fontId="13" fillId="12" borderId="4" xfId="0" applyFont="1" applyFill="1" applyBorder="1" applyAlignment="1">
      <alignment horizontal="center" vertical="center"/>
    </xf>
    <xf numFmtId="0" fontId="5" fillId="12" borderId="4" xfId="2" applyFont="1" applyFill="1" applyBorder="1" applyAlignment="1" applyProtection="1">
      <alignment horizontal="center" vertical="center" wrapText="1"/>
      <protection locked="0"/>
    </xf>
    <xf numFmtId="0" fontId="6" fillId="12" borderId="18" xfId="0" applyFont="1" applyFill="1" applyBorder="1" applyAlignment="1">
      <alignment horizontal="center" vertical="center" wrapText="1"/>
    </xf>
    <xf numFmtId="0" fontId="7" fillId="12" borderId="18" xfId="0" applyFont="1" applyFill="1" applyBorder="1" applyAlignment="1">
      <alignment horizontal="center" vertical="center" wrapText="1"/>
    </xf>
    <xf numFmtId="0" fontId="6" fillId="12" borderId="18" xfId="0" applyFont="1" applyFill="1" applyBorder="1" applyAlignment="1">
      <alignment horizontal="center" vertical="center"/>
    </xf>
    <xf numFmtId="10" fontId="0" fillId="12" borderId="4" xfId="0" applyNumberFormat="1" applyFill="1" applyBorder="1" applyAlignment="1">
      <alignment horizontal="center" vertical="center"/>
    </xf>
    <xf numFmtId="0" fontId="9" fillId="12" borderId="1" xfId="2" applyFont="1" applyFill="1" applyBorder="1" applyAlignment="1" applyProtection="1">
      <alignment horizontal="center" vertical="center" wrapText="1"/>
      <protection locked="0"/>
    </xf>
    <xf numFmtId="0" fontId="10" fillId="12" borderId="13" xfId="0" applyFont="1" applyFill="1" applyBorder="1" applyAlignment="1">
      <alignment horizontal="center" vertical="center"/>
    </xf>
    <xf numFmtId="9" fontId="11" fillId="12" borderId="13" xfId="0" applyNumberFormat="1" applyFont="1" applyFill="1" applyBorder="1" applyAlignment="1">
      <alignment horizontal="center" vertical="center"/>
    </xf>
    <xf numFmtId="0" fontId="37" fillId="12" borderId="13" xfId="0" applyFont="1" applyFill="1" applyBorder="1" applyAlignment="1">
      <alignment horizontal="center" vertical="center" wrapText="1"/>
    </xf>
    <xf numFmtId="1" fontId="7" fillId="12" borderId="18" xfId="0" applyNumberFormat="1" applyFont="1" applyFill="1" applyBorder="1" applyAlignment="1">
      <alignment horizontal="center" vertical="center" wrapText="1"/>
    </xf>
    <xf numFmtId="9" fontId="2" fillId="7" borderId="1" xfId="1" applyFont="1" applyFill="1" applyBorder="1" applyAlignment="1">
      <alignment horizontal="center" vertical="center"/>
    </xf>
    <xf numFmtId="9" fontId="2" fillId="0" borderId="1" xfId="1" applyFont="1" applyBorder="1" applyAlignment="1">
      <alignment horizontal="center" vertical="center"/>
    </xf>
    <xf numFmtId="9" fontId="2" fillId="0" borderId="4" xfId="1" applyFont="1" applyBorder="1" applyAlignment="1">
      <alignment horizontal="center" vertical="center"/>
    </xf>
    <xf numFmtId="9" fontId="24" fillId="0" borderId="1" xfId="1" applyFont="1" applyBorder="1" applyAlignment="1">
      <alignment horizontal="center" vertical="center"/>
    </xf>
    <xf numFmtId="9" fontId="2" fillId="0" borderId="10" xfId="1" applyFont="1" applyBorder="1" applyAlignment="1">
      <alignment horizontal="center" vertical="center"/>
    </xf>
    <xf numFmtId="9" fontId="18" fillId="7" borderId="1" xfId="1" applyFont="1" applyFill="1" applyBorder="1" applyAlignment="1">
      <alignment horizontal="center" vertical="center"/>
    </xf>
    <xf numFmtId="164" fontId="2" fillId="7" borderId="1" xfId="0" applyNumberFormat="1" applyFont="1" applyFill="1" applyBorder="1" applyAlignment="1">
      <alignment horizontal="center" vertical="center"/>
    </xf>
    <xf numFmtId="164" fontId="0" fillId="0" borderId="1" xfId="0" applyNumberFormat="1" applyBorder="1" applyAlignment="1">
      <alignment horizontal="center" vertical="center"/>
    </xf>
    <xf numFmtId="0" fontId="0" fillId="12" borderId="1" xfId="0" applyFill="1" applyBorder="1" applyAlignment="1">
      <alignment horizontal="center" vertical="center"/>
    </xf>
    <xf numFmtId="165" fontId="2" fillId="7" borderId="1" xfId="0" applyNumberFormat="1" applyFont="1" applyFill="1" applyBorder="1" applyAlignment="1">
      <alignment vertical="center"/>
    </xf>
    <xf numFmtId="165" fontId="0" fillId="0" borderId="1" xfId="0" applyNumberFormat="1" applyBorder="1" applyAlignment="1">
      <alignment vertical="center"/>
    </xf>
    <xf numFmtId="165" fontId="0" fillId="0" borderId="4" xfId="0" applyNumberFormat="1" applyBorder="1" applyAlignment="1">
      <alignment vertical="center"/>
    </xf>
    <xf numFmtId="165" fontId="0" fillId="0" borderId="0" xfId="1" applyNumberFormat="1" applyFont="1" applyAlignment="1">
      <alignment vertical="center"/>
    </xf>
    <xf numFmtId="165" fontId="28" fillId="0" borderId="1" xfId="0" applyNumberFormat="1" applyFont="1" applyBorder="1" applyAlignment="1">
      <alignment vertical="center"/>
    </xf>
    <xf numFmtId="165" fontId="28" fillId="0" borderId="0" xfId="1" applyNumberFormat="1" applyFont="1" applyAlignment="1">
      <alignment vertical="center"/>
    </xf>
    <xf numFmtId="165" fontId="0" fillId="0" borderId="10" xfId="0" applyNumberFormat="1" applyBorder="1" applyAlignment="1">
      <alignment vertical="center"/>
    </xf>
    <xf numFmtId="165" fontId="18" fillId="7" borderId="1" xfId="0" applyNumberFormat="1" applyFont="1" applyFill="1" applyBorder="1" applyAlignment="1">
      <alignment vertical="center"/>
    </xf>
    <xf numFmtId="0" fontId="38" fillId="12" borderId="13" xfId="0" applyFont="1" applyFill="1" applyBorder="1" applyAlignment="1">
      <alignment horizontal="center" vertical="center"/>
    </xf>
    <xf numFmtId="0" fontId="2" fillId="7" borderId="1" xfId="0" applyFont="1" applyFill="1" applyBorder="1" applyAlignment="1">
      <alignment vertical="center" wrapText="1"/>
    </xf>
    <xf numFmtId="0" fontId="2" fillId="7" borderId="1" xfId="0" applyFont="1" applyFill="1" applyBorder="1" applyAlignment="1">
      <alignment vertical="center"/>
    </xf>
    <xf numFmtId="0" fontId="40" fillId="0" borderId="0" xfId="0" applyFont="1"/>
    <xf numFmtId="165" fontId="40" fillId="0" borderId="0" xfId="1" applyNumberFormat="1" applyFont="1" applyAlignment="1">
      <alignment vertical="center"/>
    </xf>
    <xf numFmtId="9" fontId="10" fillId="12" borderId="13" xfId="0" applyNumberFormat="1" applyFont="1" applyFill="1" applyBorder="1" applyAlignment="1">
      <alignment horizontal="center" vertical="center"/>
    </xf>
    <xf numFmtId="0" fontId="11" fillId="12" borderId="1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5" borderId="12" xfId="2" applyFont="1" applyFill="1" applyBorder="1" applyAlignment="1" applyProtection="1">
      <alignment horizontal="left" vertical="center" wrapText="1"/>
      <protection locked="0"/>
    </xf>
    <xf numFmtId="0" fontId="4" fillId="5" borderId="1" xfId="2" applyFont="1" applyFill="1" applyBorder="1" applyAlignment="1" applyProtection="1">
      <alignment horizontal="left" vertical="center" wrapText="1"/>
      <protection locked="0"/>
    </xf>
    <xf numFmtId="0" fontId="4" fillId="5" borderId="11" xfId="2" applyFont="1" applyFill="1" applyBorder="1" applyAlignment="1" applyProtection="1">
      <alignment horizontal="left" vertical="center" wrapText="1"/>
      <protection locked="0"/>
    </xf>
    <xf numFmtId="0" fontId="30" fillId="5" borderId="12" xfId="2" applyFont="1" applyFill="1" applyBorder="1" applyAlignment="1" applyProtection="1">
      <alignment horizontal="left" vertical="center" wrapText="1"/>
      <protection locked="0"/>
    </xf>
    <xf numFmtId="0" fontId="25" fillId="5" borderId="12" xfId="2" applyFont="1" applyFill="1" applyBorder="1" applyAlignment="1" applyProtection="1">
      <alignment horizontal="left" vertical="center" wrapText="1"/>
      <protection locked="0"/>
    </xf>
    <xf numFmtId="0" fontId="4" fillId="5" borderId="5" xfId="2" applyFont="1" applyFill="1" applyBorder="1" applyAlignment="1" applyProtection="1">
      <alignment horizontal="left" vertical="center" wrapText="1"/>
      <protection locked="0"/>
    </xf>
    <xf numFmtId="9" fontId="7" fillId="0" borderId="13" xfId="0" applyNumberFormat="1" applyFont="1" applyFill="1" applyBorder="1" applyAlignment="1">
      <alignment horizontal="center" vertical="center"/>
    </xf>
    <xf numFmtId="9" fontId="11" fillId="0" borderId="13" xfId="0" applyNumberFormat="1" applyFont="1" applyFill="1" applyBorder="1" applyAlignment="1">
      <alignment horizontal="center" vertical="center"/>
    </xf>
    <xf numFmtId="9" fontId="7" fillId="0" borderId="1" xfId="0" applyNumberFormat="1" applyFont="1" applyFill="1" applyBorder="1" applyAlignment="1">
      <alignment horizontal="center" vertical="center"/>
    </xf>
    <xf numFmtId="9" fontId="7" fillId="0" borderId="16" xfId="0" applyNumberFormat="1" applyFont="1" applyFill="1" applyBorder="1" applyAlignment="1">
      <alignment horizontal="center" vertical="center"/>
    </xf>
    <xf numFmtId="9" fontId="34" fillId="0" borderId="13" xfId="0" applyNumberFormat="1" applyFont="1" applyFill="1" applyBorder="1" applyAlignment="1">
      <alignment horizontal="center" vertical="center"/>
    </xf>
    <xf numFmtId="9" fontId="27" fillId="0" borderId="13" xfId="0" applyNumberFormat="1" applyFont="1" applyFill="1" applyBorder="1" applyAlignment="1">
      <alignment horizontal="center" vertical="center"/>
    </xf>
    <xf numFmtId="9" fontId="7" fillId="0" borderId="18" xfId="0" applyNumberFormat="1" applyFont="1" applyFill="1" applyBorder="1" applyAlignment="1">
      <alignment horizontal="center" vertical="center"/>
    </xf>
    <xf numFmtId="164" fontId="0" fillId="0" borderId="1" xfId="0" applyNumberFormat="1" applyFill="1" applyBorder="1" applyAlignment="1">
      <alignment vertical="center"/>
    </xf>
    <xf numFmtId="165" fontId="0" fillId="0" borderId="1" xfId="0" applyNumberFormat="1" applyFill="1" applyBorder="1" applyAlignment="1">
      <alignment vertical="center"/>
    </xf>
    <xf numFmtId="165" fontId="1" fillId="0" borderId="0" xfId="1" applyNumberFormat="1" applyFont="1" applyFill="1" applyAlignment="1">
      <alignment vertical="center"/>
    </xf>
    <xf numFmtId="0" fontId="0" fillId="0" borderId="1" xfId="1" applyNumberFormat="1" applyFont="1" applyFill="1" applyBorder="1" applyAlignment="1">
      <alignment horizontal="center" vertical="center"/>
    </xf>
    <xf numFmtId="9" fontId="0" fillId="0" borderId="1" xfId="1" applyFont="1" applyFill="1" applyBorder="1" applyAlignment="1">
      <alignment horizontal="center" vertical="center"/>
    </xf>
    <xf numFmtId="9" fontId="2" fillId="0" borderId="1" xfId="1" applyFont="1" applyFill="1" applyBorder="1" applyAlignment="1">
      <alignment horizontal="center" vertical="center"/>
    </xf>
    <xf numFmtId="164" fontId="2" fillId="0" borderId="1" xfId="0" applyNumberFormat="1" applyFont="1" applyFill="1" applyBorder="1" applyAlignment="1">
      <alignment vertical="center"/>
    </xf>
    <xf numFmtId="165" fontId="2" fillId="0" borderId="1" xfId="0" applyNumberFormat="1" applyFont="1" applyFill="1" applyBorder="1" applyAlignment="1">
      <alignment vertical="center"/>
    </xf>
    <xf numFmtId="165" fontId="0" fillId="0" borderId="0" xfId="1" applyNumberFormat="1" applyFont="1" applyFill="1" applyAlignment="1">
      <alignment vertical="center"/>
    </xf>
    <xf numFmtId="164" fontId="2" fillId="0" borderId="1" xfId="0" applyNumberFormat="1" applyFont="1" applyFill="1" applyBorder="1" applyAlignment="1">
      <alignment horizontal="center" vertical="center"/>
    </xf>
    <xf numFmtId="164" fontId="0" fillId="0" borderId="10" xfId="0" applyNumberFormat="1" applyFill="1" applyBorder="1" applyAlignment="1">
      <alignment vertical="center"/>
    </xf>
    <xf numFmtId="165" fontId="0" fillId="0" borderId="10" xfId="0" applyNumberFormat="1" applyFill="1" applyBorder="1" applyAlignment="1">
      <alignment vertical="center"/>
    </xf>
    <xf numFmtId="9" fontId="2" fillId="0" borderId="10" xfId="1" applyFont="1" applyFill="1" applyBorder="1" applyAlignment="1">
      <alignment horizontal="center" vertical="center"/>
    </xf>
    <xf numFmtId="164" fontId="29" fillId="0" borderId="1" xfId="0" applyNumberFormat="1" applyFont="1" applyFill="1" applyBorder="1" applyAlignment="1">
      <alignment vertical="center"/>
    </xf>
    <xf numFmtId="165" fontId="29" fillId="0" borderId="1" xfId="0" applyNumberFormat="1" applyFont="1" applyFill="1" applyBorder="1" applyAlignment="1">
      <alignment vertical="center"/>
    </xf>
    <xf numFmtId="165" fontId="29" fillId="0" borderId="0" xfId="1" applyNumberFormat="1" applyFont="1" applyFill="1" applyAlignment="1">
      <alignment vertical="center"/>
    </xf>
    <xf numFmtId="9" fontId="39" fillId="0" borderId="1" xfId="1" applyFont="1" applyFill="1" applyBorder="1" applyAlignment="1">
      <alignment horizontal="center" vertical="center"/>
    </xf>
    <xf numFmtId="164" fontId="28" fillId="0" borderId="1" xfId="0" applyNumberFormat="1" applyFont="1" applyFill="1" applyBorder="1" applyAlignment="1">
      <alignment vertical="center"/>
    </xf>
    <xf numFmtId="165" fontId="28" fillId="0" borderId="1" xfId="0" applyNumberFormat="1" applyFont="1" applyFill="1" applyBorder="1" applyAlignment="1">
      <alignment vertical="center"/>
    </xf>
    <xf numFmtId="165" fontId="28" fillId="0" borderId="0" xfId="1" applyNumberFormat="1" applyFont="1" applyFill="1" applyAlignment="1">
      <alignment vertical="center"/>
    </xf>
    <xf numFmtId="9" fontId="24" fillId="0" borderId="1" xfId="1" applyFont="1" applyFill="1" applyBorder="1" applyAlignment="1">
      <alignment horizontal="center" vertical="center"/>
    </xf>
    <xf numFmtId="164" fontId="0" fillId="0" borderId="4" xfId="0" applyNumberFormat="1" applyFill="1" applyBorder="1" applyAlignment="1">
      <alignment vertical="center"/>
    </xf>
    <xf numFmtId="165" fontId="0" fillId="0" borderId="4" xfId="0" applyNumberFormat="1" applyFill="1" applyBorder="1" applyAlignment="1">
      <alignment vertical="center"/>
    </xf>
    <xf numFmtId="9" fontId="2" fillId="0" borderId="4" xfId="1" applyFont="1" applyFill="1" applyBorder="1" applyAlignment="1">
      <alignment horizontal="center" vertical="center"/>
    </xf>
    <xf numFmtId="0" fontId="44" fillId="0" borderId="0" xfId="0" applyFont="1" applyAlignment="1">
      <alignment vertical="center"/>
    </xf>
    <xf numFmtId="0" fontId="2" fillId="0" borderId="10" xfId="0" applyFont="1" applyBorder="1" applyAlignment="1">
      <alignment vertical="center" textRotation="255" wrapText="1"/>
    </xf>
    <xf numFmtId="9" fontId="10" fillId="7" borderId="13" xfId="0" applyNumberFormat="1" applyFont="1" applyFill="1" applyBorder="1" applyAlignment="1">
      <alignment horizontal="center" vertical="center"/>
    </xf>
    <xf numFmtId="0" fontId="30" fillId="0" borderId="1" xfId="0" applyFont="1" applyBorder="1" applyAlignment="1">
      <alignment horizontal="center" vertical="center"/>
    </xf>
    <xf numFmtId="0" fontId="30" fillId="0" borderId="1" xfId="2" applyFont="1" applyBorder="1" applyAlignment="1" applyProtection="1">
      <alignment horizontal="center" vertical="center" wrapText="1"/>
      <protection locked="0"/>
    </xf>
    <xf numFmtId="0" fontId="45" fillId="0" borderId="13" xfId="0" applyFont="1" applyBorder="1" applyAlignment="1">
      <alignment horizontal="center" vertical="center"/>
    </xf>
    <xf numFmtId="1" fontId="46" fillId="0" borderId="13" xfId="0" applyNumberFormat="1" applyFont="1" applyBorder="1" applyAlignment="1">
      <alignment horizontal="center" vertical="center" wrapText="1"/>
    </xf>
    <xf numFmtId="9" fontId="46" fillId="0" borderId="13" xfId="0" applyNumberFormat="1" applyFont="1" applyBorder="1" applyAlignment="1">
      <alignment horizontal="center" vertical="center"/>
    </xf>
    <xf numFmtId="2" fontId="46" fillId="0" borderId="13" xfId="0" applyNumberFormat="1" applyFont="1" applyBorder="1" applyAlignment="1">
      <alignment horizontal="center" vertical="center" wrapText="1"/>
    </xf>
    <xf numFmtId="0" fontId="45" fillId="0" borderId="13" xfId="0" applyFont="1" applyBorder="1" applyAlignment="1">
      <alignment horizontal="center" vertical="center" wrapText="1"/>
    </xf>
    <xf numFmtId="164" fontId="47" fillId="0" borderId="1" xfId="0" applyNumberFormat="1" applyFont="1" applyBorder="1" applyAlignment="1">
      <alignment vertical="center"/>
    </xf>
    <xf numFmtId="164" fontId="48" fillId="0" borderId="1" xfId="0" applyNumberFormat="1" applyFont="1" applyBorder="1" applyAlignment="1">
      <alignment vertical="center"/>
    </xf>
    <xf numFmtId="10" fontId="47" fillId="0" borderId="1" xfId="0" applyNumberFormat="1" applyFont="1" applyBorder="1" applyAlignment="1">
      <alignment horizontal="center" vertical="center"/>
    </xf>
    <xf numFmtId="0" fontId="6" fillId="0" borderId="18" xfId="0" applyFont="1" applyBorder="1" applyAlignment="1">
      <alignment horizontal="center" vertical="center" wrapText="1"/>
    </xf>
    <xf numFmtId="0" fontId="16" fillId="0" borderId="13" xfId="0" applyFont="1" applyBorder="1" applyAlignment="1">
      <alignment horizontal="center"/>
    </xf>
    <xf numFmtId="0" fontId="33" fillId="0" borderId="13" xfId="0" applyFont="1" applyBorder="1" applyAlignment="1">
      <alignment horizontal="center" vertical="center" wrapText="1"/>
    </xf>
    <xf numFmtId="0" fontId="6" fillId="11" borderId="13" xfId="0" applyFont="1" applyFill="1" applyBorder="1" applyAlignment="1">
      <alignment horizontal="center" vertical="center" wrapText="1"/>
    </xf>
    <xf numFmtId="1" fontId="6" fillId="0" borderId="16" xfId="0" applyNumberFormat="1" applyFont="1" applyBorder="1" applyAlignment="1">
      <alignment horizontal="center" vertical="center" wrapText="1"/>
    </xf>
    <xf numFmtId="1" fontId="6" fillId="0" borderId="13" xfId="0" applyNumberFormat="1" applyFont="1" applyBorder="1" applyAlignment="1">
      <alignment horizontal="center" vertical="center" wrapText="1"/>
    </xf>
    <xf numFmtId="1" fontId="10" fillId="5" borderId="13" xfId="0" applyNumberFormat="1" applyFont="1" applyFill="1" applyBorder="1" applyAlignment="1">
      <alignment horizontal="center" vertical="center" wrapText="1"/>
    </xf>
    <xf numFmtId="1" fontId="10" fillId="5" borderId="18" xfId="0" applyNumberFormat="1" applyFont="1" applyFill="1" applyBorder="1" applyAlignment="1">
      <alignment horizontal="center" vertical="center" wrapText="1"/>
    </xf>
    <xf numFmtId="0" fontId="49" fillId="7" borderId="1" xfId="0" applyFont="1" applyFill="1" applyBorder="1"/>
    <xf numFmtId="0" fontId="44" fillId="0" borderId="0" xfId="0" applyFont="1"/>
    <xf numFmtId="0" fontId="50" fillId="7" borderId="1" xfId="0" applyFont="1" applyFill="1" applyBorder="1" applyAlignment="1">
      <alignment vertical="center" wrapText="1"/>
    </xf>
    <xf numFmtId="10" fontId="50" fillId="7" borderId="1" xfId="0" applyNumberFormat="1" applyFont="1" applyFill="1" applyBorder="1" applyAlignment="1">
      <alignment horizontal="center" vertical="center" wrapText="1"/>
    </xf>
    <xf numFmtId="10" fontId="51" fillId="12" borderId="1" xfId="0" applyNumberFormat="1" applyFont="1" applyFill="1" applyBorder="1" applyAlignment="1">
      <alignment horizontal="center" vertical="center" wrapText="1"/>
    </xf>
    <xf numFmtId="9" fontId="50" fillId="7" borderId="1" xfId="0" applyNumberFormat="1" applyFont="1" applyFill="1" applyBorder="1" applyAlignment="1">
      <alignment horizontal="center" vertical="center" wrapText="1"/>
    </xf>
    <xf numFmtId="0" fontId="36" fillId="8" borderId="0" xfId="0" applyFont="1" applyFill="1" applyAlignment="1">
      <alignment horizontal="center" vertical="center" wrapText="1"/>
    </xf>
    <xf numFmtId="0" fontId="36" fillId="8" borderId="0" xfId="0" applyFont="1" applyFill="1" applyAlignment="1">
      <alignment horizontal="center" vertical="center"/>
    </xf>
    <xf numFmtId="0" fontId="18" fillId="7" borderId="6" xfId="0" applyFont="1" applyFill="1" applyBorder="1" applyAlignment="1">
      <alignment horizontal="center" vertical="center"/>
    </xf>
    <xf numFmtId="0" fontId="18" fillId="7" borderId="12"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49" fillId="2" borderId="4" xfId="0" applyFont="1" applyFill="1" applyBorder="1" applyAlignment="1">
      <alignment horizontal="center" vertical="center" wrapText="1"/>
    </xf>
    <xf numFmtId="0" fontId="49" fillId="2" borderId="2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4" xfId="0" applyFont="1" applyBorder="1" applyAlignment="1">
      <alignment horizontal="center" vertical="center" textRotation="255" wrapText="1"/>
    </xf>
    <xf numFmtId="0" fontId="2" fillId="0" borderId="15" xfId="0" applyFont="1" applyBorder="1" applyAlignment="1">
      <alignment horizontal="center" vertical="center" textRotation="255" wrapText="1"/>
    </xf>
    <xf numFmtId="0" fontId="24" fillId="0" borderId="10"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50" fillId="7"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35" fillId="0" borderId="1"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5">
    <cellStyle name="Hipervínculo" xfId="4" builtinId="8"/>
    <cellStyle name="Normal" xfId="0" builtinId="0"/>
    <cellStyle name="Normal 2" xfId="2" xr:uid="{BB9F5F6E-6890-439A-87C1-C6A51AF02AC0}"/>
    <cellStyle name="Normal 4" xfId="3" xr:uid="{E52B318B-3697-4978-9774-81894C298506}"/>
    <cellStyle name="Porcentaje" xfId="1" builtinId="5"/>
  </cellStyles>
  <dxfs count="825">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
      <font>
        <b/>
        <i val="0"/>
        <color theme="0"/>
      </font>
      <fill>
        <patternFill>
          <bgColor rgb="FF9933FF"/>
        </patternFill>
      </fill>
    </dxf>
    <dxf>
      <font>
        <b/>
        <i val="0"/>
        <color auto="1"/>
      </font>
      <fill>
        <patternFill>
          <bgColor rgb="FFFF0000"/>
        </patternFill>
      </fill>
    </dxf>
    <dxf>
      <font>
        <b/>
        <i val="0"/>
      </font>
      <fill>
        <patternFill>
          <bgColor theme="7" tint="0.39994506668294322"/>
        </patternFill>
      </fill>
    </dxf>
    <dxf>
      <font>
        <b/>
        <i val="0"/>
        <color auto="1"/>
      </font>
      <fill>
        <patternFill>
          <bgColor rgb="FFFFFF00"/>
        </patternFill>
      </fill>
    </dxf>
    <dxf>
      <font>
        <b/>
        <i val="0"/>
      </font>
      <fill>
        <patternFill>
          <bgColor rgb="FF7ABC3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microsoft.com/office/2017/10/relationships/person" Target="persons/person.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LANEACION\Documents\univesidad%20surcolombiana\PDI%202025-2034\verificacion%20y%20seguimiento\2025\SEGUIMIENTO%20METAS%20CONSOLIDADO%20proyect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LANEACION\Documents\univesidad%20surcolombiana\PDI%202025-2034\POAI\POAI%2004%202025%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LANEACION\Documents\univesidad%20surcolombiana\PDI%202025-2034\verificacion%20y%20seguimiento\2025\SEGUIMIENTO%20METAS%20T2%202025%20con%20proyec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D 2025"/>
      <sheetName val="PROYECTOS AVNACE T2"/>
    </sheetNames>
    <sheetDataSet>
      <sheetData sheetId="0" refreshError="1">
        <row r="5">
          <cell r="O5">
            <v>199</v>
          </cell>
        </row>
        <row r="6">
          <cell r="O6">
            <v>701</v>
          </cell>
        </row>
        <row r="7">
          <cell r="O7">
            <v>110</v>
          </cell>
        </row>
        <row r="8">
          <cell r="O8">
            <v>141</v>
          </cell>
        </row>
        <row r="9">
          <cell r="O9">
            <v>9</v>
          </cell>
        </row>
        <row r="10">
          <cell r="O10">
            <v>33</v>
          </cell>
        </row>
        <row r="11">
          <cell r="O11">
            <v>18</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25</v>
          </cell>
        </row>
        <row r="23">
          <cell r="O23">
            <v>0</v>
          </cell>
        </row>
        <row r="24">
          <cell r="O24">
            <v>1</v>
          </cell>
        </row>
        <row r="25">
          <cell r="O25">
            <v>2</v>
          </cell>
        </row>
        <row r="26">
          <cell r="O26">
            <v>0</v>
          </cell>
        </row>
        <row r="27">
          <cell r="O27">
            <v>0</v>
          </cell>
        </row>
        <row r="28">
          <cell r="O28">
            <v>0</v>
          </cell>
        </row>
        <row r="29">
          <cell r="O29">
            <v>0</v>
          </cell>
        </row>
        <row r="30">
          <cell r="O30">
            <v>82</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73</v>
          </cell>
        </row>
        <row r="41">
          <cell r="O41">
            <v>12</v>
          </cell>
        </row>
        <row r="42">
          <cell r="O42">
            <v>13</v>
          </cell>
        </row>
        <row r="43">
          <cell r="O43">
            <v>12</v>
          </cell>
        </row>
        <row r="44">
          <cell r="O44">
            <v>46</v>
          </cell>
        </row>
        <row r="45">
          <cell r="O45">
            <v>0</v>
          </cell>
        </row>
        <row r="46">
          <cell r="O46">
            <v>0</v>
          </cell>
        </row>
        <row r="47">
          <cell r="O47">
            <v>0</v>
          </cell>
        </row>
        <row r="48">
          <cell r="O48">
            <v>101</v>
          </cell>
        </row>
        <row r="49">
          <cell r="O49">
            <v>0</v>
          </cell>
        </row>
        <row r="50">
          <cell r="O50">
            <v>2</v>
          </cell>
        </row>
        <row r="51">
          <cell r="O51">
            <v>7</v>
          </cell>
        </row>
        <row r="52">
          <cell r="O52">
            <v>36</v>
          </cell>
        </row>
        <row r="53">
          <cell r="O53">
            <v>0</v>
          </cell>
        </row>
        <row r="54">
          <cell r="O54">
            <v>0</v>
          </cell>
        </row>
        <row r="55">
          <cell r="O55">
            <v>3</v>
          </cell>
        </row>
        <row r="56">
          <cell r="O56">
            <v>119</v>
          </cell>
        </row>
        <row r="57">
          <cell r="O57">
            <v>0</v>
          </cell>
        </row>
        <row r="58">
          <cell r="O58">
            <v>1</v>
          </cell>
        </row>
        <row r="59">
          <cell r="O59">
            <v>4</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19</v>
          </cell>
        </row>
        <row r="73">
          <cell r="O73">
            <v>0</v>
          </cell>
        </row>
        <row r="74">
          <cell r="O74">
            <v>0</v>
          </cell>
        </row>
        <row r="75">
          <cell r="O75">
            <v>0</v>
          </cell>
        </row>
        <row r="76">
          <cell r="O76">
            <v>105</v>
          </cell>
        </row>
        <row r="77">
          <cell r="O77">
            <v>4</v>
          </cell>
        </row>
        <row r="78">
          <cell r="O78">
            <v>1</v>
          </cell>
        </row>
        <row r="79">
          <cell r="O79">
            <v>22</v>
          </cell>
        </row>
        <row r="80">
          <cell r="O80">
            <v>3</v>
          </cell>
        </row>
        <row r="81">
          <cell r="O81">
            <v>0</v>
          </cell>
        </row>
        <row r="82">
          <cell r="O82">
            <v>0</v>
          </cell>
        </row>
        <row r="83">
          <cell r="O83">
            <v>0</v>
          </cell>
        </row>
        <row r="84">
          <cell r="O84">
            <v>45</v>
          </cell>
        </row>
        <row r="85">
          <cell r="O85">
            <v>0</v>
          </cell>
        </row>
        <row r="86">
          <cell r="O86">
            <v>0</v>
          </cell>
        </row>
        <row r="87">
          <cell r="O87">
            <v>0</v>
          </cell>
        </row>
        <row r="88">
          <cell r="O88">
            <v>3</v>
          </cell>
        </row>
        <row r="89">
          <cell r="O89">
            <v>0</v>
          </cell>
        </row>
        <row r="90">
          <cell r="O90">
            <v>0</v>
          </cell>
        </row>
        <row r="91">
          <cell r="O91">
            <v>0</v>
          </cell>
        </row>
        <row r="92">
          <cell r="O92">
            <v>1</v>
          </cell>
        </row>
        <row r="93">
          <cell r="O93">
            <v>0</v>
          </cell>
        </row>
        <row r="94">
          <cell r="O94">
            <v>10</v>
          </cell>
        </row>
        <row r="95">
          <cell r="O95">
            <v>1</v>
          </cell>
        </row>
        <row r="96">
          <cell r="O96">
            <v>1</v>
          </cell>
        </row>
        <row r="97">
          <cell r="O97">
            <v>3</v>
          </cell>
        </row>
        <row r="98">
          <cell r="O98">
            <v>150</v>
          </cell>
        </row>
        <row r="99">
          <cell r="O99">
            <v>0</v>
          </cell>
        </row>
        <row r="100">
          <cell r="O100">
            <v>0</v>
          </cell>
        </row>
        <row r="101">
          <cell r="O101">
            <v>0</v>
          </cell>
        </row>
        <row r="102">
          <cell r="O102">
            <v>0</v>
          </cell>
        </row>
        <row r="103">
          <cell r="O103">
            <v>14</v>
          </cell>
        </row>
        <row r="104">
          <cell r="O104">
            <v>0</v>
          </cell>
        </row>
        <row r="105">
          <cell r="O105">
            <v>0</v>
          </cell>
        </row>
        <row r="106">
          <cell r="O106">
            <v>0</v>
          </cell>
        </row>
        <row r="107">
          <cell r="O107">
            <v>42</v>
          </cell>
        </row>
        <row r="108">
          <cell r="O108">
            <v>15</v>
          </cell>
        </row>
        <row r="109">
          <cell r="O109">
            <v>10</v>
          </cell>
        </row>
        <row r="110">
          <cell r="O110">
            <v>9</v>
          </cell>
        </row>
        <row r="111">
          <cell r="O111">
            <v>0</v>
          </cell>
        </row>
        <row r="112">
          <cell r="O112">
            <v>1</v>
          </cell>
        </row>
        <row r="113">
          <cell r="O113">
            <v>0</v>
          </cell>
        </row>
        <row r="114">
          <cell r="O114">
            <v>0</v>
          </cell>
        </row>
        <row r="115">
          <cell r="O115">
            <v>0</v>
          </cell>
        </row>
        <row r="116">
          <cell r="O116">
            <v>0</v>
          </cell>
        </row>
        <row r="117">
          <cell r="O117">
            <v>0</v>
          </cell>
        </row>
        <row r="118">
          <cell r="O118">
            <v>0</v>
          </cell>
        </row>
        <row r="119">
          <cell r="O119">
            <v>0</v>
          </cell>
        </row>
        <row r="120">
          <cell r="O120">
            <v>0</v>
          </cell>
        </row>
        <row r="121">
          <cell r="O121">
            <v>0</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248</v>
          </cell>
        </row>
        <row r="131">
          <cell r="O131">
            <v>554</v>
          </cell>
        </row>
        <row r="132">
          <cell r="O132">
            <v>978</v>
          </cell>
        </row>
        <row r="133">
          <cell r="O133">
            <v>0</v>
          </cell>
        </row>
        <row r="134">
          <cell r="O134">
            <v>0</v>
          </cell>
        </row>
        <row r="135">
          <cell r="O135">
            <v>0</v>
          </cell>
        </row>
        <row r="136">
          <cell r="O136">
            <v>0</v>
          </cell>
        </row>
        <row r="137">
          <cell r="O137">
            <v>0</v>
          </cell>
        </row>
        <row r="138">
          <cell r="O138">
            <v>0</v>
          </cell>
        </row>
        <row r="139">
          <cell r="O139">
            <v>0</v>
          </cell>
        </row>
        <row r="140">
          <cell r="O140">
            <v>0</v>
          </cell>
        </row>
        <row r="141">
          <cell r="O141">
            <v>1</v>
          </cell>
        </row>
        <row r="142">
          <cell r="O142">
            <v>0</v>
          </cell>
        </row>
        <row r="143">
          <cell r="O143">
            <v>0</v>
          </cell>
        </row>
        <row r="144">
          <cell r="O144">
            <v>1</v>
          </cell>
        </row>
        <row r="145">
          <cell r="O145">
            <v>0</v>
          </cell>
        </row>
        <row r="146">
          <cell r="O146">
            <v>0</v>
          </cell>
        </row>
        <row r="147">
          <cell r="O147">
            <v>0</v>
          </cell>
        </row>
        <row r="148">
          <cell r="O148">
            <v>80</v>
          </cell>
        </row>
        <row r="149">
          <cell r="O149">
            <v>0</v>
          </cell>
        </row>
        <row r="150">
          <cell r="O150">
            <v>0</v>
          </cell>
        </row>
        <row r="151">
          <cell r="O151">
            <v>1</v>
          </cell>
        </row>
        <row r="152">
          <cell r="O152">
            <v>1</v>
          </cell>
        </row>
        <row r="153">
          <cell r="O153">
            <v>0</v>
          </cell>
        </row>
        <row r="154">
          <cell r="O154">
            <v>0</v>
          </cell>
        </row>
        <row r="155">
          <cell r="O155">
            <v>0</v>
          </cell>
        </row>
        <row r="156">
          <cell r="O156">
            <v>0</v>
          </cell>
        </row>
        <row r="157">
          <cell r="O157">
            <v>0</v>
          </cell>
        </row>
        <row r="158">
          <cell r="O158">
            <v>1200</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8139</v>
          </cell>
        </row>
        <row r="168">
          <cell r="O168">
            <v>0</v>
          </cell>
        </row>
        <row r="169">
          <cell r="O169">
            <v>638</v>
          </cell>
        </row>
        <row r="170">
          <cell r="O170">
            <v>0</v>
          </cell>
        </row>
        <row r="171">
          <cell r="O171">
            <v>0</v>
          </cell>
        </row>
        <row r="172">
          <cell r="O172">
            <v>0</v>
          </cell>
        </row>
        <row r="173">
          <cell r="O173">
            <v>0</v>
          </cell>
        </row>
        <row r="174">
          <cell r="O174">
            <v>0</v>
          </cell>
        </row>
        <row r="175">
          <cell r="O175">
            <v>1</v>
          </cell>
        </row>
        <row r="176">
          <cell r="O176">
            <v>0</v>
          </cell>
        </row>
        <row r="177">
          <cell r="O177">
            <v>0</v>
          </cell>
        </row>
        <row r="178">
          <cell r="O178">
            <v>1</v>
          </cell>
        </row>
        <row r="179">
          <cell r="O179">
            <v>11</v>
          </cell>
        </row>
        <row r="180">
          <cell r="O180">
            <v>2</v>
          </cell>
        </row>
        <row r="181">
          <cell r="O181">
            <v>1</v>
          </cell>
        </row>
        <row r="182">
          <cell r="O182">
            <v>1</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1</v>
          </cell>
        </row>
        <row r="199">
          <cell r="O199">
            <v>1</v>
          </cell>
        </row>
        <row r="200">
          <cell r="O200">
            <v>0</v>
          </cell>
        </row>
        <row r="201">
          <cell r="O201">
            <v>0</v>
          </cell>
        </row>
        <row r="202">
          <cell r="O202">
            <v>0</v>
          </cell>
        </row>
        <row r="203">
          <cell r="O203">
            <v>0</v>
          </cell>
        </row>
        <row r="204">
          <cell r="O204">
            <v>10</v>
          </cell>
        </row>
        <row r="205">
          <cell r="O205">
            <v>0</v>
          </cell>
        </row>
        <row r="206">
          <cell r="O206">
            <v>0</v>
          </cell>
        </row>
        <row r="207">
          <cell r="O207">
            <v>0</v>
          </cell>
        </row>
        <row r="208">
          <cell r="O208">
            <v>2</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0</v>
          </cell>
        </row>
        <row r="226">
          <cell r="O226">
            <v>0</v>
          </cell>
        </row>
        <row r="227">
          <cell r="O227">
            <v>0</v>
          </cell>
        </row>
        <row r="228">
          <cell r="O228">
            <v>0</v>
          </cell>
        </row>
        <row r="229">
          <cell r="O229">
            <v>0</v>
          </cell>
        </row>
        <row r="230">
          <cell r="O230">
            <v>0</v>
          </cell>
        </row>
        <row r="231">
          <cell r="O231">
            <v>0</v>
          </cell>
        </row>
        <row r="232">
          <cell r="O232">
            <v>0</v>
          </cell>
        </row>
        <row r="233">
          <cell r="O233">
            <v>8</v>
          </cell>
        </row>
        <row r="234">
          <cell r="O234">
            <v>0</v>
          </cell>
        </row>
        <row r="235">
          <cell r="O235">
            <v>0</v>
          </cell>
        </row>
        <row r="236">
          <cell r="O236">
            <v>0</v>
          </cell>
        </row>
        <row r="237">
          <cell r="O237">
            <v>0</v>
          </cell>
        </row>
        <row r="238">
          <cell r="O238">
            <v>0</v>
          </cell>
        </row>
        <row r="239">
          <cell r="O239">
            <v>1</v>
          </cell>
        </row>
        <row r="240">
          <cell r="O240">
            <v>1</v>
          </cell>
        </row>
        <row r="241">
          <cell r="O241">
            <v>1</v>
          </cell>
        </row>
        <row r="242">
          <cell r="O242">
            <v>0.5</v>
          </cell>
        </row>
        <row r="243">
          <cell r="O243">
            <v>0.6</v>
          </cell>
        </row>
        <row r="244">
          <cell r="O244">
            <v>0.3</v>
          </cell>
        </row>
        <row r="245">
          <cell r="O245">
            <v>2</v>
          </cell>
        </row>
        <row r="246">
          <cell r="O246">
            <v>0.55000000000000004</v>
          </cell>
        </row>
        <row r="247">
          <cell r="O247">
            <v>0</v>
          </cell>
        </row>
        <row r="248">
          <cell r="O248">
            <v>0</v>
          </cell>
        </row>
        <row r="249">
          <cell r="O249">
            <v>0</v>
          </cell>
        </row>
        <row r="250">
          <cell r="O250">
            <v>0</v>
          </cell>
        </row>
        <row r="251">
          <cell r="O251">
            <v>1</v>
          </cell>
        </row>
        <row r="252">
          <cell r="O252">
            <v>0</v>
          </cell>
        </row>
        <row r="253">
          <cell r="O253">
            <v>0</v>
          </cell>
        </row>
        <row r="254">
          <cell r="O254">
            <v>0</v>
          </cell>
        </row>
        <row r="255">
          <cell r="O255">
            <v>0</v>
          </cell>
        </row>
        <row r="256">
          <cell r="O256">
            <v>0</v>
          </cell>
        </row>
        <row r="257">
          <cell r="O257">
            <v>6</v>
          </cell>
        </row>
        <row r="258">
          <cell r="O258">
            <v>0</v>
          </cell>
        </row>
        <row r="259">
          <cell r="O259">
            <v>1</v>
          </cell>
        </row>
        <row r="260">
          <cell r="O260">
            <v>9</v>
          </cell>
        </row>
        <row r="261">
          <cell r="O261">
            <v>29</v>
          </cell>
        </row>
        <row r="262">
          <cell r="O262">
            <v>51</v>
          </cell>
        </row>
        <row r="263">
          <cell r="O263">
            <v>129</v>
          </cell>
        </row>
        <row r="264">
          <cell r="O264">
            <v>0</v>
          </cell>
        </row>
        <row r="265">
          <cell r="O265">
            <v>0</v>
          </cell>
        </row>
        <row r="266">
          <cell r="O266">
            <v>2</v>
          </cell>
        </row>
        <row r="267">
          <cell r="O267">
            <v>4</v>
          </cell>
        </row>
        <row r="268">
          <cell r="O268">
            <v>0</v>
          </cell>
        </row>
        <row r="269">
          <cell r="O269">
            <v>0.33</v>
          </cell>
        </row>
        <row r="270">
          <cell r="O270">
            <v>0</v>
          </cell>
        </row>
        <row r="271">
          <cell r="O271">
            <v>4</v>
          </cell>
        </row>
        <row r="272">
          <cell r="O272">
            <v>0</v>
          </cell>
        </row>
        <row r="273">
          <cell r="O273">
            <v>17</v>
          </cell>
        </row>
        <row r="274">
          <cell r="O274">
            <v>6</v>
          </cell>
        </row>
        <row r="275">
          <cell r="O275">
            <v>0</v>
          </cell>
        </row>
        <row r="276">
          <cell r="O276">
            <v>633</v>
          </cell>
        </row>
        <row r="277">
          <cell r="O277">
            <v>3</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5</v>
          </cell>
        </row>
        <row r="288">
          <cell r="O288">
            <v>0</v>
          </cell>
        </row>
        <row r="289">
          <cell r="O289">
            <v>0</v>
          </cell>
        </row>
        <row r="290">
          <cell r="O290">
            <v>0</v>
          </cell>
        </row>
        <row r="291">
          <cell r="O291">
            <v>3</v>
          </cell>
        </row>
        <row r="292">
          <cell r="O292">
            <v>1</v>
          </cell>
        </row>
        <row r="293">
          <cell r="O293">
            <v>0</v>
          </cell>
        </row>
        <row r="294">
          <cell r="O294">
            <v>20</v>
          </cell>
        </row>
        <row r="295">
          <cell r="O295">
            <v>3</v>
          </cell>
        </row>
        <row r="296">
          <cell r="O296">
            <v>3</v>
          </cell>
        </row>
        <row r="297">
          <cell r="O297">
            <v>3</v>
          </cell>
        </row>
        <row r="298">
          <cell r="O298">
            <v>30</v>
          </cell>
        </row>
        <row r="299">
          <cell r="O299">
            <v>0</v>
          </cell>
        </row>
        <row r="300">
          <cell r="O300">
            <v>0</v>
          </cell>
        </row>
        <row r="301">
          <cell r="O301">
            <v>7</v>
          </cell>
        </row>
        <row r="302">
          <cell r="O302">
            <v>2</v>
          </cell>
        </row>
        <row r="303">
          <cell r="O303">
            <v>0</v>
          </cell>
        </row>
        <row r="304">
          <cell r="O304">
            <v>0</v>
          </cell>
        </row>
        <row r="305">
          <cell r="O305">
            <v>1</v>
          </cell>
        </row>
        <row r="306">
          <cell r="O306">
            <v>18</v>
          </cell>
        </row>
        <row r="307">
          <cell r="O307">
            <v>0</v>
          </cell>
        </row>
        <row r="308">
          <cell r="O308">
            <v>0</v>
          </cell>
        </row>
        <row r="309">
          <cell r="O309">
            <v>3</v>
          </cell>
        </row>
        <row r="310">
          <cell r="O310">
            <v>22</v>
          </cell>
        </row>
        <row r="311">
          <cell r="O311">
            <v>0</v>
          </cell>
        </row>
        <row r="312">
          <cell r="O312">
            <v>0</v>
          </cell>
        </row>
        <row r="313">
          <cell r="O313">
            <v>7</v>
          </cell>
        </row>
        <row r="314">
          <cell r="O314">
            <v>3</v>
          </cell>
        </row>
        <row r="315">
          <cell r="O315">
            <v>13</v>
          </cell>
        </row>
        <row r="316">
          <cell r="O316">
            <v>0</v>
          </cell>
        </row>
        <row r="317">
          <cell r="O317">
            <v>0</v>
          </cell>
        </row>
        <row r="318">
          <cell r="O318">
            <v>0</v>
          </cell>
        </row>
        <row r="319">
          <cell r="O319">
            <v>0</v>
          </cell>
        </row>
        <row r="320">
          <cell r="O320">
            <v>13</v>
          </cell>
        </row>
        <row r="321">
          <cell r="O321">
            <v>1</v>
          </cell>
        </row>
        <row r="322">
          <cell r="O322">
            <v>0</v>
          </cell>
        </row>
        <row r="323">
          <cell r="O323">
            <v>1</v>
          </cell>
        </row>
        <row r="324">
          <cell r="O324">
            <v>2</v>
          </cell>
        </row>
        <row r="325">
          <cell r="O325">
            <v>1</v>
          </cell>
        </row>
        <row r="326">
          <cell r="O326">
            <v>0</v>
          </cell>
        </row>
        <row r="327">
          <cell r="O327">
            <v>2</v>
          </cell>
        </row>
        <row r="328">
          <cell r="O328">
            <v>0</v>
          </cell>
        </row>
        <row r="329">
          <cell r="O329">
            <v>16</v>
          </cell>
        </row>
        <row r="330">
          <cell r="O330">
            <v>43</v>
          </cell>
        </row>
        <row r="331">
          <cell r="O331">
            <v>0</v>
          </cell>
        </row>
        <row r="332">
          <cell r="O332">
            <v>0</v>
          </cell>
        </row>
        <row r="333">
          <cell r="O333">
            <v>6</v>
          </cell>
        </row>
        <row r="334">
          <cell r="O334">
            <v>0</v>
          </cell>
        </row>
        <row r="335">
          <cell r="O335">
            <v>17</v>
          </cell>
        </row>
        <row r="336">
          <cell r="O336">
            <v>3</v>
          </cell>
        </row>
        <row r="337">
          <cell r="O337">
            <v>0</v>
          </cell>
        </row>
        <row r="338">
          <cell r="O338">
            <v>6</v>
          </cell>
        </row>
        <row r="339">
          <cell r="O339">
            <v>0</v>
          </cell>
        </row>
        <row r="340">
          <cell r="O340">
            <v>0</v>
          </cell>
        </row>
        <row r="341">
          <cell r="O341">
            <v>0</v>
          </cell>
        </row>
        <row r="342">
          <cell r="O342">
            <v>0</v>
          </cell>
        </row>
        <row r="343">
          <cell r="O343">
            <v>1</v>
          </cell>
        </row>
        <row r="344">
          <cell r="O344">
            <v>1</v>
          </cell>
        </row>
        <row r="345">
          <cell r="O345">
            <v>0</v>
          </cell>
        </row>
        <row r="346">
          <cell r="O346">
            <v>0</v>
          </cell>
        </row>
        <row r="347">
          <cell r="O347">
            <v>3</v>
          </cell>
        </row>
        <row r="348">
          <cell r="O348">
            <v>0</v>
          </cell>
        </row>
        <row r="349">
          <cell r="O349">
            <v>0</v>
          </cell>
        </row>
        <row r="350">
          <cell r="O350">
            <v>0</v>
          </cell>
        </row>
        <row r="351">
          <cell r="O351">
            <v>3</v>
          </cell>
        </row>
        <row r="352">
          <cell r="O352">
            <v>0</v>
          </cell>
        </row>
        <row r="353">
          <cell r="O353">
            <v>0</v>
          </cell>
        </row>
        <row r="354">
          <cell r="O354">
            <v>0</v>
          </cell>
        </row>
        <row r="355">
          <cell r="O355">
            <v>885</v>
          </cell>
        </row>
        <row r="356">
          <cell r="O356">
            <v>560</v>
          </cell>
        </row>
        <row r="357">
          <cell r="O357">
            <v>1089</v>
          </cell>
        </row>
        <row r="358">
          <cell r="O358">
            <v>179</v>
          </cell>
        </row>
        <row r="359">
          <cell r="O359">
            <v>848</v>
          </cell>
        </row>
        <row r="360">
          <cell r="O360">
            <v>333</v>
          </cell>
        </row>
        <row r="361">
          <cell r="O361">
            <v>452</v>
          </cell>
        </row>
        <row r="362">
          <cell r="O362">
            <v>169</v>
          </cell>
        </row>
        <row r="363">
          <cell r="O363">
            <v>1273</v>
          </cell>
        </row>
        <row r="364">
          <cell r="O364">
            <v>1130</v>
          </cell>
        </row>
        <row r="365">
          <cell r="O365">
            <v>629</v>
          </cell>
        </row>
        <row r="366">
          <cell r="O366">
            <v>246</v>
          </cell>
        </row>
        <row r="367">
          <cell r="O367">
            <v>614</v>
          </cell>
        </row>
        <row r="368">
          <cell r="O368">
            <v>189</v>
          </cell>
        </row>
        <row r="369">
          <cell r="O369">
            <v>123</v>
          </cell>
        </row>
        <row r="370">
          <cell r="O370">
            <v>87</v>
          </cell>
        </row>
        <row r="371">
          <cell r="O371">
            <v>1262</v>
          </cell>
        </row>
        <row r="372">
          <cell r="O372">
            <v>354</v>
          </cell>
        </row>
        <row r="373">
          <cell r="O373">
            <v>824</v>
          </cell>
        </row>
        <row r="374">
          <cell r="O374">
            <v>877</v>
          </cell>
        </row>
        <row r="375">
          <cell r="O375">
            <v>366</v>
          </cell>
        </row>
        <row r="376">
          <cell r="O376">
            <v>150</v>
          </cell>
        </row>
        <row r="377">
          <cell r="O377">
            <v>127</v>
          </cell>
        </row>
        <row r="378">
          <cell r="O378">
            <v>7</v>
          </cell>
        </row>
        <row r="379">
          <cell r="O379">
            <v>6</v>
          </cell>
        </row>
        <row r="380">
          <cell r="O380">
            <v>21</v>
          </cell>
        </row>
        <row r="381">
          <cell r="O381">
            <v>106</v>
          </cell>
        </row>
        <row r="382">
          <cell r="O382">
            <v>6</v>
          </cell>
        </row>
        <row r="383">
          <cell r="O383">
            <v>3</v>
          </cell>
        </row>
        <row r="384">
          <cell r="O384">
            <v>6</v>
          </cell>
        </row>
        <row r="385">
          <cell r="O385">
            <v>285</v>
          </cell>
        </row>
        <row r="386">
          <cell r="O386">
            <v>26</v>
          </cell>
        </row>
        <row r="387">
          <cell r="O387">
            <v>29</v>
          </cell>
        </row>
        <row r="388">
          <cell r="O388">
            <v>52</v>
          </cell>
        </row>
        <row r="389">
          <cell r="O389">
            <v>0</v>
          </cell>
        </row>
        <row r="390">
          <cell r="O390">
            <v>0</v>
          </cell>
        </row>
        <row r="391">
          <cell r="O391">
            <v>50</v>
          </cell>
        </row>
        <row r="392">
          <cell r="O392">
            <v>0</v>
          </cell>
        </row>
        <row r="393">
          <cell r="O393">
            <v>0</v>
          </cell>
        </row>
        <row r="394">
          <cell r="O394">
            <v>0</v>
          </cell>
        </row>
        <row r="395">
          <cell r="O395">
            <v>0</v>
          </cell>
        </row>
        <row r="396">
          <cell r="O396">
            <v>0</v>
          </cell>
        </row>
        <row r="397">
          <cell r="O397">
            <v>858</v>
          </cell>
        </row>
        <row r="398">
          <cell r="O398">
            <v>0</v>
          </cell>
        </row>
        <row r="399">
          <cell r="O399">
            <v>112</v>
          </cell>
        </row>
        <row r="400">
          <cell r="O400">
            <v>225</v>
          </cell>
        </row>
        <row r="401">
          <cell r="O401">
            <v>827</v>
          </cell>
        </row>
        <row r="402">
          <cell r="O402">
            <v>185</v>
          </cell>
        </row>
        <row r="403">
          <cell r="O403">
            <v>207</v>
          </cell>
        </row>
        <row r="404">
          <cell r="O404">
            <v>152</v>
          </cell>
        </row>
        <row r="405">
          <cell r="O405">
            <v>2849</v>
          </cell>
        </row>
        <row r="406">
          <cell r="O406">
            <v>258</v>
          </cell>
        </row>
        <row r="407">
          <cell r="O407">
            <v>309</v>
          </cell>
        </row>
        <row r="408">
          <cell r="O408">
            <v>245</v>
          </cell>
        </row>
        <row r="409">
          <cell r="O409">
            <v>8</v>
          </cell>
        </row>
        <row r="411">
          <cell r="O411">
            <v>1</v>
          </cell>
        </row>
        <row r="412">
          <cell r="O412">
            <v>1</v>
          </cell>
        </row>
        <row r="413">
          <cell r="O413">
            <v>10</v>
          </cell>
        </row>
        <row r="415">
          <cell r="O415">
            <v>9</v>
          </cell>
        </row>
        <row r="416">
          <cell r="O416">
            <v>9</v>
          </cell>
        </row>
        <row r="417">
          <cell r="O417">
            <v>10</v>
          </cell>
        </row>
        <row r="418">
          <cell r="O418">
            <v>9</v>
          </cell>
        </row>
        <row r="419">
          <cell r="O419">
            <v>9</v>
          </cell>
        </row>
        <row r="420">
          <cell r="O420">
            <v>9</v>
          </cell>
        </row>
        <row r="421">
          <cell r="O421">
            <v>11</v>
          </cell>
        </row>
        <row r="422">
          <cell r="O422">
            <v>9</v>
          </cell>
        </row>
        <row r="423">
          <cell r="O423">
            <v>9</v>
          </cell>
        </row>
        <row r="424">
          <cell r="O424">
            <v>9</v>
          </cell>
        </row>
        <row r="425">
          <cell r="O425">
            <v>1454</v>
          </cell>
        </row>
        <row r="426">
          <cell r="O426">
            <v>4315</v>
          </cell>
        </row>
        <row r="427">
          <cell r="O427">
            <v>0</v>
          </cell>
        </row>
        <row r="428">
          <cell r="O428">
            <v>0</v>
          </cell>
        </row>
        <row r="429">
          <cell r="O429">
            <v>0</v>
          </cell>
        </row>
        <row r="442">
          <cell r="O442">
            <v>174</v>
          </cell>
        </row>
        <row r="443">
          <cell r="O443">
            <v>0</v>
          </cell>
        </row>
        <row r="444">
          <cell r="O444">
            <v>0</v>
          </cell>
        </row>
        <row r="445">
          <cell r="O445">
            <v>0</v>
          </cell>
        </row>
        <row r="447">
          <cell r="O447">
            <v>0</v>
          </cell>
        </row>
        <row r="448">
          <cell r="O448">
            <v>0</v>
          </cell>
        </row>
        <row r="449">
          <cell r="O449">
            <v>0</v>
          </cell>
        </row>
        <row r="458">
          <cell r="O458">
            <v>217</v>
          </cell>
        </row>
        <row r="459">
          <cell r="O459">
            <v>27</v>
          </cell>
        </row>
        <row r="460">
          <cell r="O460">
            <v>16</v>
          </cell>
        </row>
        <row r="461">
          <cell r="O461">
            <v>29</v>
          </cell>
        </row>
        <row r="462">
          <cell r="O462">
            <v>15</v>
          </cell>
        </row>
        <row r="463">
          <cell r="O463">
            <v>1</v>
          </cell>
        </row>
        <row r="464">
          <cell r="O464">
            <v>2</v>
          </cell>
        </row>
        <row r="465">
          <cell r="O465">
            <v>0</v>
          </cell>
        </row>
        <row r="470">
          <cell r="O470">
            <v>0</v>
          </cell>
        </row>
        <row r="471">
          <cell r="O471">
            <v>0</v>
          </cell>
        </row>
        <row r="472">
          <cell r="O472">
            <v>0</v>
          </cell>
        </row>
        <row r="473">
          <cell r="O473">
            <v>0</v>
          </cell>
        </row>
        <row r="474">
          <cell r="O474">
            <v>252</v>
          </cell>
        </row>
        <row r="475">
          <cell r="O475">
            <v>40</v>
          </cell>
        </row>
        <row r="476">
          <cell r="O476">
            <v>40</v>
          </cell>
        </row>
        <row r="477">
          <cell r="O477">
            <v>56</v>
          </cell>
        </row>
        <row r="478">
          <cell r="O478">
            <v>864</v>
          </cell>
        </row>
        <row r="479">
          <cell r="O479">
            <v>121</v>
          </cell>
        </row>
        <row r="480">
          <cell r="O480">
            <v>150</v>
          </cell>
        </row>
        <row r="481">
          <cell r="O481">
            <v>181</v>
          </cell>
        </row>
        <row r="482">
          <cell r="O482">
            <v>63</v>
          </cell>
        </row>
        <row r="483">
          <cell r="O483">
            <v>8</v>
          </cell>
        </row>
        <row r="484">
          <cell r="O484">
            <v>10</v>
          </cell>
        </row>
        <row r="485">
          <cell r="O485">
            <v>29</v>
          </cell>
        </row>
        <row r="486">
          <cell r="O486">
            <v>4837</v>
          </cell>
        </row>
        <row r="487">
          <cell r="O487">
            <v>1243</v>
          </cell>
        </row>
        <row r="488">
          <cell r="O488">
            <v>653</v>
          </cell>
        </row>
        <row r="489">
          <cell r="O489">
            <v>1857</v>
          </cell>
        </row>
        <row r="494">
          <cell r="O494">
            <v>0</v>
          </cell>
        </row>
        <row r="495">
          <cell r="O495">
            <v>0</v>
          </cell>
        </row>
        <row r="496">
          <cell r="O496">
            <v>0</v>
          </cell>
        </row>
        <row r="497">
          <cell r="O497">
            <v>0</v>
          </cell>
        </row>
        <row r="498">
          <cell r="O498">
            <v>335</v>
          </cell>
        </row>
        <row r="499">
          <cell r="O499">
            <v>14</v>
          </cell>
        </row>
        <row r="500">
          <cell r="O500">
            <v>21</v>
          </cell>
        </row>
        <row r="501">
          <cell r="O501">
            <v>21</v>
          </cell>
        </row>
        <row r="502">
          <cell r="O502">
            <v>2516</v>
          </cell>
        </row>
        <row r="503">
          <cell r="O503">
            <v>9</v>
          </cell>
        </row>
        <row r="504">
          <cell r="O504">
            <v>12</v>
          </cell>
        </row>
        <row r="505">
          <cell r="O505">
            <v>0</v>
          </cell>
        </row>
        <row r="506">
          <cell r="O506">
            <v>140</v>
          </cell>
        </row>
        <row r="507">
          <cell r="O507">
            <v>4</v>
          </cell>
        </row>
        <row r="508">
          <cell r="O508">
            <v>12</v>
          </cell>
        </row>
        <row r="509">
          <cell r="O509">
            <v>8</v>
          </cell>
        </row>
        <row r="510">
          <cell r="O510">
            <v>53</v>
          </cell>
        </row>
        <row r="511">
          <cell r="O511">
            <v>2</v>
          </cell>
        </row>
        <row r="512">
          <cell r="O512">
            <v>0</v>
          </cell>
        </row>
        <row r="513">
          <cell r="O513">
            <v>0</v>
          </cell>
        </row>
        <row r="514">
          <cell r="O514">
            <v>0</v>
          </cell>
        </row>
        <row r="515">
          <cell r="O515">
            <v>0</v>
          </cell>
        </row>
        <row r="516">
          <cell r="O516">
            <v>0</v>
          </cell>
        </row>
        <row r="517">
          <cell r="O517">
            <v>0</v>
          </cell>
        </row>
        <row r="518">
          <cell r="O518">
            <v>0</v>
          </cell>
        </row>
        <row r="519">
          <cell r="O519">
            <v>1</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UERDO POAI"/>
      <sheetName val="MENU"/>
      <sheetName val="FUENTES"/>
      <sheetName val="DISTRIB."/>
      <sheetName val="CONTROL"/>
      <sheetName val="PDI"/>
      <sheetName val="PPI 2024"/>
      <sheetName val="M1"/>
      <sheetName val="M2"/>
      <sheetName val="M3"/>
      <sheetName val="M4"/>
      <sheetName val="M5"/>
      <sheetName val="M6"/>
      <sheetName val="M7"/>
      <sheetName val="POAI 01 2025"/>
      <sheetName val="POAI 02 2025 "/>
      <sheetName val="POAI 02 2025 AC  "/>
      <sheetName val="POAI 03 2025"/>
      <sheetName val="POAI 03 2025 AC"/>
      <sheetName val="POAI 04 2025"/>
      <sheetName val="POAI 04 2025 AC"/>
      <sheetName val="SEDES"/>
      <sheetName val="POAI CONSOL"/>
      <sheetName val="RECURSOS POA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2">
          <cell r="AN2">
            <v>0</v>
          </cell>
        </row>
        <row r="3">
          <cell r="AN3">
            <v>0</v>
          </cell>
        </row>
        <row r="4">
          <cell r="AN4">
            <v>181</v>
          </cell>
        </row>
        <row r="5">
          <cell r="AN5">
            <v>170</v>
          </cell>
        </row>
        <row r="6">
          <cell r="AN6">
            <v>80</v>
          </cell>
        </row>
        <row r="7">
          <cell r="AN7">
            <v>79</v>
          </cell>
        </row>
        <row r="8">
          <cell r="AN8">
            <v>10</v>
          </cell>
        </row>
        <row r="9">
          <cell r="AN9">
            <v>0</v>
          </cell>
        </row>
        <row r="10">
          <cell r="AN10">
            <v>4</v>
          </cell>
        </row>
        <row r="11">
          <cell r="AN11">
            <v>0</v>
          </cell>
        </row>
        <row r="12">
          <cell r="AN12">
            <v>0</v>
          </cell>
        </row>
        <row r="13">
          <cell r="AN13">
            <v>0</v>
          </cell>
        </row>
        <row r="14">
          <cell r="AN14">
            <v>0</v>
          </cell>
        </row>
        <row r="15">
          <cell r="AN15">
            <v>0</v>
          </cell>
        </row>
        <row r="16">
          <cell r="AN16">
            <v>0</v>
          </cell>
        </row>
        <row r="17">
          <cell r="AN17">
            <v>0</v>
          </cell>
        </row>
        <row r="18">
          <cell r="AN18">
            <v>0</v>
          </cell>
        </row>
        <row r="19">
          <cell r="AN19">
            <v>0</v>
          </cell>
        </row>
        <row r="20">
          <cell r="AN20">
            <v>0</v>
          </cell>
        </row>
        <row r="21">
          <cell r="AN21">
            <v>180</v>
          </cell>
        </row>
        <row r="22">
          <cell r="AN22">
            <v>7</v>
          </cell>
        </row>
        <row r="23">
          <cell r="AN23">
            <v>6</v>
          </cell>
        </row>
        <row r="24">
          <cell r="AN24">
            <v>10</v>
          </cell>
        </row>
        <row r="25">
          <cell r="AN25">
            <v>30</v>
          </cell>
        </row>
        <row r="26">
          <cell r="AN26">
            <v>3</v>
          </cell>
        </row>
        <row r="27">
          <cell r="AN27">
            <v>3</v>
          </cell>
        </row>
        <row r="28">
          <cell r="AN28">
            <v>3</v>
          </cell>
        </row>
        <row r="29">
          <cell r="AN29">
            <v>30</v>
          </cell>
        </row>
        <row r="30">
          <cell r="AN30">
            <v>3</v>
          </cell>
        </row>
        <row r="31">
          <cell r="AN31">
            <v>3</v>
          </cell>
        </row>
        <row r="32">
          <cell r="AN32">
            <v>3</v>
          </cell>
        </row>
        <row r="33">
          <cell r="AN33">
            <v>10</v>
          </cell>
        </row>
        <row r="34">
          <cell r="AN34">
            <v>1</v>
          </cell>
        </row>
        <row r="35">
          <cell r="AN35">
            <v>1</v>
          </cell>
        </row>
        <row r="36">
          <cell r="AN36">
            <v>1</v>
          </cell>
        </row>
        <row r="37">
          <cell r="AN37">
            <v>951</v>
          </cell>
        </row>
        <row r="38">
          <cell r="AN38">
            <v>15</v>
          </cell>
        </row>
        <row r="39">
          <cell r="AN39">
            <v>20</v>
          </cell>
        </row>
        <row r="40">
          <cell r="AN40">
            <v>5</v>
          </cell>
        </row>
        <row r="41">
          <cell r="AN41">
            <v>5</v>
          </cell>
        </row>
        <row r="42">
          <cell r="AN42">
            <v>6</v>
          </cell>
        </row>
        <row r="43">
          <cell r="AN43">
            <v>52</v>
          </cell>
        </row>
        <row r="44">
          <cell r="AN44">
            <v>6</v>
          </cell>
        </row>
        <row r="45">
          <cell r="AN45">
            <v>6</v>
          </cell>
        </row>
        <row r="46">
          <cell r="AN46">
            <v>6</v>
          </cell>
        </row>
        <row r="47">
          <cell r="AN47">
            <v>25</v>
          </cell>
        </row>
        <row r="48">
          <cell r="AN48">
            <v>6</v>
          </cell>
        </row>
        <row r="49">
          <cell r="AN49">
            <v>6</v>
          </cell>
        </row>
        <row r="50">
          <cell r="AN50">
            <v>6</v>
          </cell>
        </row>
        <row r="51">
          <cell r="AN51">
            <v>43</v>
          </cell>
        </row>
        <row r="52">
          <cell r="AN52">
            <v>7</v>
          </cell>
        </row>
        <row r="53">
          <cell r="AN53">
            <v>7</v>
          </cell>
        </row>
        <row r="54">
          <cell r="AN54">
            <v>13</v>
          </cell>
        </row>
        <row r="55">
          <cell r="AN55">
            <v>25</v>
          </cell>
        </row>
        <row r="56">
          <cell r="AN56">
            <v>6</v>
          </cell>
        </row>
        <row r="57">
          <cell r="AN57">
            <v>6</v>
          </cell>
        </row>
        <row r="58">
          <cell r="AN58">
            <v>6</v>
          </cell>
        </row>
        <row r="59">
          <cell r="AN59">
            <v>10</v>
          </cell>
        </row>
        <row r="60">
          <cell r="AN60">
            <v>2</v>
          </cell>
        </row>
        <row r="61">
          <cell r="AN61">
            <v>2</v>
          </cell>
        </row>
        <row r="62">
          <cell r="AN62">
            <v>2</v>
          </cell>
        </row>
        <row r="63">
          <cell r="AN63">
            <v>0</v>
          </cell>
        </row>
        <row r="64">
          <cell r="AN64">
            <v>0</v>
          </cell>
        </row>
        <row r="65">
          <cell r="AN65">
            <v>0</v>
          </cell>
        </row>
        <row r="66">
          <cell r="AN66">
            <v>0</v>
          </cell>
        </row>
        <row r="67">
          <cell r="AN67">
            <v>0</v>
          </cell>
        </row>
        <row r="68">
          <cell r="AN68">
            <v>0</v>
          </cell>
        </row>
        <row r="69">
          <cell r="AN69">
            <v>0</v>
          </cell>
        </row>
        <row r="70">
          <cell r="AN70">
            <v>68</v>
          </cell>
        </row>
        <row r="71">
          <cell r="AN71">
            <v>35</v>
          </cell>
        </row>
        <row r="72">
          <cell r="AN72">
            <v>5</v>
          </cell>
        </row>
        <row r="73">
          <cell r="AN73">
            <v>5</v>
          </cell>
        </row>
        <row r="74">
          <cell r="AN74">
            <v>5</v>
          </cell>
        </row>
        <row r="75">
          <cell r="AN75">
            <v>25</v>
          </cell>
        </row>
        <row r="76">
          <cell r="AN76">
            <v>4</v>
          </cell>
        </row>
        <row r="77">
          <cell r="AN77">
            <v>2</v>
          </cell>
        </row>
        <row r="78">
          <cell r="AN78">
            <v>4</v>
          </cell>
        </row>
        <row r="79">
          <cell r="AN79">
            <v>25</v>
          </cell>
        </row>
        <row r="80">
          <cell r="AN80">
            <v>4</v>
          </cell>
        </row>
        <row r="81">
          <cell r="AN81">
            <v>2</v>
          </cell>
        </row>
        <row r="82">
          <cell r="AN82">
            <v>5</v>
          </cell>
        </row>
        <row r="83">
          <cell r="AN83">
            <v>15</v>
          </cell>
        </row>
        <row r="84">
          <cell r="AN84">
            <v>1</v>
          </cell>
        </row>
        <row r="85">
          <cell r="AN85">
            <v>1</v>
          </cell>
        </row>
        <row r="86">
          <cell r="AN86">
            <v>2</v>
          </cell>
        </row>
        <row r="87">
          <cell r="AN87">
            <v>0</v>
          </cell>
        </row>
        <row r="88">
          <cell r="AN88">
            <v>0</v>
          </cell>
        </row>
        <row r="89">
          <cell r="AN89">
            <v>0</v>
          </cell>
        </row>
        <row r="90">
          <cell r="AN90">
            <v>0</v>
          </cell>
        </row>
        <row r="91">
          <cell r="AN91">
            <v>0</v>
          </cell>
        </row>
        <row r="92">
          <cell r="AN92">
            <v>0</v>
          </cell>
        </row>
        <row r="93">
          <cell r="AN93">
            <v>0</v>
          </cell>
        </row>
        <row r="94">
          <cell r="AN94">
            <v>0</v>
          </cell>
        </row>
        <row r="95">
          <cell r="AN95">
            <v>0</v>
          </cell>
        </row>
        <row r="96">
          <cell r="AN96">
            <v>0</v>
          </cell>
        </row>
        <row r="97">
          <cell r="AN97">
            <v>95</v>
          </cell>
        </row>
        <row r="98">
          <cell r="AN98">
            <v>22</v>
          </cell>
        </row>
        <row r="99">
          <cell r="AN99">
            <v>22</v>
          </cell>
        </row>
        <row r="100">
          <cell r="AN100">
            <v>32</v>
          </cell>
        </row>
        <row r="101">
          <cell r="AN101">
            <v>0</v>
          </cell>
        </row>
        <row r="102">
          <cell r="AN102">
            <v>0</v>
          </cell>
        </row>
        <row r="103">
          <cell r="AN103">
            <v>0</v>
          </cell>
        </row>
        <row r="104">
          <cell r="AN104">
            <v>0</v>
          </cell>
        </row>
        <row r="105">
          <cell r="AN105">
            <v>0</v>
          </cell>
        </row>
        <row r="106">
          <cell r="AN106">
            <v>0</v>
          </cell>
        </row>
        <row r="107">
          <cell r="AN107">
            <v>0</v>
          </cell>
        </row>
        <row r="108">
          <cell r="AN108">
            <v>0</v>
          </cell>
        </row>
        <row r="109">
          <cell r="AN109">
            <v>0</v>
          </cell>
        </row>
        <row r="110">
          <cell r="AN110">
            <v>0</v>
          </cell>
        </row>
        <row r="111">
          <cell r="AN111">
            <v>23</v>
          </cell>
        </row>
        <row r="112">
          <cell r="AN112">
            <v>0</v>
          </cell>
        </row>
        <row r="113">
          <cell r="AN113">
            <v>0</v>
          </cell>
        </row>
        <row r="114">
          <cell r="AN114">
            <v>0</v>
          </cell>
        </row>
        <row r="115">
          <cell r="AN115">
            <v>0</v>
          </cell>
        </row>
        <row r="116">
          <cell r="AN116">
            <v>0</v>
          </cell>
        </row>
        <row r="117">
          <cell r="AN117">
            <v>0</v>
          </cell>
        </row>
        <row r="118">
          <cell r="AN118">
            <v>0</v>
          </cell>
        </row>
        <row r="119">
          <cell r="AN119">
            <v>0</v>
          </cell>
        </row>
        <row r="120">
          <cell r="AN120">
            <v>19</v>
          </cell>
        </row>
        <row r="121">
          <cell r="AN121">
            <v>0</v>
          </cell>
        </row>
        <row r="122">
          <cell r="AN122">
            <v>0</v>
          </cell>
        </row>
        <row r="123">
          <cell r="AN123">
            <v>0</v>
          </cell>
        </row>
        <row r="124">
          <cell r="AN124">
            <v>17</v>
          </cell>
        </row>
        <row r="125">
          <cell r="AN125">
            <v>0</v>
          </cell>
        </row>
        <row r="126">
          <cell r="AN126">
            <v>0</v>
          </cell>
        </row>
        <row r="127">
          <cell r="AN127">
            <v>0</v>
          </cell>
        </row>
        <row r="128">
          <cell r="AN128">
            <v>0</v>
          </cell>
        </row>
        <row r="129">
          <cell r="AN129">
            <v>69</v>
          </cell>
        </row>
        <row r="130">
          <cell r="AN130">
            <v>20</v>
          </cell>
        </row>
        <row r="131">
          <cell r="AN131">
            <v>20</v>
          </cell>
        </row>
        <row r="132">
          <cell r="AN132">
            <v>31</v>
          </cell>
        </row>
        <row r="133">
          <cell r="AN133">
            <v>114</v>
          </cell>
        </row>
        <row r="134">
          <cell r="AN134">
            <v>0</v>
          </cell>
        </row>
        <row r="135">
          <cell r="AN135">
            <v>0</v>
          </cell>
        </row>
        <row r="136">
          <cell r="AN136">
            <v>0</v>
          </cell>
        </row>
        <row r="137">
          <cell r="AN137">
            <v>0</v>
          </cell>
        </row>
        <row r="138">
          <cell r="AN138">
            <v>0</v>
          </cell>
        </row>
        <row r="139">
          <cell r="AN139">
            <v>0</v>
          </cell>
        </row>
        <row r="140">
          <cell r="AN140">
            <v>0</v>
          </cell>
        </row>
        <row r="141">
          <cell r="AN141">
            <v>0</v>
          </cell>
        </row>
        <row r="142">
          <cell r="AN142">
            <v>0</v>
          </cell>
        </row>
        <row r="143">
          <cell r="AN143">
            <v>423</v>
          </cell>
        </row>
        <row r="144">
          <cell r="AN144">
            <v>40</v>
          </cell>
        </row>
        <row r="145">
          <cell r="AN145">
            <v>0</v>
          </cell>
        </row>
        <row r="146">
          <cell r="AN146">
            <v>0</v>
          </cell>
        </row>
        <row r="147">
          <cell r="AN147">
            <v>0</v>
          </cell>
        </row>
        <row r="148">
          <cell r="AN148">
            <v>892</v>
          </cell>
        </row>
        <row r="149">
          <cell r="AN149">
            <v>200</v>
          </cell>
        </row>
        <row r="150">
          <cell r="AN150">
            <v>258</v>
          </cell>
        </row>
        <row r="151">
          <cell r="AN151">
            <v>21</v>
          </cell>
        </row>
        <row r="152">
          <cell r="AN152">
            <v>0</v>
          </cell>
        </row>
        <row r="153">
          <cell r="AN153">
            <v>107</v>
          </cell>
        </row>
        <row r="154">
          <cell r="AN154">
            <v>107</v>
          </cell>
        </row>
        <row r="155">
          <cell r="AN155">
            <v>1025</v>
          </cell>
        </row>
        <row r="156">
          <cell r="AN156">
            <v>0</v>
          </cell>
        </row>
        <row r="157">
          <cell r="AN157">
            <v>6460</v>
          </cell>
        </row>
        <row r="158">
          <cell r="AN158">
            <v>0</v>
          </cell>
        </row>
        <row r="159">
          <cell r="AN159">
            <v>0</v>
          </cell>
        </row>
        <row r="160">
          <cell r="AN160">
            <v>0</v>
          </cell>
        </row>
        <row r="161">
          <cell r="AN161">
            <v>0</v>
          </cell>
        </row>
        <row r="162">
          <cell r="AN162">
            <v>0</v>
          </cell>
        </row>
        <row r="163">
          <cell r="AN163">
            <v>0</v>
          </cell>
        </row>
        <row r="164">
          <cell r="AN164">
            <v>0</v>
          </cell>
        </row>
        <row r="165">
          <cell r="AN165">
            <v>0</v>
          </cell>
        </row>
        <row r="166">
          <cell r="AN166">
            <v>1213</v>
          </cell>
        </row>
        <row r="167">
          <cell r="AN167">
            <v>0</v>
          </cell>
        </row>
        <row r="168">
          <cell r="AN168">
            <v>353</v>
          </cell>
        </row>
        <row r="169">
          <cell r="AN169">
            <v>0</v>
          </cell>
        </row>
        <row r="170">
          <cell r="AN170">
            <v>0</v>
          </cell>
        </row>
        <row r="171">
          <cell r="AN171">
            <v>0</v>
          </cell>
        </row>
        <row r="172">
          <cell r="AN172">
            <v>0</v>
          </cell>
        </row>
        <row r="173">
          <cell r="AN173">
            <v>0</v>
          </cell>
        </row>
        <row r="174">
          <cell r="AN174">
            <v>743</v>
          </cell>
        </row>
        <row r="175">
          <cell r="AN175">
            <v>0</v>
          </cell>
        </row>
        <row r="176">
          <cell r="AN176">
            <v>81</v>
          </cell>
        </row>
        <row r="177">
          <cell r="AN177">
            <v>201</v>
          </cell>
        </row>
        <row r="178">
          <cell r="AN178">
            <v>438</v>
          </cell>
        </row>
        <row r="179">
          <cell r="AN179">
            <v>0</v>
          </cell>
        </row>
        <row r="180">
          <cell r="AN180">
            <v>225</v>
          </cell>
        </row>
        <row r="181">
          <cell r="AN181">
            <v>0</v>
          </cell>
        </row>
        <row r="182">
          <cell r="AN182">
            <v>0</v>
          </cell>
        </row>
        <row r="183">
          <cell r="AN183">
            <v>0</v>
          </cell>
        </row>
        <row r="184">
          <cell r="AN184">
            <v>0</v>
          </cell>
        </row>
        <row r="185">
          <cell r="AN185">
            <v>0</v>
          </cell>
        </row>
        <row r="186">
          <cell r="AN186">
            <v>0</v>
          </cell>
        </row>
        <row r="187">
          <cell r="AN187">
            <v>0</v>
          </cell>
        </row>
        <row r="188">
          <cell r="AN188">
            <v>0</v>
          </cell>
        </row>
        <row r="189">
          <cell r="AN189">
            <v>0</v>
          </cell>
        </row>
        <row r="190">
          <cell r="AN190">
            <v>1</v>
          </cell>
        </row>
        <row r="191">
          <cell r="AN191">
            <v>0</v>
          </cell>
        </row>
        <row r="192">
          <cell r="AN192">
            <v>0</v>
          </cell>
        </row>
        <row r="193">
          <cell r="AN193">
            <v>0</v>
          </cell>
        </row>
        <row r="194">
          <cell r="AN194">
            <v>0</v>
          </cell>
        </row>
        <row r="195">
          <cell r="AN195">
            <v>0</v>
          </cell>
        </row>
        <row r="196">
          <cell r="AN196">
            <v>0</v>
          </cell>
        </row>
        <row r="197">
          <cell r="AN197">
            <v>384</v>
          </cell>
        </row>
        <row r="198">
          <cell r="AN198">
            <v>451</v>
          </cell>
        </row>
        <row r="199">
          <cell r="AN199">
            <v>0</v>
          </cell>
        </row>
        <row r="200">
          <cell r="AN200">
            <v>0</v>
          </cell>
        </row>
        <row r="201">
          <cell r="AN201">
            <v>0</v>
          </cell>
        </row>
        <row r="202">
          <cell r="AN202">
            <v>0</v>
          </cell>
        </row>
        <row r="203">
          <cell r="AN203">
            <v>178</v>
          </cell>
        </row>
        <row r="204">
          <cell r="AN204">
            <v>0</v>
          </cell>
        </row>
        <row r="205">
          <cell r="AN205">
            <v>0</v>
          </cell>
        </row>
        <row r="206">
          <cell r="AN206">
            <v>0</v>
          </cell>
        </row>
        <row r="207">
          <cell r="AN207">
            <v>23</v>
          </cell>
        </row>
        <row r="208">
          <cell r="AN208">
            <v>0</v>
          </cell>
        </row>
        <row r="209">
          <cell r="AN209">
            <v>0</v>
          </cell>
        </row>
        <row r="210">
          <cell r="AN210">
            <v>0</v>
          </cell>
        </row>
        <row r="211">
          <cell r="AN211">
            <v>0</v>
          </cell>
        </row>
        <row r="212">
          <cell r="AN212">
            <v>0</v>
          </cell>
        </row>
        <row r="213">
          <cell r="AN213">
            <v>0</v>
          </cell>
        </row>
        <row r="214">
          <cell r="AN214">
            <v>0</v>
          </cell>
        </row>
        <row r="215">
          <cell r="AN215">
            <v>0</v>
          </cell>
        </row>
        <row r="216">
          <cell r="AN216">
            <v>0</v>
          </cell>
        </row>
        <row r="217">
          <cell r="AN217">
            <v>0</v>
          </cell>
        </row>
        <row r="218">
          <cell r="AN218">
            <v>0</v>
          </cell>
        </row>
        <row r="219">
          <cell r="AN219">
            <v>0</v>
          </cell>
        </row>
        <row r="220">
          <cell r="AN220">
            <v>0</v>
          </cell>
        </row>
        <row r="221">
          <cell r="AN221">
            <v>0</v>
          </cell>
        </row>
        <row r="222">
          <cell r="AN222">
            <v>0</v>
          </cell>
        </row>
        <row r="223">
          <cell r="AN223">
            <v>0</v>
          </cell>
        </row>
        <row r="224">
          <cell r="AN224">
            <v>192</v>
          </cell>
        </row>
        <row r="225">
          <cell r="AN225">
            <v>0</v>
          </cell>
        </row>
        <row r="226">
          <cell r="AN226">
            <v>2</v>
          </cell>
        </row>
        <row r="227">
          <cell r="AN227">
            <v>0</v>
          </cell>
        </row>
        <row r="228">
          <cell r="AN228">
            <v>64</v>
          </cell>
        </row>
        <row r="229">
          <cell r="AN229">
            <v>0</v>
          </cell>
        </row>
        <row r="230">
          <cell r="AN230">
            <v>0</v>
          </cell>
        </row>
        <row r="231">
          <cell r="AN231">
            <v>0</v>
          </cell>
        </row>
        <row r="232">
          <cell r="AN232">
            <v>1034</v>
          </cell>
        </row>
        <row r="233">
          <cell r="AN233">
            <v>608</v>
          </cell>
        </row>
        <row r="234">
          <cell r="AN234">
            <v>630</v>
          </cell>
        </row>
        <row r="235">
          <cell r="AN235">
            <v>808</v>
          </cell>
        </row>
        <row r="236">
          <cell r="AN236">
            <v>310</v>
          </cell>
        </row>
        <row r="237">
          <cell r="AN237">
            <v>160</v>
          </cell>
        </row>
        <row r="238">
          <cell r="AN238">
            <v>242</v>
          </cell>
        </row>
        <row r="239">
          <cell r="AN239">
            <v>350</v>
          </cell>
        </row>
        <row r="240">
          <cell r="AN240">
            <v>412</v>
          </cell>
        </row>
        <row r="241">
          <cell r="AN241">
            <v>63</v>
          </cell>
        </row>
        <row r="242">
          <cell r="AN242">
            <v>0</v>
          </cell>
        </row>
        <row r="243">
          <cell r="AN243">
            <v>50</v>
          </cell>
        </row>
        <row r="244">
          <cell r="AN244">
            <v>362</v>
          </cell>
        </row>
        <row r="245">
          <cell r="AN245">
            <v>290</v>
          </cell>
        </row>
        <row r="246">
          <cell r="AN246">
            <v>336</v>
          </cell>
        </row>
        <row r="247">
          <cell r="AN247">
            <v>39</v>
          </cell>
        </row>
        <row r="248">
          <cell r="AN248">
            <v>39</v>
          </cell>
        </row>
        <row r="249">
          <cell r="AN249">
            <v>39</v>
          </cell>
        </row>
        <row r="250">
          <cell r="AN250">
            <v>613</v>
          </cell>
        </row>
        <row r="251">
          <cell r="AN251">
            <v>0</v>
          </cell>
        </row>
        <row r="252">
          <cell r="AN252">
            <v>0</v>
          </cell>
        </row>
        <row r="253">
          <cell r="AN253">
            <v>0</v>
          </cell>
        </row>
        <row r="254">
          <cell r="AN254">
            <v>700</v>
          </cell>
        </row>
        <row r="255">
          <cell r="AN255">
            <v>14</v>
          </cell>
        </row>
        <row r="256">
          <cell r="AN256">
            <v>46</v>
          </cell>
        </row>
        <row r="257">
          <cell r="AN257">
            <v>60</v>
          </cell>
        </row>
        <row r="258">
          <cell r="AN258">
            <v>20</v>
          </cell>
        </row>
        <row r="259">
          <cell r="AN259">
            <v>72</v>
          </cell>
        </row>
        <row r="260">
          <cell r="AN260">
            <v>40</v>
          </cell>
        </row>
        <row r="261">
          <cell r="AN261">
            <v>181</v>
          </cell>
        </row>
        <row r="262">
          <cell r="AN262">
            <v>100</v>
          </cell>
        </row>
        <row r="263">
          <cell r="AN263">
            <v>0</v>
          </cell>
        </row>
        <row r="264">
          <cell r="AN264">
            <v>0</v>
          </cell>
        </row>
        <row r="265">
          <cell r="AN265">
            <v>2</v>
          </cell>
        </row>
        <row r="266">
          <cell r="AN266">
            <v>167</v>
          </cell>
        </row>
        <row r="267">
          <cell r="AN267">
            <v>4</v>
          </cell>
        </row>
        <row r="268">
          <cell r="AN268">
            <v>27</v>
          </cell>
        </row>
        <row r="269">
          <cell r="AN269">
            <v>20</v>
          </cell>
        </row>
        <row r="271">
          <cell r="AN271">
            <v>20</v>
          </cell>
        </row>
        <row r="272">
          <cell r="AN272">
            <v>82</v>
          </cell>
        </row>
        <row r="273">
          <cell r="AN273">
            <v>22</v>
          </cell>
        </row>
        <row r="274">
          <cell r="AN274">
            <v>20</v>
          </cell>
        </row>
        <row r="275">
          <cell r="AN275">
            <v>44</v>
          </cell>
        </row>
        <row r="276">
          <cell r="AN276">
            <v>122</v>
          </cell>
        </row>
        <row r="277">
          <cell r="AN277">
            <v>13</v>
          </cell>
        </row>
        <row r="278">
          <cell r="AN278">
            <v>13</v>
          </cell>
        </row>
        <row r="279">
          <cell r="AN279">
            <v>12</v>
          </cell>
        </row>
        <row r="280">
          <cell r="AN280">
            <v>61</v>
          </cell>
        </row>
        <row r="281">
          <cell r="AN281">
            <v>13</v>
          </cell>
        </row>
        <row r="282">
          <cell r="AN282">
            <v>13</v>
          </cell>
        </row>
        <row r="283">
          <cell r="AN283">
            <v>13</v>
          </cell>
        </row>
        <row r="284">
          <cell r="AN284">
            <v>65</v>
          </cell>
        </row>
        <row r="285">
          <cell r="AN285">
            <v>0</v>
          </cell>
        </row>
        <row r="286">
          <cell r="AN286">
            <v>754</v>
          </cell>
        </row>
        <row r="287">
          <cell r="AN287">
            <v>36</v>
          </cell>
        </row>
        <row r="288">
          <cell r="AN288">
            <v>12</v>
          </cell>
        </row>
        <row r="289">
          <cell r="AN289">
            <v>65</v>
          </cell>
        </row>
        <row r="290">
          <cell r="AN290">
            <v>2387</v>
          </cell>
        </row>
        <row r="292">
          <cell r="AN292">
            <v>24</v>
          </cell>
        </row>
        <row r="293">
          <cell r="AN293">
            <v>82</v>
          </cell>
        </row>
        <row r="294">
          <cell r="AN294">
            <v>3</v>
          </cell>
        </row>
        <row r="295">
          <cell r="AN295">
            <v>3</v>
          </cell>
        </row>
        <row r="296">
          <cell r="AN296">
            <v>4</v>
          </cell>
        </row>
        <row r="297">
          <cell r="AN297">
            <v>223</v>
          </cell>
        </row>
        <row r="298">
          <cell r="AN298">
            <v>20</v>
          </cell>
        </row>
        <row r="299">
          <cell r="AN299">
            <v>20</v>
          </cell>
        </row>
        <row r="300">
          <cell r="AN300">
            <v>10</v>
          </cell>
        </row>
        <row r="301">
          <cell r="AN301">
            <v>30</v>
          </cell>
        </row>
        <row r="302">
          <cell r="AN302">
            <v>0</v>
          </cell>
        </row>
        <row r="303">
          <cell r="AN303">
            <v>0</v>
          </cell>
        </row>
        <row r="304">
          <cell r="AN304">
            <v>10</v>
          </cell>
        </row>
        <row r="306">
          <cell r="AN306">
            <v>5</v>
          </cell>
        </row>
        <row r="307">
          <cell r="AN307">
            <v>5</v>
          </cell>
        </row>
        <row r="308">
          <cell r="AN308">
            <v>10</v>
          </cell>
        </row>
        <row r="310">
          <cell r="AN310">
            <v>15</v>
          </cell>
        </row>
        <row r="311">
          <cell r="AN311">
            <v>15</v>
          </cell>
        </row>
        <row r="312">
          <cell r="AN312">
            <v>10</v>
          </cell>
        </row>
        <row r="313">
          <cell r="AN313">
            <v>100</v>
          </cell>
        </row>
        <row r="314">
          <cell r="AN314">
            <v>51</v>
          </cell>
        </row>
        <row r="315">
          <cell r="AN315">
            <v>20</v>
          </cell>
        </row>
        <row r="316">
          <cell r="AN316">
            <v>0</v>
          </cell>
        </row>
        <row r="317">
          <cell r="AN317">
            <v>0</v>
          </cell>
        </row>
        <row r="318">
          <cell r="AN318">
            <v>0</v>
          </cell>
        </row>
        <row r="319">
          <cell r="AN319">
            <v>58</v>
          </cell>
        </row>
        <row r="320">
          <cell r="AN320">
            <v>4</v>
          </cell>
        </row>
        <row r="321">
          <cell r="AN321">
            <v>4</v>
          </cell>
        </row>
        <row r="322">
          <cell r="AN322">
            <v>7</v>
          </cell>
        </row>
        <row r="323">
          <cell r="AN323">
            <v>45</v>
          </cell>
        </row>
        <row r="324">
          <cell r="AN324">
            <v>9</v>
          </cell>
        </row>
        <row r="325">
          <cell r="AN325">
            <v>9</v>
          </cell>
        </row>
        <row r="326">
          <cell r="AN326">
            <v>18</v>
          </cell>
        </row>
        <row r="327">
          <cell r="AN327">
            <v>10</v>
          </cell>
        </row>
        <row r="328">
          <cell r="AN328">
            <v>78</v>
          </cell>
        </row>
        <row r="329">
          <cell r="AN329">
            <v>109</v>
          </cell>
        </row>
        <row r="330">
          <cell r="AN330">
            <v>0</v>
          </cell>
        </row>
        <row r="331">
          <cell r="AN331">
            <v>0</v>
          </cell>
        </row>
        <row r="332">
          <cell r="AN332">
            <v>268</v>
          </cell>
        </row>
        <row r="333">
          <cell r="AN333">
            <v>191</v>
          </cell>
        </row>
        <row r="334">
          <cell r="AN334">
            <v>658</v>
          </cell>
        </row>
        <row r="335">
          <cell r="AN335">
            <v>30</v>
          </cell>
        </row>
        <row r="336">
          <cell r="AN336">
            <v>20</v>
          </cell>
        </row>
        <row r="337">
          <cell r="AN337">
            <v>40</v>
          </cell>
        </row>
        <row r="338">
          <cell r="AN338">
            <v>0</v>
          </cell>
        </row>
        <row r="339">
          <cell r="AN339">
            <v>0</v>
          </cell>
        </row>
        <row r="340">
          <cell r="AN340">
            <v>0</v>
          </cell>
        </row>
        <row r="341">
          <cell r="AN341">
            <v>0</v>
          </cell>
        </row>
        <row r="342">
          <cell r="AN342">
            <v>17</v>
          </cell>
        </row>
        <row r="343">
          <cell r="AN343">
            <v>0</v>
          </cell>
        </row>
        <row r="344">
          <cell r="AN344">
            <v>0</v>
          </cell>
        </row>
        <row r="345">
          <cell r="AN345">
            <v>0</v>
          </cell>
        </row>
        <row r="346">
          <cell r="AN346">
            <v>18</v>
          </cell>
        </row>
        <row r="347">
          <cell r="AN347">
            <v>0</v>
          </cell>
        </row>
        <row r="348">
          <cell r="AN348">
            <v>0</v>
          </cell>
        </row>
        <row r="349">
          <cell r="AN349">
            <v>0</v>
          </cell>
        </row>
        <row r="350">
          <cell r="AN350">
            <v>20</v>
          </cell>
        </row>
        <row r="351">
          <cell r="AN351">
            <v>0</v>
          </cell>
        </row>
        <row r="352">
          <cell r="AN352">
            <v>0</v>
          </cell>
        </row>
        <row r="353">
          <cell r="AN353">
            <v>0</v>
          </cell>
        </row>
        <row r="354">
          <cell r="AN354">
            <v>70</v>
          </cell>
        </row>
        <row r="355">
          <cell r="AN355">
            <v>12</v>
          </cell>
        </row>
        <row r="356">
          <cell r="AN356">
            <v>10</v>
          </cell>
        </row>
        <row r="357">
          <cell r="AN357">
            <v>10</v>
          </cell>
        </row>
        <row r="358">
          <cell r="AN358">
            <v>0</v>
          </cell>
        </row>
        <row r="359">
          <cell r="AN359">
            <v>0</v>
          </cell>
        </row>
        <row r="360">
          <cell r="AN360">
            <v>0</v>
          </cell>
        </row>
        <row r="361">
          <cell r="AN361">
            <v>0</v>
          </cell>
        </row>
        <row r="362">
          <cell r="AN362">
            <v>55</v>
          </cell>
        </row>
        <row r="363">
          <cell r="AN363">
            <v>30</v>
          </cell>
        </row>
        <row r="364">
          <cell r="AN364">
            <v>60</v>
          </cell>
        </row>
        <row r="365">
          <cell r="AN365">
            <v>15</v>
          </cell>
        </row>
        <row r="366">
          <cell r="AN366">
            <v>15</v>
          </cell>
        </row>
        <row r="367">
          <cell r="AN367">
            <v>0</v>
          </cell>
        </row>
        <row r="368">
          <cell r="AN368">
            <v>0</v>
          </cell>
        </row>
        <row r="369">
          <cell r="AN369">
            <v>0</v>
          </cell>
        </row>
        <row r="370">
          <cell r="AN370">
            <v>60</v>
          </cell>
        </row>
        <row r="371">
          <cell r="AN371">
            <v>22</v>
          </cell>
        </row>
        <row r="372">
          <cell r="AN372">
            <v>15</v>
          </cell>
        </row>
        <row r="373">
          <cell r="AN373">
            <v>0</v>
          </cell>
        </row>
        <row r="374">
          <cell r="AN374">
            <v>0</v>
          </cell>
        </row>
        <row r="375">
          <cell r="AN375">
            <v>0</v>
          </cell>
        </row>
        <row r="376">
          <cell r="AN376">
            <v>46</v>
          </cell>
        </row>
        <row r="377">
          <cell r="AN377">
            <v>30</v>
          </cell>
        </row>
        <row r="378">
          <cell r="AN378">
            <v>25</v>
          </cell>
        </row>
        <row r="379">
          <cell r="AN379">
            <v>25</v>
          </cell>
        </row>
        <row r="380">
          <cell r="AN380">
            <v>50</v>
          </cell>
        </row>
        <row r="381">
          <cell r="AN381">
            <v>12</v>
          </cell>
        </row>
        <row r="382">
          <cell r="AN382">
            <v>12</v>
          </cell>
        </row>
        <row r="383">
          <cell r="AN383">
            <v>12</v>
          </cell>
        </row>
        <row r="384">
          <cell r="AN384">
            <v>30</v>
          </cell>
        </row>
        <row r="385">
          <cell r="AN385">
            <v>10</v>
          </cell>
        </row>
        <row r="386">
          <cell r="AN386">
            <v>10</v>
          </cell>
        </row>
        <row r="387">
          <cell r="AN387">
            <v>10</v>
          </cell>
        </row>
        <row r="388">
          <cell r="AN388">
            <v>30</v>
          </cell>
        </row>
        <row r="389">
          <cell r="AN389">
            <v>10</v>
          </cell>
        </row>
        <row r="390">
          <cell r="AN390">
            <v>10</v>
          </cell>
        </row>
        <row r="391">
          <cell r="AN391">
            <v>10</v>
          </cell>
        </row>
        <row r="392">
          <cell r="AN392">
            <v>20</v>
          </cell>
        </row>
        <row r="393">
          <cell r="AN393">
            <v>20</v>
          </cell>
        </row>
        <row r="394">
          <cell r="AN394">
            <v>20</v>
          </cell>
        </row>
        <row r="395">
          <cell r="AN395">
            <v>20</v>
          </cell>
        </row>
        <row r="396">
          <cell r="AN396">
            <v>39</v>
          </cell>
        </row>
        <row r="397">
          <cell r="AN397">
            <v>15</v>
          </cell>
        </row>
        <row r="398">
          <cell r="AN398">
            <v>16</v>
          </cell>
        </row>
        <row r="399">
          <cell r="AN399">
            <v>11</v>
          </cell>
        </row>
        <row r="400">
          <cell r="AN400">
            <v>0</v>
          </cell>
        </row>
        <row r="401">
          <cell r="AN401">
            <v>9</v>
          </cell>
        </row>
        <row r="402">
          <cell r="AN402">
            <v>9</v>
          </cell>
        </row>
        <row r="403">
          <cell r="AN403">
            <v>9</v>
          </cell>
        </row>
        <row r="404">
          <cell r="AN404">
            <v>279</v>
          </cell>
        </row>
        <row r="405">
          <cell r="AN405">
            <v>15</v>
          </cell>
        </row>
        <row r="406">
          <cell r="AN406">
            <v>15</v>
          </cell>
        </row>
        <row r="407">
          <cell r="AN407">
            <v>15</v>
          </cell>
        </row>
        <row r="408">
          <cell r="AN408">
            <v>0</v>
          </cell>
        </row>
        <row r="409">
          <cell r="AN409">
            <v>0</v>
          </cell>
        </row>
        <row r="410">
          <cell r="AN410">
            <v>0</v>
          </cell>
        </row>
        <row r="411">
          <cell r="AN411">
            <v>0</v>
          </cell>
        </row>
        <row r="412">
          <cell r="AN412">
            <v>8</v>
          </cell>
        </row>
        <row r="413">
          <cell r="AN413">
            <v>4</v>
          </cell>
        </row>
        <row r="414">
          <cell r="AN414">
            <v>4</v>
          </cell>
        </row>
        <row r="415">
          <cell r="AN415">
            <v>4</v>
          </cell>
        </row>
        <row r="416">
          <cell r="AN416">
            <v>0</v>
          </cell>
        </row>
        <row r="417">
          <cell r="AN417">
            <v>0</v>
          </cell>
        </row>
        <row r="418">
          <cell r="AN418">
            <v>0</v>
          </cell>
        </row>
        <row r="419">
          <cell r="AN419">
            <v>0</v>
          </cell>
        </row>
        <row r="420">
          <cell r="AN420">
            <v>9</v>
          </cell>
        </row>
        <row r="421">
          <cell r="AN421">
            <v>0</v>
          </cell>
        </row>
        <row r="422">
          <cell r="AN422">
            <v>0</v>
          </cell>
        </row>
        <row r="423">
          <cell r="AN423">
            <v>0</v>
          </cell>
        </row>
        <row r="424">
          <cell r="AN424">
            <v>0</v>
          </cell>
        </row>
        <row r="425">
          <cell r="AN425">
            <v>90</v>
          </cell>
        </row>
        <row r="426">
          <cell r="AN426">
            <v>0</v>
          </cell>
        </row>
        <row r="427">
          <cell r="AN427">
            <v>0</v>
          </cell>
        </row>
        <row r="428">
          <cell r="AN428">
            <v>0</v>
          </cell>
        </row>
        <row r="429">
          <cell r="AN429">
            <v>169</v>
          </cell>
        </row>
        <row r="430">
          <cell r="AN430">
            <v>13</v>
          </cell>
        </row>
        <row r="431">
          <cell r="AN431">
            <v>13</v>
          </cell>
        </row>
        <row r="432">
          <cell r="AN432">
            <v>14</v>
          </cell>
        </row>
        <row r="433">
          <cell r="AN433">
            <v>92</v>
          </cell>
        </row>
        <row r="434">
          <cell r="AN434">
            <v>0</v>
          </cell>
        </row>
        <row r="435">
          <cell r="AN435">
            <v>0</v>
          </cell>
        </row>
        <row r="436">
          <cell r="AN436">
            <v>0</v>
          </cell>
        </row>
        <row r="437">
          <cell r="AN437">
            <v>64</v>
          </cell>
        </row>
        <row r="438">
          <cell r="AN438">
            <v>0</v>
          </cell>
        </row>
        <row r="439">
          <cell r="AN439">
            <v>0</v>
          </cell>
        </row>
        <row r="440">
          <cell r="AN440">
            <v>0</v>
          </cell>
        </row>
        <row r="441">
          <cell r="AN441">
            <v>0</v>
          </cell>
        </row>
        <row r="442">
          <cell r="AN442">
            <v>0</v>
          </cell>
        </row>
        <row r="443">
          <cell r="AN443">
            <v>0</v>
          </cell>
        </row>
        <row r="444">
          <cell r="AN444">
            <v>0</v>
          </cell>
        </row>
        <row r="445">
          <cell r="AN445">
            <v>0</v>
          </cell>
        </row>
        <row r="446">
          <cell r="AN446">
            <v>0</v>
          </cell>
        </row>
        <row r="447">
          <cell r="AN447">
            <v>0</v>
          </cell>
        </row>
        <row r="448">
          <cell r="AN448">
            <v>0</v>
          </cell>
        </row>
        <row r="449">
          <cell r="AN449">
            <v>152</v>
          </cell>
        </row>
        <row r="450">
          <cell r="AN450">
            <v>16</v>
          </cell>
        </row>
        <row r="451">
          <cell r="AN451">
            <v>14</v>
          </cell>
        </row>
        <row r="452">
          <cell r="AN452">
            <v>13</v>
          </cell>
        </row>
        <row r="453">
          <cell r="AN453">
            <v>74</v>
          </cell>
        </row>
        <row r="454">
          <cell r="AN454">
            <v>0</v>
          </cell>
        </row>
        <row r="455">
          <cell r="AN455">
            <v>0</v>
          </cell>
        </row>
        <row r="456">
          <cell r="AN456">
            <v>0</v>
          </cell>
        </row>
        <row r="457">
          <cell r="AN457">
            <v>0</v>
          </cell>
        </row>
        <row r="458">
          <cell r="AN458">
            <v>0</v>
          </cell>
        </row>
        <row r="459">
          <cell r="AN459">
            <v>0</v>
          </cell>
        </row>
        <row r="460">
          <cell r="AN460">
            <v>0</v>
          </cell>
        </row>
        <row r="461">
          <cell r="AN461">
            <v>89</v>
          </cell>
        </row>
        <row r="462">
          <cell r="AN462">
            <v>0</v>
          </cell>
        </row>
        <row r="463">
          <cell r="AN463">
            <v>0</v>
          </cell>
        </row>
        <row r="464">
          <cell r="AN464">
            <v>0</v>
          </cell>
        </row>
        <row r="465">
          <cell r="AN465">
            <v>2053</v>
          </cell>
        </row>
        <row r="466">
          <cell r="AN466">
            <v>395</v>
          </cell>
        </row>
        <row r="467">
          <cell r="AN467">
            <v>395</v>
          </cell>
        </row>
        <row r="468">
          <cell r="AN468">
            <v>530</v>
          </cell>
        </row>
        <row r="469">
          <cell r="AN469">
            <v>0</v>
          </cell>
        </row>
        <row r="470">
          <cell r="AN470">
            <v>0</v>
          </cell>
        </row>
        <row r="471">
          <cell r="AN471">
            <v>0</v>
          </cell>
        </row>
        <row r="472">
          <cell r="AN472">
            <v>0</v>
          </cell>
        </row>
        <row r="473">
          <cell r="AN473">
            <v>14</v>
          </cell>
        </row>
        <row r="474">
          <cell r="AN474">
            <v>0</v>
          </cell>
        </row>
        <row r="475">
          <cell r="AN475">
            <v>0</v>
          </cell>
        </row>
        <row r="476">
          <cell r="AN476">
            <v>0</v>
          </cell>
        </row>
        <row r="477">
          <cell r="AN477">
            <v>93</v>
          </cell>
        </row>
        <row r="478">
          <cell r="AN478">
            <v>0</v>
          </cell>
        </row>
        <row r="479">
          <cell r="AN479">
            <v>0</v>
          </cell>
        </row>
        <row r="480">
          <cell r="AN480">
            <v>0</v>
          </cell>
        </row>
        <row r="481">
          <cell r="AN481">
            <v>124</v>
          </cell>
        </row>
        <row r="482">
          <cell r="AN482">
            <v>0</v>
          </cell>
        </row>
        <row r="483">
          <cell r="AN483">
            <v>0</v>
          </cell>
        </row>
        <row r="484">
          <cell r="AN484">
            <v>0</v>
          </cell>
        </row>
        <row r="485">
          <cell r="AN485">
            <v>36</v>
          </cell>
        </row>
        <row r="486">
          <cell r="AN486">
            <v>0</v>
          </cell>
        </row>
        <row r="487">
          <cell r="AN487">
            <v>0</v>
          </cell>
        </row>
        <row r="488">
          <cell r="AN488">
            <v>0</v>
          </cell>
        </row>
        <row r="489">
          <cell r="AN489">
            <v>20</v>
          </cell>
        </row>
        <row r="490">
          <cell r="AN490">
            <v>0</v>
          </cell>
        </row>
        <row r="491">
          <cell r="AN491">
            <v>0</v>
          </cell>
        </row>
        <row r="492">
          <cell r="AN492">
            <v>0</v>
          </cell>
        </row>
        <row r="493">
          <cell r="AN493">
            <v>0</v>
          </cell>
        </row>
        <row r="494">
          <cell r="AN494">
            <v>0</v>
          </cell>
        </row>
        <row r="495">
          <cell r="AN495">
            <v>0</v>
          </cell>
        </row>
        <row r="496">
          <cell r="AN496">
            <v>0</v>
          </cell>
        </row>
        <row r="497">
          <cell r="AN497">
            <v>0</v>
          </cell>
        </row>
        <row r="498">
          <cell r="AN498">
            <v>0</v>
          </cell>
        </row>
        <row r="499">
          <cell r="AN499">
            <v>0</v>
          </cell>
        </row>
        <row r="500">
          <cell r="AN500">
            <v>0</v>
          </cell>
        </row>
        <row r="501">
          <cell r="AN501">
            <v>166</v>
          </cell>
        </row>
        <row r="502">
          <cell r="AN502">
            <v>0</v>
          </cell>
        </row>
        <row r="503">
          <cell r="AN503">
            <v>0</v>
          </cell>
        </row>
        <row r="504">
          <cell r="AN504">
            <v>0</v>
          </cell>
        </row>
        <row r="505">
          <cell r="AN505">
            <v>154</v>
          </cell>
        </row>
        <row r="506">
          <cell r="AN506">
            <v>0</v>
          </cell>
        </row>
        <row r="507">
          <cell r="AN507">
            <v>0</v>
          </cell>
        </row>
        <row r="508">
          <cell r="AN508">
            <v>0</v>
          </cell>
        </row>
        <row r="509">
          <cell r="AN509">
            <v>162</v>
          </cell>
        </row>
        <row r="510">
          <cell r="AN510">
            <v>30</v>
          </cell>
        </row>
        <row r="511">
          <cell r="AN511">
            <v>0</v>
          </cell>
        </row>
        <row r="512">
          <cell r="AN512">
            <v>0</v>
          </cell>
        </row>
        <row r="513">
          <cell r="AN513">
            <v>0</v>
          </cell>
        </row>
        <row r="514">
          <cell r="AN514">
            <v>0</v>
          </cell>
        </row>
        <row r="515">
          <cell r="AN515">
            <v>0</v>
          </cell>
        </row>
        <row r="516">
          <cell r="AN516">
            <v>0</v>
          </cell>
        </row>
        <row r="517">
          <cell r="AN517">
            <v>0</v>
          </cell>
        </row>
        <row r="518">
          <cell r="AN518">
            <v>65</v>
          </cell>
        </row>
      </sheetData>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T2"/>
      <sheetName val="PROYECTOS"/>
    </sheetNames>
    <sheetDataSet>
      <sheetData sheetId="0">
        <row r="247">
          <cell r="A247" t="str">
            <v>M6.PY.1.1: Fortalecer y consolidar grupos, centros, redes de conocimiento y semilleros de investigación</v>
          </cell>
          <cell r="E247" t="str">
            <v>Proyectos menor cuantías terminados</v>
          </cell>
          <cell r="G247" t="str">
            <v>NEIVA</v>
          </cell>
        </row>
        <row r="248">
          <cell r="E248" t="str">
            <v>Proyectos menor cuantías terminados</v>
          </cell>
          <cell r="G248" t="str">
            <v>GARZÓN</v>
          </cell>
        </row>
        <row r="249">
          <cell r="G249" t="str">
            <v>LA PLATA</v>
          </cell>
        </row>
        <row r="250">
          <cell r="G250" t="str">
            <v>PITALITO</v>
          </cell>
        </row>
        <row r="251">
          <cell r="E251" t="str">
            <v>Proyectos mediana cuantía terminados</v>
          </cell>
          <cell r="G251" t="str">
            <v>NEIVA</v>
          </cell>
        </row>
        <row r="255">
          <cell r="E255" t="str">
            <v>Proyectos mayor cuantía terminados</v>
          </cell>
          <cell r="G255" t="str">
            <v>NEIVA</v>
          </cell>
        </row>
        <row r="276">
          <cell r="A276" t="str">
            <v>M6.PY.3.1: Formar a través de la Investigación para garantizar la consolidación de la cadena formativa de Investigación</v>
          </cell>
        </row>
        <row r="277">
          <cell r="E277" t="str">
            <v>Proyectos de semilleros terminados</v>
          </cell>
          <cell r="G277" t="str">
            <v>NEIVA</v>
          </cell>
        </row>
        <row r="278">
          <cell r="E278" t="str">
            <v>Proyectos de semilleros terminados</v>
          </cell>
          <cell r="G278" t="str">
            <v>GARZÓN</v>
          </cell>
        </row>
        <row r="279">
          <cell r="E279" t="str">
            <v>Proyectos de semilleros terminados</v>
          </cell>
          <cell r="G279" t="str">
            <v>LA PLATA</v>
          </cell>
        </row>
        <row r="280">
          <cell r="E280" t="str">
            <v>Proyectos de semilleros terminados</v>
          </cell>
          <cell r="G280" t="str">
            <v>PITALITO</v>
          </cell>
        </row>
        <row r="281">
          <cell r="E281" t="str">
            <v>Proyectos trabajos de grado  terminados</v>
          </cell>
          <cell r="G281" t="str">
            <v>NEIVA</v>
          </cell>
        </row>
        <row r="282">
          <cell r="E282" t="str">
            <v>Proyectos trabajos de grado  terminados</v>
          </cell>
          <cell r="G282" t="str">
            <v>GARZÓN</v>
          </cell>
        </row>
        <row r="283">
          <cell r="E283" t="str">
            <v>Proyectos trabajos de grado  terminados</v>
          </cell>
          <cell r="G283" t="str">
            <v>LA PLATA</v>
          </cell>
        </row>
        <row r="284">
          <cell r="E284" t="str">
            <v>Proyectos trabajos de grado  terminados</v>
          </cell>
          <cell r="G284" t="str">
            <v>PITALITO</v>
          </cell>
        </row>
        <row r="287">
          <cell r="E287" t="str">
            <v>Proyectos Jóvenes Investigadores terminados</v>
          </cell>
          <cell r="G287" t="str">
            <v>NEIVA</v>
          </cell>
        </row>
        <row r="288">
          <cell r="E288" t="str">
            <v>Proyectos Jóvenes Investigadores terminados</v>
          </cell>
          <cell r="G288" t="str">
            <v>GARZÓN</v>
          </cell>
        </row>
        <row r="289">
          <cell r="E289" t="str">
            <v>Proyectos Jóvenes Investigadores terminados</v>
          </cell>
          <cell r="G289" t="str">
            <v>LA PLATA</v>
          </cell>
        </row>
        <row r="290">
          <cell r="E290" t="str">
            <v>Proyectos Jóvenes Investigadores terminados</v>
          </cell>
          <cell r="G290" t="str">
            <v>PITALITO</v>
          </cell>
        </row>
        <row r="292">
          <cell r="A292" t="str">
            <v>M6.PY.3.2: Desarrollo de alianzas estratégicas que garanticen la sostenibilidad técnica y financiera de la cadena formativa en investigación en la región.</v>
          </cell>
          <cell r="E292" t="str">
            <v xml:space="preserve">Convenios de cooperacion en investigacion ejecutados </v>
          </cell>
          <cell r="G292" t="str">
            <v>GLOBAL</v>
          </cell>
        </row>
        <row r="334">
          <cell r="A334" t="str">
            <v xml:space="preserve">M6.PY.5.1: Fortalecer el sistema de Proyección Social </v>
          </cell>
          <cell r="E334" t="str">
            <v>Macroproyectos ejecutados</v>
          </cell>
          <cell r="G334" t="str">
            <v>NEIVA</v>
          </cell>
        </row>
        <row r="335">
          <cell r="E335" t="str">
            <v>Proyectos RSU ejecutados</v>
          </cell>
          <cell r="G335" t="str">
            <v>NEIVA</v>
          </cell>
        </row>
        <row r="336">
          <cell r="E336" t="str">
            <v>Proyectos RSU ejecutados</v>
          </cell>
          <cell r="G336" t="str">
            <v>GARZÓN</v>
          </cell>
        </row>
        <row r="337">
          <cell r="E337" t="str">
            <v>Proyectos RSU ejecutados</v>
          </cell>
          <cell r="G337" t="str">
            <v>LA PLATA</v>
          </cell>
        </row>
        <row r="338">
          <cell r="E338" t="str">
            <v>Proyectos RSU ejecutados</v>
          </cell>
          <cell r="G338" t="str">
            <v>PITALITO</v>
          </cell>
        </row>
      </sheetData>
      <sheetData sheetId="1"/>
    </sheetDataSet>
  </externalBook>
</externalLink>
</file>

<file path=xl/persons/person.xml><?xml version="1.0" encoding="utf-8"?>
<personList xmlns="http://schemas.microsoft.com/office/spreadsheetml/2018/threadedcomments" xmlns:x="http://schemas.openxmlformats.org/spreadsheetml/2006/main">
  <person displayName="Marcela Correa Florez" id="{5AD2E5D2-FACB-4D4B-8BF1-B4274B4ABE6E}" userId="6ba70b38eebd43d0"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348" dT="2025-08-22T21:41:08.88" personId="{5AD2E5D2-FACB-4D4B-8BF1-B4274B4ABE6E}" id="{51FABF2E-2FA2-40E4-B005-332879E4C8A0}">
    <text>Revisar. VIPS presenta 5 publicaciones con corte a Junio 30. Los dos presentados son de facultades? Revisar y ajustar.</text>
  </threadedComment>
</ThreadedComments>
</file>

<file path=xl/threadedComments/threadedComment2.xml><?xml version="1.0" encoding="utf-8"?>
<ThreadedComments xmlns="http://schemas.microsoft.com/office/spreadsheetml/2018/threadedcomments" xmlns:x="http://schemas.openxmlformats.org/spreadsheetml/2006/main">
  <threadedComment ref="I348" dT="2025-08-22T21:41:08.88" personId="{5AD2E5D2-FACB-4D4B-8BF1-B4274B4ABE6E}" id="{F16CFCAA-9906-4EC5-80B4-D02EC1551837}">
    <text>Revisar. VIPS presenta 5 publicaciones con corte a Junio 30. Los dos presentados son de facultades? Revisar y ajustar.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28ACE-0DEB-4DF6-A3B1-D3AF9C7A653A}">
  <dimension ref="A1:Y553"/>
  <sheetViews>
    <sheetView showGridLines="0" tabSelected="1" view="pageBreakPreview" zoomScaleNormal="110" zoomScaleSheetLayoutView="10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RowHeight="15"/>
  <cols>
    <col min="1" max="1" width="8.28515625" style="155" customWidth="1"/>
    <col min="2" max="2" width="36.5703125" style="155" customWidth="1"/>
    <col min="3" max="3" width="11.42578125" style="155" customWidth="1"/>
    <col min="4" max="4" width="14.85546875" style="155" customWidth="1"/>
    <col min="5" max="5" width="11.42578125" style="155" customWidth="1"/>
    <col min="6" max="7" width="11.42578125" style="316" customWidth="1"/>
    <col min="8" max="11" width="11.42578125" style="155" customWidth="1"/>
    <col min="12" max="15" width="11.42578125" customWidth="1"/>
    <col min="16" max="16" width="11.42578125" style="155" customWidth="1"/>
    <col min="17" max="18" width="11.42578125" customWidth="1"/>
    <col min="19" max="21" width="11.42578125" style="155"/>
    <col min="22" max="22" width="12.42578125" style="155" customWidth="1"/>
    <col min="23" max="16384" width="11.42578125" style="155"/>
  </cols>
  <sheetData>
    <row r="1" spans="1:25" ht="79.5" customHeight="1">
      <c r="A1" s="343" t="s">
        <v>456</v>
      </c>
      <c r="B1" s="344"/>
      <c r="C1" s="344"/>
      <c r="D1" s="344"/>
      <c r="E1" s="344"/>
      <c r="F1" s="344"/>
      <c r="G1" s="344"/>
      <c r="H1" s="344"/>
      <c r="I1" s="344"/>
      <c r="J1" s="344"/>
      <c r="K1" s="344"/>
      <c r="L1" s="344"/>
      <c r="M1" s="344"/>
      <c r="N1" s="344"/>
      <c r="O1" s="344"/>
      <c r="P1" s="344"/>
      <c r="Q1" s="344"/>
      <c r="R1" s="344"/>
      <c r="S1" s="344"/>
      <c r="T1" s="344"/>
      <c r="U1" s="344"/>
      <c r="V1" s="344"/>
      <c r="W1" s="344"/>
      <c r="X1" s="344"/>
      <c r="Y1" s="344"/>
    </row>
    <row r="2" spans="1:25" ht="15" customHeight="1">
      <c r="A2" s="359" t="s">
        <v>0</v>
      </c>
      <c r="B2" s="1" t="s">
        <v>1</v>
      </c>
      <c r="C2" s="359" t="s">
        <v>2</v>
      </c>
      <c r="D2" s="359" t="s">
        <v>3</v>
      </c>
      <c r="E2" s="359" t="s">
        <v>4</v>
      </c>
      <c r="F2" s="351" t="s">
        <v>5</v>
      </c>
      <c r="G2" s="351" t="s">
        <v>6</v>
      </c>
      <c r="H2" s="276"/>
      <c r="I2" s="353" t="s">
        <v>7</v>
      </c>
      <c r="J2" s="347" t="s">
        <v>8</v>
      </c>
      <c r="K2" s="348"/>
      <c r="L2" s="347" t="s">
        <v>9</v>
      </c>
      <c r="M2" s="348"/>
      <c r="N2" s="347" t="s">
        <v>10</v>
      </c>
      <c r="O2" s="348"/>
      <c r="P2" s="357" t="s">
        <v>448</v>
      </c>
      <c r="Q2" s="358"/>
      <c r="R2" s="358"/>
      <c r="S2" s="358"/>
      <c r="T2" s="358"/>
      <c r="U2" s="358"/>
      <c r="W2" s="156"/>
    </row>
    <row r="3" spans="1:25" ht="60">
      <c r="A3" s="360"/>
      <c r="B3" s="3" t="s">
        <v>11</v>
      </c>
      <c r="C3" s="360"/>
      <c r="D3" s="360"/>
      <c r="E3" s="361"/>
      <c r="F3" s="352"/>
      <c r="G3" s="352"/>
      <c r="H3" s="277" t="s">
        <v>12</v>
      </c>
      <c r="I3" s="354"/>
      <c r="J3" s="355"/>
      <c r="K3" s="356"/>
      <c r="L3" s="349"/>
      <c r="M3" s="350"/>
      <c r="N3" s="349"/>
      <c r="O3" s="350"/>
      <c r="P3" s="5" t="s">
        <v>13</v>
      </c>
      <c r="Q3" s="278" t="s">
        <v>14</v>
      </c>
      <c r="R3" s="7" t="s">
        <v>15</v>
      </c>
      <c r="S3" s="140" t="s">
        <v>446</v>
      </c>
      <c r="T3" s="5" t="s">
        <v>16</v>
      </c>
      <c r="U3" s="5" t="s">
        <v>17</v>
      </c>
      <c r="W3" s="156"/>
    </row>
    <row r="4" spans="1:25" customFormat="1" ht="38.25" customHeight="1">
      <c r="A4" s="187" t="s">
        <v>18</v>
      </c>
      <c r="B4" s="8" t="s">
        <v>19</v>
      </c>
      <c r="C4" s="9" t="s">
        <v>20</v>
      </c>
      <c r="D4" s="9" t="s">
        <v>21</v>
      </c>
      <c r="E4" s="10">
        <v>0</v>
      </c>
      <c r="F4" s="10">
        <f>+E4+G4</f>
        <v>0.25</v>
      </c>
      <c r="G4" s="10">
        <v>0.25</v>
      </c>
      <c r="H4" s="12" t="s">
        <v>22</v>
      </c>
      <c r="I4" s="13">
        <v>0</v>
      </c>
      <c r="J4" s="11">
        <f>+I4/G4</f>
        <v>0</v>
      </c>
      <c r="K4" s="14" t="str">
        <f t="shared" ref="K4:K42" si="0">IF(J4&lt;=20%,"MUY BAJO",IF(AND(J4&gt;20%,J4&lt;=40%),"BAJO",IF(AND(J4&gt;40%,J4&lt;=60%),"MEDIO",IF(AND(J4&gt;60%,J4&lt;=80%),"ALTO","MUY ALTO"))))</f>
        <v>MUY BAJO</v>
      </c>
      <c r="L4" s="14" t="s">
        <v>23</v>
      </c>
      <c r="M4" s="14" t="s">
        <v>23</v>
      </c>
      <c r="N4" s="14" t="s">
        <v>23</v>
      </c>
      <c r="O4" s="14" t="s">
        <v>23</v>
      </c>
      <c r="P4" s="14" t="s">
        <v>23</v>
      </c>
      <c r="Q4" s="14" t="s">
        <v>23</v>
      </c>
      <c r="R4" s="14" t="s">
        <v>23</v>
      </c>
      <c r="S4" s="14" t="s">
        <v>23</v>
      </c>
      <c r="T4" s="14" t="s">
        <v>23</v>
      </c>
      <c r="U4" s="14" t="s">
        <v>23</v>
      </c>
      <c r="V4" s="142"/>
    </row>
    <row r="5" spans="1:25" customFormat="1" ht="38.25">
      <c r="A5" s="188"/>
      <c r="B5" s="8" t="s">
        <v>19</v>
      </c>
      <c r="C5" s="9" t="s">
        <v>20</v>
      </c>
      <c r="D5" s="9" t="s">
        <v>24</v>
      </c>
      <c r="E5" s="10">
        <v>0</v>
      </c>
      <c r="F5" s="10">
        <f>+E5+G5</f>
        <v>0.5</v>
      </c>
      <c r="G5" s="10">
        <v>0.5</v>
      </c>
      <c r="H5" s="12" t="s">
        <v>22</v>
      </c>
      <c r="I5" s="13">
        <v>0</v>
      </c>
      <c r="J5" s="11">
        <f>+I5/G5</f>
        <v>0</v>
      </c>
      <c r="K5" s="14" t="str">
        <f t="shared" si="0"/>
        <v>MUY BAJO</v>
      </c>
      <c r="L5" s="14" t="s">
        <v>23</v>
      </c>
      <c r="M5" s="14" t="s">
        <v>23</v>
      </c>
      <c r="N5" s="14" t="s">
        <v>23</v>
      </c>
      <c r="O5" s="14" t="s">
        <v>23</v>
      </c>
      <c r="P5" s="14" t="s">
        <v>23</v>
      </c>
      <c r="Q5" s="14" t="s">
        <v>23</v>
      </c>
      <c r="R5" s="14" t="s">
        <v>23</v>
      </c>
      <c r="S5" s="14" t="s">
        <v>23</v>
      </c>
      <c r="T5" s="14" t="s">
        <v>23</v>
      </c>
      <c r="U5" s="14" t="s">
        <v>23</v>
      </c>
      <c r="V5" s="142"/>
    </row>
    <row r="6" spans="1:25" customFormat="1" ht="25.5">
      <c r="A6" s="188"/>
      <c r="B6" s="17" t="s">
        <v>25</v>
      </c>
      <c r="C6" s="18"/>
      <c r="D6" s="18"/>
      <c r="E6" s="19"/>
      <c r="F6" s="19"/>
      <c r="G6" s="19"/>
      <c r="H6" s="21"/>
      <c r="I6" s="22"/>
      <c r="J6" s="20">
        <f>SUM(J4:J5)</f>
        <v>0</v>
      </c>
      <c r="K6" s="14" t="str">
        <f t="shared" si="0"/>
        <v>MUY BAJO</v>
      </c>
      <c r="L6" s="23"/>
      <c r="M6" s="24"/>
      <c r="N6" s="23"/>
      <c r="O6" s="24"/>
      <c r="P6" s="25">
        <f t="shared" ref="P6:U6" si="1">SUM(P4:P5)</f>
        <v>0</v>
      </c>
      <c r="Q6" s="25">
        <f t="shared" si="1"/>
        <v>0</v>
      </c>
      <c r="R6" s="25">
        <f t="shared" si="1"/>
        <v>0</v>
      </c>
      <c r="S6" s="25">
        <f t="shared" si="1"/>
        <v>0</v>
      </c>
      <c r="T6" s="25">
        <f t="shared" si="1"/>
        <v>0</v>
      </c>
      <c r="U6" s="25">
        <f t="shared" si="1"/>
        <v>0</v>
      </c>
      <c r="V6" s="142"/>
    </row>
    <row r="7" spans="1:25" customFormat="1" ht="63.75">
      <c r="A7" s="188"/>
      <c r="B7" s="8" t="s">
        <v>26</v>
      </c>
      <c r="C7" s="9" t="s">
        <v>20</v>
      </c>
      <c r="D7" s="26" t="s">
        <v>27</v>
      </c>
      <c r="E7" s="27">
        <v>920</v>
      </c>
      <c r="F7" s="27">
        <f t="shared" ref="F7:F13" si="2">+E7+G7</f>
        <v>1280</v>
      </c>
      <c r="G7" s="27">
        <v>360</v>
      </c>
      <c r="H7" s="27" t="s">
        <v>22</v>
      </c>
      <c r="I7" s="29">
        <f>+'[1]PIND 2025'!O5</f>
        <v>199</v>
      </c>
      <c r="J7" s="11">
        <f t="shared" ref="J7:J13" si="3">+I7/G7</f>
        <v>0.55277777777777781</v>
      </c>
      <c r="K7" s="14" t="str">
        <f t="shared" si="0"/>
        <v>MEDIO</v>
      </c>
      <c r="L7" s="15">
        <f>+P7/Q7</f>
        <v>0.74090909090909096</v>
      </c>
      <c r="M7" s="14" t="str">
        <f>IF(L7&lt;=20%,"MUY BAJO",IF(AND(L7&gt;20%,L7&lt;=40%),"BAJO",IF(AND(L7&gt;40%,L7&lt;=60%),"MEDIO",IF(AND(L7&gt;60%,L7&lt;=80%),"ALTO","MUY ALTO"))))</f>
        <v>ALTO</v>
      </c>
      <c r="N7" s="15">
        <f>+J7*L7</f>
        <v>0.40955808080808087</v>
      </c>
      <c r="O7" s="14" t="str">
        <f>IF(N7&lt;=20%,"MUY BAJO",IF(AND(N7&gt;20%,N7&lt;=40%),"BAJO",IF(AND(N7&gt;40%,N7&lt;=60%),"MEDIO",IF(AND(N7&gt;60%,N7&lt;=80%),"ALTO","MUY ALTO"))))</f>
        <v>MEDIO</v>
      </c>
      <c r="P7" s="16">
        <f>+U7+T7</f>
        <v>163</v>
      </c>
      <c r="Q7" s="16">
        <v>220</v>
      </c>
      <c r="R7" s="16">
        <f>+Q7-P7</f>
        <v>57</v>
      </c>
      <c r="S7" s="16">
        <f>+'[2]POAI 04 2025 AC'!AN4</f>
        <v>181</v>
      </c>
      <c r="T7" s="16">
        <v>42</v>
      </c>
      <c r="U7" s="16">
        <v>121</v>
      </c>
      <c r="V7" s="142"/>
    </row>
    <row r="8" spans="1:25" customFormat="1" ht="38.25">
      <c r="A8" s="188"/>
      <c r="B8" s="8" t="s">
        <v>26</v>
      </c>
      <c r="C8" s="9" t="s">
        <v>20</v>
      </c>
      <c r="D8" s="26" t="s">
        <v>28</v>
      </c>
      <c r="E8" s="27">
        <v>4560</v>
      </c>
      <c r="F8" s="27">
        <f t="shared" si="2"/>
        <v>6120</v>
      </c>
      <c r="G8" s="27">
        <v>1560</v>
      </c>
      <c r="H8" s="27" t="s">
        <v>22</v>
      </c>
      <c r="I8" s="29">
        <f>+'[1]PIND 2025'!O6</f>
        <v>701</v>
      </c>
      <c r="J8" s="11">
        <f t="shared" si="3"/>
        <v>0.44935897435897437</v>
      </c>
      <c r="K8" s="14" t="str">
        <f t="shared" si="0"/>
        <v>MEDIO</v>
      </c>
      <c r="L8" s="15">
        <f>+P8/Q8</f>
        <v>0.72189349112426038</v>
      </c>
      <c r="M8" s="14" t="str">
        <f>IF(L8&lt;=20%,"MUY BAJO",IF(AND(L8&gt;20%,L8&lt;=40%),"BAJO",IF(AND(L8&gt;40%,L8&lt;=60%),"MEDIO",IF(AND(L8&gt;60%,L8&lt;=80%),"ALTO","MUY ALTO"))))</f>
        <v>ALTO</v>
      </c>
      <c r="N8" s="15">
        <f>+J8*L8</f>
        <v>0.32438931876801702</v>
      </c>
      <c r="O8" s="14" t="str">
        <f>IF(N8&lt;=20%,"MUY BAJO",IF(AND(N8&gt;20%,N8&lt;=40%),"BAJO",IF(AND(N8&gt;40%,N8&lt;=60%),"MEDIO",IF(AND(N8&gt;60%,N8&lt;=80%),"ALTO","MUY ALTO"))))</f>
        <v>BAJO</v>
      </c>
      <c r="P8" s="16">
        <f>+U8+T8</f>
        <v>122</v>
      </c>
      <c r="Q8" s="16">
        <v>169</v>
      </c>
      <c r="R8" s="16">
        <f>+Q8-P8</f>
        <v>47</v>
      </c>
      <c r="S8" s="16">
        <f>+'[2]POAI 04 2025 AC'!AN5</f>
        <v>170</v>
      </c>
      <c r="T8" s="16">
        <v>20</v>
      </c>
      <c r="U8" s="16">
        <v>102</v>
      </c>
      <c r="V8" s="142"/>
    </row>
    <row r="9" spans="1:25" customFormat="1" ht="38.25">
      <c r="A9" s="188"/>
      <c r="B9" s="8" t="s">
        <v>26</v>
      </c>
      <c r="C9" s="9" t="s">
        <v>20</v>
      </c>
      <c r="D9" s="26" t="s">
        <v>29</v>
      </c>
      <c r="E9" s="27">
        <v>400</v>
      </c>
      <c r="F9" s="27">
        <f t="shared" si="2"/>
        <v>544</v>
      </c>
      <c r="G9" s="27">
        <v>144</v>
      </c>
      <c r="H9" s="27" t="s">
        <v>22</v>
      </c>
      <c r="I9" s="29">
        <f>+'[1]PIND 2025'!O7</f>
        <v>110</v>
      </c>
      <c r="J9" s="11">
        <f t="shared" si="3"/>
        <v>0.76388888888888884</v>
      </c>
      <c r="K9" s="14" t="str">
        <f t="shared" si="0"/>
        <v>ALTO</v>
      </c>
      <c r="L9" s="15">
        <f>+P9/Q9</f>
        <v>0.76249999999999996</v>
      </c>
      <c r="M9" s="14" t="str">
        <f>IF(L9&lt;=20%,"MUY BAJO",IF(AND(L9&gt;20%,L9&lt;=40%),"BAJO",IF(AND(L9&gt;40%,L9&lt;=60%),"MEDIO",IF(AND(L9&gt;60%,L9&lt;=80%),"ALTO","MUY ALTO"))))</f>
        <v>ALTO</v>
      </c>
      <c r="N9" s="15">
        <f>+J9*L9</f>
        <v>0.58246527777777768</v>
      </c>
      <c r="O9" s="14" t="str">
        <f>IF(N9&lt;=20%,"MUY BAJO",IF(AND(N9&gt;20%,N9&lt;=40%),"BAJO",IF(AND(N9&gt;40%,N9&lt;=60%),"MEDIO",IF(AND(N9&gt;60%,N9&lt;=80%),"ALTO","MUY ALTO"))))</f>
        <v>MEDIO</v>
      </c>
      <c r="P9" s="16">
        <f>+U9+T9</f>
        <v>61</v>
      </c>
      <c r="Q9" s="16">
        <v>80</v>
      </c>
      <c r="R9" s="16">
        <f>+Q9-P9</f>
        <v>19</v>
      </c>
      <c r="S9" s="16">
        <f>+'[2]POAI 04 2025 AC'!AN6</f>
        <v>80</v>
      </c>
      <c r="T9" s="16">
        <v>11</v>
      </c>
      <c r="U9" s="16">
        <v>50</v>
      </c>
      <c r="V9" s="142"/>
    </row>
    <row r="10" spans="1:25" customFormat="1" ht="38.25">
      <c r="A10" s="188"/>
      <c r="B10" s="8" t="s">
        <v>26</v>
      </c>
      <c r="C10" s="9" t="s">
        <v>20</v>
      </c>
      <c r="D10" s="26" t="s">
        <v>30</v>
      </c>
      <c r="E10" s="30">
        <v>624</v>
      </c>
      <c r="F10" s="27">
        <f t="shared" si="2"/>
        <v>948</v>
      </c>
      <c r="G10" s="27">
        <v>324</v>
      </c>
      <c r="H10" s="30" t="s">
        <v>22</v>
      </c>
      <c r="I10" s="29">
        <f>+'[1]PIND 2025'!O8</f>
        <v>141</v>
      </c>
      <c r="J10" s="11">
        <f t="shared" si="3"/>
        <v>0.43518518518518517</v>
      </c>
      <c r="K10" s="14" t="str">
        <f t="shared" si="0"/>
        <v>MEDIO</v>
      </c>
      <c r="L10" s="15">
        <f>+P10/Q10</f>
        <v>0.22500000000000001</v>
      </c>
      <c r="M10" s="14" t="str">
        <f>IF(L10&lt;=20%,"MUY BAJO",IF(AND(L10&gt;20%,L10&lt;=40%),"BAJO",IF(AND(L10&gt;40%,L10&lt;=60%),"MEDIO",IF(AND(L10&gt;60%,L10&lt;=80%),"ALTO","MUY ALTO"))))</f>
        <v>BAJO</v>
      </c>
      <c r="N10" s="15">
        <f>+J10*L10</f>
        <v>9.7916666666666666E-2</v>
      </c>
      <c r="O10" s="14" t="str">
        <f>IF(N10&lt;=20%,"MUY BAJO",IF(AND(N10&gt;20%,N10&lt;=40%),"BAJO",IF(AND(N10&gt;40%,N10&lt;=60%),"MEDIO",IF(AND(N10&gt;60%,N10&lt;=80%),"ALTO","MUY ALTO"))))</f>
        <v>MUY BAJO</v>
      </c>
      <c r="P10" s="16">
        <f>+U10+T10</f>
        <v>45</v>
      </c>
      <c r="Q10" s="16">
        <v>200</v>
      </c>
      <c r="R10" s="16">
        <f>+Q10-P10</f>
        <v>155</v>
      </c>
      <c r="S10" s="16">
        <f>+'[2]POAI 04 2025 AC'!AN7</f>
        <v>79</v>
      </c>
      <c r="T10" s="16">
        <v>30</v>
      </c>
      <c r="U10" s="16">
        <v>15</v>
      </c>
      <c r="V10" s="142"/>
    </row>
    <row r="11" spans="1:25" customFormat="1" ht="38.25">
      <c r="A11" s="188"/>
      <c r="B11" s="8" t="s">
        <v>26</v>
      </c>
      <c r="C11" s="9" t="s">
        <v>20</v>
      </c>
      <c r="D11" s="26" t="s">
        <v>31</v>
      </c>
      <c r="E11" s="27">
        <v>81</v>
      </c>
      <c r="F11" s="27">
        <f t="shared" si="2"/>
        <v>118</v>
      </c>
      <c r="G11" s="27">
        <v>37</v>
      </c>
      <c r="H11" s="27" t="s">
        <v>22</v>
      </c>
      <c r="I11" s="29">
        <f>+'[1]PIND 2025'!O9</f>
        <v>9</v>
      </c>
      <c r="J11" s="11">
        <f t="shared" si="3"/>
        <v>0.24324324324324326</v>
      </c>
      <c r="K11" s="14" t="str">
        <f t="shared" si="0"/>
        <v>BAJO</v>
      </c>
      <c r="L11" s="15">
        <f>+P11/Q11</f>
        <v>0.32258064516129031</v>
      </c>
      <c r="M11" s="14" t="str">
        <f>IF(L11&lt;=20%,"MUY BAJO",IF(AND(L11&gt;20%,L11&lt;=40%),"BAJO",IF(AND(L11&gt;40%,L11&lt;=60%),"MEDIO",IF(AND(L11&gt;60%,L11&lt;=80%),"ALTO","MUY ALTO"))))</f>
        <v>BAJO</v>
      </c>
      <c r="N11" s="15">
        <f>+J11*L11</f>
        <v>7.8465562336530084E-2</v>
      </c>
      <c r="O11" s="14" t="str">
        <f>IF(N11&lt;=20%,"MUY BAJO",IF(AND(N11&gt;20%,N11&lt;=40%),"BAJO",IF(AND(N11&gt;40%,N11&lt;=60%),"MEDIO",IF(AND(N11&gt;60%,N11&lt;=80%),"ALTO","MUY ALTO"))))</f>
        <v>MUY BAJO</v>
      </c>
      <c r="P11" s="16">
        <f>+U11+T11</f>
        <v>10</v>
      </c>
      <c r="Q11" s="16">
        <v>31</v>
      </c>
      <c r="R11" s="16">
        <f>+Q11-P11</f>
        <v>21</v>
      </c>
      <c r="S11" s="16">
        <f>+'[2]POAI 04 2025 AC'!AN8</f>
        <v>10</v>
      </c>
      <c r="T11" s="16"/>
      <c r="U11" s="16">
        <v>10</v>
      </c>
      <c r="V11" s="142"/>
    </row>
    <row r="12" spans="1:25" customFormat="1" ht="38.25">
      <c r="A12" s="188"/>
      <c r="B12" s="8" t="s">
        <v>32</v>
      </c>
      <c r="C12" s="9" t="s">
        <v>20</v>
      </c>
      <c r="D12" s="26" t="s">
        <v>33</v>
      </c>
      <c r="E12" s="27">
        <v>240</v>
      </c>
      <c r="F12" s="27">
        <f t="shared" si="2"/>
        <v>360</v>
      </c>
      <c r="G12" s="27">
        <v>120</v>
      </c>
      <c r="H12" s="27" t="s">
        <v>22</v>
      </c>
      <c r="I12" s="29">
        <f>+'[1]PIND 2025'!O10</f>
        <v>33</v>
      </c>
      <c r="J12" s="11">
        <f t="shared" si="3"/>
        <v>0.27500000000000002</v>
      </c>
      <c r="K12" s="14" t="str">
        <f t="shared" si="0"/>
        <v>BAJO</v>
      </c>
      <c r="L12" s="14" t="s">
        <v>23</v>
      </c>
      <c r="M12" s="14" t="s">
        <v>23</v>
      </c>
      <c r="N12" s="14" t="s">
        <v>23</v>
      </c>
      <c r="O12" s="14" t="s">
        <v>23</v>
      </c>
      <c r="P12" s="14" t="s">
        <v>23</v>
      </c>
      <c r="Q12" s="14" t="s">
        <v>23</v>
      </c>
      <c r="R12" s="14" t="s">
        <v>23</v>
      </c>
      <c r="S12" s="14" t="s">
        <v>23</v>
      </c>
      <c r="T12" s="14" t="s">
        <v>23</v>
      </c>
      <c r="U12" s="14" t="s">
        <v>23</v>
      </c>
      <c r="V12" s="142"/>
    </row>
    <row r="13" spans="1:25" customFormat="1" ht="38.25">
      <c r="A13" s="188"/>
      <c r="B13" s="8" t="s">
        <v>26</v>
      </c>
      <c r="C13" s="9" t="s">
        <v>20</v>
      </c>
      <c r="D13" s="26" t="s">
        <v>34</v>
      </c>
      <c r="E13" s="27">
        <v>16</v>
      </c>
      <c r="F13" s="27">
        <f t="shared" si="2"/>
        <v>24</v>
      </c>
      <c r="G13" s="27">
        <v>8</v>
      </c>
      <c r="H13" s="27" t="s">
        <v>22</v>
      </c>
      <c r="I13" s="29">
        <f>+'[1]PIND 2025'!O11</f>
        <v>18</v>
      </c>
      <c r="J13" s="11">
        <f t="shared" si="3"/>
        <v>2.25</v>
      </c>
      <c r="K13" s="14" t="str">
        <f t="shared" si="0"/>
        <v>MUY ALTO</v>
      </c>
      <c r="L13" s="14" t="s">
        <v>23</v>
      </c>
      <c r="M13" s="14" t="s">
        <v>23</v>
      </c>
      <c r="N13" s="14" t="s">
        <v>23</v>
      </c>
      <c r="O13" s="14" t="s">
        <v>23</v>
      </c>
      <c r="P13" s="16">
        <f>+U13+T13</f>
        <v>0</v>
      </c>
      <c r="Q13" s="16">
        <v>0</v>
      </c>
      <c r="R13" s="16">
        <f>+Q13-P13</f>
        <v>0</v>
      </c>
      <c r="S13" s="16">
        <f>+'[2]POAI 04 2025 AC'!AN10</f>
        <v>4</v>
      </c>
      <c r="T13" s="16"/>
      <c r="U13" s="16"/>
      <c r="V13" s="142"/>
    </row>
    <row r="14" spans="1:25" customFormat="1" ht="25.5">
      <c r="A14" s="317"/>
      <c r="B14" s="17" t="s">
        <v>35</v>
      </c>
      <c r="C14" s="18"/>
      <c r="D14" s="18"/>
      <c r="E14" s="19"/>
      <c r="F14" s="19"/>
      <c r="G14" s="19"/>
      <c r="H14" s="21"/>
      <c r="I14" s="22"/>
      <c r="J14" s="20">
        <f>AVERAGE(J7:J13)</f>
        <v>0.70992200992200993</v>
      </c>
      <c r="K14" s="14" t="str">
        <f t="shared" si="0"/>
        <v>ALTO</v>
      </c>
      <c r="L14" s="20">
        <f>AVERAGE(L7:L13)</f>
        <v>0.55457664543892837</v>
      </c>
      <c r="M14" s="14" t="str">
        <f>IF(L14&lt;=20%,"MUY BAJO",IF(AND(L14&gt;20%,L14&lt;=40%),"BAJO",IF(AND(L14&gt;40%,L14&lt;=60%),"MEDIO",IF(AND(L14&gt;60%,L14&lt;=80%),"ALTO","MUY ALTO"))))</f>
        <v>MEDIO</v>
      </c>
      <c r="N14" s="20">
        <f>AVERAGE(N7:N13)</f>
        <v>0.29855898127141445</v>
      </c>
      <c r="O14" s="14" t="str">
        <f>IF(N14&lt;=20%,"MUY BAJO",IF(AND(N14&gt;20%,N14&lt;=40%),"BAJO",IF(AND(N14&gt;40%,N14&lt;=60%),"MEDIO",IF(AND(N14&gt;60%,N14&lt;=80%),"ALTO","MUY ALTO"))))</f>
        <v>BAJO</v>
      </c>
      <c r="P14" s="25">
        <f t="shared" ref="P14:U14" si="4">SUM(P7:P13)</f>
        <v>401</v>
      </c>
      <c r="Q14" s="25">
        <f t="shared" si="4"/>
        <v>700</v>
      </c>
      <c r="R14" s="25">
        <f t="shared" si="4"/>
        <v>299</v>
      </c>
      <c r="S14" s="25">
        <f t="shared" si="4"/>
        <v>524</v>
      </c>
      <c r="T14" s="25">
        <f t="shared" si="4"/>
        <v>103</v>
      </c>
      <c r="U14" s="25">
        <f t="shared" si="4"/>
        <v>298</v>
      </c>
      <c r="V14" s="142"/>
    </row>
    <row r="15" spans="1:25" customFormat="1" ht="25.5">
      <c r="A15" s="31"/>
      <c r="B15" s="32" t="s">
        <v>36</v>
      </c>
      <c r="C15" s="33"/>
      <c r="D15" s="33"/>
      <c r="E15" s="34"/>
      <c r="F15" s="34"/>
      <c r="G15" s="34"/>
      <c r="H15" s="36"/>
      <c r="I15" s="37"/>
      <c r="J15" s="122">
        <f>AVERAGE(J14,J6)</f>
        <v>0.35496100496100497</v>
      </c>
      <c r="K15" s="39" t="str">
        <f t="shared" si="0"/>
        <v>BAJO</v>
      </c>
      <c r="L15" s="38">
        <f>AVERAGE(L14,L6)</f>
        <v>0.55457664543892837</v>
      </c>
      <c r="M15" s="14" t="str">
        <f>IF(L15&lt;=20%,"MUY BAJO",IF(AND(L15&gt;20%,L15&lt;=40%),"BAJO",IF(AND(L15&gt;40%,L15&lt;=60%),"MEDIO",IF(AND(L15&gt;60%,L15&lt;=80%),"ALTO","MUY ALTO"))))</f>
        <v>MEDIO</v>
      </c>
      <c r="N15" s="38">
        <f>AVERAGE(N14,N6)</f>
        <v>0.29855898127141445</v>
      </c>
      <c r="O15" s="14" t="str">
        <f>IF(N15&lt;=20%,"MUY BAJO",IF(AND(N15&gt;20%,N15&lt;=40%),"BAJO",IF(AND(N15&gt;40%,N15&lt;=60%),"MEDIO",IF(AND(N15&gt;60%,N15&lt;=80%),"ALTO","MUY ALTO"))))</f>
        <v>BAJO</v>
      </c>
      <c r="P15" s="40">
        <f t="shared" ref="P15:U15" si="5">+P14+P6</f>
        <v>401</v>
      </c>
      <c r="Q15" s="40">
        <f t="shared" si="5"/>
        <v>700</v>
      </c>
      <c r="R15" s="40">
        <f t="shared" si="5"/>
        <v>299</v>
      </c>
      <c r="S15" s="40">
        <f t="shared" si="5"/>
        <v>524</v>
      </c>
      <c r="T15" s="40">
        <f t="shared" si="5"/>
        <v>103</v>
      </c>
      <c r="U15" s="40">
        <f t="shared" si="5"/>
        <v>298</v>
      </c>
      <c r="V15" s="142"/>
    </row>
    <row r="16" spans="1:25" customFormat="1" ht="38.25" customHeight="1">
      <c r="A16" s="187" t="s">
        <v>37</v>
      </c>
      <c r="B16" s="8" t="s">
        <v>38</v>
      </c>
      <c r="C16" s="9" t="s">
        <v>20</v>
      </c>
      <c r="D16" s="9" t="s">
        <v>39</v>
      </c>
      <c r="E16" s="41">
        <v>0</v>
      </c>
      <c r="F16" s="41">
        <f>+E16+G16</f>
        <v>1</v>
      </c>
      <c r="G16" s="41">
        <v>1</v>
      </c>
      <c r="H16" s="12" t="s">
        <v>22</v>
      </c>
      <c r="I16" s="42">
        <f>+'[1]PIND 2025'!O12</f>
        <v>0</v>
      </c>
      <c r="J16" s="11">
        <f>+I16/G16</f>
        <v>0</v>
      </c>
      <c r="K16" s="14" t="str">
        <f t="shared" si="0"/>
        <v>MUY BAJO</v>
      </c>
      <c r="L16" s="14" t="s">
        <v>23</v>
      </c>
      <c r="M16" s="14" t="s">
        <v>23</v>
      </c>
      <c r="N16" s="14" t="s">
        <v>23</v>
      </c>
      <c r="O16" s="14" t="s">
        <v>23</v>
      </c>
      <c r="P16" s="14" t="s">
        <v>23</v>
      </c>
      <c r="Q16" s="14" t="s">
        <v>23</v>
      </c>
      <c r="R16" s="14" t="s">
        <v>23</v>
      </c>
      <c r="S16" s="14" t="s">
        <v>23</v>
      </c>
      <c r="T16" s="14" t="s">
        <v>23</v>
      </c>
      <c r="U16" s="14" t="s">
        <v>23</v>
      </c>
      <c r="V16" s="142"/>
    </row>
    <row r="17" spans="1:22" customFormat="1" ht="25.5">
      <c r="A17" s="188"/>
      <c r="B17" s="8" t="s">
        <v>38</v>
      </c>
      <c r="C17" s="9" t="s">
        <v>20</v>
      </c>
      <c r="D17" s="9" t="s">
        <v>40</v>
      </c>
      <c r="E17" s="43">
        <v>0</v>
      </c>
      <c r="F17" s="10">
        <f>+E17+G17</f>
        <v>1</v>
      </c>
      <c r="G17" s="10">
        <v>1</v>
      </c>
      <c r="H17" s="12" t="s">
        <v>41</v>
      </c>
      <c r="I17" s="42">
        <f>+'[1]PIND 2025'!O13</f>
        <v>0</v>
      </c>
      <c r="J17" s="11">
        <f>+I17/G17</f>
        <v>0</v>
      </c>
      <c r="K17" s="14" t="str">
        <f t="shared" si="0"/>
        <v>MUY BAJO</v>
      </c>
      <c r="L17" s="14" t="s">
        <v>23</v>
      </c>
      <c r="M17" s="14" t="s">
        <v>23</v>
      </c>
      <c r="N17" s="14" t="s">
        <v>23</v>
      </c>
      <c r="O17" s="14" t="s">
        <v>23</v>
      </c>
      <c r="P17" s="14" t="s">
        <v>23</v>
      </c>
      <c r="Q17" s="14" t="s">
        <v>23</v>
      </c>
      <c r="R17" s="14" t="s">
        <v>23</v>
      </c>
      <c r="S17" s="14" t="s">
        <v>23</v>
      </c>
      <c r="T17" s="14" t="s">
        <v>23</v>
      </c>
      <c r="U17" s="14" t="s">
        <v>23</v>
      </c>
      <c r="V17" s="142"/>
    </row>
    <row r="18" spans="1:22" customFormat="1" ht="25.5">
      <c r="A18" s="188"/>
      <c r="B18" s="8" t="s">
        <v>38</v>
      </c>
      <c r="C18" s="9" t="s">
        <v>20</v>
      </c>
      <c r="D18" s="9" t="s">
        <v>42</v>
      </c>
      <c r="E18" s="43">
        <v>0</v>
      </c>
      <c r="F18" s="10">
        <f>+E18+G18</f>
        <v>1</v>
      </c>
      <c r="G18" s="10">
        <v>1</v>
      </c>
      <c r="H18" s="12" t="s">
        <v>41</v>
      </c>
      <c r="I18" s="42">
        <f>+'[1]PIND 2025'!O14</f>
        <v>0</v>
      </c>
      <c r="J18" s="11">
        <f>+I18/G18</f>
        <v>0</v>
      </c>
      <c r="K18" s="14" t="str">
        <f t="shared" si="0"/>
        <v>MUY BAJO</v>
      </c>
      <c r="L18" s="14" t="s">
        <v>23</v>
      </c>
      <c r="M18" s="14" t="s">
        <v>23</v>
      </c>
      <c r="N18" s="14" t="s">
        <v>23</v>
      </c>
      <c r="O18" s="14" t="s">
        <v>23</v>
      </c>
      <c r="P18" s="14" t="s">
        <v>23</v>
      </c>
      <c r="Q18" s="14" t="s">
        <v>23</v>
      </c>
      <c r="R18" s="14" t="s">
        <v>23</v>
      </c>
      <c r="S18" s="14" t="s">
        <v>23</v>
      </c>
      <c r="T18" s="14" t="s">
        <v>23</v>
      </c>
      <c r="U18" s="14" t="s">
        <v>23</v>
      </c>
      <c r="V18" s="142"/>
    </row>
    <row r="19" spans="1:22" customFormat="1" ht="38.25">
      <c r="A19" s="317"/>
      <c r="B19" s="17" t="s">
        <v>43</v>
      </c>
      <c r="C19" s="18"/>
      <c r="D19" s="18"/>
      <c r="E19" s="19"/>
      <c r="F19" s="19"/>
      <c r="G19" s="19"/>
      <c r="H19" s="21"/>
      <c r="I19" s="22"/>
      <c r="J19" s="20">
        <f>AVERAGE(J16:J18)</f>
        <v>0</v>
      </c>
      <c r="K19" s="14" t="str">
        <f t="shared" si="0"/>
        <v>MUY BAJO</v>
      </c>
      <c r="L19" s="20"/>
      <c r="M19" s="24"/>
      <c r="N19" s="20"/>
      <c r="O19" s="24"/>
      <c r="P19" s="25">
        <f t="shared" ref="P19:U19" si="6">SUM(P16:P18)</f>
        <v>0</v>
      </c>
      <c r="Q19" s="25">
        <f t="shared" si="6"/>
        <v>0</v>
      </c>
      <c r="R19" s="25">
        <f t="shared" si="6"/>
        <v>0</v>
      </c>
      <c r="S19" s="25">
        <f t="shared" si="6"/>
        <v>0</v>
      </c>
      <c r="T19" s="25">
        <f t="shared" si="6"/>
        <v>0</v>
      </c>
      <c r="U19" s="25">
        <f t="shared" si="6"/>
        <v>0</v>
      </c>
      <c r="V19" s="142"/>
    </row>
    <row r="20" spans="1:22" customFormat="1">
      <c r="A20" s="31"/>
      <c r="B20" s="32" t="s">
        <v>44</v>
      </c>
      <c r="C20" s="33"/>
      <c r="D20" s="33"/>
      <c r="E20" s="34"/>
      <c r="F20" s="34"/>
      <c r="G20" s="34"/>
      <c r="H20" s="36"/>
      <c r="I20" s="37"/>
      <c r="J20" s="122">
        <f>+J19</f>
        <v>0</v>
      </c>
      <c r="K20" s="14" t="str">
        <f t="shared" si="0"/>
        <v>MUY BAJO</v>
      </c>
      <c r="L20" s="38"/>
      <c r="M20" s="46"/>
      <c r="N20" s="38"/>
      <c r="O20" s="46"/>
      <c r="P20" s="40">
        <f t="shared" ref="P20:U20" si="7">+P19</f>
        <v>0</v>
      </c>
      <c r="Q20" s="40">
        <f t="shared" si="7"/>
        <v>0</v>
      </c>
      <c r="R20" s="40">
        <f t="shared" si="7"/>
        <v>0</v>
      </c>
      <c r="S20" s="40">
        <f t="shared" si="7"/>
        <v>0</v>
      </c>
      <c r="T20" s="40">
        <f t="shared" si="7"/>
        <v>0</v>
      </c>
      <c r="U20" s="40">
        <f t="shared" si="7"/>
        <v>0</v>
      </c>
      <c r="V20" s="142"/>
    </row>
    <row r="21" spans="1:22" customFormat="1" ht="38.25" customHeight="1">
      <c r="A21" s="187" t="s">
        <v>45</v>
      </c>
      <c r="B21" s="8" t="s">
        <v>46</v>
      </c>
      <c r="C21" s="9" t="s">
        <v>20</v>
      </c>
      <c r="D21" s="9" t="s">
        <v>47</v>
      </c>
      <c r="E21" s="43">
        <v>0</v>
      </c>
      <c r="F21" s="10">
        <f t="shared" ref="F21:F26" si="8">+E21+G21</f>
        <v>0.1</v>
      </c>
      <c r="G21" s="10">
        <v>0.1</v>
      </c>
      <c r="H21" s="12" t="s">
        <v>22</v>
      </c>
      <c r="I21" s="141">
        <f>+'[1]PIND 2025'!O15</f>
        <v>0</v>
      </c>
      <c r="J21" s="11">
        <f t="shared" ref="J21:J26" si="9">+I21/G21</f>
        <v>0</v>
      </c>
      <c r="K21" s="14" t="str">
        <f t="shared" si="0"/>
        <v>MUY BAJO</v>
      </c>
      <c r="L21" s="14" t="s">
        <v>23</v>
      </c>
      <c r="M21" s="14" t="s">
        <v>23</v>
      </c>
      <c r="N21" s="14" t="s">
        <v>23</v>
      </c>
      <c r="O21" s="14" t="s">
        <v>23</v>
      </c>
      <c r="P21" s="14" t="s">
        <v>23</v>
      </c>
      <c r="Q21" s="14" t="s">
        <v>23</v>
      </c>
      <c r="R21" s="14" t="s">
        <v>23</v>
      </c>
      <c r="S21" s="14" t="s">
        <v>23</v>
      </c>
      <c r="T21" s="14" t="s">
        <v>23</v>
      </c>
      <c r="U21" s="14" t="s">
        <v>23</v>
      </c>
      <c r="V21" s="142"/>
    </row>
    <row r="22" spans="1:22" customFormat="1" ht="38.25">
      <c r="A22" s="188"/>
      <c r="B22" s="8" t="s">
        <v>46</v>
      </c>
      <c r="C22" s="9" t="s">
        <v>20</v>
      </c>
      <c r="D22" s="9" t="s">
        <v>48</v>
      </c>
      <c r="E22" s="43">
        <v>0</v>
      </c>
      <c r="F22" s="10">
        <f t="shared" si="8"/>
        <v>0.1</v>
      </c>
      <c r="G22" s="10">
        <v>0.1</v>
      </c>
      <c r="H22" s="10" t="s">
        <v>22</v>
      </c>
      <c r="I22" s="141">
        <f>+'[1]PIND 2025'!O16</f>
        <v>0</v>
      </c>
      <c r="J22" s="11">
        <f t="shared" si="9"/>
        <v>0</v>
      </c>
      <c r="K22" s="14" t="str">
        <f t="shared" si="0"/>
        <v>MUY BAJO</v>
      </c>
      <c r="L22" s="14" t="s">
        <v>23</v>
      </c>
      <c r="M22" s="14" t="s">
        <v>23</v>
      </c>
      <c r="N22" s="14" t="s">
        <v>23</v>
      </c>
      <c r="O22" s="14" t="s">
        <v>23</v>
      </c>
      <c r="P22" s="14" t="s">
        <v>23</v>
      </c>
      <c r="Q22" s="14" t="s">
        <v>23</v>
      </c>
      <c r="R22" s="14" t="s">
        <v>23</v>
      </c>
      <c r="S22" s="14" t="s">
        <v>23</v>
      </c>
      <c r="T22" s="14" t="s">
        <v>23</v>
      </c>
      <c r="U22" s="14" t="s">
        <v>23</v>
      </c>
      <c r="V22" s="142"/>
    </row>
    <row r="23" spans="1:22" customFormat="1" ht="38.25">
      <c r="A23" s="188"/>
      <c r="B23" s="8" t="s">
        <v>46</v>
      </c>
      <c r="C23" s="9" t="s">
        <v>20</v>
      </c>
      <c r="D23" s="9" t="s">
        <v>49</v>
      </c>
      <c r="E23" s="43">
        <v>0</v>
      </c>
      <c r="F23" s="10">
        <f t="shared" si="8"/>
        <v>0.1</v>
      </c>
      <c r="G23" s="10">
        <v>0.1</v>
      </c>
      <c r="H23" s="10" t="s">
        <v>22</v>
      </c>
      <c r="I23" s="141">
        <f>+'[1]PIND 2025'!O17</f>
        <v>0</v>
      </c>
      <c r="J23" s="11">
        <f t="shared" si="9"/>
        <v>0</v>
      </c>
      <c r="K23" s="14" t="str">
        <f t="shared" si="0"/>
        <v>MUY BAJO</v>
      </c>
      <c r="L23" s="14" t="s">
        <v>23</v>
      </c>
      <c r="M23" s="14" t="s">
        <v>23</v>
      </c>
      <c r="N23" s="14" t="s">
        <v>23</v>
      </c>
      <c r="O23" s="14" t="s">
        <v>23</v>
      </c>
      <c r="P23" s="14" t="s">
        <v>23</v>
      </c>
      <c r="Q23" s="14" t="s">
        <v>23</v>
      </c>
      <c r="R23" s="14" t="s">
        <v>23</v>
      </c>
      <c r="S23" s="14" t="s">
        <v>23</v>
      </c>
      <c r="T23" s="14" t="s">
        <v>23</v>
      </c>
      <c r="U23" s="14" t="s">
        <v>23</v>
      </c>
      <c r="V23" s="142"/>
    </row>
    <row r="24" spans="1:22" customFormat="1" ht="25.5">
      <c r="A24" s="188"/>
      <c r="B24" s="8" t="s">
        <v>46</v>
      </c>
      <c r="C24" s="9" t="s">
        <v>20</v>
      </c>
      <c r="D24" s="9" t="s">
        <v>50</v>
      </c>
      <c r="E24" s="43">
        <v>0</v>
      </c>
      <c r="F24" s="10">
        <f t="shared" si="8"/>
        <v>0.1</v>
      </c>
      <c r="G24" s="10">
        <v>0.1</v>
      </c>
      <c r="H24" s="12" t="s">
        <v>22</v>
      </c>
      <c r="I24" s="141">
        <f>+'[1]PIND 2025'!O18</f>
        <v>0</v>
      </c>
      <c r="J24" s="11">
        <f t="shared" si="9"/>
        <v>0</v>
      </c>
      <c r="K24" s="14" t="str">
        <f t="shared" si="0"/>
        <v>MUY BAJO</v>
      </c>
      <c r="L24" s="14" t="s">
        <v>23</v>
      </c>
      <c r="M24" s="14" t="s">
        <v>23</v>
      </c>
      <c r="N24" s="14" t="s">
        <v>23</v>
      </c>
      <c r="O24" s="14" t="s">
        <v>23</v>
      </c>
      <c r="P24" s="14" t="s">
        <v>23</v>
      </c>
      <c r="Q24" s="14" t="s">
        <v>23</v>
      </c>
      <c r="R24" s="14" t="s">
        <v>23</v>
      </c>
      <c r="S24" s="14" t="s">
        <v>23</v>
      </c>
      <c r="T24" s="14" t="s">
        <v>23</v>
      </c>
      <c r="U24" s="14" t="s">
        <v>23</v>
      </c>
      <c r="V24" s="142"/>
    </row>
    <row r="25" spans="1:22" customFormat="1" ht="25.5">
      <c r="A25" s="188"/>
      <c r="B25" s="8" t="s">
        <v>46</v>
      </c>
      <c r="C25" s="9" t="s">
        <v>20</v>
      </c>
      <c r="D25" s="9" t="s">
        <v>51</v>
      </c>
      <c r="E25" s="43">
        <v>0</v>
      </c>
      <c r="F25" s="10">
        <f t="shared" si="8"/>
        <v>0.1</v>
      </c>
      <c r="G25" s="10">
        <v>0.1</v>
      </c>
      <c r="H25" s="12" t="s">
        <v>22</v>
      </c>
      <c r="I25" s="141">
        <f>+'[1]PIND 2025'!O19</f>
        <v>0</v>
      </c>
      <c r="J25" s="11">
        <f t="shared" si="9"/>
        <v>0</v>
      </c>
      <c r="K25" s="14" t="str">
        <f t="shared" si="0"/>
        <v>MUY BAJO</v>
      </c>
      <c r="L25" s="14" t="s">
        <v>23</v>
      </c>
      <c r="M25" s="14" t="s">
        <v>23</v>
      </c>
      <c r="N25" s="14" t="s">
        <v>23</v>
      </c>
      <c r="O25" s="14" t="s">
        <v>23</v>
      </c>
      <c r="P25" s="14" t="s">
        <v>23</v>
      </c>
      <c r="Q25" s="14" t="s">
        <v>23</v>
      </c>
      <c r="R25" s="14" t="s">
        <v>23</v>
      </c>
      <c r="S25" s="14" t="s">
        <v>23</v>
      </c>
      <c r="T25" s="14" t="s">
        <v>23</v>
      </c>
      <c r="U25" s="14" t="s">
        <v>23</v>
      </c>
      <c r="V25" s="142"/>
    </row>
    <row r="26" spans="1:22" customFormat="1" ht="38.25">
      <c r="A26" s="188"/>
      <c r="B26" s="8" t="s">
        <v>46</v>
      </c>
      <c r="C26" s="9" t="s">
        <v>20</v>
      </c>
      <c r="D26" s="9" t="s">
        <v>52</v>
      </c>
      <c r="E26" s="43">
        <v>0</v>
      </c>
      <c r="F26" s="10">
        <f t="shared" si="8"/>
        <v>0.1</v>
      </c>
      <c r="G26" s="10">
        <v>0.1</v>
      </c>
      <c r="H26" s="12" t="s">
        <v>22</v>
      </c>
      <c r="I26" s="141">
        <f>+'[1]PIND 2025'!O20</f>
        <v>0</v>
      </c>
      <c r="J26" s="11">
        <f t="shared" si="9"/>
        <v>0</v>
      </c>
      <c r="K26" s="14" t="str">
        <f t="shared" si="0"/>
        <v>MUY BAJO</v>
      </c>
      <c r="L26" s="14" t="s">
        <v>23</v>
      </c>
      <c r="M26" s="14" t="s">
        <v>23</v>
      </c>
      <c r="N26" s="14" t="s">
        <v>23</v>
      </c>
      <c r="O26" s="14" t="s">
        <v>23</v>
      </c>
      <c r="P26" s="14" t="s">
        <v>23</v>
      </c>
      <c r="Q26" s="14" t="s">
        <v>23</v>
      </c>
      <c r="R26" s="14" t="s">
        <v>23</v>
      </c>
      <c r="S26" s="14" t="s">
        <v>23</v>
      </c>
      <c r="T26" s="14" t="s">
        <v>23</v>
      </c>
      <c r="U26" s="14" t="s">
        <v>23</v>
      </c>
      <c r="V26" s="142"/>
    </row>
    <row r="27" spans="1:22" customFormat="1" ht="25.5">
      <c r="A27" s="317"/>
      <c r="B27" s="17" t="s">
        <v>53</v>
      </c>
      <c r="C27" s="18"/>
      <c r="D27" s="18"/>
      <c r="E27" s="19"/>
      <c r="F27" s="19"/>
      <c r="G27" s="19"/>
      <c r="H27" s="21"/>
      <c r="I27" s="22"/>
      <c r="J27" s="20">
        <f>AVERAGE(J21:J26)</f>
        <v>0</v>
      </c>
      <c r="K27" s="14" t="str">
        <f t="shared" si="0"/>
        <v>MUY BAJO</v>
      </c>
      <c r="L27" s="20"/>
      <c r="M27" s="24"/>
      <c r="N27" s="20"/>
      <c r="O27" s="24"/>
      <c r="P27" s="25">
        <f t="shared" ref="P27:U27" si="10">SUM(P21:P26)</f>
        <v>0</v>
      </c>
      <c r="Q27" s="25">
        <f t="shared" si="10"/>
        <v>0</v>
      </c>
      <c r="R27" s="25">
        <f t="shared" si="10"/>
        <v>0</v>
      </c>
      <c r="S27" s="25">
        <f t="shared" si="10"/>
        <v>0</v>
      </c>
      <c r="T27" s="25">
        <f t="shared" si="10"/>
        <v>0</v>
      </c>
      <c r="U27" s="25">
        <f t="shared" si="10"/>
        <v>0</v>
      </c>
      <c r="V27" s="142"/>
    </row>
    <row r="28" spans="1:22" customFormat="1">
      <c r="A28" s="31"/>
      <c r="B28" s="32" t="s">
        <v>54</v>
      </c>
      <c r="C28" s="33"/>
      <c r="D28" s="33"/>
      <c r="E28" s="34"/>
      <c r="F28" s="34"/>
      <c r="G28" s="34"/>
      <c r="H28" s="36"/>
      <c r="I28" s="37"/>
      <c r="J28" s="38">
        <f>+J27</f>
        <v>0</v>
      </c>
      <c r="K28" s="39" t="str">
        <f t="shared" si="0"/>
        <v>MUY BAJO</v>
      </c>
      <c r="L28" s="38"/>
      <c r="M28" s="46"/>
      <c r="N28" s="38"/>
      <c r="O28" s="46"/>
      <c r="P28" s="40">
        <f t="shared" ref="P28:U28" si="11">+P27</f>
        <v>0</v>
      </c>
      <c r="Q28" s="40">
        <f t="shared" si="11"/>
        <v>0</v>
      </c>
      <c r="R28" s="40">
        <f t="shared" si="11"/>
        <v>0</v>
      </c>
      <c r="S28" s="40">
        <f t="shared" si="11"/>
        <v>0</v>
      </c>
      <c r="T28" s="40">
        <f t="shared" si="11"/>
        <v>0</v>
      </c>
      <c r="U28" s="40">
        <f t="shared" si="11"/>
        <v>0</v>
      </c>
      <c r="V28" s="142"/>
    </row>
    <row r="29" spans="1:22" customFormat="1" ht="51" customHeight="1">
      <c r="A29" s="187" t="s">
        <v>55</v>
      </c>
      <c r="B29" s="8" t="s">
        <v>56</v>
      </c>
      <c r="C29" s="9" t="s">
        <v>20</v>
      </c>
      <c r="D29" s="9" t="s">
        <v>57</v>
      </c>
      <c r="E29" s="12">
        <v>1</v>
      </c>
      <c r="F29" s="27">
        <f t="shared" ref="F29:F60" si="12">+E29+G29</f>
        <v>2</v>
      </c>
      <c r="G29" s="27">
        <v>1</v>
      </c>
      <c r="H29" s="12" t="s">
        <v>41</v>
      </c>
      <c r="I29" s="29">
        <f>+'[1]PIND 2025'!O21</f>
        <v>0</v>
      </c>
      <c r="J29" s="11">
        <f t="shared" ref="J29:J42" si="13">+I29/G29</f>
        <v>0</v>
      </c>
      <c r="K29" s="14" t="str">
        <f t="shared" si="0"/>
        <v>MUY BAJO</v>
      </c>
      <c r="L29" s="14" t="s">
        <v>23</v>
      </c>
      <c r="M29" s="14" t="s">
        <v>23</v>
      </c>
      <c r="N29" s="14" t="s">
        <v>23</v>
      </c>
      <c r="O29" s="14" t="s">
        <v>23</v>
      </c>
      <c r="P29" s="14" t="s">
        <v>23</v>
      </c>
      <c r="Q29" s="14" t="s">
        <v>23</v>
      </c>
      <c r="R29" s="14" t="s">
        <v>23</v>
      </c>
      <c r="S29" s="14" t="s">
        <v>23</v>
      </c>
      <c r="T29" s="14" t="s">
        <v>23</v>
      </c>
      <c r="U29" s="14" t="s">
        <v>23</v>
      </c>
      <c r="V29" s="142"/>
    </row>
    <row r="30" spans="1:22" customFormat="1" ht="51">
      <c r="A30" s="188"/>
      <c r="B30" s="8" t="s">
        <v>58</v>
      </c>
      <c r="C30" s="9" t="s">
        <v>59</v>
      </c>
      <c r="D30" s="9" t="s">
        <v>60</v>
      </c>
      <c r="E30" s="12">
        <v>334</v>
      </c>
      <c r="F30" s="12">
        <f t="shared" si="12"/>
        <v>668</v>
      </c>
      <c r="G30" s="12">
        <v>334</v>
      </c>
      <c r="H30" s="12" t="s">
        <v>41</v>
      </c>
      <c r="I30" s="29">
        <f>+'[1]PIND 2025'!O22</f>
        <v>25</v>
      </c>
      <c r="J30" s="11">
        <f t="shared" si="13"/>
        <v>7.4850299401197598E-2</v>
      </c>
      <c r="K30" s="14" t="str">
        <f t="shared" si="0"/>
        <v>MUY BAJO</v>
      </c>
      <c r="L30" s="15">
        <f t="shared" ref="L30:L71" si="14">+P30/Q30</f>
        <v>0.1377245508982036</v>
      </c>
      <c r="M30" s="14" t="str">
        <f t="shared" ref="M30:M71" si="15">IF(L30&lt;=20%,"MUY BAJO",IF(AND(L30&gt;20%,L30&lt;=40%),"BAJO",IF(AND(L30&gt;40%,L30&lt;=60%),"MEDIO",IF(AND(L30&gt;60%,L30&lt;=80%),"ALTO","MUY ALTO"))))</f>
        <v>MUY BAJO</v>
      </c>
      <c r="N30" s="15">
        <f t="shared" ref="N30:N71" si="16">+J30*L30</f>
        <v>1.0308723869626018E-2</v>
      </c>
      <c r="O30" s="14" t="str">
        <f t="shared" ref="O30:O71" si="17">IF(N30&lt;=20%,"MUY BAJO",IF(AND(N30&gt;20%,N30&lt;=40%),"BAJO",IF(AND(N30&gt;40%,N30&lt;=60%),"MEDIO",IF(AND(N30&gt;60%,N30&lt;=80%),"ALTO","MUY ALTO"))))</f>
        <v>MUY BAJO</v>
      </c>
      <c r="P30" s="16">
        <f t="shared" ref="P30:P61" si="18">+U30+T30</f>
        <v>69</v>
      </c>
      <c r="Q30" s="16">
        <v>501</v>
      </c>
      <c r="R30" s="16">
        <f t="shared" ref="R30:R61" si="19">+Q30-P30</f>
        <v>432</v>
      </c>
      <c r="S30" s="16">
        <f>+'[2]POAI 04 2025 AC'!AN21</f>
        <v>180</v>
      </c>
      <c r="T30" s="16">
        <v>52</v>
      </c>
      <c r="U30" s="16">
        <v>17</v>
      </c>
      <c r="V30" s="142"/>
    </row>
    <row r="31" spans="1:22" customFormat="1" ht="51">
      <c r="A31" s="188"/>
      <c r="B31" s="8" t="s">
        <v>58</v>
      </c>
      <c r="C31" s="9" t="s">
        <v>61</v>
      </c>
      <c r="D31" s="9" t="s">
        <v>60</v>
      </c>
      <c r="E31" s="12">
        <v>8</v>
      </c>
      <c r="F31" s="12">
        <f t="shared" si="12"/>
        <v>16</v>
      </c>
      <c r="G31" s="12">
        <v>8</v>
      </c>
      <c r="H31" s="12" t="s">
        <v>41</v>
      </c>
      <c r="I31" s="29">
        <f>+'[1]PIND 2025'!O23</f>
        <v>0</v>
      </c>
      <c r="J31" s="11">
        <f t="shared" si="13"/>
        <v>0</v>
      </c>
      <c r="K31" s="14" t="str">
        <f t="shared" si="0"/>
        <v>MUY BAJO</v>
      </c>
      <c r="L31" s="15">
        <f t="shared" si="14"/>
        <v>0</v>
      </c>
      <c r="M31" s="14" t="str">
        <f t="shared" si="15"/>
        <v>MUY BAJO</v>
      </c>
      <c r="N31" s="15">
        <f t="shared" si="16"/>
        <v>0</v>
      </c>
      <c r="O31" s="14" t="str">
        <f t="shared" si="17"/>
        <v>MUY BAJO</v>
      </c>
      <c r="P31" s="16">
        <f t="shared" si="18"/>
        <v>0</v>
      </c>
      <c r="Q31" s="16">
        <v>4</v>
      </c>
      <c r="R31" s="16">
        <f t="shared" si="19"/>
        <v>4</v>
      </c>
      <c r="S31" s="16">
        <f>+'[2]POAI 04 2025 AC'!AN22</f>
        <v>7</v>
      </c>
      <c r="T31" s="16"/>
      <c r="U31" s="16">
        <v>0</v>
      </c>
      <c r="V31" s="142"/>
    </row>
    <row r="32" spans="1:22" customFormat="1" ht="51">
      <c r="A32" s="188"/>
      <c r="B32" s="8" t="s">
        <v>58</v>
      </c>
      <c r="C32" s="9" t="s">
        <v>62</v>
      </c>
      <c r="D32" s="9" t="s">
        <v>60</v>
      </c>
      <c r="E32" s="12">
        <v>6</v>
      </c>
      <c r="F32" s="12">
        <f t="shared" si="12"/>
        <v>12</v>
      </c>
      <c r="G32" s="12">
        <v>6</v>
      </c>
      <c r="H32" s="12" t="s">
        <v>41</v>
      </c>
      <c r="I32" s="29">
        <f>+'[1]PIND 2025'!O24</f>
        <v>1</v>
      </c>
      <c r="J32" s="11">
        <f t="shared" si="13"/>
        <v>0.16666666666666666</v>
      </c>
      <c r="K32" s="14" t="str">
        <f t="shared" si="0"/>
        <v>MUY BAJO</v>
      </c>
      <c r="L32" s="15">
        <f t="shared" si="14"/>
        <v>0</v>
      </c>
      <c r="M32" s="14" t="str">
        <f t="shared" si="15"/>
        <v>MUY BAJO</v>
      </c>
      <c r="N32" s="15">
        <f t="shared" si="16"/>
        <v>0</v>
      </c>
      <c r="O32" s="14" t="str">
        <f t="shared" si="17"/>
        <v>MUY BAJO</v>
      </c>
      <c r="P32" s="16">
        <f t="shared" si="18"/>
        <v>0</v>
      </c>
      <c r="Q32" s="16">
        <v>3</v>
      </c>
      <c r="R32" s="16">
        <f t="shared" si="19"/>
        <v>3</v>
      </c>
      <c r="S32" s="16">
        <f>+'[2]POAI 04 2025 AC'!AN23</f>
        <v>6</v>
      </c>
      <c r="T32" s="16"/>
      <c r="U32" s="16">
        <v>0</v>
      </c>
      <c r="V32" s="142"/>
    </row>
    <row r="33" spans="1:22" customFormat="1" ht="51">
      <c r="A33" s="188"/>
      <c r="B33" s="8" t="s">
        <v>58</v>
      </c>
      <c r="C33" s="9" t="s">
        <v>63</v>
      </c>
      <c r="D33" s="9" t="s">
        <v>60</v>
      </c>
      <c r="E33" s="12">
        <v>13</v>
      </c>
      <c r="F33" s="12">
        <f t="shared" si="12"/>
        <v>26</v>
      </c>
      <c r="G33" s="12">
        <v>13</v>
      </c>
      <c r="H33" s="12" t="s">
        <v>41</v>
      </c>
      <c r="I33" s="29">
        <f>+'[1]PIND 2025'!O25</f>
        <v>2</v>
      </c>
      <c r="J33" s="11">
        <f t="shared" si="13"/>
        <v>0.15384615384615385</v>
      </c>
      <c r="K33" s="14" t="str">
        <f t="shared" si="0"/>
        <v>MUY BAJO</v>
      </c>
      <c r="L33" s="15">
        <f t="shared" si="14"/>
        <v>0</v>
      </c>
      <c r="M33" s="14" t="str">
        <f t="shared" si="15"/>
        <v>MUY BAJO</v>
      </c>
      <c r="N33" s="15">
        <f t="shared" si="16"/>
        <v>0</v>
      </c>
      <c r="O33" s="14" t="str">
        <f t="shared" si="17"/>
        <v>MUY BAJO</v>
      </c>
      <c r="P33" s="16">
        <f t="shared" si="18"/>
        <v>0</v>
      </c>
      <c r="Q33" s="16">
        <v>6.5</v>
      </c>
      <c r="R33" s="16">
        <f t="shared" si="19"/>
        <v>6.5</v>
      </c>
      <c r="S33" s="16">
        <f>+'[2]POAI 04 2025 AC'!AN24</f>
        <v>10</v>
      </c>
      <c r="T33" s="16"/>
      <c r="U33" s="16">
        <v>0</v>
      </c>
      <c r="V33" s="142"/>
    </row>
    <row r="34" spans="1:22" customFormat="1" ht="51">
      <c r="A34" s="188"/>
      <c r="B34" s="8" t="s">
        <v>58</v>
      </c>
      <c r="C34" s="9" t="s">
        <v>59</v>
      </c>
      <c r="D34" s="9" t="s">
        <v>64</v>
      </c>
      <c r="E34" s="27">
        <v>1096</v>
      </c>
      <c r="F34" s="27">
        <f t="shared" si="12"/>
        <v>2192</v>
      </c>
      <c r="G34" s="27">
        <v>1096</v>
      </c>
      <c r="H34" s="12" t="s">
        <v>41</v>
      </c>
      <c r="I34" s="29">
        <f>+'[1]PIND 2025'!O26</f>
        <v>0</v>
      </c>
      <c r="J34" s="11">
        <f t="shared" si="13"/>
        <v>0</v>
      </c>
      <c r="K34" s="14" t="str">
        <f t="shared" si="0"/>
        <v>MUY BAJO</v>
      </c>
      <c r="L34" s="15">
        <f t="shared" si="14"/>
        <v>0.1</v>
      </c>
      <c r="M34" s="14" t="str">
        <f t="shared" si="15"/>
        <v>MUY BAJO</v>
      </c>
      <c r="N34" s="15">
        <f t="shared" si="16"/>
        <v>0</v>
      </c>
      <c r="O34" s="14" t="str">
        <f t="shared" si="17"/>
        <v>MUY BAJO</v>
      </c>
      <c r="P34" s="16">
        <f t="shared" si="18"/>
        <v>5</v>
      </c>
      <c r="Q34" s="16">
        <v>50</v>
      </c>
      <c r="R34" s="16">
        <f t="shared" si="19"/>
        <v>45</v>
      </c>
      <c r="S34" s="16">
        <f>+'[2]POAI 04 2025 AC'!AN25</f>
        <v>30</v>
      </c>
      <c r="T34" s="16">
        <v>5</v>
      </c>
      <c r="U34" s="16">
        <v>0</v>
      </c>
      <c r="V34" s="142"/>
    </row>
    <row r="35" spans="1:22" customFormat="1" ht="51">
      <c r="A35" s="317"/>
      <c r="B35" s="8" t="s">
        <v>58</v>
      </c>
      <c r="C35" s="9" t="s">
        <v>61</v>
      </c>
      <c r="D35" s="9" t="s">
        <v>64</v>
      </c>
      <c r="E35" s="12">
        <v>13</v>
      </c>
      <c r="F35" s="27">
        <f t="shared" si="12"/>
        <v>26</v>
      </c>
      <c r="G35" s="27">
        <v>13</v>
      </c>
      <c r="H35" s="12" t="s">
        <v>41</v>
      </c>
      <c r="I35" s="29">
        <f>+'[1]PIND 2025'!O27</f>
        <v>0</v>
      </c>
      <c r="J35" s="11">
        <f t="shared" si="13"/>
        <v>0</v>
      </c>
      <c r="K35" s="14" t="str">
        <f t="shared" si="0"/>
        <v>MUY BAJO</v>
      </c>
      <c r="L35" s="15">
        <f t="shared" si="14"/>
        <v>0</v>
      </c>
      <c r="M35" s="14" t="str">
        <f t="shared" si="15"/>
        <v>MUY BAJO</v>
      </c>
      <c r="N35" s="15">
        <f t="shared" si="16"/>
        <v>0</v>
      </c>
      <c r="O35" s="14" t="str">
        <f t="shared" si="17"/>
        <v>MUY BAJO</v>
      </c>
      <c r="P35" s="16">
        <f t="shared" si="18"/>
        <v>0</v>
      </c>
      <c r="Q35" s="16">
        <v>2</v>
      </c>
      <c r="R35" s="16">
        <f t="shared" si="19"/>
        <v>2</v>
      </c>
      <c r="S35" s="16">
        <f>+'[2]POAI 04 2025 AC'!AN26</f>
        <v>3</v>
      </c>
      <c r="T35" s="16"/>
      <c r="U35" s="16">
        <v>0</v>
      </c>
      <c r="V35" s="142"/>
    </row>
    <row r="36" spans="1:22" customFormat="1" ht="51">
      <c r="A36" s="31"/>
      <c r="B36" s="8" t="s">
        <v>58</v>
      </c>
      <c r="C36" s="9" t="s">
        <v>62</v>
      </c>
      <c r="D36" s="9" t="s">
        <v>64</v>
      </c>
      <c r="E36" s="27">
        <v>8</v>
      </c>
      <c r="F36" s="27">
        <f t="shared" si="12"/>
        <v>16</v>
      </c>
      <c r="G36" s="27">
        <v>8</v>
      </c>
      <c r="H36" s="12" t="s">
        <v>41</v>
      </c>
      <c r="I36" s="29">
        <f>+'[1]PIND 2025'!O28</f>
        <v>0</v>
      </c>
      <c r="J36" s="11">
        <f t="shared" si="13"/>
        <v>0</v>
      </c>
      <c r="K36" s="14" t="str">
        <f t="shared" si="0"/>
        <v>MUY BAJO</v>
      </c>
      <c r="L36" s="15">
        <f t="shared" si="14"/>
        <v>0</v>
      </c>
      <c r="M36" s="14" t="str">
        <f t="shared" si="15"/>
        <v>MUY BAJO</v>
      </c>
      <c r="N36" s="15">
        <f t="shared" si="16"/>
        <v>0</v>
      </c>
      <c r="O36" s="14" t="str">
        <f t="shared" si="17"/>
        <v>MUY BAJO</v>
      </c>
      <c r="P36" s="16">
        <f t="shared" si="18"/>
        <v>0</v>
      </c>
      <c r="Q36" s="16">
        <v>2</v>
      </c>
      <c r="R36" s="16">
        <f t="shared" si="19"/>
        <v>2</v>
      </c>
      <c r="S36" s="16">
        <f>+'[2]POAI 04 2025 AC'!AN27</f>
        <v>3</v>
      </c>
      <c r="T36" s="16"/>
      <c r="U36" s="16">
        <v>0</v>
      </c>
      <c r="V36" s="142"/>
    </row>
    <row r="37" spans="1:22" customFormat="1" ht="51">
      <c r="A37" s="31"/>
      <c r="B37" s="8" t="s">
        <v>58</v>
      </c>
      <c r="C37" s="9" t="s">
        <v>63</v>
      </c>
      <c r="D37" s="9" t="s">
        <v>64</v>
      </c>
      <c r="E37" s="27">
        <v>19</v>
      </c>
      <c r="F37" s="27">
        <f t="shared" si="12"/>
        <v>38</v>
      </c>
      <c r="G37" s="27">
        <v>19</v>
      </c>
      <c r="H37" s="12" t="s">
        <v>41</v>
      </c>
      <c r="I37" s="29">
        <f>+'[1]PIND 2025'!O29</f>
        <v>0</v>
      </c>
      <c r="J37" s="11">
        <f t="shared" si="13"/>
        <v>0</v>
      </c>
      <c r="K37" s="14" t="str">
        <f t="shared" si="0"/>
        <v>MUY BAJO</v>
      </c>
      <c r="L37" s="15">
        <f t="shared" si="14"/>
        <v>0</v>
      </c>
      <c r="M37" s="14" t="str">
        <f t="shared" si="15"/>
        <v>MUY BAJO</v>
      </c>
      <c r="N37" s="15">
        <f t="shared" si="16"/>
        <v>0</v>
      </c>
      <c r="O37" s="14" t="str">
        <f t="shared" si="17"/>
        <v>MUY BAJO</v>
      </c>
      <c r="P37" s="16">
        <f t="shared" si="18"/>
        <v>0</v>
      </c>
      <c r="Q37" s="16">
        <v>2</v>
      </c>
      <c r="R37" s="16">
        <f t="shared" si="19"/>
        <v>2</v>
      </c>
      <c r="S37" s="16">
        <f>+'[2]POAI 04 2025 AC'!AN28</f>
        <v>3</v>
      </c>
      <c r="T37" s="16"/>
      <c r="U37" s="16">
        <v>0</v>
      </c>
      <c r="V37" s="142"/>
    </row>
    <row r="38" spans="1:22" customFormat="1" ht="38.25">
      <c r="A38" s="31"/>
      <c r="B38" s="8" t="s">
        <v>58</v>
      </c>
      <c r="C38" s="47" t="s">
        <v>59</v>
      </c>
      <c r="D38" s="9" t="s">
        <v>65</v>
      </c>
      <c r="E38" s="27">
        <v>1096</v>
      </c>
      <c r="F38" s="27">
        <f t="shared" si="12"/>
        <v>2192</v>
      </c>
      <c r="G38" s="27">
        <v>1096</v>
      </c>
      <c r="H38" s="12" t="s">
        <v>41</v>
      </c>
      <c r="I38" s="29">
        <f>+'[1]PIND 2025'!O30</f>
        <v>82</v>
      </c>
      <c r="J38" s="11">
        <f t="shared" si="13"/>
        <v>7.4817518248175188E-2</v>
      </c>
      <c r="K38" s="14" t="str">
        <f t="shared" si="0"/>
        <v>MUY BAJO</v>
      </c>
      <c r="L38" s="15">
        <f t="shared" si="14"/>
        <v>0.1</v>
      </c>
      <c r="M38" s="14" t="str">
        <f t="shared" si="15"/>
        <v>MUY BAJO</v>
      </c>
      <c r="N38" s="15">
        <f t="shared" si="16"/>
        <v>7.481751824817519E-3</v>
      </c>
      <c r="O38" s="14" t="str">
        <f t="shared" si="17"/>
        <v>MUY BAJO</v>
      </c>
      <c r="P38" s="16">
        <f t="shared" si="18"/>
        <v>5</v>
      </c>
      <c r="Q38" s="16">
        <v>50</v>
      </c>
      <c r="R38" s="16">
        <f t="shared" si="19"/>
        <v>45</v>
      </c>
      <c r="S38" s="16">
        <f>+'[2]POAI 04 2025 AC'!AN29</f>
        <v>30</v>
      </c>
      <c r="T38" s="16">
        <v>5</v>
      </c>
      <c r="U38" s="16">
        <v>0</v>
      </c>
      <c r="V38" s="142"/>
    </row>
    <row r="39" spans="1:22" customFormat="1" ht="38.25">
      <c r="A39" s="31"/>
      <c r="B39" s="8" t="s">
        <v>58</v>
      </c>
      <c r="C39" s="47" t="s">
        <v>61</v>
      </c>
      <c r="D39" s="9" t="s">
        <v>65</v>
      </c>
      <c r="E39" s="12">
        <v>13</v>
      </c>
      <c r="F39" s="27">
        <f t="shared" si="12"/>
        <v>26</v>
      </c>
      <c r="G39" s="27">
        <v>13</v>
      </c>
      <c r="H39" s="12" t="s">
        <v>41</v>
      </c>
      <c r="I39" s="29">
        <f>+'[1]PIND 2025'!O31</f>
        <v>0</v>
      </c>
      <c r="J39" s="11">
        <f t="shared" si="13"/>
        <v>0</v>
      </c>
      <c r="K39" s="14" t="str">
        <f t="shared" si="0"/>
        <v>MUY BAJO</v>
      </c>
      <c r="L39" s="15">
        <f t="shared" si="14"/>
        <v>0</v>
      </c>
      <c r="M39" s="14" t="str">
        <f t="shared" si="15"/>
        <v>MUY BAJO</v>
      </c>
      <c r="N39" s="15">
        <f t="shared" si="16"/>
        <v>0</v>
      </c>
      <c r="O39" s="14" t="str">
        <f t="shared" si="17"/>
        <v>MUY BAJO</v>
      </c>
      <c r="P39" s="16">
        <f t="shared" si="18"/>
        <v>0</v>
      </c>
      <c r="Q39" s="16">
        <v>2</v>
      </c>
      <c r="R39" s="16">
        <f t="shared" si="19"/>
        <v>2</v>
      </c>
      <c r="S39" s="16">
        <f>+'[2]POAI 04 2025 AC'!AN30</f>
        <v>3</v>
      </c>
      <c r="T39" s="16"/>
      <c r="U39" s="16">
        <v>0</v>
      </c>
      <c r="V39" s="142"/>
    </row>
    <row r="40" spans="1:22" customFormat="1" ht="38.25">
      <c r="A40" s="31"/>
      <c r="B40" s="8" t="s">
        <v>58</v>
      </c>
      <c r="C40" s="47" t="s">
        <v>62</v>
      </c>
      <c r="D40" s="9" t="s">
        <v>65</v>
      </c>
      <c r="E40" s="27">
        <v>8</v>
      </c>
      <c r="F40" s="27">
        <f t="shared" si="12"/>
        <v>16</v>
      </c>
      <c r="G40" s="27">
        <v>8</v>
      </c>
      <c r="H40" s="12" t="s">
        <v>41</v>
      </c>
      <c r="I40" s="29">
        <f>+'[1]PIND 2025'!O32</f>
        <v>0</v>
      </c>
      <c r="J40" s="11">
        <f t="shared" si="13"/>
        <v>0</v>
      </c>
      <c r="K40" s="14" t="str">
        <f t="shared" si="0"/>
        <v>MUY BAJO</v>
      </c>
      <c r="L40" s="15">
        <f t="shared" si="14"/>
        <v>0</v>
      </c>
      <c r="M40" s="14" t="str">
        <f t="shared" si="15"/>
        <v>MUY BAJO</v>
      </c>
      <c r="N40" s="15">
        <f t="shared" si="16"/>
        <v>0</v>
      </c>
      <c r="O40" s="14" t="str">
        <f t="shared" si="17"/>
        <v>MUY BAJO</v>
      </c>
      <c r="P40" s="16">
        <f t="shared" si="18"/>
        <v>0</v>
      </c>
      <c r="Q40" s="16">
        <v>2</v>
      </c>
      <c r="R40" s="16">
        <f t="shared" si="19"/>
        <v>2</v>
      </c>
      <c r="S40" s="16">
        <f>+'[2]POAI 04 2025 AC'!AN31</f>
        <v>3</v>
      </c>
      <c r="T40" s="16"/>
      <c r="U40" s="16">
        <v>0</v>
      </c>
      <c r="V40" s="142"/>
    </row>
    <row r="41" spans="1:22" customFormat="1" ht="38.25">
      <c r="A41" s="31"/>
      <c r="B41" s="8" t="s">
        <v>58</v>
      </c>
      <c r="C41" s="47" t="s">
        <v>63</v>
      </c>
      <c r="D41" s="9" t="s">
        <v>65</v>
      </c>
      <c r="E41" s="27">
        <v>19</v>
      </c>
      <c r="F41" s="27">
        <f t="shared" si="12"/>
        <v>38</v>
      </c>
      <c r="G41" s="27">
        <v>19</v>
      </c>
      <c r="H41" s="12" t="s">
        <v>41</v>
      </c>
      <c r="I41" s="29">
        <f>+'[1]PIND 2025'!O33</f>
        <v>0</v>
      </c>
      <c r="J41" s="11">
        <f t="shared" si="13"/>
        <v>0</v>
      </c>
      <c r="K41" s="14" t="str">
        <f t="shared" si="0"/>
        <v>MUY BAJO</v>
      </c>
      <c r="L41" s="15">
        <f t="shared" si="14"/>
        <v>0</v>
      </c>
      <c r="M41" s="14" t="str">
        <f t="shared" si="15"/>
        <v>MUY BAJO</v>
      </c>
      <c r="N41" s="15">
        <f t="shared" si="16"/>
        <v>0</v>
      </c>
      <c r="O41" s="14" t="str">
        <f t="shared" si="17"/>
        <v>MUY BAJO</v>
      </c>
      <c r="P41" s="16">
        <f t="shared" si="18"/>
        <v>0</v>
      </c>
      <c r="Q41" s="16">
        <v>2</v>
      </c>
      <c r="R41" s="16">
        <f t="shared" si="19"/>
        <v>2</v>
      </c>
      <c r="S41" s="16">
        <f>+'[2]POAI 04 2025 AC'!AN32</f>
        <v>3</v>
      </c>
      <c r="T41" s="16"/>
      <c r="U41" s="16">
        <v>0</v>
      </c>
      <c r="V41" s="142"/>
    </row>
    <row r="42" spans="1:22" customFormat="1" ht="38.25">
      <c r="A42" s="31"/>
      <c r="B42" s="8" t="s">
        <v>58</v>
      </c>
      <c r="C42" s="47" t="s">
        <v>59</v>
      </c>
      <c r="D42" s="9" t="s">
        <v>66</v>
      </c>
      <c r="E42" s="27">
        <v>0</v>
      </c>
      <c r="F42" s="27">
        <f t="shared" si="12"/>
        <v>25</v>
      </c>
      <c r="G42" s="27">
        <v>25</v>
      </c>
      <c r="H42" s="12" t="s">
        <v>22</v>
      </c>
      <c r="I42" s="29">
        <f>+'[1]PIND 2025'!O34</f>
        <v>0</v>
      </c>
      <c r="J42" s="11">
        <f t="shared" si="13"/>
        <v>0</v>
      </c>
      <c r="K42" s="14" t="str">
        <f t="shared" si="0"/>
        <v>MUY BAJO</v>
      </c>
      <c r="L42" s="15">
        <f t="shared" si="14"/>
        <v>0</v>
      </c>
      <c r="M42" s="14" t="str">
        <f t="shared" si="15"/>
        <v>MUY BAJO</v>
      </c>
      <c r="N42" s="15">
        <f t="shared" si="16"/>
        <v>0</v>
      </c>
      <c r="O42" s="14" t="str">
        <f t="shared" si="17"/>
        <v>MUY BAJO</v>
      </c>
      <c r="P42" s="16">
        <f t="shared" si="18"/>
        <v>0</v>
      </c>
      <c r="Q42" s="16">
        <v>52</v>
      </c>
      <c r="R42" s="16">
        <f t="shared" si="19"/>
        <v>52</v>
      </c>
      <c r="S42" s="16">
        <f>+'[2]POAI 04 2025 AC'!AN33</f>
        <v>10</v>
      </c>
      <c r="T42" s="16"/>
      <c r="U42" s="16">
        <v>0</v>
      </c>
      <c r="V42" s="142"/>
    </row>
    <row r="43" spans="1:22" customFormat="1" ht="38.25">
      <c r="A43" s="31"/>
      <c r="B43" s="8" t="s">
        <v>58</v>
      </c>
      <c r="C43" s="47" t="s">
        <v>61</v>
      </c>
      <c r="D43" s="9" t="s">
        <v>66</v>
      </c>
      <c r="E43" s="27">
        <v>0</v>
      </c>
      <c r="F43" s="27">
        <f t="shared" si="12"/>
        <v>0</v>
      </c>
      <c r="G43" s="27"/>
      <c r="H43" s="12" t="s">
        <v>22</v>
      </c>
      <c r="I43" s="29">
        <f>+'[1]PIND 2025'!O35</f>
        <v>0</v>
      </c>
      <c r="J43" s="11"/>
      <c r="K43" s="14" t="s">
        <v>23</v>
      </c>
      <c r="L43" s="15">
        <f t="shared" si="14"/>
        <v>0</v>
      </c>
      <c r="M43" s="14" t="str">
        <f t="shared" si="15"/>
        <v>MUY BAJO</v>
      </c>
      <c r="N43" s="15">
        <f t="shared" si="16"/>
        <v>0</v>
      </c>
      <c r="O43" s="14" t="str">
        <f t="shared" si="17"/>
        <v>MUY BAJO</v>
      </c>
      <c r="P43" s="16">
        <f t="shared" si="18"/>
        <v>0</v>
      </c>
      <c r="Q43" s="16">
        <v>2</v>
      </c>
      <c r="R43" s="16">
        <f t="shared" si="19"/>
        <v>2</v>
      </c>
      <c r="S43" s="16">
        <f>+'[2]POAI 04 2025 AC'!AN34</f>
        <v>1</v>
      </c>
      <c r="T43" s="16"/>
      <c r="U43" s="16">
        <v>0</v>
      </c>
      <c r="V43" s="142"/>
    </row>
    <row r="44" spans="1:22" customFormat="1" ht="38.25">
      <c r="A44" s="31"/>
      <c r="B44" s="8" t="s">
        <v>58</v>
      </c>
      <c r="C44" s="47" t="s">
        <v>62</v>
      </c>
      <c r="D44" s="9" t="s">
        <v>66</v>
      </c>
      <c r="E44" s="27">
        <v>0</v>
      </c>
      <c r="F44" s="27">
        <f t="shared" si="12"/>
        <v>0</v>
      </c>
      <c r="G44" s="27"/>
      <c r="H44" s="12" t="s">
        <v>22</v>
      </c>
      <c r="I44" s="29">
        <f>+'[1]PIND 2025'!O36</f>
        <v>0</v>
      </c>
      <c r="J44" s="11"/>
      <c r="K44" s="14" t="s">
        <v>23</v>
      </c>
      <c r="L44" s="15">
        <f t="shared" si="14"/>
        <v>0</v>
      </c>
      <c r="M44" s="14" t="str">
        <f t="shared" si="15"/>
        <v>MUY BAJO</v>
      </c>
      <c r="N44" s="15">
        <f t="shared" si="16"/>
        <v>0</v>
      </c>
      <c r="O44" s="14" t="str">
        <f t="shared" si="17"/>
        <v>MUY BAJO</v>
      </c>
      <c r="P44" s="16">
        <f t="shared" si="18"/>
        <v>0</v>
      </c>
      <c r="Q44" s="16">
        <v>2</v>
      </c>
      <c r="R44" s="16">
        <f t="shared" si="19"/>
        <v>2</v>
      </c>
      <c r="S44" s="16">
        <f>+'[2]POAI 04 2025 AC'!AN35</f>
        <v>1</v>
      </c>
      <c r="T44" s="16"/>
      <c r="U44" s="16">
        <v>0</v>
      </c>
      <c r="V44" s="142"/>
    </row>
    <row r="45" spans="1:22" customFormat="1" ht="38.25">
      <c r="A45" s="31"/>
      <c r="B45" s="8" t="s">
        <v>58</v>
      </c>
      <c r="C45" s="47" t="s">
        <v>63</v>
      </c>
      <c r="D45" s="9" t="s">
        <v>66</v>
      </c>
      <c r="E45" s="27">
        <v>0</v>
      </c>
      <c r="F45" s="27">
        <f t="shared" si="12"/>
        <v>1</v>
      </c>
      <c r="G45" s="27">
        <v>1</v>
      </c>
      <c r="H45" s="12" t="s">
        <v>22</v>
      </c>
      <c r="I45" s="29">
        <f>+'[1]PIND 2025'!O37</f>
        <v>0</v>
      </c>
      <c r="J45" s="11">
        <f t="shared" ref="J45:J72" si="20">+I45/G45</f>
        <v>0</v>
      </c>
      <c r="K45" s="14" t="str">
        <f t="shared" ref="K45:K72" si="21">IF(J45&lt;=20%,"MUY BAJO",IF(AND(J45&gt;20%,J45&lt;=40%),"BAJO",IF(AND(J45&gt;40%,J45&lt;=60%),"MEDIO",IF(AND(J45&gt;60%,J45&lt;=80%),"ALTO","MUY ALTO"))))</f>
        <v>MUY BAJO</v>
      </c>
      <c r="L45" s="15">
        <f t="shared" si="14"/>
        <v>0</v>
      </c>
      <c r="M45" s="14" t="str">
        <f t="shared" si="15"/>
        <v>MUY BAJO</v>
      </c>
      <c r="N45" s="15">
        <f t="shared" si="16"/>
        <v>0</v>
      </c>
      <c r="O45" s="14" t="str">
        <f t="shared" si="17"/>
        <v>MUY BAJO</v>
      </c>
      <c r="P45" s="16">
        <f t="shared" si="18"/>
        <v>0</v>
      </c>
      <c r="Q45" s="16">
        <v>2</v>
      </c>
      <c r="R45" s="16">
        <f t="shared" si="19"/>
        <v>2</v>
      </c>
      <c r="S45" s="16">
        <f>+'[2]POAI 04 2025 AC'!AN36</f>
        <v>1</v>
      </c>
      <c r="T45" s="16"/>
      <c r="U45" s="16">
        <v>0</v>
      </c>
      <c r="V45" s="142"/>
    </row>
    <row r="46" spans="1:22" customFormat="1" ht="38.25">
      <c r="A46" s="31"/>
      <c r="B46" s="8" t="s">
        <v>67</v>
      </c>
      <c r="C46" s="47" t="s">
        <v>20</v>
      </c>
      <c r="D46" s="9" t="s">
        <v>68</v>
      </c>
      <c r="E46" s="48">
        <v>88</v>
      </c>
      <c r="F46" s="27">
        <f t="shared" si="12"/>
        <v>89</v>
      </c>
      <c r="G46" s="27">
        <v>1</v>
      </c>
      <c r="H46" s="12" t="s">
        <v>22</v>
      </c>
      <c r="I46" s="29">
        <f>+'[1]PIND 2025'!O38</f>
        <v>0</v>
      </c>
      <c r="J46" s="11">
        <f t="shared" si="20"/>
        <v>0</v>
      </c>
      <c r="K46" s="14" t="str">
        <f t="shared" si="21"/>
        <v>MUY BAJO</v>
      </c>
      <c r="L46" s="15">
        <f t="shared" si="14"/>
        <v>0.16880000000000001</v>
      </c>
      <c r="M46" s="14" t="str">
        <f t="shared" si="15"/>
        <v>MUY BAJO</v>
      </c>
      <c r="N46" s="15">
        <f t="shared" si="16"/>
        <v>0</v>
      </c>
      <c r="O46" s="14" t="str">
        <f t="shared" si="17"/>
        <v>MUY BAJO</v>
      </c>
      <c r="P46" s="16">
        <f t="shared" si="18"/>
        <v>422</v>
      </c>
      <c r="Q46" s="16">
        <v>2500</v>
      </c>
      <c r="R46" s="16">
        <f t="shared" si="19"/>
        <v>2078</v>
      </c>
      <c r="S46" s="16">
        <f>+'[2]POAI 04 2025 AC'!AN37</f>
        <v>951</v>
      </c>
      <c r="T46" s="16">
        <v>412</v>
      </c>
      <c r="U46" s="16">
        <v>10</v>
      </c>
      <c r="V46" s="142"/>
    </row>
    <row r="47" spans="1:22" customFormat="1" ht="38.25">
      <c r="A47" s="31"/>
      <c r="B47" s="8" t="s">
        <v>67</v>
      </c>
      <c r="C47" s="47" t="s">
        <v>20</v>
      </c>
      <c r="D47" s="9" t="s">
        <v>69</v>
      </c>
      <c r="E47" s="48">
        <v>3</v>
      </c>
      <c r="F47" s="27">
        <f t="shared" si="12"/>
        <v>4</v>
      </c>
      <c r="G47" s="27">
        <v>1</v>
      </c>
      <c r="H47" s="12" t="s">
        <v>22</v>
      </c>
      <c r="I47" s="29">
        <f>+'[1]PIND 2025'!O39</f>
        <v>0</v>
      </c>
      <c r="J47" s="11">
        <f t="shared" si="20"/>
        <v>0</v>
      </c>
      <c r="K47" s="14" t="str">
        <f t="shared" si="21"/>
        <v>MUY BAJO</v>
      </c>
      <c r="L47" s="15">
        <f t="shared" si="14"/>
        <v>0</v>
      </c>
      <c r="M47" s="14" t="str">
        <f t="shared" si="15"/>
        <v>MUY BAJO</v>
      </c>
      <c r="N47" s="15">
        <f t="shared" si="16"/>
        <v>0</v>
      </c>
      <c r="O47" s="14" t="str">
        <f t="shared" si="17"/>
        <v>MUY BAJO</v>
      </c>
      <c r="P47" s="16">
        <f t="shared" si="18"/>
        <v>0</v>
      </c>
      <c r="Q47" s="16">
        <v>120</v>
      </c>
      <c r="R47" s="16">
        <f t="shared" si="19"/>
        <v>120</v>
      </c>
      <c r="S47" s="16">
        <f>+'[2]POAI 04 2025 AC'!AN38</f>
        <v>15</v>
      </c>
      <c r="T47" s="16"/>
      <c r="U47" s="16"/>
      <c r="V47" s="142"/>
    </row>
    <row r="48" spans="1:22" customFormat="1" ht="51">
      <c r="A48" s="31"/>
      <c r="B48" s="8" t="s">
        <v>70</v>
      </c>
      <c r="C48" s="47" t="s">
        <v>59</v>
      </c>
      <c r="D48" s="9" t="s">
        <v>71</v>
      </c>
      <c r="E48" s="12">
        <v>256</v>
      </c>
      <c r="F48" s="27">
        <f t="shared" si="12"/>
        <v>366</v>
      </c>
      <c r="G48" s="27">
        <v>110</v>
      </c>
      <c r="H48" s="12" t="s">
        <v>72</v>
      </c>
      <c r="I48" s="29">
        <f>+'[1]PIND 2025'!O40</f>
        <v>73</v>
      </c>
      <c r="J48" s="11">
        <f t="shared" si="20"/>
        <v>0.66363636363636369</v>
      </c>
      <c r="K48" s="14" t="str">
        <f t="shared" si="21"/>
        <v>ALTO</v>
      </c>
      <c r="L48" s="15">
        <f t="shared" si="14"/>
        <v>0</v>
      </c>
      <c r="M48" s="14" t="str">
        <f t="shared" si="15"/>
        <v>MUY BAJO</v>
      </c>
      <c r="N48" s="15">
        <f t="shared" si="16"/>
        <v>0</v>
      </c>
      <c r="O48" s="14" t="str">
        <f t="shared" si="17"/>
        <v>MUY BAJO</v>
      </c>
      <c r="P48" s="16">
        <f t="shared" si="18"/>
        <v>0</v>
      </c>
      <c r="Q48" s="16">
        <v>20</v>
      </c>
      <c r="R48" s="16">
        <f t="shared" si="19"/>
        <v>20</v>
      </c>
      <c r="S48" s="16">
        <f>+'[2]POAI 04 2025 AC'!AN39</f>
        <v>20</v>
      </c>
      <c r="T48" s="16"/>
      <c r="U48" s="16"/>
      <c r="V48" s="142"/>
    </row>
    <row r="49" spans="1:22" customFormat="1" ht="51">
      <c r="A49" s="31"/>
      <c r="B49" s="8" t="s">
        <v>70</v>
      </c>
      <c r="C49" s="47" t="s">
        <v>61</v>
      </c>
      <c r="D49" s="9" t="s">
        <v>71</v>
      </c>
      <c r="E49" s="12">
        <v>0</v>
      </c>
      <c r="F49" s="27">
        <f t="shared" si="12"/>
        <v>13</v>
      </c>
      <c r="G49" s="27">
        <v>13</v>
      </c>
      <c r="H49" s="12" t="s">
        <v>72</v>
      </c>
      <c r="I49" s="29">
        <f>+'[1]PIND 2025'!O41</f>
        <v>12</v>
      </c>
      <c r="J49" s="11">
        <f t="shared" si="20"/>
        <v>0.92307692307692313</v>
      </c>
      <c r="K49" s="14" t="str">
        <f t="shared" si="21"/>
        <v>MUY ALTO</v>
      </c>
      <c r="L49" s="15">
        <f t="shared" si="14"/>
        <v>0</v>
      </c>
      <c r="M49" s="14" t="str">
        <f t="shared" si="15"/>
        <v>MUY BAJO</v>
      </c>
      <c r="N49" s="15">
        <f t="shared" si="16"/>
        <v>0</v>
      </c>
      <c r="O49" s="14" t="str">
        <f t="shared" si="17"/>
        <v>MUY BAJO</v>
      </c>
      <c r="P49" s="16">
        <f t="shared" si="18"/>
        <v>0</v>
      </c>
      <c r="Q49" s="16">
        <v>5</v>
      </c>
      <c r="R49" s="16">
        <f t="shared" si="19"/>
        <v>5</v>
      </c>
      <c r="S49" s="16">
        <f>+'[2]POAI 04 2025 AC'!AN40</f>
        <v>5</v>
      </c>
      <c r="T49" s="16"/>
      <c r="U49" s="16"/>
      <c r="V49" s="142"/>
    </row>
    <row r="50" spans="1:22" customFormat="1" ht="51">
      <c r="A50" s="31"/>
      <c r="B50" s="8" t="s">
        <v>70</v>
      </c>
      <c r="C50" s="47" t="s">
        <v>62</v>
      </c>
      <c r="D50" s="9" t="s">
        <v>71</v>
      </c>
      <c r="E50" s="12">
        <v>0</v>
      </c>
      <c r="F50" s="27">
        <f t="shared" si="12"/>
        <v>8</v>
      </c>
      <c r="G50" s="27">
        <v>8</v>
      </c>
      <c r="H50" s="12" t="s">
        <v>72</v>
      </c>
      <c r="I50" s="29">
        <f>+'[1]PIND 2025'!O42</f>
        <v>13</v>
      </c>
      <c r="J50" s="11">
        <f t="shared" si="20"/>
        <v>1.625</v>
      </c>
      <c r="K50" s="14" t="str">
        <f t="shared" si="21"/>
        <v>MUY ALTO</v>
      </c>
      <c r="L50" s="15">
        <f t="shared" si="14"/>
        <v>0</v>
      </c>
      <c r="M50" s="14" t="str">
        <f t="shared" si="15"/>
        <v>MUY BAJO</v>
      </c>
      <c r="N50" s="15">
        <f t="shared" si="16"/>
        <v>0</v>
      </c>
      <c r="O50" s="14" t="str">
        <f t="shared" si="17"/>
        <v>MUY BAJO</v>
      </c>
      <c r="P50" s="16">
        <f t="shared" si="18"/>
        <v>0</v>
      </c>
      <c r="Q50" s="16">
        <v>5</v>
      </c>
      <c r="R50" s="16">
        <f t="shared" si="19"/>
        <v>5</v>
      </c>
      <c r="S50" s="16">
        <f>+'[2]POAI 04 2025 AC'!AN41</f>
        <v>5</v>
      </c>
      <c r="T50" s="16"/>
      <c r="U50" s="16"/>
      <c r="V50" s="142"/>
    </row>
    <row r="51" spans="1:22" customFormat="1" ht="51">
      <c r="A51" s="31"/>
      <c r="B51" s="8" t="s">
        <v>70</v>
      </c>
      <c r="C51" s="47" t="s">
        <v>63</v>
      </c>
      <c r="D51" s="9" t="s">
        <v>71</v>
      </c>
      <c r="E51" s="12">
        <v>0</v>
      </c>
      <c r="F51" s="27">
        <f t="shared" si="12"/>
        <v>19</v>
      </c>
      <c r="G51" s="27">
        <v>19</v>
      </c>
      <c r="H51" s="12" t="s">
        <v>72</v>
      </c>
      <c r="I51" s="29">
        <f>+'[1]PIND 2025'!O43</f>
        <v>12</v>
      </c>
      <c r="J51" s="11">
        <f t="shared" si="20"/>
        <v>0.63157894736842102</v>
      </c>
      <c r="K51" s="14" t="str">
        <f t="shared" si="21"/>
        <v>ALTO</v>
      </c>
      <c r="L51" s="15">
        <f t="shared" si="14"/>
        <v>0</v>
      </c>
      <c r="M51" s="14" t="str">
        <f t="shared" si="15"/>
        <v>MUY BAJO</v>
      </c>
      <c r="N51" s="15">
        <f t="shared" si="16"/>
        <v>0</v>
      </c>
      <c r="O51" s="14" t="str">
        <f t="shared" si="17"/>
        <v>MUY BAJO</v>
      </c>
      <c r="P51" s="16">
        <f t="shared" si="18"/>
        <v>0</v>
      </c>
      <c r="Q51" s="16">
        <v>6</v>
      </c>
      <c r="R51" s="16">
        <f t="shared" si="19"/>
        <v>6</v>
      </c>
      <c r="S51" s="16">
        <f>+'[2]POAI 04 2025 AC'!AN42</f>
        <v>6</v>
      </c>
      <c r="T51" s="16"/>
      <c r="U51" s="16"/>
      <c r="V51" s="142"/>
    </row>
    <row r="52" spans="1:22" customFormat="1" ht="51">
      <c r="A52" s="31"/>
      <c r="B52" s="8" t="s">
        <v>73</v>
      </c>
      <c r="C52" s="47" t="s">
        <v>59</v>
      </c>
      <c r="D52" s="9" t="s">
        <v>74</v>
      </c>
      <c r="E52" s="49">
        <v>1123</v>
      </c>
      <c r="F52" s="106">
        <f t="shared" si="12"/>
        <v>1273</v>
      </c>
      <c r="G52" s="106">
        <v>150</v>
      </c>
      <c r="H52" s="49" t="s">
        <v>22</v>
      </c>
      <c r="I52" s="29">
        <f>+'[1]PIND 2025'!O44</f>
        <v>46</v>
      </c>
      <c r="J52" s="11">
        <f t="shared" si="20"/>
        <v>0.30666666666666664</v>
      </c>
      <c r="K52" s="14" t="str">
        <f t="shared" si="21"/>
        <v>BAJO</v>
      </c>
      <c r="L52" s="15">
        <f t="shared" si="14"/>
        <v>0.1225</v>
      </c>
      <c r="M52" s="14" t="str">
        <f t="shared" si="15"/>
        <v>MUY BAJO</v>
      </c>
      <c r="N52" s="15">
        <f t="shared" si="16"/>
        <v>3.7566666666666665E-2</v>
      </c>
      <c r="O52" s="14" t="str">
        <f t="shared" si="17"/>
        <v>MUY BAJO</v>
      </c>
      <c r="P52" s="16">
        <f t="shared" si="18"/>
        <v>49</v>
      </c>
      <c r="Q52" s="16">
        <v>400</v>
      </c>
      <c r="R52" s="16">
        <f t="shared" si="19"/>
        <v>351</v>
      </c>
      <c r="S52" s="16">
        <f>+'[2]POAI 04 2025 AC'!AN43</f>
        <v>52</v>
      </c>
      <c r="T52" s="16">
        <v>25</v>
      </c>
      <c r="U52" s="16">
        <v>24</v>
      </c>
      <c r="V52" s="142"/>
    </row>
    <row r="53" spans="1:22" customFormat="1" ht="51">
      <c r="A53" s="31"/>
      <c r="B53" s="8" t="s">
        <v>73</v>
      </c>
      <c r="C53" s="47" t="s">
        <v>61</v>
      </c>
      <c r="D53" s="9" t="s">
        <v>74</v>
      </c>
      <c r="E53" s="12">
        <v>3</v>
      </c>
      <c r="F53" s="27">
        <f t="shared" si="12"/>
        <v>4</v>
      </c>
      <c r="G53" s="27">
        <v>1</v>
      </c>
      <c r="H53" s="12" t="s">
        <v>22</v>
      </c>
      <c r="I53" s="29">
        <f>+'[1]PIND 2025'!O45</f>
        <v>0</v>
      </c>
      <c r="J53" s="11">
        <f t="shared" si="20"/>
        <v>0</v>
      </c>
      <c r="K53" s="14" t="str">
        <f t="shared" si="21"/>
        <v>MUY BAJO</v>
      </c>
      <c r="L53" s="15">
        <f t="shared" si="14"/>
        <v>0</v>
      </c>
      <c r="M53" s="14" t="str">
        <f t="shared" si="15"/>
        <v>MUY BAJO</v>
      </c>
      <c r="N53" s="15">
        <f t="shared" si="16"/>
        <v>0</v>
      </c>
      <c r="O53" s="14" t="str">
        <f t="shared" si="17"/>
        <v>MUY BAJO</v>
      </c>
      <c r="P53" s="16">
        <f t="shared" si="18"/>
        <v>0</v>
      </c>
      <c r="Q53" s="16">
        <v>5</v>
      </c>
      <c r="R53" s="16">
        <f t="shared" si="19"/>
        <v>5</v>
      </c>
      <c r="S53" s="16">
        <f>+'[2]POAI 04 2025 AC'!AN44</f>
        <v>6</v>
      </c>
      <c r="T53" s="16"/>
      <c r="U53" s="16"/>
      <c r="V53" s="142"/>
    </row>
    <row r="54" spans="1:22" customFormat="1" ht="51">
      <c r="A54" s="31"/>
      <c r="B54" s="8" t="s">
        <v>73</v>
      </c>
      <c r="C54" s="47" t="s">
        <v>62</v>
      </c>
      <c r="D54" s="9" t="s">
        <v>74</v>
      </c>
      <c r="E54" s="12">
        <v>4</v>
      </c>
      <c r="F54" s="27">
        <f t="shared" si="12"/>
        <v>5</v>
      </c>
      <c r="G54" s="27">
        <v>1</v>
      </c>
      <c r="H54" s="12" t="s">
        <v>22</v>
      </c>
      <c r="I54" s="29">
        <f>+'[1]PIND 2025'!O46</f>
        <v>0</v>
      </c>
      <c r="J54" s="11">
        <f t="shared" si="20"/>
        <v>0</v>
      </c>
      <c r="K54" s="14" t="str">
        <f t="shared" si="21"/>
        <v>MUY BAJO</v>
      </c>
      <c r="L54" s="15">
        <f t="shared" si="14"/>
        <v>0</v>
      </c>
      <c r="M54" s="14" t="str">
        <f t="shared" si="15"/>
        <v>MUY BAJO</v>
      </c>
      <c r="N54" s="15">
        <f t="shared" si="16"/>
        <v>0</v>
      </c>
      <c r="O54" s="14" t="str">
        <f t="shared" si="17"/>
        <v>MUY BAJO</v>
      </c>
      <c r="P54" s="16">
        <f t="shared" si="18"/>
        <v>0</v>
      </c>
      <c r="Q54" s="16">
        <v>5</v>
      </c>
      <c r="R54" s="16">
        <f t="shared" si="19"/>
        <v>5</v>
      </c>
      <c r="S54" s="16">
        <f>+'[2]POAI 04 2025 AC'!AN45</f>
        <v>6</v>
      </c>
      <c r="T54" s="16"/>
      <c r="U54" s="16"/>
      <c r="V54" s="142"/>
    </row>
    <row r="55" spans="1:22" customFormat="1" ht="51">
      <c r="A55" s="31"/>
      <c r="B55" s="8" t="s">
        <v>73</v>
      </c>
      <c r="C55" s="47" t="s">
        <v>63</v>
      </c>
      <c r="D55" s="9" t="s">
        <v>74</v>
      </c>
      <c r="E55" s="12">
        <v>12</v>
      </c>
      <c r="F55" s="27">
        <f t="shared" si="12"/>
        <v>13</v>
      </c>
      <c r="G55" s="27">
        <v>1</v>
      </c>
      <c r="H55" s="12" t="s">
        <v>22</v>
      </c>
      <c r="I55" s="29">
        <f>+'[1]PIND 2025'!O47</f>
        <v>0</v>
      </c>
      <c r="J55" s="11">
        <f t="shared" si="20"/>
        <v>0</v>
      </c>
      <c r="K55" s="14" t="str">
        <f t="shared" si="21"/>
        <v>MUY BAJO</v>
      </c>
      <c r="L55" s="15">
        <f t="shared" si="14"/>
        <v>0</v>
      </c>
      <c r="M55" s="14" t="str">
        <f t="shared" si="15"/>
        <v>MUY BAJO</v>
      </c>
      <c r="N55" s="15">
        <f t="shared" si="16"/>
        <v>0</v>
      </c>
      <c r="O55" s="14" t="str">
        <f t="shared" si="17"/>
        <v>MUY BAJO</v>
      </c>
      <c r="P55" s="16">
        <f t="shared" si="18"/>
        <v>0</v>
      </c>
      <c r="Q55" s="16">
        <v>5</v>
      </c>
      <c r="R55" s="16">
        <f t="shared" si="19"/>
        <v>5</v>
      </c>
      <c r="S55" s="16">
        <f>+'[2]POAI 04 2025 AC'!AN46</f>
        <v>6</v>
      </c>
      <c r="T55" s="16"/>
      <c r="U55" s="16"/>
      <c r="V55" s="142"/>
    </row>
    <row r="56" spans="1:22" customFormat="1" ht="51">
      <c r="A56" s="31"/>
      <c r="B56" s="8" t="s">
        <v>73</v>
      </c>
      <c r="C56" s="47" t="s">
        <v>59</v>
      </c>
      <c r="D56" s="9" t="s">
        <v>75</v>
      </c>
      <c r="E56" s="12">
        <v>2087</v>
      </c>
      <c r="F56" s="27">
        <f t="shared" si="12"/>
        <v>2287</v>
      </c>
      <c r="G56" s="27">
        <v>200</v>
      </c>
      <c r="H56" s="12" t="s">
        <v>22</v>
      </c>
      <c r="I56" s="29">
        <f>+'[1]PIND 2025'!O48</f>
        <v>101</v>
      </c>
      <c r="J56" s="11">
        <f t="shared" si="20"/>
        <v>0.505</v>
      </c>
      <c r="K56" s="14" t="str">
        <f t="shared" si="21"/>
        <v>MEDIO</v>
      </c>
      <c r="L56" s="15">
        <f t="shared" si="14"/>
        <v>6.6666666666666671E-3</v>
      </c>
      <c r="M56" s="14" t="str">
        <f t="shared" si="15"/>
        <v>MUY BAJO</v>
      </c>
      <c r="N56" s="15">
        <f t="shared" si="16"/>
        <v>3.3666666666666671E-3</v>
      </c>
      <c r="O56" s="14" t="str">
        <f t="shared" si="17"/>
        <v>MUY BAJO</v>
      </c>
      <c r="P56" s="16">
        <f t="shared" si="18"/>
        <v>2</v>
      </c>
      <c r="Q56" s="16">
        <v>300</v>
      </c>
      <c r="R56" s="16">
        <f t="shared" si="19"/>
        <v>298</v>
      </c>
      <c r="S56" s="16">
        <f>+'[2]POAI 04 2025 AC'!AN47</f>
        <v>25</v>
      </c>
      <c r="T56" s="16">
        <v>2</v>
      </c>
      <c r="U56" s="16"/>
      <c r="V56" s="142"/>
    </row>
    <row r="57" spans="1:22" customFormat="1" ht="51">
      <c r="A57" s="31"/>
      <c r="B57" s="8" t="s">
        <v>73</v>
      </c>
      <c r="C57" s="47" t="s">
        <v>61</v>
      </c>
      <c r="D57" s="9" t="s">
        <v>75</v>
      </c>
      <c r="E57" s="12">
        <v>8</v>
      </c>
      <c r="F57" s="27">
        <f t="shared" si="12"/>
        <v>10</v>
      </c>
      <c r="G57" s="27">
        <v>2</v>
      </c>
      <c r="H57" s="12" t="s">
        <v>22</v>
      </c>
      <c r="I57" s="29">
        <f>+'[1]PIND 2025'!O49</f>
        <v>0</v>
      </c>
      <c r="J57" s="11">
        <f t="shared" si="20"/>
        <v>0</v>
      </c>
      <c r="K57" s="14" t="str">
        <f t="shared" si="21"/>
        <v>MUY BAJO</v>
      </c>
      <c r="L57" s="15">
        <f t="shared" si="14"/>
        <v>0</v>
      </c>
      <c r="M57" s="14" t="str">
        <f t="shared" si="15"/>
        <v>MUY BAJO</v>
      </c>
      <c r="N57" s="15">
        <f t="shared" si="16"/>
        <v>0</v>
      </c>
      <c r="O57" s="14" t="str">
        <f t="shared" si="17"/>
        <v>MUY BAJO</v>
      </c>
      <c r="P57" s="16">
        <f t="shared" si="18"/>
        <v>0</v>
      </c>
      <c r="Q57" s="16">
        <v>10</v>
      </c>
      <c r="R57" s="16">
        <f t="shared" si="19"/>
        <v>10</v>
      </c>
      <c r="S57" s="16">
        <f>+'[2]POAI 04 2025 AC'!AN48</f>
        <v>6</v>
      </c>
      <c r="T57" s="16"/>
      <c r="U57" s="16"/>
      <c r="V57" s="142"/>
    </row>
    <row r="58" spans="1:22" customFormat="1" ht="51">
      <c r="A58" s="31"/>
      <c r="B58" s="8" t="s">
        <v>73</v>
      </c>
      <c r="C58" s="47" t="s">
        <v>62</v>
      </c>
      <c r="D58" s="9" t="s">
        <v>75</v>
      </c>
      <c r="E58" s="12">
        <v>6</v>
      </c>
      <c r="F58" s="27">
        <f t="shared" si="12"/>
        <v>8</v>
      </c>
      <c r="G58" s="27">
        <v>2</v>
      </c>
      <c r="H58" s="12" t="s">
        <v>22</v>
      </c>
      <c r="I58" s="29">
        <f>+'[1]PIND 2025'!O50</f>
        <v>2</v>
      </c>
      <c r="J58" s="11">
        <f t="shared" si="20"/>
        <v>1</v>
      </c>
      <c r="K58" s="14" t="str">
        <f t="shared" si="21"/>
        <v>MUY ALTO</v>
      </c>
      <c r="L58" s="15">
        <f t="shared" si="14"/>
        <v>0</v>
      </c>
      <c r="M58" s="14" t="str">
        <f t="shared" si="15"/>
        <v>MUY BAJO</v>
      </c>
      <c r="N58" s="15">
        <f t="shared" si="16"/>
        <v>0</v>
      </c>
      <c r="O58" s="14" t="str">
        <f t="shared" si="17"/>
        <v>MUY BAJO</v>
      </c>
      <c r="P58" s="16">
        <f t="shared" si="18"/>
        <v>0</v>
      </c>
      <c r="Q58" s="16">
        <v>10</v>
      </c>
      <c r="R58" s="16">
        <f t="shared" si="19"/>
        <v>10</v>
      </c>
      <c r="S58" s="16">
        <f>+'[2]POAI 04 2025 AC'!AN49</f>
        <v>6</v>
      </c>
      <c r="T58" s="16"/>
      <c r="U58" s="16"/>
      <c r="V58" s="142"/>
    </row>
    <row r="59" spans="1:22" customFormat="1" ht="51">
      <c r="A59" s="31"/>
      <c r="B59" s="8" t="s">
        <v>73</v>
      </c>
      <c r="C59" s="47" t="s">
        <v>63</v>
      </c>
      <c r="D59" s="9" t="s">
        <v>75</v>
      </c>
      <c r="E59" s="12">
        <v>26</v>
      </c>
      <c r="F59" s="27">
        <f t="shared" si="12"/>
        <v>29</v>
      </c>
      <c r="G59" s="27">
        <v>3</v>
      </c>
      <c r="H59" s="12" t="s">
        <v>22</v>
      </c>
      <c r="I59" s="29">
        <f>+'[1]PIND 2025'!O51</f>
        <v>7</v>
      </c>
      <c r="J59" s="11">
        <f t="shared" si="20"/>
        <v>2.3333333333333335</v>
      </c>
      <c r="K59" s="14" t="str">
        <f t="shared" si="21"/>
        <v>MUY ALTO</v>
      </c>
      <c r="L59" s="15">
        <f t="shared" si="14"/>
        <v>0</v>
      </c>
      <c r="M59" s="14" t="str">
        <f t="shared" si="15"/>
        <v>MUY BAJO</v>
      </c>
      <c r="N59" s="15">
        <f t="shared" si="16"/>
        <v>0</v>
      </c>
      <c r="O59" s="14" t="str">
        <f t="shared" si="17"/>
        <v>MUY BAJO</v>
      </c>
      <c r="P59" s="16">
        <f t="shared" si="18"/>
        <v>0</v>
      </c>
      <c r="Q59" s="16">
        <v>15</v>
      </c>
      <c r="R59" s="16">
        <f t="shared" si="19"/>
        <v>15</v>
      </c>
      <c r="S59" s="16">
        <f>+'[2]POAI 04 2025 AC'!AN50</f>
        <v>6</v>
      </c>
      <c r="T59" s="16"/>
      <c r="U59" s="16"/>
      <c r="V59" s="142"/>
    </row>
    <row r="60" spans="1:22" customFormat="1" ht="51">
      <c r="A60" s="31"/>
      <c r="B60" s="8" t="s">
        <v>73</v>
      </c>
      <c r="C60" s="47" t="s">
        <v>59</v>
      </c>
      <c r="D60" s="9" t="s">
        <v>76</v>
      </c>
      <c r="E60" s="12">
        <v>1360</v>
      </c>
      <c r="F60" s="27">
        <f t="shared" si="12"/>
        <v>1510</v>
      </c>
      <c r="G60" s="27">
        <v>150</v>
      </c>
      <c r="H60" s="12" t="s">
        <v>22</v>
      </c>
      <c r="I60" s="29">
        <f>+'[1]PIND 2025'!O52</f>
        <v>36</v>
      </c>
      <c r="J60" s="11">
        <f t="shared" si="20"/>
        <v>0.24</v>
      </c>
      <c r="K60" s="14" t="str">
        <f t="shared" si="21"/>
        <v>BAJO</v>
      </c>
      <c r="L60" s="15">
        <f t="shared" si="14"/>
        <v>1.8666666666666668E-2</v>
      </c>
      <c r="M60" s="14" t="str">
        <f t="shared" si="15"/>
        <v>MUY BAJO</v>
      </c>
      <c r="N60" s="15">
        <f t="shared" si="16"/>
        <v>4.4800000000000005E-3</v>
      </c>
      <c r="O60" s="14" t="str">
        <f t="shared" si="17"/>
        <v>MUY BAJO</v>
      </c>
      <c r="P60" s="16">
        <f t="shared" si="18"/>
        <v>14</v>
      </c>
      <c r="Q60" s="16">
        <v>750</v>
      </c>
      <c r="R60" s="16">
        <f t="shared" si="19"/>
        <v>736</v>
      </c>
      <c r="S60" s="16">
        <f>+'[2]POAI 04 2025 AC'!AN51</f>
        <v>43</v>
      </c>
      <c r="T60" s="16">
        <v>14</v>
      </c>
      <c r="U60" s="16"/>
      <c r="V60" s="142"/>
    </row>
    <row r="61" spans="1:22" customFormat="1" ht="51">
      <c r="A61" s="31"/>
      <c r="B61" s="8" t="s">
        <v>73</v>
      </c>
      <c r="C61" s="47" t="s">
        <v>61</v>
      </c>
      <c r="D61" s="9" t="s">
        <v>76</v>
      </c>
      <c r="E61" s="12">
        <v>2</v>
      </c>
      <c r="F61" s="27">
        <f t="shared" ref="F61:F78" si="22">+E61+G61</f>
        <v>3</v>
      </c>
      <c r="G61" s="27">
        <v>1</v>
      </c>
      <c r="H61" s="12" t="s">
        <v>22</v>
      </c>
      <c r="I61" s="29">
        <f>+'[1]PIND 2025'!O53</f>
        <v>0</v>
      </c>
      <c r="J61" s="11">
        <f t="shared" si="20"/>
        <v>0</v>
      </c>
      <c r="K61" s="14" t="str">
        <f t="shared" si="21"/>
        <v>MUY BAJO</v>
      </c>
      <c r="L61" s="15">
        <f t="shared" si="14"/>
        <v>0</v>
      </c>
      <c r="M61" s="14" t="str">
        <f t="shared" si="15"/>
        <v>MUY BAJO</v>
      </c>
      <c r="N61" s="15">
        <f t="shared" si="16"/>
        <v>0</v>
      </c>
      <c r="O61" s="14" t="str">
        <f t="shared" si="17"/>
        <v>MUY BAJO</v>
      </c>
      <c r="P61" s="16">
        <f t="shared" si="18"/>
        <v>0</v>
      </c>
      <c r="Q61" s="16">
        <v>5</v>
      </c>
      <c r="R61" s="16">
        <f t="shared" si="19"/>
        <v>5</v>
      </c>
      <c r="S61" s="16">
        <f>+'[2]POAI 04 2025 AC'!AN52</f>
        <v>7</v>
      </c>
      <c r="T61" s="16"/>
      <c r="U61" s="16"/>
      <c r="V61" s="142"/>
    </row>
    <row r="62" spans="1:22" customFormat="1" ht="51">
      <c r="A62" s="31"/>
      <c r="B62" s="8" t="s">
        <v>73</v>
      </c>
      <c r="C62" s="47" t="s">
        <v>62</v>
      </c>
      <c r="D62" s="9" t="s">
        <v>76</v>
      </c>
      <c r="E62" s="12">
        <v>6</v>
      </c>
      <c r="F62" s="27">
        <f t="shared" si="22"/>
        <v>7</v>
      </c>
      <c r="G62" s="27">
        <v>1</v>
      </c>
      <c r="H62" s="12" t="s">
        <v>22</v>
      </c>
      <c r="I62" s="29">
        <f>+'[1]PIND 2025'!O54</f>
        <v>0</v>
      </c>
      <c r="J62" s="11">
        <f t="shared" si="20"/>
        <v>0</v>
      </c>
      <c r="K62" s="14" t="str">
        <f t="shared" si="21"/>
        <v>MUY BAJO</v>
      </c>
      <c r="L62" s="15">
        <f t="shared" si="14"/>
        <v>0</v>
      </c>
      <c r="M62" s="14" t="str">
        <f t="shared" si="15"/>
        <v>MUY BAJO</v>
      </c>
      <c r="N62" s="15">
        <f t="shared" si="16"/>
        <v>0</v>
      </c>
      <c r="O62" s="14" t="str">
        <f t="shared" si="17"/>
        <v>MUY BAJO</v>
      </c>
      <c r="P62" s="16">
        <f t="shared" ref="P62:P78" si="23">+U62+T62</f>
        <v>0</v>
      </c>
      <c r="Q62" s="16">
        <v>5</v>
      </c>
      <c r="R62" s="16">
        <f t="shared" ref="R62:R78" si="24">+Q62-P62</f>
        <v>5</v>
      </c>
      <c r="S62" s="16">
        <f>+'[2]POAI 04 2025 AC'!AN53</f>
        <v>7</v>
      </c>
      <c r="T62" s="16"/>
      <c r="U62" s="16"/>
      <c r="V62" s="142"/>
    </row>
    <row r="63" spans="1:22" customFormat="1" ht="51">
      <c r="A63" s="31"/>
      <c r="B63" s="8" t="s">
        <v>73</v>
      </c>
      <c r="C63" s="47" t="s">
        <v>63</v>
      </c>
      <c r="D63" s="9" t="s">
        <v>76</v>
      </c>
      <c r="E63" s="12">
        <v>22</v>
      </c>
      <c r="F63" s="27">
        <f t="shared" si="22"/>
        <v>24</v>
      </c>
      <c r="G63" s="27">
        <v>2</v>
      </c>
      <c r="H63" s="12" t="s">
        <v>22</v>
      </c>
      <c r="I63" s="29">
        <f>+'[1]PIND 2025'!O55</f>
        <v>3</v>
      </c>
      <c r="J63" s="11">
        <f t="shared" si="20"/>
        <v>1.5</v>
      </c>
      <c r="K63" s="14" t="str">
        <f t="shared" si="21"/>
        <v>MUY ALTO</v>
      </c>
      <c r="L63" s="15">
        <f t="shared" si="14"/>
        <v>0.9</v>
      </c>
      <c r="M63" s="14" t="str">
        <f t="shared" si="15"/>
        <v>MUY ALTO</v>
      </c>
      <c r="N63" s="15">
        <f t="shared" si="16"/>
        <v>1.35</v>
      </c>
      <c r="O63" s="14" t="str">
        <f t="shared" si="17"/>
        <v>MUY ALTO</v>
      </c>
      <c r="P63" s="16">
        <f t="shared" si="23"/>
        <v>9</v>
      </c>
      <c r="Q63" s="16">
        <v>10</v>
      </c>
      <c r="R63" s="16">
        <f t="shared" si="24"/>
        <v>1</v>
      </c>
      <c r="S63" s="16">
        <f>+'[2]POAI 04 2025 AC'!AN54</f>
        <v>13</v>
      </c>
      <c r="T63" s="16">
        <v>9</v>
      </c>
      <c r="U63" s="16"/>
      <c r="V63" s="142"/>
    </row>
    <row r="64" spans="1:22" customFormat="1" ht="51">
      <c r="A64" s="31"/>
      <c r="B64" s="8" t="s">
        <v>73</v>
      </c>
      <c r="C64" s="47" t="s">
        <v>59</v>
      </c>
      <c r="D64" s="9" t="s">
        <v>77</v>
      </c>
      <c r="E64" s="12">
        <v>1940</v>
      </c>
      <c r="F64" s="27">
        <f t="shared" si="22"/>
        <v>2190</v>
      </c>
      <c r="G64" s="27">
        <v>250</v>
      </c>
      <c r="H64" s="12" t="s">
        <v>22</v>
      </c>
      <c r="I64" s="29">
        <f>+'[1]PIND 2025'!O56</f>
        <v>119</v>
      </c>
      <c r="J64" s="11">
        <f t="shared" si="20"/>
        <v>0.47599999999999998</v>
      </c>
      <c r="K64" s="14" t="str">
        <f t="shared" si="21"/>
        <v>MEDIO</v>
      </c>
      <c r="L64" s="15">
        <f t="shared" si="14"/>
        <v>5.7142857142857143E-3</v>
      </c>
      <c r="M64" s="14" t="str">
        <f t="shared" si="15"/>
        <v>MUY BAJO</v>
      </c>
      <c r="N64" s="15">
        <f t="shared" si="16"/>
        <v>2.7199999999999998E-3</v>
      </c>
      <c r="O64" s="14" t="str">
        <f t="shared" si="17"/>
        <v>MUY BAJO</v>
      </c>
      <c r="P64" s="16">
        <f t="shared" si="23"/>
        <v>2</v>
      </c>
      <c r="Q64" s="16">
        <v>350</v>
      </c>
      <c r="R64" s="16">
        <f t="shared" si="24"/>
        <v>348</v>
      </c>
      <c r="S64" s="16">
        <f>+'[2]POAI 04 2025 AC'!AN55</f>
        <v>25</v>
      </c>
      <c r="T64" s="16">
        <v>2</v>
      </c>
      <c r="U64" s="16"/>
      <c r="V64" s="142"/>
    </row>
    <row r="65" spans="1:22" customFormat="1" ht="51">
      <c r="A65" s="31"/>
      <c r="B65" s="8" t="s">
        <v>73</v>
      </c>
      <c r="C65" s="47" t="s">
        <v>61</v>
      </c>
      <c r="D65" s="9" t="s">
        <v>77</v>
      </c>
      <c r="E65" s="12">
        <v>4</v>
      </c>
      <c r="F65" s="27">
        <f t="shared" si="22"/>
        <v>7</v>
      </c>
      <c r="G65" s="27">
        <v>3</v>
      </c>
      <c r="H65" s="12" t="s">
        <v>22</v>
      </c>
      <c r="I65" s="29">
        <f>+'[1]PIND 2025'!O57</f>
        <v>0</v>
      </c>
      <c r="J65" s="11">
        <f t="shared" si="20"/>
        <v>0</v>
      </c>
      <c r="K65" s="14" t="str">
        <f t="shared" si="21"/>
        <v>MUY BAJO</v>
      </c>
      <c r="L65" s="15">
        <f t="shared" si="14"/>
        <v>0</v>
      </c>
      <c r="M65" s="14" t="str">
        <f t="shared" si="15"/>
        <v>MUY BAJO</v>
      </c>
      <c r="N65" s="15">
        <f t="shared" si="16"/>
        <v>0</v>
      </c>
      <c r="O65" s="14" t="str">
        <f t="shared" si="17"/>
        <v>MUY BAJO</v>
      </c>
      <c r="P65" s="16">
        <f t="shared" si="23"/>
        <v>0</v>
      </c>
      <c r="Q65" s="16">
        <v>4.5</v>
      </c>
      <c r="R65" s="16">
        <f t="shared" si="24"/>
        <v>4.5</v>
      </c>
      <c r="S65" s="16">
        <f>+'[2]POAI 04 2025 AC'!AN56</f>
        <v>6</v>
      </c>
      <c r="T65" s="16"/>
      <c r="U65" s="16"/>
      <c r="V65" s="142"/>
    </row>
    <row r="66" spans="1:22" customFormat="1" ht="51">
      <c r="A66" s="31"/>
      <c r="B66" s="8" t="s">
        <v>73</v>
      </c>
      <c r="C66" s="47" t="s">
        <v>62</v>
      </c>
      <c r="D66" s="9" t="s">
        <v>77</v>
      </c>
      <c r="E66" s="12">
        <v>3</v>
      </c>
      <c r="F66" s="27">
        <f t="shared" si="22"/>
        <v>6</v>
      </c>
      <c r="G66" s="27">
        <v>3</v>
      </c>
      <c r="H66" s="12" t="s">
        <v>22</v>
      </c>
      <c r="I66" s="29">
        <f>+'[1]PIND 2025'!O58</f>
        <v>1</v>
      </c>
      <c r="J66" s="11">
        <f t="shared" si="20"/>
        <v>0.33333333333333331</v>
      </c>
      <c r="K66" s="14" t="str">
        <f t="shared" si="21"/>
        <v>BAJO</v>
      </c>
      <c r="L66" s="15">
        <f t="shared" si="14"/>
        <v>0</v>
      </c>
      <c r="M66" s="14" t="str">
        <f t="shared" si="15"/>
        <v>MUY BAJO</v>
      </c>
      <c r="N66" s="15">
        <f t="shared" si="16"/>
        <v>0</v>
      </c>
      <c r="O66" s="14" t="str">
        <f t="shared" si="17"/>
        <v>MUY BAJO</v>
      </c>
      <c r="P66" s="16">
        <f t="shared" si="23"/>
        <v>0</v>
      </c>
      <c r="Q66" s="16">
        <v>4.5</v>
      </c>
      <c r="R66" s="16">
        <f t="shared" si="24"/>
        <v>4.5</v>
      </c>
      <c r="S66" s="16">
        <f>+'[2]POAI 04 2025 AC'!AN57</f>
        <v>6</v>
      </c>
      <c r="T66" s="16"/>
      <c r="U66" s="16"/>
      <c r="V66" s="142"/>
    </row>
    <row r="67" spans="1:22" customFormat="1" ht="51">
      <c r="A67" s="31"/>
      <c r="B67" s="8" t="s">
        <v>73</v>
      </c>
      <c r="C67" s="47" t="s">
        <v>63</v>
      </c>
      <c r="D67" s="9" t="s">
        <v>77</v>
      </c>
      <c r="E67" s="12">
        <v>26</v>
      </c>
      <c r="F67" s="27">
        <f t="shared" si="22"/>
        <v>30</v>
      </c>
      <c r="G67" s="27">
        <v>4</v>
      </c>
      <c r="H67" s="12" t="s">
        <v>22</v>
      </c>
      <c r="I67" s="29">
        <f>+'[1]PIND 2025'!O59</f>
        <v>4</v>
      </c>
      <c r="J67" s="11">
        <f t="shared" si="20"/>
        <v>1</v>
      </c>
      <c r="K67" s="14" t="str">
        <f t="shared" si="21"/>
        <v>MUY ALTO</v>
      </c>
      <c r="L67" s="15">
        <f t="shared" si="14"/>
        <v>0</v>
      </c>
      <c r="M67" s="14" t="str">
        <f t="shared" si="15"/>
        <v>MUY BAJO</v>
      </c>
      <c r="N67" s="15">
        <f t="shared" si="16"/>
        <v>0</v>
      </c>
      <c r="O67" s="14" t="str">
        <f t="shared" si="17"/>
        <v>MUY BAJO</v>
      </c>
      <c r="P67" s="16">
        <f t="shared" si="23"/>
        <v>0</v>
      </c>
      <c r="Q67" s="16">
        <v>6</v>
      </c>
      <c r="R67" s="16">
        <f t="shared" si="24"/>
        <v>6</v>
      </c>
      <c r="S67" s="16">
        <f>+'[2]POAI 04 2025 AC'!AN58</f>
        <v>6</v>
      </c>
      <c r="T67" s="16"/>
      <c r="U67" s="16"/>
      <c r="V67" s="142"/>
    </row>
    <row r="68" spans="1:22" customFormat="1" ht="38.25">
      <c r="A68" s="31"/>
      <c r="B68" s="8" t="s">
        <v>73</v>
      </c>
      <c r="C68" s="47" t="s">
        <v>59</v>
      </c>
      <c r="D68" s="9" t="s">
        <v>78</v>
      </c>
      <c r="E68" s="12">
        <v>0</v>
      </c>
      <c r="F68" s="27">
        <f t="shared" si="22"/>
        <v>8</v>
      </c>
      <c r="G68" s="27">
        <v>8</v>
      </c>
      <c r="H68" s="12" t="s">
        <v>22</v>
      </c>
      <c r="I68" s="29">
        <f>+'[1]PIND 2025'!O60</f>
        <v>0</v>
      </c>
      <c r="J68" s="11">
        <f t="shared" si="20"/>
        <v>0</v>
      </c>
      <c r="K68" s="14" t="str">
        <f t="shared" si="21"/>
        <v>MUY BAJO</v>
      </c>
      <c r="L68" s="15">
        <f t="shared" si="14"/>
        <v>0</v>
      </c>
      <c r="M68" s="14" t="str">
        <f t="shared" si="15"/>
        <v>MUY BAJO</v>
      </c>
      <c r="N68" s="15">
        <f t="shared" si="16"/>
        <v>0</v>
      </c>
      <c r="O68" s="14" t="str">
        <f t="shared" si="17"/>
        <v>MUY BAJO</v>
      </c>
      <c r="P68" s="16">
        <f t="shared" si="23"/>
        <v>0</v>
      </c>
      <c r="Q68" s="16">
        <v>100</v>
      </c>
      <c r="R68" s="16">
        <f t="shared" si="24"/>
        <v>100</v>
      </c>
      <c r="S68" s="16">
        <f>+'[2]POAI 04 2025 AC'!AN59</f>
        <v>10</v>
      </c>
      <c r="T68" s="16"/>
      <c r="U68" s="16"/>
      <c r="V68" s="142"/>
    </row>
    <row r="69" spans="1:22" customFormat="1" ht="38.25">
      <c r="A69" s="31"/>
      <c r="B69" s="8" t="s">
        <v>73</v>
      </c>
      <c r="C69" s="47" t="s">
        <v>61</v>
      </c>
      <c r="D69" s="9" t="s">
        <v>78</v>
      </c>
      <c r="E69" s="12">
        <v>0</v>
      </c>
      <c r="F69" s="27">
        <f t="shared" si="22"/>
        <v>1</v>
      </c>
      <c r="G69" s="27">
        <v>1</v>
      </c>
      <c r="H69" s="12" t="s">
        <v>22</v>
      </c>
      <c r="I69" s="29">
        <f>+'[1]PIND 2025'!O61</f>
        <v>0</v>
      </c>
      <c r="J69" s="11">
        <f t="shared" si="20"/>
        <v>0</v>
      </c>
      <c r="K69" s="14" t="str">
        <f t="shared" si="21"/>
        <v>MUY BAJO</v>
      </c>
      <c r="L69" s="15">
        <f t="shared" si="14"/>
        <v>0</v>
      </c>
      <c r="M69" s="14" t="str">
        <f t="shared" si="15"/>
        <v>MUY BAJO</v>
      </c>
      <c r="N69" s="15">
        <f t="shared" si="16"/>
        <v>0</v>
      </c>
      <c r="O69" s="14" t="str">
        <f t="shared" si="17"/>
        <v>MUY BAJO</v>
      </c>
      <c r="P69" s="16">
        <f t="shared" si="23"/>
        <v>0</v>
      </c>
      <c r="Q69" s="16">
        <v>7</v>
      </c>
      <c r="R69" s="16">
        <f t="shared" si="24"/>
        <v>7</v>
      </c>
      <c r="S69" s="16">
        <f>+'[2]POAI 04 2025 AC'!AN60</f>
        <v>2</v>
      </c>
      <c r="T69" s="16"/>
      <c r="U69" s="16"/>
      <c r="V69" s="142"/>
    </row>
    <row r="70" spans="1:22" customFormat="1" ht="38.25">
      <c r="A70" s="31"/>
      <c r="B70" s="8" t="s">
        <v>73</v>
      </c>
      <c r="C70" s="47" t="s">
        <v>62</v>
      </c>
      <c r="D70" s="9" t="s">
        <v>78</v>
      </c>
      <c r="E70" s="12">
        <v>0</v>
      </c>
      <c r="F70" s="27">
        <f t="shared" si="22"/>
        <v>1</v>
      </c>
      <c r="G70" s="27">
        <v>1</v>
      </c>
      <c r="H70" s="12" t="s">
        <v>22</v>
      </c>
      <c r="I70" s="29">
        <f>+'[1]PIND 2025'!O62</f>
        <v>0</v>
      </c>
      <c r="J70" s="11">
        <f t="shared" si="20"/>
        <v>0</v>
      </c>
      <c r="K70" s="14" t="str">
        <f t="shared" si="21"/>
        <v>MUY BAJO</v>
      </c>
      <c r="L70" s="15">
        <f t="shared" si="14"/>
        <v>0</v>
      </c>
      <c r="M70" s="14" t="str">
        <f t="shared" si="15"/>
        <v>MUY BAJO</v>
      </c>
      <c r="N70" s="15">
        <f t="shared" si="16"/>
        <v>0</v>
      </c>
      <c r="O70" s="14" t="str">
        <f t="shared" si="17"/>
        <v>MUY BAJO</v>
      </c>
      <c r="P70" s="16">
        <f t="shared" si="23"/>
        <v>0</v>
      </c>
      <c r="Q70" s="16">
        <v>7</v>
      </c>
      <c r="R70" s="16">
        <f t="shared" si="24"/>
        <v>7</v>
      </c>
      <c r="S70" s="16">
        <f>+'[2]POAI 04 2025 AC'!AN61</f>
        <v>2</v>
      </c>
      <c r="T70" s="16"/>
      <c r="U70" s="16"/>
      <c r="V70" s="142"/>
    </row>
    <row r="71" spans="1:22" customFormat="1" ht="38.25">
      <c r="A71" s="31"/>
      <c r="B71" s="8" t="s">
        <v>73</v>
      </c>
      <c r="C71" s="47" t="s">
        <v>63</v>
      </c>
      <c r="D71" s="9" t="s">
        <v>78</v>
      </c>
      <c r="E71" s="12">
        <v>0</v>
      </c>
      <c r="F71" s="27">
        <f t="shared" si="22"/>
        <v>1</v>
      </c>
      <c r="G71" s="27">
        <v>1</v>
      </c>
      <c r="H71" s="12" t="s">
        <v>22</v>
      </c>
      <c r="I71" s="29">
        <f>+'[1]PIND 2025'!O63</f>
        <v>0</v>
      </c>
      <c r="J71" s="11">
        <f t="shared" si="20"/>
        <v>0</v>
      </c>
      <c r="K71" s="14" t="str">
        <f t="shared" si="21"/>
        <v>MUY BAJO</v>
      </c>
      <c r="L71" s="15">
        <f t="shared" si="14"/>
        <v>0</v>
      </c>
      <c r="M71" s="14" t="str">
        <f t="shared" si="15"/>
        <v>MUY BAJO</v>
      </c>
      <c r="N71" s="15">
        <f t="shared" si="16"/>
        <v>0</v>
      </c>
      <c r="O71" s="14" t="str">
        <f t="shared" si="17"/>
        <v>MUY BAJO</v>
      </c>
      <c r="P71" s="16">
        <f t="shared" si="23"/>
        <v>0</v>
      </c>
      <c r="Q71" s="16">
        <v>7</v>
      </c>
      <c r="R71" s="16">
        <f t="shared" si="24"/>
        <v>7</v>
      </c>
      <c r="S71" s="16">
        <f>+'[2]POAI 04 2025 AC'!AN62</f>
        <v>2</v>
      </c>
      <c r="T71" s="16"/>
      <c r="U71" s="16"/>
      <c r="V71" s="142"/>
    </row>
    <row r="72" spans="1:22" customFormat="1" ht="38.25">
      <c r="A72" s="31"/>
      <c r="B72" s="8" t="s">
        <v>79</v>
      </c>
      <c r="C72" s="47" t="s">
        <v>20</v>
      </c>
      <c r="D72" s="9" t="s">
        <v>80</v>
      </c>
      <c r="E72" s="48">
        <v>1</v>
      </c>
      <c r="F72" s="80">
        <f t="shared" si="22"/>
        <v>1.3</v>
      </c>
      <c r="G72" s="80">
        <v>0.3</v>
      </c>
      <c r="H72" s="12" t="s">
        <v>41</v>
      </c>
      <c r="I72" s="29">
        <f>+'[1]PIND 2025'!O64</f>
        <v>0</v>
      </c>
      <c r="J72" s="11">
        <f t="shared" si="20"/>
        <v>0</v>
      </c>
      <c r="K72" s="14" t="str">
        <f t="shared" si="21"/>
        <v>MUY BAJO</v>
      </c>
      <c r="L72" s="15"/>
      <c r="M72" s="14" t="s">
        <v>23</v>
      </c>
      <c r="N72" s="15"/>
      <c r="O72" s="14" t="s">
        <v>23</v>
      </c>
      <c r="P72" s="16">
        <f t="shared" si="23"/>
        <v>0</v>
      </c>
      <c r="Q72" s="16">
        <v>0</v>
      </c>
      <c r="R72" s="16">
        <f t="shared" si="24"/>
        <v>0</v>
      </c>
      <c r="S72" s="16">
        <f>+'[2]POAI 04 2025 AC'!AN63</f>
        <v>0</v>
      </c>
      <c r="T72" s="16"/>
      <c r="U72" s="16"/>
      <c r="V72" s="142"/>
    </row>
    <row r="73" spans="1:22" customFormat="1" ht="63.75">
      <c r="A73" s="31"/>
      <c r="B73" s="8" t="s">
        <v>79</v>
      </c>
      <c r="C73" s="47" t="s">
        <v>20</v>
      </c>
      <c r="D73" s="9" t="s">
        <v>81</v>
      </c>
      <c r="E73" s="48">
        <v>0</v>
      </c>
      <c r="F73" s="27">
        <f t="shared" si="22"/>
        <v>0</v>
      </c>
      <c r="G73" s="27"/>
      <c r="H73" s="12" t="s">
        <v>41</v>
      </c>
      <c r="I73" s="29">
        <f>+'[1]PIND 2025'!O65</f>
        <v>0</v>
      </c>
      <c r="J73" s="11"/>
      <c r="K73" s="14" t="s">
        <v>23</v>
      </c>
      <c r="L73" s="15"/>
      <c r="M73" s="14" t="s">
        <v>23</v>
      </c>
      <c r="N73" s="15"/>
      <c r="O73" s="14" t="s">
        <v>23</v>
      </c>
      <c r="P73" s="16">
        <f t="shared" si="23"/>
        <v>0</v>
      </c>
      <c r="Q73" s="16">
        <v>0</v>
      </c>
      <c r="R73" s="16">
        <f t="shared" si="24"/>
        <v>0</v>
      </c>
      <c r="S73" s="16">
        <f>+'[2]POAI 04 2025 AC'!AN64</f>
        <v>0</v>
      </c>
      <c r="T73" s="16"/>
      <c r="U73" s="16"/>
      <c r="V73" s="142"/>
    </row>
    <row r="74" spans="1:22" customFormat="1" ht="38.25">
      <c r="A74" s="31"/>
      <c r="B74" s="8" t="s">
        <v>82</v>
      </c>
      <c r="C74" s="47" t="s">
        <v>20</v>
      </c>
      <c r="D74" s="9" t="s">
        <v>83</v>
      </c>
      <c r="E74" s="48">
        <v>0</v>
      </c>
      <c r="F74" s="80">
        <f t="shared" si="22"/>
        <v>0</v>
      </c>
      <c r="G74" s="80"/>
      <c r="H74" s="12" t="s">
        <v>41</v>
      </c>
      <c r="I74" s="29">
        <f>+'[1]PIND 2025'!O66</f>
        <v>0</v>
      </c>
      <c r="J74" s="11"/>
      <c r="K74" s="14" t="s">
        <v>23</v>
      </c>
      <c r="L74" s="15"/>
      <c r="M74" s="14" t="s">
        <v>23</v>
      </c>
      <c r="N74" s="15"/>
      <c r="O74" s="14" t="s">
        <v>23</v>
      </c>
      <c r="P74" s="16">
        <f t="shared" si="23"/>
        <v>0</v>
      </c>
      <c r="Q74" s="16">
        <v>0</v>
      </c>
      <c r="R74" s="16">
        <f t="shared" si="24"/>
        <v>0</v>
      </c>
      <c r="S74" s="16">
        <f>+'[2]POAI 04 2025 AC'!AN65</f>
        <v>0</v>
      </c>
      <c r="T74" s="16"/>
      <c r="U74" s="16"/>
      <c r="V74" s="142"/>
    </row>
    <row r="75" spans="1:22" customFormat="1" ht="25.5">
      <c r="A75" s="31"/>
      <c r="B75" s="8" t="s">
        <v>82</v>
      </c>
      <c r="C75" s="47" t="s">
        <v>59</v>
      </c>
      <c r="D75" s="9" t="s">
        <v>84</v>
      </c>
      <c r="E75" s="48">
        <v>0</v>
      </c>
      <c r="F75" s="27">
        <f t="shared" si="22"/>
        <v>0</v>
      </c>
      <c r="G75" s="27"/>
      <c r="H75" s="12" t="s">
        <v>41</v>
      </c>
      <c r="I75" s="29">
        <f>+'[1]PIND 2025'!O67</f>
        <v>0</v>
      </c>
      <c r="J75" s="11"/>
      <c r="K75" s="14" t="s">
        <v>23</v>
      </c>
      <c r="L75" s="15"/>
      <c r="M75" s="14" t="s">
        <v>23</v>
      </c>
      <c r="N75" s="15"/>
      <c r="O75" s="14" t="s">
        <v>23</v>
      </c>
      <c r="P75" s="16">
        <f t="shared" si="23"/>
        <v>0</v>
      </c>
      <c r="Q75" s="16">
        <v>0</v>
      </c>
      <c r="R75" s="16">
        <f t="shared" si="24"/>
        <v>0</v>
      </c>
      <c r="S75" s="16">
        <f>+'[2]POAI 04 2025 AC'!AN66</f>
        <v>0</v>
      </c>
      <c r="T75" s="16"/>
      <c r="U75" s="16"/>
      <c r="V75" s="142"/>
    </row>
    <row r="76" spans="1:22" customFormat="1" ht="25.5">
      <c r="A76" s="31"/>
      <c r="B76" s="8" t="s">
        <v>82</v>
      </c>
      <c r="C76" s="47" t="s">
        <v>61</v>
      </c>
      <c r="D76" s="9" t="s">
        <v>84</v>
      </c>
      <c r="E76" s="48">
        <v>0</v>
      </c>
      <c r="F76" s="27">
        <f t="shared" si="22"/>
        <v>0</v>
      </c>
      <c r="G76" s="27"/>
      <c r="H76" s="12" t="s">
        <v>41</v>
      </c>
      <c r="I76" s="29">
        <f>+'[1]PIND 2025'!O68</f>
        <v>0</v>
      </c>
      <c r="J76" s="11"/>
      <c r="K76" s="14" t="s">
        <v>23</v>
      </c>
      <c r="L76" s="15"/>
      <c r="M76" s="14" t="s">
        <v>23</v>
      </c>
      <c r="N76" s="15"/>
      <c r="O76" s="14" t="s">
        <v>23</v>
      </c>
      <c r="P76" s="16">
        <f t="shared" si="23"/>
        <v>0</v>
      </c>
      <c r="Q76" s="16">
        <v>0</v>
      </c>
      <c r="R76" s="16">
        <f t="shared" si="24"/>
        <v>0</v>
      </c>
      <c r="S76" s="16">
        <f>+'[2]POAI 04 2025 AC'!AN67</f>
        <v>0</v>
      </c>
      <c r="T76" s="16"/>
      <c r="U76" s="16"/>
      <c r="V76" s="142"/>
    </row>
    <row r="77" spans="1:22" customFormat="1" ht="25.5">
      <c r="A77" s="31"/>
      <c r="B77" s="8" t="s">
        <v>82</v>
      </c>
      <c r="C77" s="47" t="s">
        <v>62</v>
      </c>
      <c r="D77" s="9" t="s">
        <v>84</v>
      </c>
      <c r="E77" s="48">
        <v>0</v>
      </c>
      <c r="F77" s="27">
        <f t="shared" si="22"/>
        <v>0</v>
      </c>
      <c r="G77" s="27"/>
      <c r="H77" s="12" t="s">
        <v>41</v>
      </c>
      <c r="I77" s="29">
        <f>+'[1]PIND 2025'!O69</f>
        <v>0</v>
      </c>
      <c r="J77" s="11"/>
      <c r="K77" s="14" t="s">
        <v>23</v>
      </c>
      <c r="L77" s="15"/>
      <c r="M77" s="14" t="s">
        <v>23</v>
      </c>
      <c r="N77" s="15"/>
      <c r="O77" s="14" t="s">
        <v>23</v>
      </c>
      <c r="P77" s="16">
        <f t="shared" si="23"/>
        <v>0</v>
      </c>
      <c r="Q77" s="16">
        <v>0</v>
      </c>
      <c r="R77" s="16">
        <f t="shared" si="24"/>
        <v>0</v>
      </c>
      <c r="S77" s="16">
        <f>+'[2]POAI 04 2025 AC'!AN68</f>
        <v>0</v>
      </c>
      <c r="T77" s="16"/>
      <c r="U77" s="16"/>
      <c r="V77" s="142"/>
    </row>
    <row r="78" spans="1:22" customFormat="1" ht="25.5">
      <c r="A78" s="31"/>
      <c r="B78" s="53" t="s">
        <v>82</v>
      </c>
      <c r="C78" s="54" t="s">
        <v>63</v>
      </c>
      <c r="D78" s="55" t="s">
        <v>84</v>
      </c>
      <c r="E78" s="56">
        <v>0</v>
      </c>
      <c r="F78" s="329">
        <f t="shared" si="22"/>
        <v>0</v>
      </c>
      <c r="G78" s="329"/>
      <c r="H78" s="58" t="s">
        <v>41</v>
      </c>
      <c r="I78" s="29">
        <f>+'[1]PIND 2025'!O70</f>
        <v>0</v>
      </c>
      <c r="J78" s="59"/>
      <c r="K78" s="60" t="s">
        <v>23</v>
      </c>
      <c r="L78" s="61"/>
      <c r="M78" s="60" t="s">
        <v>23</v>
      </c>
      <c r="N78" s="61"/>
      <c r="O78" s="60" t="s">
        <v>23</v>
      </c>
      <c r="P78" s="62">
        <f t="shared" si="23"/>
        <v>0</v>
      </c>
      <c r="Q78" s="62">
        <v>0</v>
      </c>
      <c r="R78" s="62">
        <f t="shared" si="24"/>
        <v>0</v>
      </c>
      <c r="S78" s="16">
        <f>+'[2]POAI 04 2025 AC'!AN69</f>
        <v>0</v>
      </c>
      <c r="T78" s="62"/>
      <c r="U78" s="62"/>
      <c r="V78" s="142"/>
    </row>
    <row r="79" spans="1:22" customFormat="1" ht="25.5">
      <c r="A79" s="31"/>
      <c r="B79" s="63" t="s">
        <v>85</v>
      </c>
      <c r="C79" s="18"/>
      <c r="D79" s="18"/>
      <c r="E79" s="64"/>
      <c r="F79" s="64"/>
      <c r="G79" s="64"/>
      <c r="H79" s="66"/>
      <c r="I79" s="67"/>
      <c r="J79" s="65">
        <f>AVERAGE(J29:J78)</f>
        <v>0.28590014775183892</v>
      </c>
      <c r="K79" s="14" t="str">
        <f t="shared" ref="K79:K97" si="25">IF(J79&lt;=20%,"MUY BAJO",IF(AND(J79&gt;20%,J79&lt;=40%),"BAJO",IF(AND(J79&gt;40%,J79&lt;=60%),"MEDIO",IF(AND(J79&gt;60%,J79&lt;=80%),"ALTO","MUY ALTO"))))</f>
        <v>BAJO</v>
      </c>
      <c r="L79" s="65">
        <f>AVERAGE(L29:L78)</f>
        <v>3.7144575474900549E-2</v>
      </c>
      <c r="M79" s="14" t="str">
        <f t="shared" ref="M79:M96" si="26">IF(L79&lt;=20%,"MUY BAJO",IF(AND(L79&gt;20%,L79&lt;=40%),"BAJO",IF(AND(L79&gt;40%,L79&lt;=60%),"MEDIO",IF(AND(L79&gt;60%,L79&lt;=80%),"ALTO","MUY ALTO"))))</f>
        <v>MUY BAJO</v>
      </c>
      <c r="N79" s="65">
        <f>AVERAGE(N29:N78)</f>
        <v>3.3712471643518503E-2</v>
      </c>
      <c r="O79" s="14" t="str">
        <f t="shared" ref="O79:O96" si="27">IF(N79&lt;=20%,"MUY BAJO",IF(AND(N79&gt;20%,N79&lt;=40%),"BAJO",IF(AND(N79&gt;40%,N79&lt;=60%),"MEDIO",IF(AND(N79&gt;60%,N79&lt;=80%),"ALTO","MUY ALTO"))))</f>
        <v>MUY BAJO</v>
      </c>
      <c r="P79" s="25">
        <f t="shared" ref="P79:U79" si="28">SUM(P29:P78)</f>
        <v>577</v>
      </c>
      <c r="Q79" s="25">
        <f t="shared" si="28"/>
        <v>5346.5</v>
      </c>
      <c r="R79" s="25">
        <f t="shared" si="28"/>
        <v>4769.5</v>
      </c>
      <c r="S79" s="25">
        <f t="shared" si="28"/>
        <v>1538</v>
      </c>
      <c r="T79" s="25">
        <f t="shared" si="28"/>
        <v>526</v>
      </c>
      <c r="U79" s="25">
        <f t="shared" si="28"/>
        <v>51</v>
      </c>
      <c r="V79" s="142"/>
    </row>
    <row r="80" spans="1:22" customFormat="1" ht="63.75">
      <c r="A80" s="31"/>
      <c r="B80" s="68" t="s">
        <v>86</v>
      </c>
      <c r="C80" s="69" t="s">
        <v>20</v>
      </c>
      <c r="D80" s="70" t="s">
        <v>87</v>
      </c>
      <c r="E80" s="49">
        <v>0</v>
      </c>
      <c r="F80" s="106">
        <f t="shared" ref="F80:F102" si="29">+E80+G80</f>
        <v>9</v>
      </c>
      <c r="G80" s="106">
        <v>9</v>
      </c>
      <c r="H80" s="49" t="s">
        <v>22</v>
      </c>
      <c r="I80" s="71">
        <f>+'[1]PIND 2025'!O71</f>
        <v>0</v>
      </c>
      <c r="J80" s="72">
        <f t="shared" ref="J80:J97" si="30">+I80/G80</f>
        <v>0</v>
      </c>
      <c r="K80" s="73" t="str">
        <f t="shared" si="25"/>
        <v>MUY BAJO</v>
      </c>
      <c r="L80" s="74">
        <f t="shared" ref="L80:L96" si="31">+P80/Q80</f>
        <v>0.44</v>
      </c>
      <c r="M80" s="73" t="str">
        <f t="shared" si="26"/>
        <v>MEDIO</v>
      </c>
      <c r="N80" s="74">
        <f t="shared" ref="N80:N96" si="32">+J80*L80</f>
        <v>0</v>
      </c>
      <c r="O80" s="73" t="str">
        <f t="shared" si="27"/>
        <v>MUY BAJO</v>
      </c>
      <c r="P80" s="75">
        <f t="shared" ref="P80:P102" si="33">+U80+T80</f>
        <v>22</v>
      </c>
      <c r="Q80" s="75">
        <v>50</v>
      </c>
      <c r="R80" s="75">
        <f t="shared" ref="R80:R102" si="34">+Q80-P80</f>
        <v>28</v>
      </c>
      <c r="S80" s="16">
        <f>+'[2]POAI 04 2025 AC'!AN70</f>
        <v>68</v>
      </c>
      <c r="T80" s="75">
        <v>3</v>
      </c>
      <c r="U80" s="75">
        <v>19</v>
      </c>
      <c r="V80" s="142"/>
    </row>
    <row r="81" spans="1:22" customFormat="1" ht="51">
      <c r="A81" s="31"/>
      <c r="B81" s="8" t="s">
        <v>88</v>
      </c>
      <c r="C81" s="47" t="s">
        <v>59</v>
      </c>
      <c r="D81" s="9" t="s">
        <v>89</v>
      </c>
      <c r="E81" s="12">
        <v>1362</v>
      </c>
      <c r="F81" s="27">
        <f t="shared" si="29"/>
        <v>1512</v>
      </c>
      <c r="G81" s="27">
        <v>150</v>
      </c>
      <c r="H81" s="12" t="s">
        <v>22</v>
      </c>
      <c r="I81" s="71">
        <f>+'[1]PIND 2025'!O72</f>
        <v>19</v>
      </c>
      <c r="J81" s="11">
        <f t="shared" si="30"/>
        <v>0.12666666666666668</v>
      </c>
      <c r="K81" s="14" t="str">
        <f t="shared" si="25"/>
        <v>MUY BAJO</v>
      </c>
      <c r="L81" s="15">
        <f t="shared" si="31"/>
        <v>5.6000000000000001E-2</v>
      </c>
      <c r="M81" s="14" t="str">
        <f t="shared" si="26"/>
        <v>MUY BAJO</v>
      </c>
      <c r="N81" s="15">
        <f t="shared" si="32"/>
        <v>7.0933333333333343E-3</v>
      </c>
      <c r="O81" s="14" t="str">
        <f t="shared" si="27"/>
        <v>MUY BAJO</v>
      </c>
      <c r="P81" s="16">
        <f t="shared" si="33"/>
        <v>14</v>
      </c>
      <c r="Q81" s="16">
        <v>250</v>
      </c>
      <c r="R81" s="16">
        <f t="shared" si="34"/>
        <v>236</v>
      </c>
      <c r="S81" s="16">
        <f>+'[2]POAI 04 2025 AC'!AN71</f>
        <v>35</v>
      </c>
      <c r="T81" s="16">
        <v>6</v>
      </c>
      <c r="U81" s="16">
        <v>8</v>
      </c>
      <c r="V81" s="142"/>
    </row>
    <row r="82" spans="1:22" customFormat="1" ht="51">
      <c r="A82" s="31"/>
      <c r="B82" s="8" t="s">
        <v>88</v>
      </c>
      <c r="C82" s="47" t="s">
        <v>61</v>
      </c>
      <c r="D82" s="9" t="s">
        <v>89</v>
      </c>
      <c r="E82" s="12">
        <v>46</v>
      </c>
      <c r="F82" s="27">
        <f t="shared" si="29"/>
        <v>51</v>
      </c>
      <c r="G82" s="27">
        <v>5</v>
      </c>
      <c r="H82" s="12" t="s">
        <v>22</v>
      </c>
      <c r="I82" s="71">
        <f>+'[1]PIND 2025'!O73</f>
        <v>0</v>
      </c>
      <c r="J82" s="11">
        <f t="shared" si="30"/>
        <v>0</v>
      </c>
      <c r="K82" s="14" t="str">
        <f t="shared" si="25"/>
        <v>MUY BAJO</v>
      </c>
      <c r="L82" s="15">
        <f t="shared" si="31"/>
        <v>0</v>
      </c>
      <c r="M82" s="14" t="str">
        <f t="shared" si="26"/>
        <v>MUY BAJO</v>
      </c>
      <c r="N82" s="15">
        <f t="shared" si="32"/>
        <v>0</v>
      </c>
      <c r="O82" s="14" t="str">
        <f t="shared" si="27"/>
        <v>MUY BAJO</v>
      </c>
      <c r="P82" s="16">
        <f t="shared" si="33"/>
        <v>0</v>
      </c>
      <c r="Q82" s="16">
        <v>10</v>
      </c>
      <c r="R82" s="16">
        <f t="shared" si="34"/>
        <v>10</v>
      </c>
      <c r="S82" s="16">
        <f>+'[2]POAI 04 2025 AC'!AN72</f>
        <v>5</v>
      </c>
      <c r="T82" s="16"/>
      <c r="U82" s="16"/>
      <c r="V82" s="142"/>
    </row>
    <row r="83" spans="1:22" customFormat="1" ht="51">
      <c r="A83" s="31"/>
      <c r="B83" s="8" t="s">
        <v>88</v>
      </c>
      <c r="C83" s="47" t="s">
        <v>62</v>
      </c>
      <c r="D83" s="9" t="s">
        <v>89</v>
      </c>
      <c r="E83" s="12">
        <v>14</v>
      </c>
      <c r="F83" s="27">
        <f t="shared" si="29"/>
        <v>17</v>
      </c>
      <c r="G83" s="27">
        <v>3</v>
      </c>
      <c r="H83" s="12" t="s">
        <v>22</v>
      </c>
      <c r="I83" s="71">
        <f>+'[1]PIND 2025'!O74</f>
        <v>0</v>
      </c>
      <c r="J83" s="11">
        <f t="shared" si="30"/>
        <v>0</v>
      </c>
      <c r="K83" s="14" t="str">
        <f t="shared" si="25"/>
        <v>MUY BAJO</v>
      </c>
      <c r="L83" s="15">
        <f t="shared" si="31"/>
        <v>0</v>
      </c>
      <c r="M83" s="14" t="str">
        <f t="shared" si="26"/>
        <v>MUY BAJO</v>
      </c>
      <c r="N83" s="15">
        <f t="shared" si="32"/>
        <v>0</v>
      </c>
      <c r="O83" s="14" t="str">
        <f t="shared" si="27"/>
        <v>MUY BAJO</v>
      </c>
      <c r="P83" s="16">
        <f t="shared" si="33"/>
        <v>0</v>
      </c>
      <c r="Q83" s="16">
        <v>5</v>
      </c>
      <c r="R83" s="16">
        <f t="shared" si="34"/>
        <v>5</v>
      </c>
      <c r="S83" s="16">
        <f>+'[2]POAI 04 2025 AC'!AN73</f>
        <v>5</v>
      </c>
      <c r="T83" s="16"/>
      <c r="U83" s="16"/>
      <c r="V83" s="142"/>
    </row>
    <row r="84" spans="1:22" customFormat="1" ht="51">
      <c r="A84" s="31"/>
      <c r="B84" s="8" t="s">
        <v>88</v>
      </c>
      <c r="C84" s="47" t="s">
        <v>63</v>
      </c>
      <c r="D84" s="9" t="s">
        <v>89</v>
      </c>
      <c r="E84" s="12">
        <v>54</v>
      </c>
      <c r="F84" s="27">
        <f t="shared" si="29"/>
        <v>62</v>
      </c>
      <c r="G84" s="27">
        <v>8</v>
      </c>
      <c r="H84" s="12" t="s">
        <v>22</v>
      </c>
      <c r="I84" s="71">
        <f>+'[1]PIND 2025'!O75</f>
        <v>0</v>
      </c>
      <c r="J84" s="11">
        <f t="shared" si="30"/>
        <v>0</v>
      </c>
      <c r="K84" s="14" t="str">
        <f t="shared" si="25"/>
        <v>MUY BAJO</v>
      </c>
      <c r="L84" s="15">
        <f t="shared" si="31"/>
        <v>0</v>
      </c>
      <c r="M84" s="14" t="str">
        <f t="shared" si="26"/>
        <v>MUY BAJO</v>
      </c>
      <c r="N84" s="15">
        <f t="shared" si="32"/>
        <v>0</v>
      </c>
      <c r="O84" s="14" t="str">
        <f t="shared" si="27"/>
        <v>MUY BAJO</v>
      </c>
      <c r="P84" s="16">
        <f t="shared" si="33"/>
        <v>0</v>
      </c>
      <c r="Q84" s="16">
        <v>13</v>
      </c>
      <c r="R84" s="16">
        <f t="shared" si="34"/>
        <v>13</v>
      </c>
      <c r="S84" s="16">
        <f>+'[2]POAI 04 2025 AC'!AN74</f>
        <v>5</v>
      </c>
      <c r="T84" s="16"/>
      <c r="U84" s="16"/>
      <c r="V84" s="142"/>
    </row>
    <row r="85" spans="1:22" customFormat="1" ht="51">
      <c r="A85" s="31"/>
      <c r="B85" s="8" t="s">
        <v>88</v>
      </c>
      <c r="C85" s="47" t="s">
        <v>59</v>
      </c>
      <c r="D85" s="9" t="s">
        <v>90</v>
      </c>
      <c r="E85" s="49">
        <v>1942</v>
      </c>
      <c r="F85" s="106">
        <f t="shared" si="29"/>
        <v>1962</v>
      </c>
      <c r="G85" s="106">
        <v>20</v>
      </c>
      <c r="H85" s="49" t="s">
        <v>22</v>
      </c>
      <c r="I85" s="71">
        <f>+'[1]PIND 2025'!O76</f>
        <v>105</v>
      </c>
      <c r="J85" s="11">
        <f t="shared" si="30"/>
        <v>5.25</v>
      </c>
      <c r="K85" s="14" t="str">
        <f t="shared" si="25"/>
        <v>MUY ALTO</v>
      </c>
      <c r="L85" s="15">
        <f t="shared" si="31"/>
        <v>0</v>
      </c>
      <c r="M85" s="14" t="str">
        <f t="shared" si="26"/>
        <v>MUY BAJO</v>
      </c>
      <c r="N85" s="15">
        <f t="shared" si="32"/>
        <v>0</v>
      </c>
      <c r="O85" s="14" t="str">
        <f t="shared" si="27"/>
        <v>MUY BAJO</v>
      </c>
      <c r="P85" s="16">
        <f t="shared" si="33"/>
        <v>0</v>
      </c>
      <c r="Q85" s="16">
        <v>20</v>
      </c>
      <c r="R85" s="16">
        <f t="shared" si="34"/>
        <v>20</v>
      </c>
      <c r="S85" s="16">
        <f>+'[2]POAI 04 2025 AC'!AN75</f>
        <v>25</v>
      </c>
      <c r="T85" s="16"/>
      <c r="U85" s="16"/>
      <c r="V85" s="142"/>
    </row>
    <row r="86" spans="1:22" customFormat="1" ht="51">
      <c r="A86" s="31"/>
      <c r="B86" s="8" t="s">
        <v>88</v>
      </c>
      <c r="C86" s="47" t="s">
        <v>61</v>
      </c>
      <c r="D86" s="9" t="s">
        <v>90</v>
      </c>
      <c r="E86" s="12">
        <v>46</v>
      </c>
      <c r="F86" s="27">
        <f t="shared" si="29"/>
        <v>52</v>
      </c>
      <c r="G86" s="27">
        <v>6</v>
      </c>
      <c r="H86" s="12" t="s">
        <v>22</v>
      </c>
      <c r="I86" s="71">
        <f>+'[1]PIND 2025'!O77</f>
        <v>4</v>
      </c>
      <c r="J86" s="11">
        <f t="shared" si="30"/>
        <v>0.66666666666666663</v>
      </c>
      <c r="K86" s="14" t="str">
        <f t="shared" si="25"/>
        <v>ALTO</v>
      </c>
      <c r="L86" s="15">
        <f t="shared" si="31"/>
        <v>0</v>
      </c>
      <c r="M86" s="14" t="str">
        <f t="shared" si="26"/>
        <v>MUY BAJO</v>
      </c>
      <c r="N86" s="15">
        <f t="shared" si="32"/>
        <v>0</v>
      </c>
      <c r="O86" s="14" t="str">
        <f t="shared" si="27"/>
        <v>MUY BAJO</v>
      </c>
      <c r="P86" s="16">
        <f t="shared" si="33"/>
        <v>0</v>
      </c>
      <c r="Q86" s="16">
        <v>6</v>
      </c>
      <c r="R86" s="16">
        <f t="shared" si="34"/>
        <v>6</v>
      </c>
      <c r="S86" s="16">
        <f>+'[2]POAI 04 2025 AC'!AN76</f>
        <v>4</v>
      </c>
      <c r="T86" s="16"/>
      <c r="U86" s="16"/>
      <c r="V86" s="142"/>
    </row>
    <row r="87" spans="1:22" customFormat="1" ht="51">
      <c r="A87" s="31"/>
      <c r="B87" s="8" t="s">
        <v>88</v>
      </c>
      <c r="C87" s="47" t="s">
        <v>62</v>
      </c>
      <c r="D87" s="9" t="s">
        <v>90</v>
      </c>
      <c r="E87" s="12">
        <v>14</v>
      </c>
      <c r="F87" s="27">
        <f t="shared" si="29"/>
        <v>17</v>
      </c>
      <c r="G87" s="27">
        <v>3</v>
      </c>
      <c r="H87" s="12" t="s">
        <v>22</v>
      </c>
      <c r="I87" s="71">
        <f>+'[1]PIND 2025'!O78</f>
        <v>1</v>
      </c>
      <c r="J87" s="11">
        <f t="shared" si="30"/>
        <v>0.33333333333333331</v>
      </c>
      <c r="K87" s="14" t="str">
        <f t="shared" si="25"/>
        <v>BAJO</v>
      </c>
      <c r="L87" s="15">
        <f t="shared" si="31"/>
        <v>0</v>
      </c>
      <c r="M87" s="14" t="str">
        <f t="shared" si="26"/>
        <v>MUY BAJO</v>
      </c>
      <c r="N87" s="15">
        <f t="shared" si="32"/>
        <v>0</v>
      </c>
      <c r="O87" s="14" t="str">
        <f t="shared" si="27"/>
        <v>MUY BAJO</v>
      </c>
      <c r="P87" s="16">
        <f t="shared" si="33"/>
        <v>0</v>
      </c>
      <c r="Q87" s="16">
        <v>3</v>
      </c>
      <c r="R87" s="16">
        <f t="shared" si="34"/>
        <v>3</v>
      </c>
      <c r="S87" s="16">
        <f>+'[2]POAI 04 2025 AC'!AN77</f>
        <v>2</v>
      </c>
      <c r="T87" s="16"/>
      <c r="U87" s="16"/>
      <c r="V87" s="142"/>
    </row>
    <row r="88" spans="1:22" customFormat="1" ht="51">
      <c r="A88" s="31"/>
      <c r="B88" s="8" t="s">
        <v>88</v>
      </c>
      <c r="C88" s="47" t="s">
        <v>63</v>
      </c>
      <c r="D88" s="9" t="s">
        <v>90</v>
      </c>
      <c r="E88" s="12">
        <v>54</v>
      </c>
      <c r="F88" s="27">
        <f t="shared" si="29"/>
        <v>60</v>
      </c>
      <c r="G88" s="27">
        <v>6</v>
      </c>
      <c r="H88" s="12" t="s">
        <v>22</v>
      </c>
      <c r="I88" s="71">
        <f>+'[1]PIND 2025'!O79</f>
        <v>22</v>
      </c>
      <c r="J88" s="11">
        <f t="shared" si="30"/>
        <v>3.6666666666666665</v>
      </c>
      <c r="K88" s="14" t="str">
        <f t="shared" si="25"/>
        <v>MUY ALTO</v>
      </c>
      <c r="L88" s="15">
        <f t="shared" si="31"/>
        <v>0</v>
      </c>
      <c r="M88" s="14" t="str">
        <f t="shared" si="26"/>
        <v>MUY BAJO</v>
      </c>
      <c r="N88" s="15">
        <f t="shared" si="32"/>
        <v>0</v>
      </c>
      <c r="O88" s="14" t="str">
        <f t="shared" si="27"/>
        <v>MUY BAJO</v>
      </c>
      <c r="P88" s="16">
        <f t="shared" si="33"/>
        <v>0</v>
      </c>
      <c r="Q88" s="16">
        <v>6</v>
      </c>
      <c r="R88" s="16">
        <f t="shared" si="34"/>
        <v>6</v>
      </c>
      <c r="S88" s="16">
        <f>+'[2]POAI 04 2025 AC'!AN78</f>
        <v>4</v>
      </c>
      <c r="T88" s="16"/>
      <c r="U88" s="16"/>
      <c r="V88" s="142"/>
    </row>
    <row r="89" spans="1:22" customFormat="1" ht="51">
      <c r="A89" s="31"/>
      <c r="B89" s="8" t="s">
        <v>88</v>
      </c>
      <c r="C89" s="47" t="s">
        <v>59</v>
      </c>
      <c r="D89" s="9" t="s">
        <v>91</v>
      </c>
      <c r="E89" s="12">
        <v>157</v>
      </c>
      <c r="F89" s="27">
        <f t="shared" si="29"/>
        <v>177</v>
      </c>
      <c r="G89" s="27">
        <v>20</v>
      </c>
      <c r="H89" s="12" t="s">
        <v>22</v>
      </c>
      <c r="I89" s="71">
        <f>+'[1]PIND 2025'!O80</f>
        <v>3</v>
      </c>
      <c r="J89" s="11">
        <f t="shared" si="30"/>
        <v>0.15</v>
      </c>
      <c r="K89" s="14" t="str">
        <f t="shared" si="25"/>
        <v>MUY BAJO</v>
      </c>
      <c r="L89" s="15">
        <f t="shared" si="31"/>
        <v>0.4</v>
      </c>
      <c r="M89" s="14" t="str">
        <f t="shared" si="26"/>
        <v>BAJO</v>
      </c>
      <c r="N89" s="15">
        <f t="shared" si="32"/>
        <v>0.06</v>
      </c>
      <c r="O89" s="14" t="str">
        <f t="shared" si="27"/>
        <v>MUY BAJO</v>
      </c>
      <c r="P89" s="16">
        <f t="shared" si="33"/>
        <v>12</v>
      </c>
      <c r="Q89" s="16">
        <v>30</v>
      </c>
      <c r="R89" s="16">
        <f t="shared" si="34"/>
        <v>18</v>
      </c>
      <c r="S89" s="16">
        <f>+'[2]POAI 04 2025 AC'!AN79</f>
        <v>25</v>
      </c>
      <c r="T89" s="16">
        <v>12</v>
      </c>
      <c r="U89" s="16"/>
      <c r="V89" s="142"/>
    </row>
    <row r="90" spans="1:22" customFormat="1" ht="51">
      <c r="A90" s="31"/>
      <c r="B90" s="8" t="s">
        <v>88</v>
      </c>
      <c r="C90" s="47" t="s">
        <v>61</v>
      </c>
      <c r="D90" s="9" t="s">
        <v>91</v>
      </c>
      <c r="E90" s="12">
        <v>46</v>
      </c>
      <c r="F90" s="27">
        <f t="shared" si="29"/>
        <v>51</v>
      </c>
      <c r="G90" s="27">
        <v>5</v>
      </c>
      <c r="H90" s="12" t="s">
        <v>22</v>
      </c>
      <c r="I90" s="71">
        <f>+'[1]PIND 2025'!O81</f>
        <v>0</v>
      </c>
      <c r="J90" s="11">
        <f t="shared" si="30"/>
        <v>0</v>
      </c>
      <c r="K90" s="14" t="str">
        <f t="shared" si="25"/>
        <v>MUY BAJO</v>
      </c>
      <c r="L90" s="15">
        <f t="shared" si="31"/>
        <v>0</v>
      </c>
      <c r="M90" s="14" t="str">
        <f t="shared" si="26"/>
        <v>MUY BAJO</v>
      </c>
      <c r="N90" s="15">
        <f t="shared" si="32"/>
        <v>0</v>
      </c>
      <c r="O90" s="14" t="str">
        <f t="shared" si="27"/>
        <v>MUY BAJO</v>
      </c>
      <c r="P90" s="16">
        <f t="shared" si="33"/>
        <v>0</v>
      </c>
      <c r="Q90" s="16">
        <v>7.5</v>
      </c>
      <c r="R90" s="16">
        <f t="shared" si="34"/>
        <v>7.5</v>
      </c>
      <c r="S90" s="16">
        <f>+'[2]POAI 04 2025 AC'!AN80</f>
        <v>4</v>
      </c>
      <c r="T90" s="16"/>
      <c r="U90" s="16"/>
      <c r="V90" s="142"/>
    </row>
    <row r="91" spans="1:22" customFormat="1" ht="51">
      <c r="A91" s="31"/>
      <c r="B91" s="8" t="s">
        <v>88</v>
      </c>
      <c r="C91" s="47" t="s">
        <v>62</v>
      </c>
      <c r="D91" s="9" t="s">
        <v>91</v>
      </c>
      <c r="E91" s="12">
        <v>14</v>
      </c>
      <c r="F91" s="27">
        <f t="shared" si="29"/>
        <v>16</v>
      </c>
      <c r="G91" s="27">
        <v>2</v>
      </c>
      <c r="H91" s="12" t="s">
        <v>22</v>
      </c>
      <c r="I91" s="71">
        <f>+'[1]PIND 2025'!O82</f>
        <v>0</v>
      </c>
      <c r="J91" s="11">
        <f t="shared" si="30"/>
        <v>0</v>
      </c>
      <c r="K91" s="14" t="str">
        <f t="shared" si="25"/>
        <v>MUY BAJO</v>
      </c>
      <c r="L91" s="15">
        <f t="shared" si="31"/>
        <v>0</v>
      </c>
      <c r="M91" s="14" t="str">
        <f t="shared" si="26"/>
        <v>MUY BAJO</v>
      </c>
      <c r="N91" s="15">
        <f t="shared" si="32"/>
        <v>0</v>
      </c>
      <c r="O91" s="14" t="str">
        <f t="shared" si="27"/>
        <v>MUY BAJO</v>
      </c>
      <c r="P91" s="16">
        <f t="shared" si="33"/>
        <v>0</v>
      </c>
      <c r="Q91" s="16">
        <v>3</v>
      </c>
      <c r="R91" s="16">
        <f t="shared" si="34"/>
        <v>3</v>
      </c>
      <c r="S91" s="16">
        <f>+'[2]POAI 04 2025 AC'!AN81</f>
        <v>2</v>
      </c>
      <c r="T91" s="16"/>
      <c r="U91" s="16"/>
      <c r="V91" s="142"/>
    </row>
    <row r="92" spans="1:22" customFormat="1" ht="51">
      <c r="A92" s="31"/>
      <c r="B92" s="8" t="s">
        <v>88</v>
      </c>
      <c r="C92" s="47" t="s">
        <v>63</v>
      </c>
      <c r="D92" s="9" t="s">
        <v>91</v>
      </c>
      <c r="E92" s="12">
        <v>54</v>
      </c>
      <c r="F92" s="27">
        <f t="shared" si="29"/>
        <v>61</v>
      </c>
      <c r="G92" s="27">
        <v>7</v>
      </c>
      <c r="H92" s="12" t="s">
        <v>22</v>
      </c>
      <c r="I92" s="71">
        <f>+'[1]PIND 2025'!O83</f>
        <v>0</v>
      </c>
      <c r="J92" s="11">
        <f t="shared" si="30"/>
        <v>0</v>
      </c>
      <c r="K92" s="14" t="str">
        <f t="shared" si="25"/>
        <v>MUY BAJO</v>
      </c>
      <c r="L92" s="15">
        <f t="shared" si="31"/>
        <v>0</v>
      </c>
      <c r="M92" s="14" t="str">
        <f t="shared" si="26"/>
        <v>MUY BAJO</v>
      </c>
      <c r="N92" s="15">
        <f t="shared" si="32"/>
        <v>0</v>
      </c>
      <c r="O92" s="14" t="str">
        <f t="shared" si="27"/>
        <v>MUY BAJO</v>
      </c>
      <c r="P92" s="16">
        <f t="shared" si="33"/>
        <v>0</v>
      </c>
      <c r="Q92" s="16">
        <v>10.5</v>
      </c>
      <c r="R92" s="16">
        <f t="shared" si="34"/>
        <v>10.5</v>
      </c>
      <c r="S92" s="16">
        <f>+'[2]POAI 04 2025 AC'!AN82</f>
        <v>5</v>
      </c>
      <c r="T92" s="16"/>
      <c r="U92" s="16"/>
      <c r="V92" s="142"/>
    </row>
    <row r="93" spans="1:22" customFormat="1" ht="51">
      <c r="A93" s="31"/>
      <c r="B93" s="8" t="s">
        <v>88</v>
      </c>
      <c r="C93" s="47" t="s">
        <v>59</v>
      </c>
      <c r="D93" s="9" t="s">
        <v>92</v>
      </c>
      <c r="E93" s="12">
        <v>134</v>
      </c>
      <c r="F93" s="27">
        <f t="shared" si="29"/>
        <v>154</v>
      </c>
      <c r="G93" s="27">
        <v>20</v>
      </c>
      <c r="H93" s="12" t="s">
        <v>22</v>
      </c>
      <c r="I93" s="71">
        <f>+'[1]PIND 2025'!O84</f>
        <v>45</v>
      </c>
      <c r="J93" s="11">
        <f t="shared" si="30"/>
        <v>2.25</v>
      </c>
      <c r="K93" s="14" t="str">
        <f t="shared" si="25"/>
        <v>MUY ALTO</v>
      </c>
      <c r="L93" s="15">
        <f t="shared" si="31"/>
        <v>0</v>
      </c>
      <c r="M93" s="14" t="str">
        <f t="shared" si="26"/>
        <v>MUY BAJO</v>
      </c>
      <c r="N93" s="15">
        <f t="shared" si="32"/>
        <v>0</v>
      </c>
      <c r="O93" s="14" t="str">
        <f t="shared" si="27"/>
        <v>MUY BAJO</v>
      </c>
      <c r="P93" s="16">
        <f t="shared" si="33"/>
        <v>0</v>
      </c>
      <c r="Q93" s="16">
        <v>20</v>
      </c>
      <c r="R93" s="16">
        <f t="shared" si="34"/>
        <v>20</v>
      </c>
      <c r="S93" s="16">
        <f>+'[2]POAI 04 2025 AC'!AN83</f>
        <v>15</v>
      </c>
      <c r="T93" s="16"/>
      <c r="U93" s="16"/>
      <c r="V93" s="142"/>
    </row>
    <row r="94" spans="1:22" customFormat="1" ht="51">
      <c r="A94" s="31"/>
      <c r="B94" s="8" t="s">
        <v>88</v>
      </c>
      <c r="C94" s="47" t="s">
        <v>61</v>
      </c>
      <c r="D94" s="9" t="s">
        <v>92</v>
      </c>
      <c r="E94" s="12">
        <v>0</v>
      </c>
      <c r="F94" s="27">
        <f t="shared" si="29"/>
        <v>2</v>
      </c>
      <c r="G94" s="27">
        <v>2</v>
      </c>
      <c r="H94" s="12" t="s">
        <v>22</v>
      </c>
      <c r="I94" s="71">
        <f>+'[1]PIND 2025'!O85</f>
        <v>0</v>
      </c>
      <c r="J94" s="11">
        <f t="shared" si="30"/>
        <v>0</v>
      </c>
      <c r="K94" s="14" t="str">
        <f t="shared" si="25"/>
        <v>MUY BAJO</v>
      </c>
      <c r="L94" s="15">
        <f t="shared" si="31"/>
        <v>0</v>
      </c>
      <c r="M94" s="14" t="str">
        <f t="shared" si="26"/>
        <v>MUY BAJO</v>
      </c>
      <c r="N94" s="15">
        <f t="shared" si="32"/>
        <v>0</v>
      </c>
      <c r="O94" s="14" t="str">
        <f t="shared" si="27"/>
        <v>MUY BAJO</v>
      </c>
      <c r="P94" s="16">
        <f t="shared" si="33"/>
        <v>0</v>
      </c>
      <c r="Q94" s="16">
        <v>2</v>
      </c>
      <c r="R94" s="16">
        <f t="shared" si="34"/>
        <v>2</v>
      </c>
      <c r="S94" s="16">
        <f>+'[2]POAI 04 2025 AC'!AN84</f>
        <v>1</v>
      </c>
      <c r="T94" s="16"/>
      <c r="U94" s="16"/>
      <c r="V94" s="142"/>
    </row>
    <row r="95" spans="1:22" customFormat="1" ht="51">
      <c r="A95" s="31"/>
      <c r="B95" s="8" t="s">
        <v>88</v>
      </c>
      <c r="C95" s="47" t="s">
        <v>62</v>
      </c>
      <c r="D95" s="9" t="s">
        <v>92</v>
      </c>
      <c r="E95" s="12">
        <v>0</v>
      </c>
      <c r="F95" s="27">
        <f t="shared" si="29"/>
        <v>2</v>
      </c>
      <c r="G95" s="27">
        <v>2</v>
      </c>
      <c r="H95" s="12" t="s">
        <v>22</v>
      </c>
      <c r="I95" s="71">
        <f>+'[1]PIND 2025'!O86</f>
        <v>0</v>
      </c>
      <c r="J95" s="11">
        <f t="shared" si="30"/>
        <v>0</v>
      </c>
      <c r="K95" s="14" t="str">
        <f t="shared" si="25"/>
        <v>MUY BAJO</v>
      </c>
      <c r="L95" s="15">
        <f t="shared" si="31"/>
        <v>0</v>
      </c>
      <c r="M95" s="14" t="str">
        <f t="shared" si="26"/>
        <v>MUY BAJO</v>
      </c>
      <c r="N95" s="15">
        <f t="shared" si="32"/>
        <v>0</v>
      </c>
      <c r="O95" s="14" t="str">
        <f t="shared" si="27"/>
        <v>MUY BAJO</v>
      </c>
      <c r="P95" s="16">
        <f t="shared" si="33"/>
        <v>0</v>
      </c>
      <c r="Q95" s="16">
        <v>2</v>
      </c>
      <c r="R95" s="16">
        <f t="shared" si="34"/>
        <v>2</v>
      </c>
      <c r="S95" s="16">
        <f>+'[2]POAI 04 2025 AC'!AN85</f>
        <v>1</v>
      </c>
      <c r="T95" s="16"/>
      <c r="U95" s="16"/>
      <c r="V95" s="142"/>
    </row>
    <row r="96" spans="1:22" customFormat="1" ht="51">
      <c r="A96" s="31"/>
      <c r="B96" s="8" t="s">
        <v>88</v>
      </c>
      <c r="C96" s="47" t="s">
        <v>63</v>
      </c>
      <c r="D96" s="9" t="s">
        <v>92</v>
      </c>
      <c r="E96" s="12">
        <v>0</v>
      </c>
      <c r="F96" s="27">
        <f t="shared" si="29"/>
        <v>4</v>
      </c>
      <c r="G96" s="27">
        <v>4</v>
      </c>
      <c r="H96" s="12" t="s">
        <v>22</v>
      </c>
      <c r="I96" s="71">
        <f>+'[1]PIND 2025'!O87</f>
        <v>0</v>
      </c>
      <c r="J96" s="11">
        <f t="shared" si="30"/>
        <v>0</v>
      </c>
      <c r="K96" s="14" t="str">
        <f t="shared" si="25"/>
        <v>MUY BAJO</v>
      </c>
      <c r="L96" s="15">
        <f t="shared" si="31"/>
        <v>0</v>
      </c>
      <c r="M96" s="14" t="str">
        <f t="shared" si="26"/>
        <v>MUY BAJO</v>
      </c>
      <c r="N96" s="15">
        <f t="shared" si="32"/>
        <v>0</v>
      </c>
      <c r="O96" s="14" t="str">
        <f t="shared" si="27"/>
        <v>MUY BAJO</v>
      </c>
      <c r="P96" s="16">
        <f t="shared" si="33"/>
        <v>0</v>
      </c>
      <c r="Q96" s="16">
        <v>4</v>
      </c>
      <c r="R96" s="16">
        <f t="shared" si="34"/>
        <v>4</v>
      </c>
      <c r="S96" s="16">
        <f>+'[2]POAI 04 2025 AC'!AN86</f>
        <v>2</v>
      </c>
      <c r="T96" s="16"/>
      <c r="U96" s="16"/>
      <c r="V96" s="142"/>
    </row>
    <row r="97" spans="1:22" customFormat="1" ht="38.25">
      <c r="A97" s="31"/>
      <c r="B97" s="8" t="s">
        <v>88</v>
      </c>
      <c r="C97" s="47" t="s">
        <v>59</v>
      </c>
      <c r="D97" s="9" t="s">
        <v>93</v>
      </c>
      <c r="E97" s="12">
        <v>0</v>
      </c>
      <c r="F97" s="27">
        <f t="shared" si="29"/>
        <v>8</v>
      </c>
      <c r="G97" s="27">
        <v>8</v>
      </c>
      <c r="H97" s="12" t="s">
        <v>22</v>
      </c>
      <c r="I97" s="71">
        <f>+'[1]PIND 2025'!O88</f>
        <v>3</v>
      </c>
      <c r="J97" s="11">
        <f t="shared" si="30"/>
        <v>0.375</v>
      </c>
      <c r="K97" s="14" t="str">
        <f t="shared" si="25"/>
        <v>BAJO</v>
      </c>
      <c r="L97" s="15"/>
      <c r="M97" s="14" t="s">
        <v>23</v>
      </c>
      <c r="N97" s="15"/>
      <c r="O97" s="14" t="s">
        <v>23</v>
      </c>
      <c r="P97" s="16">
        <f t="shared" si="33"/>
        <v>0</v>
      </c>
      <c r="Q97" s="16">
        <v>0</v>
      </c>
      <c r="R97" s="16">
        <f t="shared" si="34"/>
        <v>0</v>
      </c>
      <c r="S97" s="16">
        <f>+'[2]POAI 04 2025 AC'!AN87</f>
        <v>0</v>
      </c>
      <c r="T97" s="16"/>
      <c r="U97" s="16"/>
      <c r="V97" s="142"/>
    </row>
    <row r="98" spans="1:22" customFormat="1" ht="38.25">
      <c r="A98" s="31"/>
      <c r="B98" s="8" t="s">
        <v>88</v>
      </c>
      <c r="C98" s="47" t="s">
        <v>61</v>
      </c>
      <c r="D98" s="9" t="s">
        <v>93</v>
      </c>
      <c r="E98" s="12">
        <v>0</v>
      </c>
      <c r="F98" s="27">
        <f t="shared" si="29"/>
        <v>0</v>
      </c>
      <c r="G98" s="27"/>
      <c r="H98" s="12" t="s">
        <v>22</v>
      </c>
      <c r="I98" s="71">
        <f>+'[1]PIND 2025'!O89</f>
        <v>0</v>
      </c>
      <c r="J98" s="11"/>
      <c r="K98" s="14" t="s">
        <v>23</v>
      </c>
      <c r="L98" s="15"/>
      <c r="M98" s="14" t="s">
        <v>23</v>
      </c>
      <c r="N98" s="15"/>
      <c r="O98" s="14" t="s">
        <v>23</v>
      </c>
      <c r="P98" s="16">
        <f t="shared" si="33"/>
        <v>0</v>
      </c>
      <c r="Q98" s="16">
        <v>0</v>
      </c>
      <c r="R98" s="16">
        <f t="shared" si="34"/>
        <v>0</v>
      </c>
      <c r="S98" s="16">
        <f>+'[2]POAI 04 2025 AC'!AN88</f>
        <v>0</v>
      </c>
      <c r="T98" s="16"/>
      <c r="U98" s="16"/>
      <c r="V98" s="142"/>
    </row>
    <row r="99" spans="1:22" customFormat="1" ht="38.25">
      <c r="A99" s="31"/>
      <c r="B99" s="8" t="s">
        <v>88</v>
      </c>
      <c r="C99" s="47" t="s">
        <v>62</v>
      </c>
      <c r="D99" s="9" t="s">
        <v>93</v>
      </c>
      <c r="E99" s="12">
        <v>0</v>
      </c>
      <c r="F99" s="27">
        <f t="shared" si="29"/>
        <v>0</v>
      </c>
      <c r="G99" s="27"/>
      <c r="H99" s="12" t="s">
        <v>22</v>
      </c>
      <c r="I99" s="71">
        <f>+'[1]PIND 2025'!O90</f>
        <v>0</v>
      </c>
      <c r="J99" s="11"/>
      <c r="K99" s="14" t="s">
        <v>23</v>
      </c>
      <c r="L99" s="15"/>
      <c r="M99" s="14" t="s">
        <v>23</v>
      </c>
      <c r="N99" s="15"/>
      <c r="O99" s="14" t="s">
        <v>23</v>
      </c>
      <c r="P99" s="16">
        <f t="shared" si="33"/>
        <v>0</v>
      </c>
      <c r="Q99" s="16">
        <v>0</v>
      </c>
      <c r="R99" s="16">
        <f t="shared" si="34"/>
        <v>0</v>
      </c>
      <c r="S99" s="16">
        <f>+'[2]POAI 04 2025 AC'!AN89</f>
        <v>0</v>
      </c>
      <c r="T99" s="16"/>
      <c r="U99" s="16"/>
      <c r="V99" s="142"/>
    </row>
    <row r="100" spans="1:22" customFormat="1" ht="38.25">
      <c r="A100" s="31"/>
      <c r="B100" s="8" t="s">
        <v>88</v>
      </c>
      <c r="C100" s="47" t="s">
        <v>63</v>
      </c>
      <c r="D100" s="9" t="s">
        <v>93</v>
      </c>
      <c r="E100" s="12">
        <v>0</v>
      </c>
      <c r="F100" s="27">
        <f t="shared" si="29"/>
        <v>1</v>
      </c>
      <c r="G100" s="27">
        <v>1</v>
      </c>
      <c r="H100" s="12" t="s">
        <v>22</v>
      </c>
      <c r="I100" s="71">
        <f>+'[1]PIND 2025'!O91</f>
        <v>0</v>
      </c>
      <c r="J100" s="11">
        <f>+I100/G100</f>
        <v>0</v>
      </c>
      <c r="K100" s="14" t="str">
        <f t="shared" ref="K100:K129" si="35">IF(J100&lt;=20%,"MUY BAJO",IF(AND(J100&gt;20%,J100&lt;=40%),"BAJO",IF(AND(J100&gt;40%,J100&lt;=60%),"MEDIO",IF(AND(J100&gt;60%,J100&lt;=80%),"ALTO","MUY ALTO"))))</f>
        <v>MUY BAJO</v>
      </c>
      <c r="L100" s="15"/>
      <c r="M100" s="14" t="s">
        <v>23</v>
      </c>
      <c r="N100" s="15"/>
      <c r="O100" s="14" t="s">
        <v>23</v>
      </c>
      <c r="P100" s="16">
        <f t="shared" si="33"/>
        <v>0</v>
      </c>
      <c r="Q100" s="16">
        <v>0</v>
      </c>
      <c r="R100" s="16">
        <f t="shared" si="34"/>
        <v>0</v>
      </c>
      <c r="S100" s="16">
        <f>+'[2]POAI 04 2025 AC'!AN90</f>
        <v>0</v>
      </c>
      <c r="T100" s="16"/>
      <c r="U100" s="16"/>
      <c r="V100" s="142"/>
    </row>
    <row r="101" spans="1:22" customFormat="1" ht="38.25">
      <c r="A101" s="31"/>
      <c r="B101" s="8" t="s">
        <v>94</v>
      </c>
      <c r="C101" s="47" t="s">
        <v>20</v>
      </c>
      <c r="D101" s="9" t="s">
        <v>95</v>
      </c>
      <c r="E101" s="12">
        <v>1</v>
      </c>
      <c r="F101" s="27">
        <f t="shared" si="29"/>
        <v>3</v>
      </c>
      <c r="G101" s="27">
        <v>2</v>
      </c>
      <c r="H101" s="12" t="s">
        <v>22</v>
      </c>
      <c r="I101" s="71">
        <f>+'[1]PIND 2025'!O92</f>
        <v>1</v>
      </c>
      <c r="J101" s="11">
        <f>+I101/G101</f>
        <v>0.5</v>
      </c>
      <c r="K101" s="14" t="str">
        <f t="shared" si="35"/>
        <v>MEDIO</v>
      </c>
      <c r="L101" s="15"/>
      <c r="M101" s="14" t="s">
        <v>23</v>
      </c>
      <c r="N101" s="15"/>
      <c r="O101" s="14" t="s">
        <v>23</v>
      </c>
      <c r="P101" s="16">
        <f t="shared" si="33"/>
        <v>0</v>
      </c>
      <c r="Q101" s="16">
        <v>0</v>
      </c>
      <c r="R101" s="16">
        <f t="shared" si="34"/>
        <v>0</v>
      </c>
      <c r="S101" s="16">
        <f>+'[2]POAI 04 2025 AC'!AN91</f>
        <v>0</v>
      </c>
      <c r="T101" s="16"/>
      <c r="U101" s="16"/>
      <c r="V101" s="142"/>
    </row>
    <row r="102" spans="1:22" customFormat="1" ht="63.75">
      <c r="A102" s="31"/>
      <c r="B102" s="8" t="s">
        <v>94</v>
      </c>
      <c r="C102" s="47" t="s">
        <v>20</v>
      </c>
      <c r="D102" s="9" t="s">
        <v>96</v>
      </c>
      <c r="E102" s="10">
        <v>0.16</v>
      </c>
      <c r="F102" s="10">
        <f t="shared" si="29"/>
        <v>0.26</v>
      </c>
      <c r="G102" s="10">
        <v>0.1</v>
      </c>
      <c r="H102" s="12" t="s">
        <v>22</v>
      </c>
      <c r="I102" s="71">
        <f>+'[1]PIND 2025'!O93</f>
        <v>0</v>
      </c>
      <c r="J102" s="11">
        <f>+I102/G102</f>
        <v>0</v>
      </c>
      <c r="K102" s="14" t="str">
        <f t="shared" si="35"/>
        <v>MUY BAJO</v>
      </c>
      <c r="L102" s="15"/>
      <c r="M102" s="14" t="s">
        <v>23</v>
      </c>
      <c r="N102" s="15"/>
      <c r="O102" s="14" t="s">
        <v>23</v>
      </c>
      <c r="P102" s="16">
        <f t="shared" si="33"/>
        <v>0</v>
      </c>
      <c r="Q102" s="16">
        <v>0</v>
      </c>
      <c r="R102" s="16">
        <f t="shared" si="34"/>
        <v>0</v>
      </c>
      <c r="S102" s="16">
        <f>+'[2]POAI 04 2025 AC'!AN92</f>
        <v>0</v>
      </c>
      <c r="T102" s="16"/>
      <c r="U102" s="16"/>
      <c r="V102" s="142"/>
    </row>
    <row r="103" spans="1:22" customFormat="1" ht="38.25">
      <c r="A103" s="31"/>
      <c r="B103" s="63" t="s">
        <v>97</v>
      </c>
      <c r="C103" s="18"/>
      <c r="D103" s="18"/>
      <c r="E103" s="64"/>
      <c r="F103" s="64"/>
      <c r="G103" s="64"/>
      <c r="H103" s="66"/>
      <c r="I103" s="67"/>
      <c r="J103" s="65">
        <f>AVERAGE(J80:J102)</f>
        <v>0.63420634920634922</v>
      </c>
      <c r="K103" s="14" t="str">
        <f t="shared" si="35"/>
        <v>ALTO</v>
      </c>
      <c r="L103" s="65">
        <f>AVERAGE(L80:L102)</f>
        <v>5.2705882352941179E-2</v>
      </c>
      <c r="M103" s="14" t="str">
        <f>IF(L103&lt;=20%,"MUY BAJO",IF(AND(L103&gt;20%,L103&lt;=40%),"BAJO",IF(AND(L103&gt;40%,L103&lt;=60%),"MEDIO",IF(AND(L103&gt;60%,L103&lt;=80%),"ALTO","MUY ALTO"))))</f>
        <v>MUY BAJO</v>
      </c>
      <c r="N103" s="65">
        <f>AVERAGE(N80:N102)</f>
        <v>3.9466666666666669E-3</v>
      </c>
      <c r="O103" s="14" t="str">
        <f>IF(N103&lt;=20%,"MUY BAJO",IF(AND(N103&gt;20%,N103&lt;=40%),"BAJO",IF(AND(N103&gt;40%,N103&lt;=60%),"MEDIO",IF(AND(N103&gt;60%,N103&lt;=80%),"ALTO","MUY ALTO"))))</f>
        <v>MUY BAJO</v>
      </c>
      <c r="P103" s="25">
        <f t="shared" ref="P103:U103" si="36">SUM(P80:P102)</f>
        <v>48</v>
      </c>
      <c r="Q103" s="25">
        <f t="shared" si="36"/>
        <v>442</v>
      </c>
      <c r="R103" s="25">
        <f t="shared" si="36"/>
        <v>394</v>
      </c>
      <c r="S103" s="25">
        <f t="shared" si="36"/>
        <v>208</v>
      </c>
      <c r="T103" s="25">
        <f t="shared" si="36"/>
        <v>21</v>
      </c>
      <c r="U103" s="25">
        <f t="shared" si="36"/>
        <v>27</v>
      </c>
      <c r="V103" s="142"/>
    </row>
    <row r="104" spans="1:22" customFormat="1" ht="51">
      <c r="A104" s="31"/>
      <c r="B104" s="8" t="s">
        <v>98</v>
      </c>
      <c r="C104" s="47" t="s">
        <v>59</v>
      </c>
      <c r="D104" s="9" t="s">
        <v>99</v>
      </c>
      <c r="E104" s="12">
        <v>0</v>
      </c>
      <c r="F104" s="27">
        <f t="shared" ref="F104:F120" si="37">+E104+G104</f>
        <v>5</v>
      </c>
      <c r="G104" s="27">
        <v>5</v>
      </c>
      <c r="H104" s="12" t="s">
        <v>22</v>
      </c>
      <c r="I104" s="29">
        <f>+'[1]PIND 2025'!O94</f>
        <v>10</v>
      </c>
      <c r="J104" s="11">
        <f t="shared" ref="J104:J120" si="38">+I104/G104</f>
        <v>2</v>
      </c>
      <c r="K104" s="14" t="str">
        <f t="shared" si="35"/>
        <v>MUY ALTO</v>
      </c>
      <c r="L104" s="15"/>
      <c r="M104" s="14" t="s">
        <v>23</v>
      </c>
      <c r="N104" s="15"/>
      <c r="O104" s="14" t="s">
        <v>23</v>
      </c>
      <c r="P104" s="16">
        <f t="shared" ref="P104:P120" si="39">+U104+T104</f>
        <v>0</v>
      </c>
      <c r="Q104" s="16">
        <v>0</v>
      </c>
      <c r="R104" s="16">
        <f t="shared" ref="R104:R120" si="40">+Q104-P104</f>
        <v>0</v>
      </c>
      <c r="S104" s="16">
        <f>+'[2]POAI 04 2025 AC'!AN93</f>
        <v>0</v>
      </c>
      <c r="T104" s="16"/>
      <c r="U104" s="16"/>
      <c r="V104" s="142"/>
    </row>
    <row r="105" spans="1:22" customFormat="1" ht="51">
      <c r="A105" s="31"/>
      <c r="B105" s="8" t="s">
        <v>98</v>
      </c>
      <c r="C105" s="47" t="s">
        <v>61</v>
      </c>
      <c r="D105" s="9" t="s">
        <v>99</v>
      </c>
      <c r="E105" s="12">
        <v>0</v>
      </c>
      <c r="F105" s="27">
        <f t="shared" si="37"/>
        <v>1</v>
      </c>
      <c r="G105" s="27">
        <v>1</v>
      </c>
      <c r="H105" s="12" t="s">
        <v>22</v>
      </c>
      <c r="I105" s="29">
        <f>+'[1]PIND 2025'!O95</f>
        <v>1</v>
      </c>
      <c r="J105" s="11">
        <f t="shared" si="38"/>
        <v>1</v>
      </c>
      <c r="K105" s="14" t="str">
        <f t="shared" si="35"/>
        <v>MUY ALTO</v>
      </c>
      <c r="L105" s="15"/>
      <c r="M105" s="14" t="s">
        <v>23</v>
      </c>
      <c r="N105" s="15"/>
      <c r="O105" s="14" t="s">
        <v>23</v>
      </c>
      <c r="P105" s="16">
        <f t="shared" si="39"/>
        <v>0</v>
      </c>
      <c r="Q105" s="16">
        <v>0</v>
      </c>
      <c r="R105" s="16">
        <f t="shared" si="40"/>
        <v>0</v>
      </c>
      <c r="S105" s="16">
        <f>+'[2]POAI 04 2025 AC'!AN94</f>
        <v>0</v>
      </c>
      <c r="T105" s="16"/>
      <c r="U105" s="16"/>
      <c r="V105" s="142"/>
    </row>
    <row r="106" spans="1:22" customFormat="1" ht="51">
      <c r="A106" s="31"/>
      <c r="B106" s="8" t="s">
        <v>98</v>
      </c>
      <c r="C106" s="47" t="s">
        <v>62</v>
      </c>
      <c r="D106" s="9" t="s">
        <v>99</v>
      </c>
      <c r="E106" s="12">
        <v>0</v>
      </c>
      <c r="F106" s="27">
        <f t="shared" si="37"/>
        <v>1</v>
      </c>
      <c r="G106" s="27">
        <v>1</v>
      </c>
      <c r="H106" s="12" t="s">
        <v>22</v>
      </c>
      <c r="I106" s="29">
        <f>+'[1]PIND 2025'!O96</f>
        <v>1</v>
      </c>
      <c r="J106" s="11">
        <f t="shared" si="38"/>
        <v>1</v>
      </c>
      <c r="K106" s="14" t="str">
        <f t="shared" si="35"/>
        <v>MUY ALTO</v>
      </c>
      <c r="L106" s="15"/>
      <c r="M106" s="14" t="s">
        <v>23</v>
      </c>
      <c r="N106" s="15"/>
      <c r="O106" s="14" t="s">
        <v>23</v>
      </c>
      <c r="P106" s="16">
        <f t="shared" si="39"/>
        <v>0</v>
      </c>
      <c r="Q106" s="16">
        <v>0</v>
      </c>
      <c r="R106" s="16">
        <f t="shared" si="40"/>
        <v>0</v>
      </c>
      <c r="S106" s="16">
        <f>+'[2]POAI 04 2025 AC'!AN95</f>
        <v>0</v>
      </c>
      <c r="T106" s="16"/>
      <c r="U106" s="16"/>
      <c r="V106" s="142"/>
    </row>
    <row r="107" spans="1:22" customFormat="1" ht="51">
      <c r="A107" s="31"/>
      <c r="B107" s="8" t="s">
        <v>98</v>
      </c>
      <c r="C107" s="47" t="s">
        <v>63</v>
      </c>
      <c r="D107" s="9" t="s">
        <v>99</v>
      </c>
      <c r="E107" s="12">
        <v>0</v>
      </c>
      <c r="F107" s="27">
        <f t="shared" si="37"/>
        <v>1</v>
      </c>
      <c r="G107" s="27">
        <v>1</v>
      </c>
      <c r="H107" s="12" t="s">
        <v>22</v>
      </c>
      <c r="I107" s="29">
        <f>+'[1]PIND 2025'!O97</f>
        <v>3</v>
      </c>
      <c r="J107" s="11">
        <f t="shared" si="38"/>
        <v>3</v>
      </c>
      <c r="K107" s="14" t="str">
        <f t="shared" si="35"/>
        <v>MUY ALTO</v>
      </c>
      <c r="L107" s="15"/>
      <c r="M107" s="14" t="s">
        <v>23</v>
      </c>
      <c r="N107" s="15"/>
      <c r="O107" s="14" t="s">
        <v>23</v>
      </c>
      <c r="P107" s="16">
        <f t="shared" si="39"/>
        <v>0</v>
      </c>
      <c r="Q107" s="16">
        <v>0</v>
      </c>
      <c r="R107" s="16">
        <f t="shared" si="40"/>
        <v>0</v>
      </c>
      <c r="S107" s="16">
        <f>+'[2]POAI 04 2025 AC'!AN96</f>
        <v>0</v>
      </c>
      <c r="T107" s="16"/>
      <c r="U107" s="16"/>
      <c r="V107" s="142"/>
    </row>
    <row r="108" spans="1:22" customFormat="1" ht="51">
      <c r="A108" s="31"/>
      <c r="B108" s="8" t="s">
        <v>98</v>
      </c>
      <c r="C108" s="47" t="s">
        <v>59</v>
      </c>
      <c r="D108" s="9" t="s">
        <v>100</v>
      </c>
      <c r="E108" s="12">
        <v>0</v>
      </c>
      <c r="F108" s="27">
        <f t="shared" si="37"/>
        <v>50</v>
      </c>
      <c r="G108" s="27">
        <v>50</v>
      </c>
      <c r="H108" s="12" t="s">
        <v>22</v>
      </c>
      <c r="I108" s="29">
        <f>+'[1]PIND 2025'!O98</f>
        <v>150</v>
      </c>
      <c r="J108" s="11">
        <f t="shared" si="38"/>
        <v>3</v>
      </c>
      <c r="K108" s="14" t="str">
        <f t="shared" si="35"/>
        <v>MUY ALTO</v>
      </c>
      <c r="L108" s="15">
        <f>+P108/Q108</f>
        <v>7.8125E-2</v>
      </c>
      <c r="M108" s="14" t="str">
        <f>IF(L108&lt;=20%,"MUY BAJO",IF(AND(L108&gt;20%,L108&lt;=40%),"BAJO",IF(AND(L108&gt;40%,L108&lt;=60%),"MEDIO",IF(AND(L108&gt;60%,L108&lt;=80%),"ALTO","MUY ALTO"))))</f>
        <v>MUY BAJO</v>
      </c>
      <c r="N108" s="15">
        <f>+J108*L108</f>
        <v>0.234375</v>
      </c>
      <c r="O108" s="14" t="str">
        <f>IF(N108&lt;=20%,"MUY BAJO",IF(AND(N108&gt;20%,N108&lt;=40%),"BAJO",IF(AND(N108&gt;40%,N108&lt;=60%),"MEDIO",IF(AND(N108&gt;60%,N108&lt;=80%),"ALTO","MUY ALTO"))))</f>
        <v>BAJO</v>
      </c>
      <c r="P108" s="16">
        <f t="shared" si="39"/>
        <v>25</v>
      </c>
      <c r="Q108" s="16">
        <v>320</v>
      </c>
      <c r="R108" s="16">
        <f t="shared" si="40"/>
        <v>295</v>
      </c>
      <c r="S108" s="16">
        <f>+'[2]POAI 04 2025 AC'!AN97</f>
        <v>95</v>
      </c>
      <c r="T108" s="16">
        <v>9</v>
      </c>
      <c r="U108" s="16">
        <v>16</v>
      </c>
      <c r="V108" s="142"/>
    </row>
    <row r="109" spans="1:22" customFormat="1" ht="51">
      <c r="A109" s="31"/>
      <c r="B109" s="8" t="s">
        <v>98</v>
      </c>
      <c r="C109" s="47" t="s">
        <v>61</v>
      </c>
      <c r="D109" s="9" t="s">
        <v>100</v>
      </c>
      <c r="E109" s="12">
        <v>0</v>
      </c>
      <c r="F109" s="27">
        <f t="shared" si="37"/>
        <v>5</v>
      </c>
      <c r="G109" s="27">
        <v>5</v>
      </c>
      <c r="H109" s="12" t="s">
        <v>22</v>
      </c>
      <c r="I109" s="29">
        <f>+'[1]PIND 2025'!O99</f>
        <v>0</v>
      </c>
      <c r="J109" s="11">
        <f t="shared" si="38"/>
        <v>0</v>
      </c>
      <c r="K109" s="14" t="str">
        <f t="shared" si="35"/>
        <v>MUY BAJO</v>
      </c>
      <c r="L109" s="15">
        <f>+P109/Q109</f>
        <v>0.4</v>
      </c>
      <c r="M109" s="14" t="str">
        <f>IF(L109&lt;=20%,"MUY BAJO",IF(AND(L109&gt;20%,L109&lt;=40%),"BAJO",IF(AND(L109&gt;40%,L109&lt;=60%),"MEDIO",IF(AND(L109&gt;60%,L109&lt;=80%),"ALTO","MUY ALTO"))))</f>
        <v>BAJO</v>
      </c>
      <c r="N109" s="15">
        <f>+J109*L109</f>
        <v>0</v>
      </c>
      <c r="O109" s="14" t="str">
        <f>IF(N109&lt;=20%,"MUY BAJO",IF(AND(N109&gt;20%,N109&lt;=40%),"BAJO",IF(AND(N109&gt;40%,N109&lt;=60%),"MEDIO",IF(AND(N109&gt;60%,N109&lt;=80%),"ALTO","MUY ALTO"))))</f>
        <v>MUY BAJO</v>
      </c>
      <c r="P109" s="16">
        <f t="shared" si="39"/>
        <v>8</v>
      </c>
      <c r="Q109" s="16">
        <v>20</v>
      </c>
      <c r="R109" s="16">
        <f t="shared" si="40"/>
        <v>12</v>
      </c>
      <c r="S109" s="16">
        <f>+'[2]POAI 04 2025 AC'!AN98</f>
        <v>22</v>
      </c>
      <c r="T109" s="16">
        <v>2</v>
      </c>
      <c r="U109" s="16">
        <v>6</v>
      </c>
      <c r="V109" s="142"/>
    </row>
    <row r="110" spans="1:22" customFormat="1" ht="51">
      <c r="A110" s="31"/>
      <c r="B110" s="8" t="s">
        <v>98</v>
      </c>
      <c r="C110" s="47" t="s">
        <v>62</v>
      </c>
      <c r="D110" s="9" t="s">
        <v>100</v>
      </c>
      <c r="E110" s="12">
        <v>0</v>
      </c>
      <c r="F110" s="27">
        <f t="shared" si="37"/>
        <v>5</v>
      </c>
      <c r="G110" s="27">
        <v>5</v>
      </c>
      <c r="H110" s="12" t="s">
        <v>22</v>
      </c>
      <c r="I110" s="29">
        <f>+'[1]PIND 2025'!O100</f>
        <v>0</v>
      </c>
      <c r="J110" s="11">
        <f t="shared" si="38"/>
        <v>0</v>
      </c>
      <c r="K110" s="14" t="str">
        <f t="shared" si="35"/>
        <v>MUY BAJO</v>
      </c>
      <c r="L110" s="15">
        <f>+P110/Q110</f>
        <v>0.25</v>
      </c>
      <c r="M110" s="14" t="str">
        <f>IF(L110&lt;=20%,"MUY BAJO",IF(AND(L110&gt;20%,L110&lt;=40%),"BAJO",IF(AND(L110&gt;40%,L110&lt;=60%),"MEDIO",IF(AND(L110&gt;60%,L110&lt;=80%),"ALTO","MUY ALTO"))))</f>
        <v>BAJO</v>
      </c>
      <c r="N110" s="15">
        <f>+J110*L110</f>
        <v>0</v>
      </c>
      <c r="O110" s="14" t="str">
        <f>IF(N110&lt;=20%,"MUY BAJO",IF(AND(N110&gt;20%,N110&lt;=40%),"BAJO",IF(AND(N110&gt;40%,N110&lt;=60%),"MEDIO",IF(AND(N110&gt;60%,N110&lt;=80%),"ALTO","MUY ALTO"))))</f>
        <v>MUY BAJO</v>
      </c>
      <c r="P110" s="16">
        <f t="shared" si="39"/>
        <v>5</v>
      </c>
      <c r="Q110" s="16">
        <v>20</v>
      </c>
      <c r="R110" s="16">
        <f t="shared" si="40"/>
        <v>15</v>
      </c>
      <c r="S110" s="16">
        <f>+'[2]POAI 04 2025 AC'!AN99</f>
        <v>22</v>
      </c>
      <c r="T110" s="16">
        <v>2</v>
      </c>
      <c r="U110" s="16">
        <v>3</v>
      </c>
      <c r="V110" s="142"/>
    </row>
    <row r="111" spans="1:22" customFormat="1" ht="51">
      <c r="A111" s="31"/>
      <c r="B111" s="8" t="s">
        <v>98</v>
      </c>
      <c r="C111" s="47" t="s">
        <v>63</v>
      </c>
      <c r="D111" s="9" t="s">
        <v>100</v>
      </c>
      <c r="E111" s="12">
        <v>0</v>
      </c>
      <c r="F111" s="27">
        <f t="shared" si="37"/>
        <v>10</v>
      </c>
      <c r="G111" s="27">
        <v>10</v>
      </c>
      <c r="H111" s="12" t="s">
        <v>22</v>
      </c>
      <c r="I111" s="29">
        <f>+'[1]PIND 2025'!O101</f>
        <v>0</v>
      </c>
      <c r="J111" s="11">
        <f t="shared" si="38"/>
        <v>0</v>
      </c>
      <c r="K111" s="14" t="str">
        <f t="shared" si="35"/>
        <v>MUY BAJO</v>
      </c>
      <c r="L111" s="15">
        <f>+P111/Q111</f>
        <v>6.6666666666666666E-2</v>
      </c>
      <c r="M111" s="14" t="str">
        <f>IF(L111&lt;=20%,"MUY BAJO",IF(AND(L111&gt;20%,L111&lt;=40%),"BAJO",IF(AND(L111&gt;40%,L111&lt;=60%),"MEDIO",IF(AND(L111&gt;60%,L111&lt;=80%),"ALTO","MUY ALTO"))))</f>
        <v>MUY BAJO</v>
      </c>
      <c r="N111" s="15">
        <f>+J111*L111</f>
        <v>0</v>
      </c>
      <c r="O111" s="14" t="str">
        <f>IF(N111&lt;=20%,"MUY BAJO",IF(AND(N111&gt;20%,N111&lt;=40%),"BAJO",IF(AND(N111&gt;40%,N111&lt;=60%),"MEDIO",IF(AND(N111&gt;60%,N111&lt;=80%),"ALTO","MUY ALTO"))))</f>
        <v>MUY BAJO</v>
      </c>
      <c r="P111" s="16">
        <f t="shared" si="39"/>
        <v>2</v>
      </c>
      <c r="Q111" s="16">
        <v>30</v>
      </c>
      <c r="R111" s="16">
        <f t="shared" si="40"/>
        <v>28</v>
      </c>
      <c r="S111" s="16">
        <f>+'[2]POAI 04 2025 AC'!AN100</f>
        <v>32</v>
      </c>
      <c r="T111" s="16">
        <v>2</v>
      </c>
      <c r="U111" s="16"/>
      <c r="V111" s="142"/>
    </row>
    <row r="112" spans="1:22" customFormat="1" ht="76.5">
      <c r="A112" s="31"/>
      <c r="B112" s="8" t="s">
        <v>101</v>
      </c>
      <c r="C112" s="47" t="s">
        <v>59</v>
      </c>
      <c r="D112" s="9" t="s">
        <v>102</v>
      </c>
      <c r="E112" s="12">
        <v>10</v>
      </c>
      <c r="F112" s="27">
        <f t="shared" si="37"/>
        <v>18</v>
      </c>
      <c r="G112" s="27">
        <v>8</v>
      </c>
      <c r="H112" s="12" t="s">
        <v>22</v>
      </c>
      <c r="I112" s="29">
        <f>+'[1]PIND 2025'!O102</f>
        <v>0</v>
      </c>
      <c r="J112" s="11">
        <f t="shared" si="38"/>
        <v>0</v>
      </c>
      <c r="K112" s="14" t="str">
        <f t="shared" si="35"/>
        <v>MUY BAJO</v>
      </c>
      <c r="L112" s="15"/>
      <c r="M112" s="14" t="s">
        <v>23</v>
      </c>
      <c r="N112" s="15"/>
      <c r="O112" s="14" t="s">
        <v>23</v>
      </c>
      <c r="P112" s="16">
        <f t="shared" si="39"/>
        <v>0</v>
      </c>
      <c r="Q112" s="16">
        <v>0</v>
      </c>
      <c r="R112" s="16">
        <f t="shared" si="40"/>
        <v>0</v>
      </c>
      <c r="S112" s="16">
        <f>+'[2]POAI 04 2025 AC'!AN101</f>
        <v>0</v>
      </c>
      <c r="T112" s="16"/>
      <c r="U112" s="16"/>
      <c r="V112" s="142"/>
    </row>
    <row r="113" spans="1:22" customFormat="1" ht="51">
      <c r="A113" s="31"/>
      <c r="B113" s="8" t="s">
        <v>103</v>
      </c>
      <c r="C113" s="47" t="s">
        <v>59</v>
      </c>
      <c r="D113" s="9" t="s">
        <v>104</v>
      </c>
      <c r="E113" s="48">
        <v>234</v>
      </c>
      <c r="F113" s="27">
        <f t="shared" si="37"/>
        <v>479</v>
      </c>
      <c r="G113" s="27">
        <v>245</v>
      </c>
      <c r="H113" s="12" t="s">
        <v>72</v>
      </c>
      <c r="I113" s="29">
        <f>+'[1]PIND 2025'!O103</f>
        <v>14</v>
      </c>
      <c r="J113" s="11">
        <f t="shared" si="38"/>
        <v>5.7142857142857141E-2</v>
      </c>
      <c r="K113" s="14" t="str">
        <f t="shared" si="35"/>
        <v>MUY BAJO</v>
      </c>
      <c r="L113" s="15"/>
      <c r="M113" s="14" t="s">
        <v>23</v>
      </c>
      <c r="N113" s="15"/>
      <c r="O113" s="14" t="s">
        <v>23</v>
      </c>
      <c r="P113" s="16">
        <f t="shared" si="39"/>
        <v>0</v>
      </c>
      <c r="Q113" s="16">
        <v>0</v>
      </c>
      <c r="R113" s="16">
        <f t="shared" si="40"/>
        <v>0</v>
      </c>
      <c r="S113" s="16">
        <f>+'[2]POAI 04 2025 AC'!AN102</f>
        <v>0</v>
      </c>
      <c r="T113" s="16"/>
      <c r="U113" s="16"/>
      <c r="V113" s="142"/>
    </row>
    <row r="114" spans="1:22" customFormat="1" ht="51">
      <c r="A114" s="31"/>
      <c r="B114" s="8" t="s">
        <v>103</v>
      </c>
      <c r="C114" s="47" t="s">
        <v>61</v>
      </c>
      <c r="D114" s="9" t="s">
        <v>104</v>
      </c>
      <c r="E114" s="48">
        <v>0</v>
      </c>
      <c r="F114" s="27">
        <f t="shared" si="37"/>
        <v>2</v>
      </c>
      <c r="G114" s="27">
        <v>2</v>
      </c>
      <c r="H114" s="12" t="s">
        <v>22</v>
      </c>
      <c r="I114" s="29">
        <f>+'[1]PIND 2025'!O104</f>
        <v>0</v>
      </c>
      <c r="J114" s="11">
        <f t="shared" si="38"/>
        <v>0</v>
      </c>
      <c r="K114" s="14" t="str">
        <f t="shared" si="35"/>
        <v>MUY BAJO</v>
      </c>
      <c r="L114" s="15"/>
      <c r="M114" s="14" t="s">
        <v>23</v>
      </c>
      <c r="N114" s="15"/>
      <c r="O114" s="14" t="s">
        <v>23</v>
      </c>
      <c r="P114" s="16">
        <f t="shared" si="39"/>
        <v>0</v>
      </c>
      <c r="Q114" s="16">
        <v>0</v>
      </c>
      <c r="R114" s="16">
        <f t="shared" si="40"/>
        <v>0</v>
      </c>
      <c r="S114" s="16">
        <f>+'[2]POAI 04 2025 AC'!AN103</f>
        <v>0</v>
      </c>
      <c r="T114" s="16"/>
      <c r="U114" s="16"/>
      <c r="V114" s="142"/>
    </row>
    <row r="115" spans="1:22" customFormat="1" ht="51">
      <c r="A115" s="31"/>
      <c r="B115" s="8" t="s">
        <v>103</v>
      </c>
      <c r="C115" s="47" t="s">
        <v>62</v>
      </c>
      <c r="D115" s="9" t="s">
        <v>104</v>
      </c>
      <c r="E115" s="48">
        <v>0</v>
      </c>
      <c r="F115" s="27">
        <f t="shared" si="37"/>
        <v>2</v>
      </c>
      <c r="G115" s="27">
        <v>2</v>
      </c>
      <c r="H115" s="12" t="s">
        <v>22</v>
      </c>
      <c r="I115" s="29">
        <f>+'[1]PIND 2025'!O105</f>
        <v>0</v>
      </c>
      <c r="J115" s="11">
        <f t="shared" si="38"/>
        <v>0</v>
      </c>
      <c r="K115" s="14" t="str">
        <f t="shared" si="35"/>
        <v>MUY BAJO</v>
      </c>
      <c r="L115" s="15"/>
      <c r="M115" s="14" t="s">
        <v>23</v>
      </c>
      <c r="N115" s="15"/>
      <c r="O115" s="14" t="s">
        <v>23</v>
      </c>
      <c r="P115" s="16">
        <f t="shared" si="39"/>
        <v>0</v>
      </c>
      <c r="Q115" s="16">
        <v>0</v>
      </c>
      <c r="R115" s="16">
        <f t="shared" si="40"/>
        <v>0</v>
      </c>
      <c r="S115" s="16">
        <f>+'[2]POAI 04 2025 AC'!AN104</f>
        <v>0</v>
      </c>
      <c r="T115" s="16"/>
      <c r="U115" s="16"/>
      <c r="V115" s="142"/>
    </row>
    <row r="116" spans="1:22" customFormat="1" ht="51">
      <c r="A116" s="31"/>
      <c r="B116" s="8" t="s">
        <v>103</v>
      </c>
      <c r="C116" s="47" t="s">
        <v>63</v>
      </c>
      <c r="D116" s="9" t="s">
        <v>104</v>
      </c>
      <c r="E116" s="48">
        <v>0</v>
      </c>
      <c r="F116" s="27">
        <f t="shared" si="37"/>
        <v>3</v>
      </c>
      <c r="G116" s="27">
        <v>3</v>
      </c>
      <c r="H116" s="12" t="s">
        <v>22</v>
      </c>
      <c r="I116" s="29">
        <f>+'[1]PIND 2025'!O106</f>
        <v>0</v>
      </c>
      <c r="J116" s="11">
        <f t="shared" si="38"/>
        <v>0</v>
      </c>
      <c r="K116" s="14" t="str">
        <f t="shared" si="35"/>
        <v>MUY BAJO</v>
      </c>
      <c r="L116" s="15"/>
      <c r="M116" s="14" t="s">
        <v>23</v>
      </c>
      <c r="N116" s="15"/>
      <c r="O116" s="14" t="s">
        <v>23</v>
      </c>
      <c r="P116" s="16">
        <f t="shared" si="39"/>
        <v>0</v>
      </c>
      <c r="Q116" s="16">
        <v>0</v>
      </c>
      <c r="R116" s="16">
        <f t="shared" si="40"/>
        <v>0</v>
      </c>
      <c r="S116" s="16">
        <f>+'[2]POAI 04 2025 AC'!AN105</f>
        <v>0</v>
      </c>
      <c r="T116" s="16"/>
      <c r="U116" s="16"/>
      <c r="V116" s="142"/>
    </row>
    <row r="117" spans="1:22" customFormat="1" ht="51">
      <c r="A117" s="31"/>
      <c r="B117" s="8" t="s">
        <v>103</v>
      </c>
      <c r="C117" s="47" t="s">
        <v>59</v>
      </c>
      <c r="D117" s="9" t="s">
        <v>105</v>
      </c>
      <c r="E117" s="48">
        <v>3200</v>
      </c>
      <c r="F117" s="27">
        <f t="shared" si="37"/>
        <v>3550</v>
      </c>
      <c r="G117" s="27">
        <v>350</v>
      </c>
      <c r="H117" s="12" t="s">
        <v>22</v>
      </c>
      <c r="I117" s="29">
        <f>+'[1]PIND 2025'!O107</f>
        <v>42</v>
      </c>
      <c r="J117" s="11">
        <f t="shared" si="38"/>
        <v>0.12</v>
      </c>
      <c r="K117" s="14" t="str">
        <f t="shared" si="35"/>
        <v>MUY BAJO</v>
      </c>
      <c r="L117" s="15"/>
      <c r="M117" s="14" t="s">
        <v>23</v>
      </c>
      <c r="N117" s="15"/>
      <c r="O117" s="14" t="s">
        <v>23</v>
      </c>
      <c r="P117" s="16">
        <f t="shared" si="39"/>
        <v>0</v>
      </c>
      <c r="Q117" s="16">
        <v>0</v>
      </c>
      <c r="R117" s="16">
        <f t="shared" si="40"/>
        <v>0</v>
      </c>
      <c r="S117" s="16">
        <f>+'[2]POAI 04 2025 AC'!AN106</f>
        <v>0</v>
      </c>
      <c r="T117" s="16"/>
      <c r="U117" s="16"/>
      <c r="V117" s="142"/>
    </row>
    <row r="118" spans="1:22" customFormat="1" ht="51">
      <c r="A118" s="31"/>
      <c r="B118" s="8" t="s">
        <v>103</v>
      </c>
      <c r="C118" s="47" t="s">
        <v>61</v>
      </c>
      <c r="D118" s="9" t="s">
        <v>105</v>
      </c>
      <c r="E118" s="48">
        <v>93</v>
      </c>
      <c r="F118" s="27">
        <f t="shared" si="37"/>
        <v>103</v>
      </c>
      <c r="G118" s="27">
        <v>10</v>
      </c>
      <c r="H118" s="12" t="s">
        <v>22</v>
      </c>
      <c r="I118" s="29">
        <f>+'[1]PIND 2025'!O108</f>
        <v>15</v>
      </c>
      <c r="J118" s="11">
        <f t="shared" si="38"/>
        <v>1.5</v>
      </c>
      <c r="K118" s="14" t="str">
        <f t="shared" si="35"/>
        <v>MUY ALTO</v>
      </c>
      <c r="L118" s="15"/>
      <c r="M118" s="14" t="s">
        <v>23</v>
      </c>
      <c r="N118" s="15"/>
      <c r="O118" s="14" t="s">
        <v>23</v>
      </c>
      <c r="P118" s="16">
        <f t="shared" si="39"/>
        <v>0</v>
      </c>
      <c r="Q118" s="16">
        <v>0</v>
      </c>
      <c r="R118" s="16">
        <f t="shared" si="40"/>
        <v>0</v>
      </c>
      <c r="S118" s="16">
        <f>+'[2]POAI 04 2025 AC'!AN107</f>
        <v>0</v>
      </c>
      <c r="T118" s="16"/>
      <c r="U118" s="16"/>
      <c r="V118" s="142"/>
    </row>
    <row r="119" spans="1:22" customFormat="1" ht="51">
      <c r="A119" s="31"/>
      <c r="B119" s="8" t="s">
        <v>103</v>
      </c>
      <c r="C119" s="47" t="s">
        <v>62</v>
      </c>
      <c r="D119" s="9" t="s">
        <v>105</v>
      </c>
      <c r="E119" s="48">
        <v>218</v>
      </c>
      <c r="F119" s="27">
        <f t="shared" si="37"/>
        <v>228</v>
      </c>
      <c r="G119" s="27">
        <v>10</v>
      </c>
      <c r="H119" s="12" t="s">
        <v>22</v>
      </c>
      <c r="I119" s="29">
        <f>+'[1]PIND 2025'!O109</f>
        <v>10</v>
      </c>
      <c r="J119" s="11">
        <f t="shared" si="38"/>
        <v>1</v>
      </c>
      <c r="K119" s="14" t="str">
        <f t="shared" si="35"/>
        <v>MUY ALTO</v>
      </c>
      <c r="L119" s="15"/>
      <c r="M119" s="14" t="s">
        <v>23</v>
      </c>
      <c r="N119" s="15"/>
      <c r="O119" s="14" t="s">
        <v>23</v>
      </c>
      <c r="P119" s="16">
        <f t="shared" si="39"/>
        <v>0</v>
      </c>
      <c r="Q119" s="16">
        <v>0</v>
      </c>
      <c r="R119" s="16">
        <f t="shared" si="40"/>
        <v>0</v>
      </c>
      <c r="S119" s="16">
        <f>+'[2]POAI 04 2025 AC'!AN108</f>
        <v>0</v>
      </c>
      <c r="T119" s="16"/>
      <c r="U119" s="16"/>
      <c r="V119" s="142"/>
    </row>
    <row r="120" spans="1:22" customFormat="1" ht="51">
      <c r="A120" s="31"/>
      <c r="B120" s="8" t="s">
        <v>103</v>
      </c>
      <c r="C120" s="47" t="s">
        <v>63</v>
      </c>
      <c r="D120" s="9" t="s">
        <v>105</v>
      </c>
      <c r="E120" s="48">
        <v>505</v>
      </c>
      <c r="F120" s="27">
        <f t="shared" si="37"/>
        <v>520</v>
      </c>
      <c r="G120" s="27">
        <v>15</v>
      </c>
      <c r="H120" s="12" t="s">
        <v>22</v>
      </c>
      <c r="I120" s="29">
        <f>+'[1]PIND 2025'!O110</f>
        <v>9</v>
      </c>
      <c r="J120" s="11">
        <f t="shared" si="38"/>
        <v>0.6</v>
      </c>
      <c r="K120" s="14" t="str">
        <f t="shared" si="35"/>
        <v>MEDIO</v>
      </c>
      <c r="L120" s="15"/>
      <c r="M120" s="14" t="s">
        <v>23</v>
      </c>
      <c r="N120" s="15"/>
      <c r="O120" s="14" t="s">
        <v>23</v>
      </c>
      <c r="P120" s="16">
        <f t="shared" si="39"/>
        <v>0</v>
      </c>
      <c r="Q120" s="16">
        <v>0</v>
      </c>
      <c r="R120" s="16">
        <f t="shared" si="40"/>
        <v>0</v>
      </c>
      <c r="S120" s="16">
        <f>+'[2]POAI 04 2025 AC'!AN109</f>
        <v>0</v>
      </c>
      <c r="T120" s="16"/>
      <c r="U120" s="16"/>
      <c r="V120" s="142"/>
    </row>
    <row r="121" spans="1:22" customFormat="1" ht="25.5">
      <c r="A121" s="31"/>
      <c r="B121" s="17" t="s">
        <v>106</v>
      </c>
      <c r="C121" s="76"/>
      <c r="D121" s="18"/>
      <c r="E121" s="77"/>
      <c r="F121" s="91"/>
      <c r="G121" s="91"/>
      <c r="H121" s="21"/>
      <c r="I121" s="78"/>
      <c r="J121" s="20">
        <f>AVERAGE(J104:J120)</f>
        <v>0.78100840336134447</v>
      </c>
      <c r="K121" s="24" t="str">
        <f t="shared" si="35"/>
        <v>ALTO</v>
      </c>
      <c r="L121" s="20">
        <f>SUM(L104:L120)</f>
        <v>0.79479166666666667</v>
      </c>
      <c r="M121" s="14" t="str">
        <f>IF(L121&lt;=20%,"MUY BAJO",IF(AND(L121&gt;20%,L121&lt;=40%),"BAJO",IF(AND(L121&gt;40%,L121&lt;=60%),"MEDIO",IF(AND(L121&gt;60%,L121&lt;=80%),"ALTO","MUY ALTO"))))</f>
        <v>ALTO</v>
      </c>
      <c r="N121" s="20">
        <f>SUM(N104:N120)</f>
        <v>0.234375</v>
      </c>
      <c r="O121" s="14" t="str">
        <f>IF(N121&lt;=20%,"MUY BAJO",IF(AND(N121&gt;20%,N121&lt;=40%),"BAJO",IF(AND(N121&gt;40%,N121&lt;=60%),"MEDIO",IF(AND(N121&gt;60%,N121&lt;=80%),"ALTO","MUY ALTO"))))</f>
        <v>BAJO</v>
      </c>
      <c r="P121" s="25">
        <f t="shared" ref="P121:U121" si="41">SUM(P104:P120)</f>
        <v>40</v>
      </c>
      <c r="Q121" s="25">
        <f t="shared" si="41"/>
        <v>390</v>
      </c>
      <c r="R121" s="25">
        <f t="shared" si="41"/>
        <v>350</v>
      </c>
      <c r="S121" s="25">
        <f t="shared" si="41"/>
        <v>171</v>
      </c>
      <c r="T121" s="25">
        <f t="shared" si="41"/>
        <v>15</v>
      </c>
      <c r="U121" s="25">
        <f t="shared" si="41"/>
        <v>25</v>
      </c>
      <c r="V121" s="142"/>
    </row>
    <row r="122" spans="1:22" customFormat="1" ht="63.75">
      <c r="A122" s="31"/>
      <c r="B122" s="8" t="s">
        <v>107</v>
      </c>
      <c r="C122" s="47" t="s">
        <v>20</v>
      </c>
      <c r="D122" s="9" t="s">
        <v>108</v>
      </c>
      <c r="E122" s="12">
        <v>22</v>
      </c>
      <c r="F122" s="27">
        <f t="shared" ref="F122:F148" si="42">+E122+G122</f>
        <v>26</v>
      </c>
      <c r="G122" s="27">
        <v>4</v>
      </c>
      <c r="H122" s="12" t="s">
        <v>22</v>
      </c>
      <c r="I122" s="29">
        <f>+'[1]PIND 2025'!O111</f>
        <v>0</v>
      </c>
      <c r="J122" s="11">
        <f t="shared" ref="J122:J129" si="43">+I122/G122</f>
        <v>0</v>
      </c>
      <c r="K122" s="14" t="str">
        <f t="shared" si="35"/>
        <v>MUY BAJO</v>
      </c>
      <c r="L122" s="15"/>
      <c r="M122" s="14" t="s">
        <v>23</v>
      </c>
      <c r="N122" s="15"/>
      <c r="O122" s="14" t="s">
        <v>23</v>
      </c>
      <c r="P122" s="16">
        <f t="shared" ref="P122:P148" si="44">+U122+T122</f>
        <v>0</v>
      </c>
      <c r="Q122" s="16">
        <v>0</v>
      </c>
      <c r="R122" s="16">
        <f t="shared" ref="R122:R148" si="45">+Q122-P122</f>
        <v>0</v>
      </c>
      <c r="S122" s="16">
        <f>+'[2]POAI 04 2025 AC'!AN110</f>
        <v>0</v>
      </c>
      <c r="T122" s="16"/>
      <c r="U122" s="16"/>
      <c r="V122" s="142"/>
    </row>
    <row r="123" spans="1:22" customFormat="1" ht="51">
      <c r="A123" s="31"/>
      <c r="B123" s="8" t="s">
        <v>109</v>
      </c>
      <c r="C123" s="47" t="s">
        <v>59</v>
      </c>
      <c r="D123" s="9" t="s">
        <v>110</v>
      </c>
      <c r="E123" s="12">
        <v>0</v>
      </c>
      <c r="F123" s="27">
        <f t="shared" si="42"/>
        <v>2</v>
      </c>
      <c r="G123" s="27">
        <v>2</v>
      </c>
      <c r="H123" s="12" t="s">
        <v>22</v>
      </c>
      <c r="I123" s="29">
        <f>+'[1]PIND 2025'!O112</f>
        <v>1</v>
      </c>
      <c r="J123" s="11">
        <f t="shared" si="43"/>
        <v>0.5</v>
      </c>
      <c r="K123" s="14" t="str">
        <f t="shared" si="35"/>
        <v>MEDIO</v>
      </c>
      <c r="L123" s="15"/>
      <c r="M123" s="14" t="s">
        <v>23</v>
      </c>
      <c r="N123" s="15"/>
      <c r="O123" s="14" t="s">
        <v>23</v>
      </c>
      <c r="P123" s="16">
        <f t="shared" si="44"/>
        <v>8</v>
      </c>
      <c r="Q123" s="16">
        <v>0</v>
      </c>
      <c r="R123" s="16">
        <f t="shared" si="45"/>
        <v>-8</v>
      </c>
      <c r="S123" s="16">
        <f>+'[2]POAI 04 2025 AC'!AN111</f>
        <v>23</v>
      </c>
      <c r="T123" s="16"/>
      <c r="U123" s="16">
        <v>8</v>
      </c>
      <c r="V123" s="142"/>
    </row>
    <row r="124" spans="1:22" customFormat="1" ht="51">
      <c r="A124" s="31"/>
      <c r="B124" s="8" t="s">
        <v>109</v>
      </c>
      <c r="C124" s="47" t="s">
        <v>61</v>
      </c>
      <c r="D124" s="9" t="s">
        <v>110</v>
      </c>
      <c r="E124" s="12">
        <v>0</v>
      </c>
      <c r="F124" s="27">
        <f t="shared" si="42"/>
        <v>2</v>
      </c>
      <c r="G124" s="27">
        <v>2</v>
      </c>
      <c r="H124" s="12" t="s">
        <v>22</v>
      </c>
      <c r="I124" s="29">
        <f>+'[1]PIND 2025'!O113</f>
        <v>0</v>
      </c>
      <c r="J124" s="11">
        <f t="shared" si="43"/>
        <v>0</v>
      </c>
      <c r="K124" s="14" t="str">
        <f t="shared" si="35"/>
        <v>MUY BAJO</v>
      </c>
      <c r="L124" s="15"/>
      <c r="M124" s="14" t="s">
        <v>23</v>
      </c>
      <c r="N124" s="15"/>
      <c r="O124" s="14" t="s">
        <v>23</v>
      </c>
      <c r="P124" s="16">
        <f t="shared" si="44"/>
        <v>0</v>
      </c>
      <c r="Q124" s="16">
        <v>0</v>
      </c>
      <c r="R124" s="16">
        <f t="shared" si="45"/>
        <v>0</v>
      </c>
      <c r="S124" s="16">
        <f>+'[2]POAI 04 2025 AC'!AN112</f>
        <v>0</v>
      </c>
      <c r="T124" s="16"/>
      <c r="U124" s="16"/>
      <c r="V124" s="142"/>
    </row>
    <row r="125" spans="1:22" customFormat="1" ht="51">
      <c r="A125" s="31"/>
      <c r="B125" s="8" t="s">
        <v>109</v>
      </c>
      <c r="C125" s="47" t="s">
        <v>62</v>
      </c>
      <c r="D125" s="9" t="s">
        <v>110</v>
      </c>
      <c r="E125" s="12">
        <v>0</v>
      </c>
      <c r="F125" s="27">
        <f t="shared" si="42"/>
        <v>2</v>
      </c>
      <c r="G125" s="27">
        <v>2</v>
      </c>
      <c r="H125" s="12" t="s">
        <v>22</v>
      </c>
      <c r="I125" s="29">
        <f>+'[1]PIND 2025'!O114</f>
        <v>0</v>
      </c>
      <c r="J125" s="11">
        <f t="shared" si="43"/>
        <v>0</v>
      </c>
      <c r="K125" s="14" t="str">
        <f t="shared" si="35"/>
        <v>MUY BAJO</v>
      </c>
      <c r="L125" s="15"/>
      <c r="M125" s="14" t="s">
        <v>23</v>
      </c>
      <c r="N125" s="15"/>
      <c r="O125" s="14" t="s">
        <v>23</v>
      </c>
      <c r="P125" s="16">
        <f t="shared" si="44"/>
        <v>0</v>
      </c>
      <c r="Q125" s="16">
        <v>0</v>
      </c>
      <c r="R125" s="16">
        <f t="shared" si="45"/>
        <v>0</v>
      </c>
      <c r="S125" s="16">
        <f>+'[2]POAI 04 2025 AC'!AN113</f>
        <v>0</v>
      </c>
      <c r="T125" s="16"/>
      <c r="U125" s="16"/>
      <c r="V125" s="142"/>
    </row>
    <row r="126" spans="1:22" customFormat="1" ht="51">
      <c r="A126" s="31"/>
      <c r="B126" s="8" t="s">
        <v>109</v>
      </c>
      <c r="C126" s="47" t="s">
        <v>63</v>
      </c>
      <c r="D126" s="9" t="s">
        <v>110</v>
      </c>
      <c r="E126" s="12">
        <v>0</v>
      </c>
      <c r="F126" s="27">
        <f t="shared" si="42"/>
        <v>2</v>
      </c>
      <c r="G126" s="27">
        <v>2</v>
      </c>
      <c r="H126" s="12" t="s">
        <v>22</v>
      </c>
      <c r="I126" s="29">
        <f>+'[1]PIND 2025'!O115</f>
        <v>0</v>
      </c>
      <c r="J126" s="11">
        <f t="shared" si="43"/>
        <v>0</v>
      </c>
      <c r="K126" s="14" t="str">
        <f t="shared" si="35"/>
        <v>MUY BAJO</v>
      </c>
      <c r="L126" s="15"/>
      <c r="M126" s="14" t="s">
        <v>23</v>
      </c>
      <c r="N126" s="15"/>
      <c r="O126" s="14" t="s">
        <v>23</v>
      </c>
      <c r="P126" s="16">
        <f t="shared" si="44"/>
        <v>0</v>
      </c>
      <c r="Q126" s="16">
        <v>0</v>
      </c>
      <c r="R126" s="16">
        <f t="shared" si="45"/>
        <v>0</v>
      </c>
      <c r="S126" s="16">
        <f>+'[2]POAI 04 2025 AC'!AN114</f>
        <v>0</v>
      </c>
      <c r="T126" s="16"/>
      <c r="U126" s="16"/>
      <c r="V126" s="142"/>
    </row>
    <row r="127" spans="1:22" customFormat="1" ht="51">
      <c r="A127" s="31"/>
      <c r="B127" s="8" t="s">
        <v>111</v>
      </c>
      <c r="C127" s="47" t="s">
        <v>20</v>
      </c>
      <c r="D127" s="9" t="s">
        <v>112</v>
      </c>
      <c r="E127" s="12">
        <v>0</v>
      </c>
      <c r="F127" s="27">
        <f t="shared" si="42"/>
        <v>1</v>
      </c>
      <c r="G127" s="27">
        <v>1</v>
      </c>
      <c r="H127" s="12" t="s">
        <v>41</v>
      </c>
      <c r="I127" s="29">
        <f>+'[1]PIND 2025'!O116</f>
        <v>0</v>
      </c>
      <c r="J127" s="11">
        <f t="shared" si="43"/>
        <v>0</v>
      </c>
      <c r="K127" s="14" t="str">
        <f t="shared" si="35"/>
        <v>MUY BAJO</v>
      </c>
      <c r="L127" s="15"/>
      <c r="M127" s="14" t="s">
        <v>23</v>
      </c>
      <c r="N127" s="15"/>
      <c r="O127" s="14" t="s">
        <v>23</v>
      </c>
      <c r="P127" s="16">
        <f t="shared" si="44"/>
        <v>0</v>
      </c>
      <c r="Q127" s="16">
        <v>0</v>
      </c>
      <c r="R127" s="16">
        <f t="shared" si="45"/>
        <v>0</v>
      </c>
      <c r="S127" s="16">
        <f>+'[2]POAI 04 2025 AC'!AN115</f>
        <v>0</v>
      </c>
      <c r="T127" s="16"/>
      <c r="U127" s="16"/>
      <c r="V127" s="142"/>
    </row>
    <row r="128" spans="1:22" customFormat="1" ht="51">
      <c r="A128" s="31"/>
      <c r="B128" s="8" t="s">
        <v>111</v>
      </c>
      <c r="C128" s="47" t="s">
        <v>20</v>
      </c>
      <c r="D128" s="9" t="s">
        <v>113</v>
      </c>
      <c r="E128" s="12">
        <v>0</v>
      </c>
      <c r="F128" s="27">
        <f t="shared" si="42"/>
        <v>1</v>
      </c>
      <c r="G128" s="27">
        <v>1</v>
      </c>
      <c r="H128" s="12" t="s">
        <v>41</v>
      </c>
      <c r="I128" s="29">
        <f>+'[1]PIND 2025'!O117</f>
        <v>0</v>
      </c>
      <c r="J128" s="11">
        <f t="shared" si="43"/>
        <v>0</v>
      </c>
      <c r="K128" s="14" t="str">
        <f t="shared" si="35"/>
        <v>MUY BAJO</v>
      </c>
      <c r="L128" s="15"/>
      <c r="M128" s="14" t="s">
        <v>23</v>
      </c>
      <c r="N128" s="15"/>
      <c r="O128" s="14" t="s">
        <v>23</v>
      </c>
      <c r="P128" s="16">
        <f t="shared" si="44"/>
        <v>0</v>
      </c>
      <c r="Q128" s="16">
        <v>0</v>
      </c>
      <c r="R128" s="16">
        <f t="shared" si="45"/>
        <v>0</v>
      </c>
      <c r="S128" s="16">
        <f>+'[2]POAI 04 2025 AC'!AN116</f>
        <v>0</v>
      </c>
      <c r="T128" s="16"/>
      <c r="U128" s="16"/>
      <c r="V128" s="142"/>
    </row>
    <row r="129" spans="1:22" customFormat="1" ht="38.25">
      <c r="A129" s="31"/>
      <c r="B129" s="8" t="s">
        <v>114</v>
      </c>
      <c r="C129" s="47" t="s">
        <v>20</v>
      </c>
      <c r="D129" s="9" t="s">
        <v>115</v>
      </c>
      <c r="E129" s="12">
        <v>0</v>
      </c>
      <c r="F129" s="27">
        <f t="shared" si="42"/>
        <v>1</v>
      </c>
      <c r="G129" s="27">
        <v>1</v>
      </c>
      <c r="H129" s="12" t="s">
        <v>41</v>
      </c>
      <c r="I129" s="29">
        <f>+'[1]PIND 2025'!O118</f>
        <v>0</v>
      </c>
      <c r="J129" s="11">
        <f t="shared" si="43"/>
        <v>0</v>
      </c>
      <c r="K129" s="14" t="str">
        <f t="shared" si="35"/>
        <v>MUY BAJO</v>
      </c>
      <c r="L129" s="15"/>
      <c r="M129" s="14" t="s">
        <v>23</v>
      </c>
      <c r="N129" s="15"/>
      <c r="O129" s="14" t="s">
        <v>23</v>
      </c>
      <c r="P129" s="16">
        <f t="shared" si="44"/>
        <v>0</v>
      </c>
      <c r="Q129" s="16">
        <v>0</v>
      </c>
      <c r="R129" s="16">
        <f t="shared" si="45"/>
        <v>0</v>
      </c>
      <c r="S129" s="16">
        <f>+'[2]POAI 04 2025 AC'!AN117</f>
        <v>0</v>
      </c>
      <c r="T129" s="16"/>
      <c r="U129" s="16"/>
      <c r="V129" s="142"/>
    </row>
    <row r="130" spans="1:22" customFormat="1" ht="38.25">
      <c r="A130" s="31"/>
      <c r="B130" s="8" t="s">
        <v>114</v>
      </c>
      <c r="C130" s="47" t="s">
        <v>20</v>
      </c>
      <c r="D130" s="9" t="s">
        <v>116</v>
      </c>
      <c r="E130" s="12">
        <v>0</v>
      </c>
      <c r="F130" s="27">
        <f t="shared" si="42"/>
        <v>0</v>
      </c>
      <c r="G130" s="27"/>
      <c r="H130" s="12" t="s">
        <v>41</v>
      </c>
      <c r="I130" s="29">
        <f>+'[1]PIND 2025'!O119</f>
        <v>0</v>
      </c>
      <c r="J130" s="11"/>
      <c r="K130" s="14" t="s">
        <v>23</v>
      </c>
      <c r="L130" s="15"/>
      <c r="M130" s="14" t="s">
        <v>23</v>
      </c>
      <c r="N130" s="15"/>
      <c r="O130" s="14" t="s">
        <v>23</v>
      </c>
      <c r="P130" s="16">
        <f t="shared" si="44"/>
        <v>0</v>
      </c>
      <c r="Q130" s="16">
        <v>0</v>
      </c>
      <c r="R130" s="16">
        <f t="shared" si="45"/>
        <v>0</v>
      </c>
      <c r="S130" s="16">
        <f>+'[2]POAI 04 2025 AC'!AN118</f>
        <v>0</v>
      </c>
      <c r="T130" s="16"/>
      <c r="U130" s="16"/>
      <c r="V130" s="142"/>
    </row>
    <row r="131" spans="1:22" customFormat="1" ht="38.25">
      <c r="A131" s="31"/>
      <c r="B131" s="8" t="s">
        <v>117</v>
      </c>
      <c r="C131" s="47" t="s">
        <v>20</v>
      </c>
      <c r="D131" s="9" t="s">
        <v>118</v>
      </c>
      <c r="E131" s="12">
        <v>43</v>
      </c>
      <c r="F131" s="27">
        <f t="shared" si="42"/>
        <v>86</v>
      </c>
      <c r="G131" s="27">
        <v>43</v>
      </c>
      <c r="H131" s="12" t="s">
        <v>41</v>
      </c>
      <c r="I131" s="29">
        <f>+'[1]PIND 2025'!O120</f>
        <v>0</v>
      </c>
      <c r="J131" s="11">
        <f>+I131/G131</f>
        <v>0</v>
      </c>
      <c r="K131" s="14" t="str">
        <f>IF(J131&lt;=20%,"MUY BAJO",IF(AND(J131&gt;20%,J131&lt;=40%),"BAJO",IF(AND(J131&gt;40%,J131&lt;=60%),"MEDIO",IF(AND(J131&gt;60%,J131&lt;=80%),"ALTO","MUY ALTO"))))</f>
        <v>MUY BAJO</v>
      </c>
      <c r="L131" s="15"/>
      <c r="M131" s="14" t="s">
        <v>23</v>
      </c>
      <c r="N131" s="15"/>
      <c r="O131" s="14" t="s">
        <v>23</v>
      </c>
      <c r="P131" s="16">
        <f t="shared" si="44"/>
        <v>0</v>
      </c>
      <c r="Q131" s="16">
        <v>0</v>
      </c>
      <c r="R131" s="16">
        <f t="shared" si="45"/>
        <v>0</v>
      </c>
      <c r="S131" s="16">
        <f>+'[2]POAI 04 2025 AC'!AN119</f>
        <v>0</v>
      </c>
      <c r="T131" s="16"/>
      <c r="U131" s="16"/>
      <c r="V131" s="142"/>
    </row>
    <row r="132" spans="1:22" customFormat="1" ht="51">
      <c r="A132" s="31"/>
      <c r="B132" s="8" t="s">
        <v>119</v>
      </c>
      <c r="C132" s="47" t="s">
        <v>59</v>
      </c>
      <c r="D132" s="9" t="s">
        <v>120</v>
      </c>
      <c r="E132" s="48">
        <v>43</v>
      </c>
      <c r="F132" s="27">
        <f t="shared" si="42"/>
        <v>43</v>
      </c>
      <c r="G132" s="27"/>
      <c r="H132" s="12" t="s">
        <v>22</v>
      </c>
      <c r="I132" s="29">
        <f>+'[1]PIND 2025'!O121</f>
        <v>0</v>
      </c>
      <c r="J132" s="11"/>
      <c r="K132" s="14" t="s">
        <v>23</v>
      </c>
      <c r="L132" s="15"/>
      <c r="M132" s="14" t="s">
        <v>23</v>
      </c>
      <c r="N132" s="15"/>
      <c r="O132" s="14" t="s">
        <v>23</v>
      </c>
      <c r="P132" s="16">
        <f t="shared" si="44"/>
        <v>0</v>
      </c>
      <c r="Q132" s="16">
        <v>0</v>
      </c>
      <c r="R132" s="16">
        <f t="shared" si="45"/>
        <v>0</v>
      </c>
      <c r="S132" s="16">
        <f>+'[2]POAI 04 2025 AC'!AN120</f>
        <v>19</v>
      </c>
      <c r="T132" s="16"/>
      <c r="U132" s="16"/>
      <c r="V132" s="142"/>
    </row>
    <row r="133" spans="1:22" customFormat="1" ht="51">
      <c r="A133" s="31"/>
      <c r="B133" s="8" t="s">
        <v>119</v>
      </c>
      <c r="C133" s="47" t="s">
        <v>61</v>
      </c>
      <c r="D133" s="9" t="s">
        <v>120</v>
      </c>
      <c r="E133" s="48">
        <v>3</v>
      </c>
      <c r="F133" s="27">
        <f t="shared" si="42"/>
        <v>3</v>
      </c>
      <c r="G133" s="27"/>
      <c r="H133" s="12" t="s">
        <v>22</v>
      </c>
      <c r="I133" s="29">
        <f>+'[1]PIND 2025'!O122</f>
        <v>0</v>
      </c>
      <c r="J133" s="11"/>
      <c r="K133" s="14" t="s">
        <v>23</v>
      </c>
      <c r="L133" s="15"/>
      <c r="M133" s="14" t="s">
        <v>23</v>
      </c>
      <c r="N133" s="15"/>
      <c r="O133" s="14" t="s">
        <v>23</v>
      </c>
      <c r="P133" s="16">
        <f t="shared" si="44"/>
        <v>0</v>
      </c>
      <c r="Q133" s="16">
        <v>0</v>
      </c>
      <c r="R133" s="16">
        <f t="shared" si="45"/>
        <v>0</v>
      </c>
      <c r="S133" s="16">
        <f>+'[2]POAI 04 2025 AC'!AN121</f>
        <v>0</v>
      </c>
      <c r="T133" s="16"/>
      <c r="U133" s="16"/>
      <c r="V133" s="142"/>
    </row>
    <row r="134" spans="1:22" customFormat="1" ht="51">
      <c r="A134" s="31"/>
      <c r="B134" s="8" t="s">
        <v>119</v>
      </c>
      <c r="C134" s="47" t="s">
        <v>62</v>
      </c>
      <c r="D134" s="9" t="s">
        <v>120</v>
      </c>
      <c r="E134" s="48">
        <v>3</v>
      </c>
      <c r="F134" s="27">
        <f t="shared" si="42"/>
        <v>3</v>
      </c>
      <c r="G134" s="27"/>
      <c r="H134" s="12" t="s">
        <v>22</v>
      </c>
      <c r="I134" s="29">
        <f>+'[1]PIND 2025'!O123</f>
        <v>0</v>
      </c>
      <c r="J134" s="11"/>
      <c r="K134" s="14" t="s">
        <v>23</v>
      </c>
      <c r="L134" s="15"/>
      <c r="M134" s="14" t="s">
        <v>23</v>
      </c>
      <c r="N134" s="15"/>
      <c r="O134" s="14" t="s">
        <v>23</v>
      </c>
      <c r="P134" s="16">
        <f t="shared" si="44"/>
        <v>0</v>
      </c>
      <c r="Q134" s="16">
        <v>0</v>
      </c>
      <c r="R134" s="16">
        <f t="shared" si="45"/>
        <v>0</v>
      </c>
      <c r="S134" s="16">
        <f>+'[2]POAI 04 2025 AC'!AN122</f>
        <v>0</v>
      </c>
      <c r="T134" s="16"/>
      <c r="U134" s="16"/>
      <c r="V134" s="142"/>
    </row>
    <row r="135" spans="1:22" customFormat="1" ht="51">
      <c r="A135" s="31"/>
      <c r="B135" s="8" t="s">
        <v>119</v>
      </c>
      <c r="C135" s="47" t="s">
        <v>63</v>
      </c>
      <c r="D135" s="9" t="s">
        <v>120</v>
      </c>
      <c r="E135" s="48">
        <v>7</v>
      </c>
      <c r="F135" s="27">
        <f t="shared" si="42"/>
        <v>7</v>
      </c>
      <c r="G135" s="27"/>
      <c r="H135" s="12" t="s">
        <v>22</v>
      </c>
      <c r="I135" s="29">
        <f>+'[1]PIND 2025'!O124</f>
        <v>0</v>
      </c>
      <c r="J135" s="11"/>
      <c r="K135" s="14" t="s">
        <v>23</v>
      </c>
      <c r="L135" s="15"/>
      <c r="M135" s="14" t="s">
        <v>23</v>
      </c>
      <c r="N135" s="15"/>
      <c r="O135" s="14" t="s">
        <v>23</v>
      </c>
      <c r="P135" s="16">
        <f t="shared" si="44"/>
        <v>0</v>
      </c>
      <c r="Q135" s="16">
        <v>0</v>
      </c>
      <c r="R135" s="16">
        <f t="shared" si="45"/>
        <v>0</v>
      </c>
      <c r="S135" s="16">
        <f>+'[2]POAI 04 2025 AC'!AN123</f>
        <v>0</v>
      </c>
      <c r="T135" s="16"/>
      <c r="U135" s="16"/>
      <c r="V135" s="142"/>
    </row>
    <row r="136" spans="1:22" customFormat="1" ht="38.25">
      <c r="A136" s="31"/>
      <c r="B136" s="8" t="s">
        <v>119</v>
      </c>
      <c r="C136" s="47" t="s">
        <v>59</v>
      </c>
      <c r="D136" s="9" t="s">
        <v>121</v>
      </c>
      <c r="E136" s="48">
        <v>38</v>
      </c>
      <c r="F136" s="27">
        <f t="shared" si="42"/>
        <v>40</v>
      </c>
      <c r="G136" s="27">
        <v>2</v>
      </c>
      <c r="H136" s="12" t="s">
        <v>22</v>
      </c>
      <c r="I136" s="29">
        <f>+'[1]PIND 2025'!O125</f>
        <v>0</v>
      </c>
      <c r="J136" s="11">
        <f>+I136/G136</f>
        <v>0</v>
      </c>
      <c r="K136" s="14" t="str">
        <f>IF(J136&lt;=20%,"MUY BAJO",IF(AND(J136&gt;20%,J136&lt;=40%),"BAJO",IF(AND(J136&gt;40%,J136&lt;=60%),"MEDIO",IF(AND(J136&gt;60%,J136&lt;=80%),"ALTO","MUY ALTO"))))</f>
        <v>MUY BAJO</v>
      </c>
      <c r="L136" s="15"/>
      <c r="M136" s="14" t="s">
        <v>23</v>
      </c>
      <c r="N136" s="15"/>
      <c r="O136" s="14" t="s">
        <v>23</v>
      </c>
      <c r="P136" s="16">
        <f t="shared" si="44"/>
        <v>0</v>
      </c>
      <c r="Q136" s="16">
        <v>0</v>
      </c>
      <c r="R136" s="16">
        <f t="shared" si="45"/>
        <v>0</v>
      </c>
      <c r="S136" s="16">
        <f>+'[2]POAI 04 2025 AC'!AN124</f>
        <v>17</v>
      </c>
      <c r="T136" s="16"/>
      <c r="U136" s="16"/>
      <c r="V136" s="142"/>
    </row>
    <row r="137" spans="1:22" customFormat="1" ht="38.25">
      <c r="A137" s="31"/>
      <c r="B137" s="8" t="s">
        <v>119</v>
      </c>
      <c r="C137" s="47" t="s">
        <v>61</v>
      </c>
      <c r="D137" s="9" t="s">
        <v>121</v>
      </c>
      <c r="E137" s="48">
        <v>0</v>
      </c>
      <c r="F137" s="27">
        <f t="shared" si="42"/>
        <v>0</v>
      </c>
      <c r="G137" s="27"/>
      <c r="H137" s="12" t="s">
        <v>22</v>
      </c>
      <c r="I137" s="29">
        <f>+'[1]PIND 2025'!O126</f>
        <v>0</v>
      </c>
      <c r="J137" s="11"/>
      <c r="K137" s="14" t="s">
        <v>23</v>
      </c>
      <c r="L137" s="15"/>
      <c r="M137" s="14" t="s">
        <v>23</v>
      </c>
      <c r="N137" s="15"/>
      <c r="O137" s="14" t="s">
        <v>23</v>
      </c>
      <c r="P137" s="16">
        <f t="shared" si="44"/>
        <v>0</v>
      </c>
      <c r="Q137" s="16">
        <v>0</v>
      </c>
      <c r="R137" s="16">
        <f t="shared" si="45"/>
        <v>0</v>
      </c>
      <c r="S137" s="16">
        <f>+'[2]POAI 04 2025 AC'!AN125</f>
        <v>0</v>
      </c>
      <c r="T137" s="16"/>
      <c r="U137" s="16"/>
      <c r="V137" s="142"/>
    </row>
    <row r="138" spans="1:22" customFormat="1" ht="38.25">
      <c r="A138" s="31"/>
      <c r="B138" s="8" t="s">
        <v>119</v>
      </c>
      <c r="C138" s="47" t="s">
        <v>62</v>
      </c>
      <c r="D138" s="9" t="s">
        <v>121</v>
      </c>
      <c r="E138" s="48">
        <v>0</v>
      </c>
      <c r="F138" s="27">
        <f t="shared" si="42"/>
        <v>0</v>
      </c>
      <c r="G138" s="27"/>
      <c r="H138" s="12" t="s">
        <v>22</v>
      </c>
      <c r="I138" s="29">
        <f>+'[1]PIND 2025'!O127</f>
        <v>0</v>
      </c>
      <c r="J138" s="11"/>
      <c r="K138" s="14" t="s">
        <v>23</v>
      </c>
      <c r="L138" s="15"/>
      <c r="M138" s="14" t="s">
        <v>23</v>
      </c>
      <c r="N138" s="15"/>
      <c r="O138" s="14" t="s">
        <v>23</v>
      </c>
      <c r="P138" s="16">
        <f t="shared" si="44"/>
        <v>0</v>
      </c>
      <c r="Q138" s="16">
        <v>0</v>
      </c>
      <c r="R138" s="16">
        <f t="shared" si="45"/>
        <v>0</v>
      </c>
      <c r="S138" s="16">
        <f>+'[2]POAI 04 2025 AC'!AN126</f>
        <v>0</v>
      </c>
      <c r="T138" s="16"/>
      <c r="U138" s="16"/>
      <c r="V138" s="142"/>
    </row>
    <row r="139" spans="1:22" customFormat="1" ht="38.25">
      <c r="A139" s="31"/>
      <c r="B139" s="8" t="s">
        <v>119</v>
      </c>
      <c r="C139" s="47" t="s">
        <v>63</v>
      </c>
      <c r="D139" s="9" t="s">
        <v>121</v>
      </c>
      <c r="E139" s="48">
        <v>1</v>
      </c>
      <c r="F139" s="27">
        <f t="shared" si="42"/>
        <v>1</v>
      </c>
      <c r="G139" s="27"/>
      <c r="H139" s="12" t="s">
        <v>22</v>
      </c>
      <c r="I139" s="29">
        <f>+'[1]PIND 2025'!O128</f>
        <v>0</v>
      </c>
      <c r="J139" s="11"/>
      <c r="K139" s="14" t="s">
        <v>23</v>
      </c>
      <c r="L139" s="15"/>
      <c r="M139" s="14" t="s">
        <v>23</v>
      </c>
      <c r="N139" s="15"/>
      <c r="O139" s="14" t="s">
        <v>23</v>
      </c>
      <c r="P139" s="16">
        <f t="shared" si="44"/>
        <v>0</v>
      </c>
      <c r="Q139" s="16">
        <v>0</v>
      </c>
      <c r="R139" s="16">
        <f t="shared" si="45"/>
        <v>0</v>
      </c>
      <c r="S139" s="16">
        <f>+'[2]POAI 04 2025 AC'!AN127</f>
        <v>0</v>
      </c>
      <c r="T139" s="16"/>
      <c r="U139" s="16"/>
      <c r="V139" s="142"/>
    </row>
    <row r="140" spans="1:22" customFormat="1" ht="51">
      <c r="A140" s="31"/>
      <c r="B140" s="8" t="s">
        <v>119</v>
      </c>
      <c r="C140" s="47" t="s">
        <v>20</v>
      </c>
      <c r="D140" s="9" t="s">
        <v>122</v>
      </c>
      <c r="E140" s="48">
        <v>0</v>
      </c>
      <c r="F140" s="27">
        <f t="shared" si="42"/>
        <v>0</v>
      </c>
      <c r="G140" s="27"/>
      <c r="H140" s="12" t="s">
        <v>22</v>
      </c>
      <c r="I140" s="29">
        <f>+'[1]PIND 2025'!O129</f>
        <v>0</v>
      </c>
      <c r="J140" s="11"/>
      <c r="K140" s="14" t="s">
        <v>23</v>
      </c>
      <c r="L140" s="15"/>
      <c r="M140" s="14" t="s">
        <v>23</v>
      </c>
      <c r="N140" s="15"/>
      <c r="O140" s="14" t="s">
        <v>23</v>
      </c>
      <c r="P140" s="16">
        <f t="shared" si="44"/>
        <v>0</v>
      </c>
      <c r="Q140" s="16">
        <v>0</v>
      </c>
      <c r="R140" s="16">
        <f t="shared" si="45"/>
        <v>0</v>
      </c>
      <c r="S140" s="16">
        <f>+'[2]POAI 04 2025 AC'!AN128</f>
        <v>0</v>
      </c>
      <c r="T140" s="16"/>
      <c r="U140" s="16"/>
      <c r="V140" s="142"/>
    </row>
    <row r="141" spans="1:22" customFormat="1" ht="38.25">
      <c r="A141" s="31"/>
      <c r="B141" s="8" t="s">
        <v>119</v>
      </c>
      <c r="C141" s="47" t="s">
        <v>59</v>
      </c>
      <c r="D141" s="9" t="s">
        <v>123</v>
      </c>
      <c r="E141" s="48">
        <v>2000</v>
      </c>
      <c r="F141" s="27">
        <f t="shared" si="42"/>
        <v>3000</v>
      </c>
      <c r="G141" s="27">
        <v>1000</v>
      </c>
      <c r="H141" s="12" t="s">
        <v>22</v>
      </c>
      <c r="I141" s="29">
        <f>+'[1]PIND 2025'!O130</f>
        <v>248</v>
      </c>
      <c r="J141" s="11">
        <f>+I141/G141</f>
        <v>0.248</v>
      </c>
      <c r="K141" s="14" t="str">
        <f>IF(J141&lt;=20%,"MUY BAJO",IF(AND(J141&gt;20%,J141&lt;=40%),"BAJO",IF(AND(J141&gt;40%,J141&lt;=60%),"MEDIO",IF(AND(J141&gt;60%,J141&lt;=80%),"ALTO","MUY ALTO"))))</f>
        <v>BAJO</v>
      </c>
      <c r="L141" s="15">
        <f>+P141/Q141</f>
        <v>0.72499999999999998</v>
      </c>
      <c r="M141" s="14" t="str">
        <f>IF(L141&lt;=20%,"MUY BAJO",IF(AND(L141&gt;20%,L141&lt;=40%),"BAJO",IF(AND(L141&gt;40%,L141&lt;=60%),"MEDIO",IF(AND(L141&gt;60%,L141&lt;=80%),"ALTO","MUY ALTO"))))</f>
        <v>ALTO</v>
      </c>
      <c r="N141" s="15">
        <f>+J141*L141</f>
        <v>0.17979999999999999</v>
      </c>
      <c r="O141" s="14" t="str">
        <f>IF(N141&lt;=20%,"MUY BAJO",IF(AND(N141&gt;20%,N141&lt;=40%),"BAJO",IF(AND(N141&gt;40%,N141&lt;=60%),"MEDIO",IF(AND(N141&gt;60%,N141&lt;=80%),"ALTO","MUY ALTO"))))</f>
        <v>MUY BAJO</v>
      </c>
      <c r="P141" s="16">
        <f t="shared" si="44"/>
        <v>29</v>
      </c>
      <c r="Q141" s="16">
        <v>40</v>
      </c>
      <c r="R141" s="16">
        <f t="shared" si="45"/>
        <v>11</v>
      </c>
      <c r="S141" s="16">
        <f>+'[2]POAI 04 2025 AC'!AN129</f>
        <v>69</v>
      </c>
      <c r="T141" s="16">
        <v>15</v>
      </c>
      <c r="U141" s="16">
        <v>14</v>
      </c>
      <c r="V141" s="142"/>
    </row>
    <row r="142" spans="1:22" customFormat="1" ht="38.25">
      <c r="A142" s="31"/>
      <c r="B142" s="8" t="s">
        <v>119</v>
      </c>
      <c r="C142" s="47" t="s">
        <v>61</v>
      </c>
      <c r="D142" s="9" t="s">
        <v>123</v>
      </c>
      <c r="E142" s="12">
        <v>1922</v>
      </c>
      <c r="F142" s="27">
        <f t="shared" si="42"/>
        <v>2222</v>
      </c>
      <c r="G142" s="27">
        <v>300</v>
      </c>
      <c r="H142" s="79" t="s">
        <v>22</v>
      </c>
      <c r="I142" s="29">
        <f>+'[1]PIND 2025'!O131</f>
        <v>554</v>
      </c>
      <c r="J142" s="11">
        <f>+I142/G142</f>
        <v>1.8466666666666667</v>
      </c>
      <c r="K142" s="14" t="str">
        <f>IF(J142&lt;=20%,"MUY BAJO",IF(AND(J142&gt;20%,J142&lt;=40%),"BAJO",IF(AND(J142&gt;40%,J142&lt;=60%),"MEDIO",IF(AND(J142&gt;60%,J142&lt;=80%),"ALTO","MUY ALTO"))))</f>
        <v>MUY ALTO</v>
      </c>
      <c r="L142" s="15">
        <f>+P142/Q142</f>
        <v>0.46666666666666667</v>
      </c>
      <c r="M142" s="14" t="str">
        <f>IF(L142&lt;=20%,"MUY BAJO",IF(AND(L142&gt;20%,L142&lt;=40%),"BAJO",IF(AND(L142&gt;40%,L142&lt;=60%),"MEDIO",IF(AND(L142&gt;60%,L142&lt;=80%),"ALTO","MUY ALTO"))))</f>
        <v>MEDIO</v>
      </c>
      <c r="N142" s="15">
        <f>+J142*L142</f>
        <v>0.86177777777777775</v>
      </c>
      <c r="O142" s="14" t="str">
        <f>IF(N142&lt;=20%,"MUY BAJO",IF(AND(N142&gt;20%,N142&lt;=40%),"BAJO",IF(AND(N142&gt;40%,N142&lt;=60%),"MEDIO",IF(AND(N142&gt;60%,N142&lt;=80%),"ALTO","MUY ALTO"))))</f>
        <v>MUY ALTO</v>
      </c>
      <c r="P142" s="16">
        <f t="shared" si="44"/>
        <v>7</v>
      </c>
      <c r="Q142" s="16">
        <v>15</v>
      </c>
      <c r="R142" s="16">
        <f t="shared" si="45"/>
        <v>8</v>
      </c>
      <c r="S142" s="16">
        <f>+'[2]POAI 04 2025 AC'!AN130</f>
        <v>20</v>
      </c>
      <c r="T142" s="16">
        <v>7</v>
      </c>
      <c r="U142" s="16"/>
      <c r="V142" s="142"/>
    </row>
    <row r="143" spans="1:22" customFormat="1" ht="38.25">
      <c r="A143" s="31"/>
      <c r="B143" s="8" t="s">
        <v>119</v>
      </c>
      <c r="C143" s="47" t="s">
        <v>62</v>
      </c>
      <c r="D143" s="9" t="s">
        <v>123</v>
      </c>
      <c r="E143" s="12">
        <v>1612</v>
      </c>
      <c r="F143" s="27">
        <f t="shared" si="42"/>
        <v>1912</v>
      </c>
      <c r="G143" s="27">
        <v>300</v>
      </c>
      <c r="H143" s="79" t="s">
        <v>22</v>
      </c>
      <c r="I143" s="29">
        <f>+'[1]PIND 2025'!O132</f>
        <v>978</v>
      </c>
      <c r="J143" s="11">
        <f>+I143/G143</f>
        <v>3.26</v>
      </c>
      <c r="K143" s="14" t="str">
        <f>IF(J143&lt;=20%,"MUY BAJO",IF(AND(J143&gt;20%,J143&lt;=40%),"BAJO",IF(AND(J143&gt;40%,J143&lt;=60%),"MEDIO",IF(AND(J143&gt;60%,J143&lt;=80%),"ALTO","MUY ALTO"))))</f>
        <v>MUY ALTO</v>
      </c>
      <c r="L143" s="15">
        <f>+P143/Q143</f>
        <v>0.46666666666666667</v>
      </c>
      <c r="M143" s="14" t="str">
        <f>IF(L143&lt;=20%,"MUY BAJO",IF(AND(L143&gt;20%,L143&lt;=40%),"BAJO",IF(AND(L143&gt;40%,L143&lt;=60%),"MEDIO",IF(AND(L143&gt;60%,L143&lt;=80%),"ALTO","MUY ALTO"))))</f>
        <v>MEDIO</v>
      </c>
      <c r="N143" s="15">
        <f>+J143*L143</f>
        <v>1.5213333333333332</v>
      </c>
      <c r="O143" s="14" t="str">
        <f>IF(N143&lt;=20%,"MUY BAJO",IF(AND(N143&gt;20%,N143&lt;=40%),"BAJO",IF(AND(N143&gt;40%,N143&lt;=60%),"MEDIO",IF(AND(N143&gt;60%,N143&lt;=80%),"ALTO","MUY ALTO"))))</f>
        <v>MUY ALTO</v>
      </c>
      <c r="P143" s="16">
        <f t="shared" si="44"/>
        <v>7</v>
      </c>
      <c r="Q143" s="16">
        <v>15</v>
      </c>
      <c r="R143" s="16">
        <f t="shared" si="45"/>
        <v>8</v>
      </c>
      <c r="S143" s="16">
        <f>+'[2]POAI 04 2025 AC'!AN131</f>
        <v>20</v>
      </c>
      <c r="T143" s="16">
        <v>7</v>
      </c>
      <c r="U143" s="16"/>
      <c r="V143" s="142"/>
    </row>
    <row r="144" spans="1:22" customFormat="1" ht="38.25">
      <c r="A144" s="31"/>
      <c r="B144" s="8" t="s">
        <v>119</v>
      </c>
      <c r="C144" s="47" t="s">
        <v>63</v>
      </c>
      <c r="D144" s="9" t="s">
        <v>123</v>
      </c>
      <c r="E144" s="27">
        <v>1052</v>
      </c>
      <c r="F144" s="27">
        <f t="shared" si="42"/>
        <v>1552</v>
      </c>
      <c r="G144" s="27">
        <v>500</v>
      </c>
      <c r="H144" s="79" t="s">
        <v>22</v>
      </c>
      <c r="I144" s="29">
        <f>+'[1]PIND 2025'!O133</f>
        <v>0</v>
      </c>
      <c r="J144" s="11">
        <f>+I144/G144</f>
        <v>0</v>
      </c>
      <c r="K144" s="14" t="str">
        <f>IF(J144&lt;=20%,"MUY BAJO",IF(AND(J144&gt;20%,J144&lt;=40%),"BAJO",IF(AND(J144&gt;40%,J144&lt;=60%),"MEDIO",IF(AND(J144&gt;60%,J144&lt;=80%),"ALTO","MUY ALTO"))))</f>
        <v>MUY BAJO</v>
      </c>
      <c r="L144" s="15">
        <f>+P144/Q144</f>
        <v>0.52</v>
      </c>
      <c r="M144" s="14" t="str">
        <f>IF(L144&lt;=20%,"MUY BAJO",IF(AND(L144&gt;20%,L144&lt;=40%),"BAJO",IF(AND(L144&gt;40%,L144&lt;=60%),"MEDIO",IF(AND(L144&gt;60%,L144&lt;=80%),"ALTO","MUY ALTO"))))</f>
        <v>MEDIO</v>
      </c>
      <c r="N144" s="15">
        <f>+J144*L144</f>
        <v>0</v>
      </c>
      <c r="O144" s="14" t="str">
        <f>IF(N144&lt;=20%,"MUY BAJO",IF(AND(N144&gt;20%,N144&lt;=40%),"BAJO",IF(AND(N144&gt;40%,N144&lt;=60%),"MEDIO",IF(AND(N144&gt;60%,N144&lt;=80%),"ALTO","MUY ALTO"))))</f>
        <v>MUY BAJO</v>
      </c>
      <c r="P144" s="16">
        <f t="shared" si="44"/>
        <v>13</v>
      </c>
      <c r="Q144" s="16">
        <v>25</v>
      </c>
      <c r="R144" s="16">
        <f t="shared" si="45"/>
        <v>12</v>
      </c>
      <c r="S144" s="16">
        <f>+'[2]POAI 04 2025 AC'!AN132</f>
        <v>31</v>
      </c>
      <c r="T144" s="16">
        <v>13</v>
      </c>
      <c r="U144" s="16"/>
      <c r="V144" s="142"/>
    </row>
    <row r="145" spans="1:22" customFormat="1" ht="38.25">
      <c r="A145" s="31"/>
      <c r="B145" s="8" t="s">
        <v>119</v>
      </c>
      <c r="C145" s="47" t="s">
        <v>59</v>
      </c>
      <c r="D145" s="9" t="s">
        <v>124</v>
      </c>
      <c r="E145" s="27">
        <v>0</v>
      </c>
      <c r="F145" s="27">
        <f t="shared" si="42"/>
        <v>6</v>
      </c>
      <c r="G145" s="27">
        <v>6</v>
      </c>
      <c r="H145" s="79" t="s">
        <v>22</v>
      </c>
      <c r="I145" s="29">
        <f>+'[1]PIND 2025'!O134</f>
        <v>0</v>
      </c>
      <c r="J145" s="11">
        <f>+I145/G145</f>
        <v>0</v>
      </c>
      <c r="K145" s="14" t="str">
        <f>IF(J145&lt;=20%,"MUY BAJO",IF(AND(J145&gt;20%,J145&lt;=40%),"BAJO",IF(AND(J145&gt;40%,J145&lt;=60%),"MEDIO",IF(AND(J145&gt;60%,J145&lt;=80%),"ALTO","MUY ALTO"))))</f>
        <v>MUY BAJO</v>
      </c>
      <c r="L145" s="15"/>
      <c r="M145" s="14" t="s">
        <v>23</v>
      </c>
      <c r="N145" s="15"/>
      <c r="O145" s="14" t="s">
        <v>23</v>
      </c>
      <c r="P145" s="16">
        <f t="shared" si="44"/>
        <v>59</v>
      </c>
      <c r="Q145" s="16">
        <v>0</v>
      </c>
      <c r="R145" s="16">
        <f t="shared" si="45"/>
        <v>-59</v>
      </c>
      <c r="S145" s="16">
        <f>+'[2]POAI 04 2025 AC'!AN133</f>
        <v>114</v>
      </c>
      <c r="T145" s="16">
        <v>59</v>
      </c>
      <c r="U145" s="16"/>
      <c r="V145" s="142"/>
    </row>
    <row r="146" spans="1:22" customFormat="1" ht="38.25">
      <c r="A146" s="31"/>
      <c r="B146" s="8" t="s">
        <v>119</v>
      </c>
      <c r="C146" s="47" t="s">
        <v>61</v>
      </c>
      <c r="D146" s="9" t="s">
        <v>124</v>
      </c>
      <c r="E146" s="27">
        <v>0</v>
      </c>
      <c r="F146" s="27">
        <f t="shared" si="42"/>
        <v>0</v>
      </c>
      <c r="G146" s="27"/>
      <c r="H146" s="79" t="s">
        <v>22</v>
      </c>
      <c r="I146" s="29">
        <f>+'[1]PIND 2025'!O135</f>
        <v>0</v>
      </c>
      <c r="J146" s="11"/>
      <c r="K146" s="14" t="s">
        <v>23</v>
      </c>
      <c r="L146" s="15"/>
      <c r="M146" s="14" t="s">
        <v>23</v>
      </c>
      <c r="N146" s="15"/>
      <c r="O146" s="14" t="s">
        <v>23</v>
      </c>
      <c r="P146" s="16">
        <f t="shared" si="44"/>
        <v>0</v>
      </c>
      <c r="Q146" s="16">
        <v>0</v>
      </c>
      <c r="R146" s="16">
        <f t="shared" si="45"/>
        <v>0</v>
      </c>
      <c r="S146" s="16">
        <f>+'[2]POAI 04 2025 AC'!AN134</f>
        <v>0</v>
      </c>
      <c r="T146" s="16"/>
      <c r="U146" s="16"/>
      <c r="V146" s="142"/>
    </row>
    <row r="147" spans="1:22" customFormat="1" ht="38.25">
      <c r="A147" s="31"/>
      <c r="B147" s="8" t="s">
        <v>119</v>
      </c>
      <c r="C147" s="47" t="s">
        <v>62</v>
      </c>
      <c r="D147" s="9" t="s">
        <v>124</v>
      </c>
      <c r="E147" s="27">
        <v>0</v>
      </c>
      <c r="F147" s="27">
        <f t="shared" si="42"/>
        <v>0</v>
      </c>
      <c r="G147" s="27"/>
      <c r="H147" s="79" t="s">
        <v>22</v>
      </c>
      <c r="I147" s="29">
        <f>+'[1]PIND 2025'!O136</f>
        <v>0</v>
      </c>
      <c r="J147" s="11"/>
      <c r="K147" s="14" t="s">
        <v>23</v>
      </c>
      <c r="L147" s="15"/>
      <c r="M147" s="14" t="s">
        <v>23</v>
      </c>
      <c r="N147" s="15"/>
      <c r="O147" s="14" t="s">
        <v>23</v>
      </c>
      <c r="P147" s="16">
        <f t="shared" si="44"/>
        <v>0</v>
      </c>
      <c r="Q147" s="16">
        <v>0</v>
      </c>
      <c r="R147" s="16">
        <f t="shared" si="45"/>
        <v>0</v>
      </c>
      <c r="S147" s="16">
        <f>+'[2]POAI 04 2025 AC'!AN135</f>
        <v>0</v>
      </c>
      <c r="T147" s="16"/>
      <c r="U147" s="16"/>
      <c r="V147" s="142"/>
    </row>
    <row r="148" spans="1:22" customFormat="1" ht="38.25">
      <c r="A148" s="31"/>
      <c r="B148" s="8" t="s">
        <v>119</v>
      </c>
      <c r="C148" s="47" t="s">
        <v>63</v>
      </c>
      <c r="D148" s="9" t="s">
        <v>124</v>
      </c>
      <c r="E148" s="27">
        <v>0</v>
      </c>
      <c r="F148" s="27">
        <f t="shared" si="42"/>
        <v>0</v>
      </c>
      <c r="G148" s="27"/>
      <c r="H148" s="79" t="s">
        <v>22</v>
      </c>
      <c r="I148" s="29">
        <f>+'[1]PIND 2025'!O137</f>
        <v>0</v>
      </c>
      <c r="J148" s="11"/>
      <c r="K148" s="14" t="s">
        <v>23</v>
      </c>
      <c r="L148" s="15"/>
      <c r="M148" s="14" t="s">
        <v>23</v>
      </c>
      <c r="N148" s="15"/>
      <c r="O148" s="14" t="s">
        <v>23</v>
      </c>
      <c r="P148" s="16">
        <f t="shared" si="44"/>
        <v>0</v>
      </c>
      <c r="Q148" s="16">
        <v>0</v>
      </c>
      <c r="R148" s="16">
        <f t="shared" si="45"/>
        <v>0</v>
      </c>
      <c r="S148" s="16">
        <f>+'[2]POAI 04 2025 AC'!AN136</f>
        <v>0</v>
      </c>
      <c r="T148" s="16"/>
      <c r="U148" s="16"/>
      <c r="V148" s="142"/>
    </row>
    <row r="149" spans="1:22" customFormat="1" ht="38.25">
      <c r="A149" s="31"/>
      <c r="B149" s="17" t="s">
        <v>125</v>
      </c>
      <c r="C149" s="76"/>
      <c r="D149" s="18"/>
      <c r="E149" s="77"/>
      <c r="F149" s="91"/>
      <c r="G149" s="91"/>
      <c r="H149" s="21"/>
      <c r="I149" s="78"/>
      <c r="J149" s="20">
        <f>AVERAGE(J122:J148)</f>
        <v>0.39031111111111111</v>
      </c>
      <c r="K149" s="24"/>
      <c r="L149" s="20">
        <f>AVERAGE(L122:L148)</f>
        <v>0.54458333333333331</v>
      </c>
      <c r="M149" s="14"/>
      <c r="N149" s="20">
        <f>AVERAGE(N122:N148)</f>
        <v>0.64072777777777778</v>
      </c>
      <c r="O149" s="14"/>
      <c r="P149" s="25">
        <f t="shared" ref="P149:U149" si="46">SUM(P122:P148)</f>
        <v>123</v>
      </c>
      <c r="Q149" s="25">
        <f t="shared" si="46"/>
        <v>95</v>
      </c>
      <c r="R149" s="25">
        <f t="shared" si="46"/>
        <v>-28</v>
      </c>
      <c r="S149" s="25">
        <f t="shared" si="46"/>
        <v>313</v>
      </c>
      <c r="T149" s="25">
        <f t="shared" si="46"/>
        <v>101</v>
      </c>
      <c r="U149" s="25">
        <f t="shared" si="46"/>
        <v>22</v>
      </c>
      <c r="V149" s="142"/>
    </row>
    <row r="150" spans="1:22" customFormat="1" ht="38.25">
      <c r="A150" s="31"/>
      <c r="B150" s="8" t="s">
        <v>126</v>
      </c>
      <c r="C150" s="47" t="s">
        <v>20</v>
      </c>
      <c r="D150" s="9" t="s">
        <v>127</v>
      </c>
      <c r="E150" s="27">
        <v>0</v>
      </c>
      <c r="F150" s="27">
        <f>+E150+G150</f>
        <v>1</v>
      </c>
      <c r="G150" s="27">
        <v>1</v>
      </c>
      <c r="H150" s="79" t="s">
        <v>41</v>
      </c>
      <c r="I150" s="29">
        <f>+'[1]PIND 2025'!O138</f>
        <v>0</v>
      </c>
      <c r="J150" s="11">
        <f>+I150/G150</f>
        <v>0</v>
      </c>
      <c r="K150" s="14" t="str">
        <f>IF(J150&lt;=20%,"MUY BAJO",IF(AND(J150&gt;20%,J150&lt;=40%),"BAJO",IF(AND(J150&gt;40%,J150&lt;=60%),"MEDIO",IF(AND(J150&gt;60%,J150&lt;=80%),"ALTO","MUY ALTO"))))</f>
        <v>MUY BAJO</v>
      </c>
      <c r="L150" s="15"/>
      <c r="M150" s="14" t="s">
        <v>23</v>
      </c>
      <c r="N150" s="15"/>
      <c r="O150" s="14" t="s">
        <v>23</v>
      </c>
      <c r="P150" s="16">
        <f>+U150+T150</f>
        <v>0</v>
      </c>
      <c r="Q150" s="16">
        <v>0</v>
      </c>
      <c r="R150" s="16">
        <f>+Q150-P150</f>
        <v>0</v>
      </c>
      <c r="S150" s="16">
        <f>+'[2]POAI 04 2025 AC'!AN137</f>
        <v>0</v>
      </c>
      <c r="T150" s="16"/>
      <c r="U150" s="16"/>
      <c r="V150" s="142"/>
    </row>
    <row r="151" spans="1:22" customFormat="1" ht="38.25">
      <c r="A151" s="31"/>
      <c r="B151" s="8" t="s">
        <v>128</v>
      </c>
      <c r="C151" s="47" t="s">
        <v>20</v>
      </c>
      <c r="D151" s="9" t="s">
        <v>129</v>
      </c>
      <c r="E151" s="27">
        <v>0</v>
      </c>
      <c r="F151" s="27">
        <f>+E151+G151</f>
        <v>2</v>
      </c>
      <c r="G151" s="27">
        <v>2</v>
      </c>
      <c r="H151" s="79" t="s">
        <v>22</v>
      </c>
      <c r="I151" s="29">
        <f>+'[1]PIND 2025'!O139</f>
        <v>0</v>
      </c>
      <c r="J151" s="11">
        <f>+I151/G151</f>
        <v>0</v>
      </c>
      <c r="K151" s="14" t="str">
        <f>IF(J151&lt;=20%,"MUY BAJO",IF(AND(J151&gt;20%,J151&lt;=40%),"BAJO",IF(AND(J151&gt;40%,J151&lt;=60%),"MEDIO",IF(AND(J151&gt;60%,J151&lt;=80%),"ALTO","MUY ALTO"))))</f>
        <v>MUY BAJO</v>
      </c>
      <c r="L151" s="15"/>
      <c r="M151" s="14" t="s">
        <v>23</v>
      </c>
      <c r="N151" s="15"/>
      <c r="O151" s="14" t="s">
        <v>23</v>
      </c>
      <c r="P151" s="16">
        <f>+U151+T151</f>
        <v>0</v>
      </c>
      <c r="Q151" s="16">
        <v>0</v>
      </c>
      <c r="R151" s="16">
        <f>+Q151-P151</f>
        <v>0</v>
      </c>
      <c r="S151" s="16">
        <f>+'[2]POAI 04 2025 AC'!AN138</f>
        <v>0</v>
      </c>
      <c r="T151" s="16"/>
      <c r="U151" s="16"/>
      <c r="V151" s="142"/>
    </row>
    <row r="152" spans="1:22" customFormat="1" ht="51">
      <c r="A152" s="31"/>
      <c r="B152" s="17" t="s">
        <v>130</v>
      </c>
      <c r="C152" s="76"/>
      <c r="D152" s="18"/>
      <c r="E152" s="77"/>
      <c r="F152" s="91"/>
      <c r="G152" s="91"/>
      <c r="H152" s="21"/>
      <c r="I152" s="78"/>
      <c r="J152" s="20">
        <f>AVERAGE(J150:J151)</f>
        <v>0</v>
      </c>
      <c r="K152" s="24"/>
      <c r="L152" s="20"/>
      <c r="M152" s="14"/>
      <c r="N152" s="20"/>
      <c r="O152" s="14"/>
      <c r="P152" s="25">
        <f t="shared" ref="P152:U152" si="47">SUM(P150:P151)</f>
        <v>0</v>
      </c>
      <c r="Q152" s="25">
        <f t="shared" si="47"/>
        <v>0</v>
      </c>
      <c r="R152" s="25">
        <f t="shared" si="47"/>
        <v>0</v>
      </c>
      <c r="S152" s="25">
        <f t="shared" si="47"/>
        <v>0</v>
      </c>
      <c r="T152" s="25">
        <f t="shared" si="47"/>
        <v>0</v>
      </c>
      <c r="U152" s="25">
        <f t="shared" si="47"/>
        <v>0</v>
      </c>
      <c r="V152" s="142"/>
    </row>
    <row r="153" spans="1:22" customFormat="1" ht="38.25">
      <c r="A153" s="31"/>
      <c r="B153" s="8" t="s">
        <v>131</v>
      </c>
      <c r="C153" s="47" t="s">
        <v>20</v>
      </c>
      <c r="D153" s="9" t="s">
        <v>132</v>
      </c>
      <c r="E153" s="80">
        <v>0.7</v>
      </c>
      <c r="F153" s="80">
        <f t="shared" ref="F153:F159" si="48">+E153+G153</f>
        <v>1</v>
      </c>
      <c r="G153" s="80">
        <v>0.3</v>
      </c>
      <c r="H153" s="79" t="s">
        <v>41</v>
      </c>
      <c r="I153" s="29">
        <f>+'[1]PIND 2025'!O140</f>
        <v>0</v>
      </c>
      <c r="J153" s="11">
        <f>+I153/G153</f>
        <v>0</v>
      </c>
      <c r="K153" s="14" t="str">
        <f>IF(J153&lt;=20%,"MUY BAJO",IF(AND(J153&gt;20%,J153&lt;=40%),"BAJO",IF(AND(J153&gt;40%,J153&lt;=60%),"MEDIO",IF(AND(J153&gt;60%,J153&lt;=80%),"ALTO","MUY ALTO"))))</f>
        <v>MUY BAJO</v>
      </c>
      <c r="L153" s="15"/>
      <c r="M153" s="14" t="s">
        <v>23</v>
      </c>
      <c r="N153" s="15"/>
      <c r="O153" s="14" t="s">
        <v>23</v>
      </c>
      <c r="P153" s="16">
        <f t="shared" ref="P153:P159" si="49">+U153+T153</f>
        <v>0</v>
      </c>
      <c r="Q153" s="16">
        <v>0</v>
      </c>
      <c r="R153" s="16">
        <f t="shared" ref="R153:R159" si="50">+Q153-P153</f>
        <v>0</v>
      </c>
      <c r="S153" s="16">
        <f>+'[2]POAI 04 2025 AC'!AN139</f>
        <v>0</v>
      </c>
      <c r="T153" s="16"/>
      <c r="U153" s="16"/>
      <c r="V153" s="142"/>
    </row>
    <row r="154" spans="1:22" customFormat="1" ht="63.75">
      <c r="A154" s="31"/>
      <c r="B154" s="8" t="s">
        <v>131</v>
      </c>
      <c r="C154" s="47" t="s">
        <v>20</v>
      </c>
      <c r="D154" s="9" t="s">
        <v>133</v>
      </c>
      <c r="E154" s="27">
        <v>43</v>
      </c>
      <c r="F154" s="27">
        <f t="shared" si="48"/>
        <v>43</v>
      </c>
      <c r="G154" s="27"/>
      <c r="H154" s="79" t="s">
        <v>41</v>
      </c>
      <c r="I154" s="29">
        <f>+'[1]PIND 2025'!O141</f>
        <v>1</v>
      </c>
      <c r="J154" s="11"/>
      <c r="K154" s="14" t="s">
        <v>23</v>
      </c>
      <c r="L154" s="15"/>
      <c r="M154" s="14" t="s">
        <v>23</v>
      </c>
      <c r="N154" s="15"/>
      <c r="O154" s="14" t="s">
        <v>23</v>
      </c>
      <c r="P154" s="16">
        <f t="shared" si="49"/>
        <v>0</v>
      </c>
      <c r="Q154" s="16">
        <v>0</v>
      </c>
      <c r="R154" s="16">
        <f t="shared" si="50"/>
        <v>0</v>
      </c>
      <c r="S154" s="16">
        <f>+'[2]POAI 04 2025 AC'!AN140</f>
        <v>0</v>
      </c>
      <c r="T154" s="16"/>
      <c r="U154" s="16"/>
      <c r="V154" s="142"/>
    </row>
    <row r="155" spans="1:22" customFormat="1" ht="63.75">
      <c r="A155" s="31"/>
      <c r="B155" s="8" t="s">
        <v>131</v>
      </c>
      <c r="C155" s="47" t="s">
        <v>20</v>
      </c>
      <c r="D155" s="9" t="s">
        <v>134</v>
      </c>
      <c r="E155" s="27">
        <v>19</v>
      </c>
      <c r="F155" s="27">
        <f t="shared" si="48"/>
        <v>21</v>
      </c>
      <c r="G155" s="27">
        <v>2</v>
      </c>
      <c r="H155" s="79" t="s">
        <v>22</v>
      </c>
      <c r="I155" s="29">
        <f>+'[1]PIND 2025'!O142</f>
        <v>0</v>
      </c>
      <c r="J155" s="11">
        <f>+I155/G155</f>
        <v>0</v>
      </c>
      <c r="K155" s="14" t="str">
        <f t="shared" ref="K155:K170" si="51">IF(J155&lt;=20%,"MUY BAJO",IF(AND(J155&gt;20%,J155&lt;=40%),"BAJO",IF(AND(J155&gt;40%,J155&lt;=60%),"MEDIO",IF(AND(J155&gt;60%,J155&lt;=80%),"ALTO","MUY ALTO"))))</f>
        <v>MUY BAJO</v>
      </c>
      <c r="L155" s="15"/>
      <c r="M155" s="14" t="s">
        <v>23</v>
      </c>
      <c r="N155" s="15"/>
      <c r="O155" s="14" t="s">
        <v>23</v>
      </c>
      <c r="P155" s="16">
        <f t="shared" si="49"/>
        <v>0</v>
      </c>
      <c r="Q155" s="16">
        <v>0</v>
      </c>
      <c r="R155" s="16">
        <f t="shared" si="50"/>
        <v>0</v>
      </c>
      <c r="S155" s="16">
        <f>+'[2]POAI 04 2025 AC'!AN141</f>
        <v>0</v>
      </c>
      <c r="T155" s="16"/>
      <c r="U155" s="16"/>
      <c r="V155" s="142"/>
    </row>
    <row r="156" spans="1:22" customFormat="1" ht="76.5">
      <c r="A156" s="31"/>
      <c r="B156" s="8" t="s">
        <v>131</v>
      </c>
      <c r="C156" s="47" t="s">
        <v>20</v>
      </c>
      <c r="D156" s="9" t="s">
        <v>135</v>
      </c>
      <c r="E156" s="27">
        <v>1</v>
      </c>
      <c r="F156" s="27">
        <f t="shared" si="48"/>
        <v>2</v>
      </c>
      <c r="G156" s="27">
        <v>1</v>
      </c>
      <c r="H156" s="79" t="s">
        <v>41</v>
      </c>
      <c r="I156" s="29">
        <f>+'[1]PIND 2025'!O143</f>
        <v>0</v>
      </c>
      <c r="J156" s="11">
        <f>+I156/G156</f>
        <v>0</v>
      </c>
      <c r="K156" s="14" t="str">
        <f t="shared" si="51"/>
        <v>MUY BAJO</v>
      </c>
      <c r="L156" s="15"/>
      <c r="M156" s="14" t="s">
        <v>23</v>
      </c>
      <c r="N156" s="15"/>
      <c r="O156" s="14" t="s">
        <v>23</v>
      </c>
      <c r="P156" s="16">
        <f t="shared" si="49"/>
        <v>0</v>
      </c>
      <c r="Q156" s="16">
        <v>0</v>
      </c>
      <c r="R156" s="16">
        <f t="shared" si="50"/>
        <v>0</v>
      </c>
      <c r="S156" s="16">
        <f>+'[2]POAI 04 2025 AC'!AN142</f>
        <v>0</v>
      </c>
      <c r="T156" s="16"/>
      <c r="U156" s="16"/>
      <c r="V156" s="142"/>
    </row>
    <row r="157" spans="1:22" customFormat="1" ht="51">
      <c r="A157" s="31"/>
      <c r="B157" s="8" t="s">
        <v>136</v>
      </c>
      <c r="C157" s="47" t="s">
        <v>20</v>
      </c>
      <c r="D157" s="9" t="s">
        <v>137</v>
      </c>
      <c r="E157" s="27">
        <v>19</v>
      </c>
      <c r="F157" s="27">
        <f t="shared" si="48"/>
        <v>21</v>
      </c>
      <c r="G157" s="27">
        <v>2</v>
      </c>
      <c r="H157" s="79" t="s">
        <v>72</v>
      </c>
      <c r="I157" s="29">
        <f>+'[1]PIND 2025'!O144</f>
        <v>1</v>
      </c>
      <c r="J157" s="11">
        <f>+I157/G157</f>
        <v>0.5</v>
      </c>
      <c r="K157" s="14" t="str">
        <f t="shared" si="51"/>
        <v>MEDIO</v>
      </c>
      <c r="L157" s="15">
        <f>+P157/Q157</f>
        <v>0.68947368421052635</v>
      </c>
      <c r="M157" s="14" t="str">
        <f>IF(L157&lt;=20%,"MUY BAJO",IF(AND(L157&gt;20%,L157&lt;=40%),"BAJO",IF(AND(L157&gt;40%,L157&lt;=60%),"MEDIO",IF(AND(L157&gt;60%,L157&lt;=80%),"ALTO","MUY ALTO"))))</f>
        <v>ALTO</v>
      </c>
      <c r="N157" s="15">
        <f>+J157*L157</f>
        <v>0.34473684210526317</v>
      </c>
      <c r="O157" s="14" t="str">
        <f>IF(N157&lt;=20%,"MUY BAJO",IF(AND(N157&gt;20%,N157&lt;=40%),"BAJO",IF(AND(N157&gt;40%,N157&lt;=60%),"MEDIO",IF(AND(N157&gt;60%,N157&lt;=80%),"ALTO","MUY ALTO"))))</f>
        <v>BAJO</v>
      </c>
      <c r="P157" s="16">
        <f t="shared" si="49"/>
        <v>262</v>
      </c>
      <c r="Q157" s="16">
        <v>380</v>
      </c>
      <c r="R157" s="16">
        <f t="shared" si="50"/>
        <v>118</v>
      </c>
      <c r="S157" s="16">
        <f>+'[2]POAI 04 2025 AC'!AN143</f>
        <v>423</v>
      </c>
      <c r="T157" s="16">
        <v>36</v>
      </c>
      <c r="U157" s="16">
        <v>226</v>
      </c>
      <c r="V157" s="142"/>
    </row>
    <row r="158" spans="1:22" customFormat="1" ht="63.75">
      <c r="A158" s="31"/>
      <c r="B158" s="8" t="s">
        <v>138</v>
      </c>
      <c r="C158" s="47" t="s">
        <v>20</v>
      </c>
      <c r="D158" s="9" t="s">
        <v>139</v>
      </c>
      <c r="E158" s="27">
        <v>1</v>
      </c>
      <c r="F158" s="27">
        <f t="shared" si="48"/>
        <v>2</v>
      </c>
      <c r="G158" s="27">
        <v>1</v>
      </c>
      <c r="H158" s="79" t="s">
        <v>22</v>
      </c>
      <c r="I158" s="29">
        <f>+'[1]PIND 2025'!O145</f>
        <v>0</v>
      </c>
      <c r="J158" s="11">
        <f>+I158/G158</f>
        <v>0</v>
      </c>
      <c r="K158" s="14" t="str">
        <f t="shared" si="51"/>
        <v>MUY BAJO</v>
      </c>
      <c r="L158" s="15"/>
      <c r="M158" s="14" t="s">
        <v>23</v>
      </c>
      <c r="N158" s="15"/>
      <c r="O158" s="14" t="s">
        <v>23</v>
      </c>
      <c r="P158" s="16">
        <f t="shared" si="49"/>
        <v>2</v>
      </c>
      <c r="Q158" s="16">
        <v>0</v>
      </c>
      <c r="R158" s="16">
        <f t="shared" si="50"/>
        <v>-2</v>
      </c>
      <c r="S158" s="16">
        <f>+'[2]POAI 04 2025 AC'!AN144</f>
        <v>40</v>
      </c>
      <c r="T158" s="16">
        <v>2</v>
      </c>
      <c r="U158" s="16"/>
      <c r="V158" s="142"/>
    </row>
    <row r="159" spans="1:22" customFormat="1" ht="51">
      <c r="A159" s="31"/>
      <c r="B159" s="8" t="s">
        <v>140</v>
      </c>
      <c r="C159" s="47" t="s">
        <v>20</v>
      </c>
      <c r="D159" s="9" t="s">
        <v>141</v>
      </c>
      <c r="E159" s="27">
        <v>21</v>
      </c>
      <c r="F159" s="27">
        <f t="shared" si="48"/>
        <v>24</v>
      </c>
      <c r="G159" s="27">
        <v>3</v>
      </c>
      <c r="H159" s="79" t="s">
        <v>22</v>
      </c>
      <c r="I159" s="29">
        <f>+'[1]PIND 2025'!O146</f>
        <v>0</v>
      </c>
      <c r="J159" s="11">
        <f>+I159/G159</f>
        <v>0</v>
      </c>
      <c r="K159" s="14" t="str">
        <f t="shared" si="51"/>
        <v>MUY BAJO</v>
      </c>
      <c r="L159" s="15"/>
      <c r="M159" s="14" t="s">
        <v>23</v>
      </c>
      <c r="N159" s="15"/>
      <c r="O159" s="14" t="s">
        <v>23</v>
      </c>
      <c r="P159" s="16">
        <f t="shared" si="49"/>
        <v>0</v>
      </c>
      <c r="Q159" s="16">
        <v>0</v>
      </c>
      <c r="R159" s="16">
        <f t="shared" si="50"/>
        <v>0</v>
      </c>
      <c r="S159" s="16">
        <f>+'[2]POAI 04 2025 AC'!AN145</f>
        <v>0</v>
      </c>
      <c r="T159" s="16"/>
      <c r="U159" s="16"/>
      <c r="V159" s="142"/>
    </row>
    <row r="160" spans="1:22" customFormat="1" ht="38.25">
      <c r="A160" s="31"/>
      <c r="B160" s="17" t="s">
        <v>142</v>
      </c>
      <c r="C160" s="76"/>
      <c r="D160" s="18"/>
      <c r="E160" s="77"/>
      <c r="F160" s="91"/>
      <c r="G160" s="91"/>
      <c r="H160" s="21"/>
      <c r="I160" s="78"/>
      <c r="J160" s="20">
        <f>AVERAGE(J153:J159)</f>
        <v>8.3333333333333329E-2</v>
      </c>
      <c r="K160" s="24" t="str">
        <f t="shared" si="51"/>
        <v>MUY BAJO</v>
      </c>
      <c r="L160" s="20">
        <f>AVERAGE(L153:L159)</f>
        <v>0.68947368421052635</v>
      </c>
      <c r="M160" s="14"/>
      <c r="N160" s="20">
        <f>AVERAGE(N153:N159)</f>
        <v>0.34473684210526317</v>
      </c>
      <c r="O160" s="14"/>
      <c r="P160" s="25">
        <f t="shared" ref="P160:U160" si="52">SUM(P153:P159)</f>
        <v>264</v>
      </c>
      <c r="Q160" s="25">
        <f t="shared" si="52"/>
        <v>380</v>
      </c>
      <c r="R160" s="25">
        <f t="shared" si="52"/>
        <v>116</v>
      </c>
      <c r="S160" s="25">
        <f t="shared" si="52"/>
        <v>463</v>
      </c>
      <c r="T160" s="25">
        <f t="shared" si="52"/>
        <v>38</v>
      </c>
      <c r="U160" s="25">
        <f t="shared" si="52"/>
        <v>226</v>
      </c>
      <c r="V160" s="142"/>
    </row>
    <row r="161" spans="1:22" customFormat="1" ht="38.25">
      <c r="A161" s="31"/>
      <c r="B161" s="32" t="s">
        <v>143</v>
      </c>
      <c r="C161" s="81"/>
      <c r="D161" s="33"/>
      <c r="E161" s="82"/>
      <c r="F161" s="82"/>
      <c r="G161" s="82"/>
      <c r="H161" s="84"/>
      <c r="I161" s="83"/>
      <c r="J161" s="122">
        <f>AVERAGE(J160,J152,J149,J121,J103,J79)</f>
        <v>0.36245989079399615</v>
      </c>
      <c r="K161" s="46" t="str">
        <f t="shared" si="51"/>
        <v>BAJO</v>
      </c>
      <c r="L161" s="38">
        <f>AVERAGE(L160,L152,L149,L121,L103,L79)</f>
        <v>0.42373982840767371</v>
      </c>
      <c r="M161" s="46"/>
      <c r="N161" s="38">
        <f>AVERAGE(N160,N152,N149,N121,N103,N79)</f>
        <v>0.25149975163864524</v>
      </c>
      <c r="O161" s="46"/>
      <c r="P161" s="40">
        <f t="shared" ref="P161:U161" si="53">+P160+P152+P149+P121+P103+P79</f>
        <v>1052</v>
      </c>
      <c r="Q161" s="40">
        <f t="shared" si="53"/>
        <v>6653.5</v>
      </c>
      <c r="R161" s="40">
        <f t="shared" si="53"/>
        <v>5601.5</v>
      </c>
      <c r="S161" s="40">
        <f t="shared" si="53"/>
        <v>2693</v>
      </c>
      <c r="T161" s="40">
        <f t="shared" si="53"/>
        <v>701</v>
      </c>
      <c r="U161" s="40">
        <f t="shared" si="53"/>
        <v>351</v>
      </c>
      <c r="V161" s="142"/>
    </row>
    <row r="162" spans="1:22" customFormat="1" ht="25.5" customHeight="1">
      <c r="A162" s="187" t="s">
        <v>144</v>
      </c>
      <c r="B162" s="8" t="s">
        <v>145</v>
      </c>
      <c r="C162" s="47" t="s">
        <v>20</v>
      </c>
      <c r="D162" s="9" t="s">
        <v>146</v>
      </c>
      <c r="E162" s="12">
        <v>0</v>
      </c>
      <c r="F162" s="27">
        <f>+E162+G162</f>
        <v>2</v>
      </c>
      <c r="G162" s="27">
        <v>2</v>
      </c>
      <c r="H162" s="12" t="s">
        <v>22</v>
      </c>
      <c r="I162" s="29">
        <f>+'[1]PIND 2025'!O147</f>
        <v>0</v>
      </c>
      <c r="J162" s="11">
        <f>+I162/G162</f>
        <v>0</v>
      </c>
      <c r="K162" s="14" t="str">
        <f t="shared" si="51"/>
        <v>MUY BAJO</v>
      </c>
      <c r="L162" s="15">
        <f>+P162/Q162</f>
        <v>0</v>
      </c>
      <c r="M162" s="14" t="str">
        <f t="shared" ref="M162:M172" si="54">IF(L162&lt;=20%,"MUY BAJO",IF(AND(L162&gt;20%,L162&lt;=40%),"BAJO",IF(AND(L162&gt;40%,L162&lt;=60%),"MEDIO",IF(AND(L162&gt;60%,L162&lt;=80%),"ALTO","MUY ALTO"))))</f>
        <v>MUY BAJO</v>
      </c>
      <c r="N162" s="15">
        <f>+J162*L162</f>
        <v>0</v>
      </c>
      <c r="O162" s="14" t="str">
        <f t="shared" ref="O162:O172" si="55">IF(N162&lt;=20%,"MUY BAJO",IF(AND(N162&gt;20%,N162&lt;=40%),"BAJO",IF(AND(N162&gt;40%,N162&lt;=60%),"MEDIO",IF(AND(N162&gt;60%,N162&lt;=80%),"ALTO","MUY ALTO"))))</f>
        <v>MUY BAJO</v>
      </c>
      <c r="P162" s="16">
        <f>+U162+T162</f>
        <v>0</v>
      </c>
      <c r="Q162" s="16">
        <v>20</v>
      </c>
      <c r="R162" s="16">
        <f>+Q162-P162</f>
        <v>20</v>
      </c>
      <c r="S162" s="16">
        <f>+'[2]POAI 04 2025 AC'!AN146</f>
        <v>0</v>
      </c>
      <c r="T162" s="16"/>
      <c r="U162" s="16"/>
      <c r="V162" s="142"/>
    </row>
    <row r="163" spans="1:22" customFormat="1" ht="51">
      <c r="A163" s="188"/>
      <c r="B163" s="8" t="s">
        <v>147</v>
      </c>
      <c r="C163" s="47" t="s">
        <v>20</v>
      </c>
      <c r="D163" s="9" t="s">
        <v>148</v>
      </c>
      <c r="E163" s="12">
        <v>0</v>
      </c>
      <c r="F163" s="27">
        <f>+E163+G163</f>
        <v>110</v>
      </c>
      <c r="G163" s="27">
        <v>110</v>
      </c>
      <c r="H163" s="12" t="s">
        <v>22</v>
      </c>
      <c r="I163" s="29">
        <f>+'[1]PIND 2025'!O148</f>
        <v>80</v>
      </c>
      <c r="J163" s="11">
        <f>+I163/G163</f>
        <v>0.72727272727272729</v>
      </c>
      <c r="K163" s="14" t="str">
        <f t="shared" si="51"/>
        <v>ALTO</v>
      </c>
      <c r="L163" s="15">
        <f>+P163/Q163</f>
        <v>0</v>
      </c>
      <c r="M163" s="14" t="str">
        <f t="shared" si="54"/>
        <v>MUY BAJO</v>
      </c>
      <c r="N163" s="15">
        <f>+J163*L163</f>
        <v>0</v>
      </c>
      <c r="O163" s="14" t="str">
        <f t="shared" si="55"/>
        <v>MUY BAJO</v>
      </c>
      <c r="P163" s="16">
        <f>+U163+T163</f>
        <v>0</v>
      </c>
      <c r="Q163" s="16">
        <v>20</v>
      </c>
      <c r="R163" s="16">
        <f>+Q163-P163</f>
        <v>20</v>
      </c>
      <c r="S163" s="16">
        <f>+'[2]POAI 04 2025 AC'!AN147</f>
        <v>0</v>
      </c>
      <c r="T163" s="16"/>
      <c r="U163" s="16"/>
      <c r="V163" s="142"/>
    </row>
    <row r="164" spans="1:22" customFormat="1" ht="38.25">
      <c r="A164" s="188"/>
      <c r="B164" s="8" t="s">
        <v>149</v>
      </c>
      <c r="C164" s="47" t="s">
        <v>20</v>
      </c>
      <c r="D164" s="9" t="s">
        <v>150</v>
      </c>
      <c r="E164" s="12">
        <v>0</v>
      </c>
      <c r="F164" s="27">
        <f>+E164+G164</f>
        <v>210</v>
      </c>
      <c r="G164" s="27">
        <v>210</v>
      </c>
      <c r="H164" s="12" t="s">
        <v>22</v>
      </c>
      <c r="I164" s="29">
        <f>+'[1]PIND 2025'!O149</f>
        <v>0</v>
      </c>
      <c r="J164" s="11">
        <f>+I164/G164</f>
        <v>0</v>
      </c>
      <c r="K164" s="14" t="str">
        <f t="shared" si="51"/>
        <v>MUY BAJO</v>
      </c>
      <c r="L164" s="15">
        <f>+P164/Q164</f>
        <v>0.35873015873015873</v>
      </c>
      <c r="M164" s="14" t="str">
        <f t="shared" si="54"/>
        <v>BAJO</v>
      </c>
      <c r="N164" s="15">
        <f>+J164*L164</f>
        <v>0</v>
      </c>
      <c r="O164" s="14" t="str">
        <f t="shared" si="55"/>
        <v>MUY BAJO</v>
      </c>
      <c r="P164" s="16">
        <f>+U164+T164</f>
        <v>226</v>
      </c>
      <c r="Q164" s="16">
        <v>630</v>
      </c>
      <c r="R164" s="16">
        <f>+Q164-P164</f>
        <v>404</v>
      </c>
      <c r="S164" s="16">
        <f>+'[2]POAI 04 2025 AC'!AN148</f>
        <v>892</v>
      </c>
      <c r="T164" s="16">
        <v>177</v>
      </c>
      <c r="U164" s="16">
        <v>49</v>
      </c>
      <c r="V164" s="142"/>
    </row>
    <row r="165" spans="1:22" customFormat="1" ht="25.5">
      <c r="A165" s="188"/>
      <c r="B165" s="8" t="s">
        <v>151</v>
      </c>
      <c r="C165" s="47" t="s">
        <v>20</v>
      </c>
      <c r="D165" s="9" t="s">
        <v>152</v>
      </c>
      <c r="E165" s="12">
        <v>1</v>
      </c>
      <c r="F165" s="27">
        <f>+E165+G165</f>
        <v>2</v>
      </c>
      <c r="G165" s="27">
        <v>1</v>
      </c>
      <c r="H165" s="12" t="s">
        <v>22</v>
      </c>
      <c r="I165" s="29">
        <f>+'[1]PIND 2025'!O150</f>
        <v>0</v>
      </c>
      <c r="J165" s="11">
        <f>+I165/G165</f>
        <v>0</v>
      </c>
      <c r="K165" s="14" t="str">
        <f t="shared" si="51"/>
        <v>MUY BAJO</v>
      </c>
      <c r="L165" s="15">
        <f>+P165/Q165</f>
        <v>5.0999999999999997E-2</v>
      </c>
      <c r="M165" s="14" t="str">
        <f t="shared" si="54"/>
        <v>MUY BAJO</v>
      </c>
      <c r="N165" s="15">
        <f>+J165*L165</f>
        <v>0</v>
      </c>
      <c r="O165" s="14" t="str">
        <f t="shared" si="55"/>
        <v>MUY BAJO</v>
      </c>
      <c r="P165" s="16">
        <f>+U165+T165</f>
        <v>51</v>
      </c>
      <c r="Q165" s="16">
        <v>1000</v>
      </c>
      <c r="R165" s="16">
        <f>+Q165-P165</f>
        <v>949</v>
      </c>
      <c r="S165" s="16">
        <f>+'[2]POAI 04 2025 AC'!AN149</f>
        <v>200</v>
      </c>
      <c r="T165" s="16">
        <v>51</v>
      </c>
      <c r="U165" s="16"/>
      <c r="V165" s="142"/>
    </row>
    <row r="166" spans="1:22" customFormat="1" ht="38.25">
      <c r="A166" s="188"/>
      <c r="B166" s="17" t="s">
        <v>153</v>
      </c>
      <c r="C166" s="76"/>
      <c r="D166" s="18"/>
      <c r="E166" s="77"/>
      <c r="F166" s="91"/>
      <c r="G166" s="91"/>
      <c r="H166" s="21"/>
      <c r="I166" s="78"/>
      <c r="J166" s="20">
        <f>AVERAGE(J162:J165)</f>
        <v>0.18181818181818182</v>
      </c>
      <c r="K166" s="24" t="str">
        <f t="shared" si="51"/>
        <v>MUY BAJO</v>
      </c>
      <c r="L166" s="20">
        <f>AVERAGE(L162:L165)</f>
        <v>0.10243253968253968</v>
      </c>
      <c r="M166" s="14" t="str">
        <f t="shared" si="54"/>
        <v>MUY BAJO</v>
      </c>
      <c r="N166" s="20">
        <f>AVERAGE(N162:N165)</f>
        <v>0</v>
      </c>
      <c r="O166" s="14" t="str">
        <f t="shared" si="55"/>
        <v>MUY BAJO</v>
      </c>
      <c r="P166" s="25">
        <f t="shared" ref="P166:U166" si="56">SUM(P162:P165)</f>
        <v>277</v>
      </c>
      <c r="Q166" s="25">
        <f t="shared" si="56"/>
        <v>1670</v>
      </c>
      <c r="R166" s="25">
        <f t="shared" si="56"/>
        <v>1393</v>
      </c>
      <c r="S166" s="25">
        <f t="shared" si="56"/>
        <v>1092</v>
      </c>
      <c r="T166" s="25">
        <f t="shared" si="56"/>
        <v>228</v>
      </c>
      <c r="U166" s="25">
        <f t="shared" si="56"/>
        <v>49</v>
      </c>
      <c r="V166" s="142"/>
    </row>
    <row r="167" spans="1:22" customFormat="1" ht="38.25">
      <c r="A167" s="188"/>
      <c r="B167" s="8" t="s">
        <v>154</v>
      </c>
      <c r="C167" s="47" t="s">
        <v>59</v>
      </c>
      <c r="D167" s="9" t="s">
        <v>155</v>
      </c>
      <c r="E167" s="12">
        <v>0</v>
      </c>
      <c r="F167" s="27">
        <f t="shared" ref="F167:F186" si="57">+E167+G167</f>
        <v>1</v>
      </c>
      <c r="G167" s="27">
        <v>1</v>
      </c>
      <c r="H167" s="12" t="s">
        <v>22</v>
      </c>
      <c r="I167" s="29">
        <f>+'[1]PIND 2025'!O151</f>
        <v>1</v>
      </c>
      <c r="J167" s="11">
        <f>+I167/G167</f>
        <v>1</v>
      </c>
      <c r="K167" s="14" t="str">
        <f t="shared" si="51"/>
        <v>MUY ALTO</v>
      </c>
      <c r="L167" s="15">
        <f t="shared" ref="L167:L172" si="58">+P167/Q167</f>
        <v>0.43</v>
      </c>
      <c r="M167" s="14" t="str">
        <f t="shared" si="54"/>
        <v>MEDIO</v>
      </c>
      <c r="N167" s="15">
        <f t="shared" ref="N167:N172" si="59">+J167*L167</f>
        <v>0.43</v>
      </c>
      <c r="O167" s="14" t="str">
        <f t="shared" si="55"/>
        <v>MEDIO</v>
      </c>
      <c r="P167" s="16">
        <f t="shared" ref="P167:P186" si="60">+U167+T167</f>
        <v>258</v>
      </c>
      <c r="Q167" s="16">
        <v>600</v>
      </c>
      <c r="R167" s="16">
        <f t="shared" ref="R167:R186" si="61">+Q167-P167</f>
        <v>342</v>
      </c>
      <c r="S167" s="16">
        <f>+'[2]POAI 04 2025 AC'!AN150</f>
        <v>258</v>
      </c>
      <c r="T167" s="16">
        <v>258</v>
      </c>
      <c r="U167" s="16"/>
      <c r="V167" s="142"/>
    </row>
    <row r="168" spans="1:22" customFormat="1" ht="38.25">
      <c r="A168" s="188"/>
      <c r="B168" s="8" t="s">
        <v>154</v>
      </c>
      <c r="C168" s="47" t="s">
        <v>61</v>
      </c>
      <c r="D168" s="9" t="s">
        <v>155</v>
      </c>
      <c r="E168" s="12">
        <v>0</v>
      </c>
      <c r="F168" s="27">
        <f t="shared" si="57"/>
        <v>1</v>
      </c>
      <c r="G168" s="27">
        <v>1</v>
      </c>
      <c r="H168" s="12" t="s">
        <v>22</v>
      </c>
      <c r="I168" s="29">
        <f>+'[1]PIND 2025'!O152</f>
        <v>1</v>
      </c>
      <c r="J168" s="11">
        <f>+I168/G168</f>
        <v>1</v>
      </c>
      <c r="K168" s="14" t="str">
        <f t="shared" si="51"/>
        <v>MUY ALTO</v>
      </c>
      <c r="L168" s="15">
        <f t="shared" si="58"/>
        <v>0.42</v>
      </c>
      <c r="M168" s="14" t="str">
        <f t="shared" si="54"/>
        <v>MEDIO</v>
      </c>
      <c r="N168" s="15">
        <f t="shared" si="59"/>
        <v>0.42</v>
      </c>
      <c r="O168" s="14" t="str">
        <f t="shared" si="55"/>
        <v>MEDIO</v>
      </c>
      <c r="P168" s="16">
        <f t="shared" si="60"/>
        <v>21</v>
      </c>
      <c r="Q168" s="16">
        <v>50</v>
      </c>
      <c r="R168" s="16">
        <f t="shared" si="61"/>
        <v>29</v>
      </c>
      <c r="S168" s="16">
        <f>+'[2]POAI 04 2025 AC'!AN151</f>
        <v>21</v>
      </c>
      <c r="T168" s="16">
        <v>21</v>
      </c>
      <c r="U168" s="16"/>
      <c r="V168" s="142"/>
    </row>
    <row r="169" spans="1:22" customFormat="1" ht="38.25">
      <c r="A169" s="188"/>
      <c r="B169" s="8" t="s">
        <v>154</v>
      </c>
      <c r="C169" s="47" t="s">
        <v>62</v>
      </c>
      <c r="D169" s="9" t="s">
        <v>155</v>
      </c>
      <c r="E169" s="12">
        <v>0</v>
      </c>
      <c r="F169" s="27">
        <f t="shared" si="57"/>
        <v>1</v>
      </c>
      <c r="G169" s="27">
        <v>1</v>
      </c>
      <c r="H169" s="12" t="s">
        <v>22</v>
      </c>
      <c r="I169" s="29">
        <f>+'[1]PIND 2025'!O153</f>
        <v>0</v>
      </c>
      <c r="J169" s="11">
        <f>+I169/G169</f>
        <v>0</v>
      </c>
      <c r="K169" s="14" t="str">
        <f t="shared" si="51"/>
        <v>MUY BAJO</v>
      </c>
      <c r="L169" s="15">
        <f t="shared" si="58"/>
        <v>0</v>
      </c>
      <c r="M169" s="14" t="str">
        <f t="shared" si="54"/>
        <v>MUY BAJO</v>
      </c>
      <c r="N169" s="15">
        <f t="shared" si="59"/>
        <v>0</v>
      </c>
      <c r="O169" s="14" t="str">
        <f t="shared" si="55"/>
        <v>MUY BAJO</v>
      </c>
      <c r="P169" s="16">
        <f t="shared" si="60"/>
        <v>0</v>
      </c>
      <c r="Q169" s="16">
        <v>50</v>
      </c>
      <c r="R169" s="16">
        <f t="shared" si="61"/>
        <v>50</v>
      </c>
      <c r="S169" s="16">
        <f>+'[2]POAI 04 2025 AC'!AN152</f>
        <v>0</v>
      </c>
      <c r="T169" s="16"/>
      <c r="U169" s="16"/>
      <c r="V169" s="142"/>
    </row>
    <row r="170" spans="1:22" customFormat="1" ht="38.25">
      <c r="A170" s="188"/>
      <c r="B170" s="8" t="s">
        <v>154</v>
      </c>
      <c r="C170" s="47" t="s">
        <v>63</v>
      </c>
      <c r="D170" s="9" t="s">
        <v>155</v>
      </c>
      <c r="E170" s="12">
        <v>0</v>
      </c>
      <c r="F170" s="27">
        <f t="shared" si="57"/>
        <v>1</v>
      </c>
      <c r="G170" s="27">
        <v>1</v>
      </c>
      <c r="H170" s="12" t="s">
        <v>22</v>
      </c>
      <c r="I170" s="29">
        <f>+'[1]PIND 2025'!O154</f>
        <v>0</v>
      </c>
      <c r="J170" s="11">
        <f>+I170/G170</f>
        <v>0</v>
      </c>
      <c r="K170" s="14" t="str">
        <f t="shared" si="51"/>
        <v>MUY BAJO</v>
      </c>
      <c r="L170" s="15">
        <f t="shared" si="58"/>
        <v>0</v>
      </c>
      <c r="M170" s="14" t="str">
        <f t="shared" si="54"/>
        <v>MUY BAJO</v>
      </c>
      <c r="N170" s="15">
        <f t="shared" si="59"/>
        <v>0</v>
      </c>
      <c r="O170" s="14" t="str">
        <f t="shared" si="55"/>
        <v>MUY BAJO</v>
      </c>
      <c r="P170" s="16">
        <f t="shared" si="60"/>
        <v>0</v>
      </c>
      <c r="Q170" s="16">
        <v>100</v>
      </c>
      <c r="R170" s="16">
        <f t="shared" si="61"/>
        <v>100</v>
      </c>
      <c r="S170" s="16">
        <f>+'[2]POAI 04 2025 AC'!AN153</f>
        <v>107</v>
      </c>
      <c r="T170" s="16"/>
      <c r="U170" s="16"/>
      <c r="V170" s="142"/>
    </row>
    <row r="171" spans="1:22" customFormat="1" ht="25.5">
      <c r="A171" s="188"/>
      <c r="B171" s="8" t="s">
        <v>156</v>
      </c>
      <c r="C171" s="47" t="s">
        <v>59</v>
      </c>
      <c r="D171" s="9" t="s">
        <v>157</v>
      </c>
      <c r="E171" s="27">
        <v>48789</v>
      </c>
      <c r="F171" s="27">
        <f t="shared" si="57"/>
        <v>48789</v>
      </c>
      <c r="G171" s="27"/>
      <c r="H171" s="12" t="s">
        <v>22</v>
      </c>
      <c r="I171" s="29">
        <f>+'[1]PIND 2025'!O155</f>
        <v>0</v>
      </c>
      <c r="J171" s="11"/>
      <c r="K171" s="14" t="s">
        <v>23</v>
      </c>
      <c r="L171" s="15">
        <f t="shared" si="58"/>
        <v>1.1592858798979828E-4</v>
      </c>
      <c r="M171" s="14" t="str">
        <f t="shared" si="54"/>
        <v>MUY BAJO</v>
      </c>
      <c r="N171" s="15">
        <f t="shared" si="59"/>
        <v>0</v>
      </c>
      <c r="O171" s="14" t="str">
        <f t="shared" si="55"/>
        <v>MUY BAJO</v>
      </c>
      <c r="P171" s="16">
        <f t="shared" si="60"/>
        <v>1</v>
      </c>
      <c r="Q171" s="16">
        <v>8626</v>
      </c>
      <c r="R171" s="16">
        <f t="shared" si="61"/>
        <v>8625</v>
      </c>
      <c r="S171" s="16">
        <f>+'[2]POAI 04 2025 AC'!AN154</f>
        <v>107</v>
      </c>
      <c r="T171" s="16"/>
      <c r="U171" s="16">
        <v>1</v>
      </c>
      <c r="V171" s="142"/>
    </row>
    <row r="172" spans="1:22" customFormat="1" ht="25.5">
      <c r="A172" s="188"/>
      <c r="B172" s="8" t="s">
        <v>156</v>
      </c>
      <c r="C172" s="47" t="s">
        <v>61</v>
      </c>
      <c r="D172" s="9" t="s">
        <v>157</v>
      </c>
      <c r="E172" s="27">
        <v>2455</v>
      </c>
      <c r="F172" s="27">
        <f t="shared" si="57"/>
        <v>3055</v>
      </c>
      <c r="G172" s="27">
        <v>600</v>
      </c>
      <c r="H172" s="12" t="s">
        <v>22</v>
      </c>
      <c r="I172" s="29">
        <f>+'[1]PIND 2025'!O156</f>
        <v>0</v>
      </c>
      <c r="J172" s="11">
        <f>+I172/G172</f>
        <v>0</v>
      </c>
      <c r="K172" s="14" t="str">
        <f>IF(J172&lt;=20%,"MUY BAJO",IF(AND(J172&gt;20%,J172&lt;=40%),"BAJO",IF(AND(J172&gt;40%,J172&lt;=60%),"MEDIO",IF(AND(J172&gt;60%,J172&lt;=80%),"ALTO","MUY ALTO"))))</f>
        <v>MUY BAJO</v>
      </c>
      <c r="L172" s="15">
        <f t="shared" si="58"/>
        <v>0.25730027548209367</v>
      </c>
      <c r="M172" s="14" t="str">
        <f t="shared" si="54"/>
        <v>BAJO</v>
      </c>
      <c r="N172" s="15">
        <f t="shared" si="59"/>
        <v>0</v>
      </c>
      <c r="O172" s="14" t="str">
        <f t="shared" si="55"/>
        <v>MUY BAJO</v>
      </c>
      <c r="P172" s="16">
        <f t="shared" si="60"/>
        <v>934</v>
      </c>
      <c r="Q172" s="16">
        <v>3630</v>
      </c>
      <c r="R172" s="16">
        <f t="shared" si="61"/>
        <v>2696</v>
      </c>
      <c r="S172" s="16">
        <f>+'[2]POAI 04 2025 AC'!AN155</f>
        <v>1025</v>
      </c>
      <c r="T172" s="16"/>
      <c r="U172" s="16">
        <v>934</v>
      </c>
      <c r="V172" s="142"/>
    </row>
    <row r="173" spans="1:22" customFormat="1" ht="25.5">
      <c r="A173" s="188"/>
      <c r="B173" s="8" t="s">
        <v>156</v>
      </c>
      <c r="C173" s="47" t="s">
        <v>62</v>
      </c>
      <c r="D173" s="9" t="s">
        <v>157</v>
      </c>
      <c r="E173" s="27">
        <v>3938</v>
      </c>
      <c r="F173" s="27">
        <f t="shared" si="57"/>
        <v>3938</v>
      </c>
      <c r="G173" s="27"/>
      <c r="H173" s="12" t="s">
        <v>22</v>
      </c>
      <c r="I173" s="29">
        <f>+'[1]PIND 2025'!O157</f>
        <v>0</v>
      </c>
      <c r="J173" s="11"/>
      <c r="K173" s="14" t="s">
        <v>23</v>
      </c>
      <c r="L173" s="15"/>
      <c r="M173" s="14" t="s">
        <v>23</v>
      </c>
      <c r="N173" s="15"/>
      <c r="O173" s="14" t="s">
        <v>23</v>
      </c>
      <c r="P173" s="16">
        <f t="shared" si="60"/>
        <v>0</v>
      </c>
      <c r="Q173" s="16">
        <v>0</v>
      </c>
      <c r="R173" s="16">
        <f t="shared" si="61"/>
        <v>0</v>
      </c>
      <c r="S173" s="16">
        <f>+'[2]POAI 04 2025 AC'!AN156</f>
        <v>0</v>
      </c>
      <c r="T173" s="16"/>
      <c r="U173" s="16"/>
      <c r="V173" s="142"/>
    </row>
    <row r="174" spans="1:22" customFormat="1" ht="25.5">
      <c r="A174" s="317"/>
      <c r="B174" s="8" t="s">
        <v>156</v>
      </c>
      <c r="C174" s="47" t="s">
        <v>63</v>
      </c>
      <c r="D174" s="9" t="s">
        <v>157</v>
      </c>
      <c r="E174" s="27">
        <v>4197</v>
      </c>
      <c r="F174" s="27">
        <f t="shared" si="57"/>
        <v>4197</v>
      </c>
      <c r="G174" s="27"/>
      <c r="H174" s="12" t="s">
        <v>22</v>
      </c>
      <c r="I174" s="29">
        <f>+'[1]PIND 2025'!O158</f>
        <v>1200</v>
      </c>
      <c r="J174" s="11"/>
      <c r="K174" s="14" t="s">
        <v>23</v>
      </c>
      <c r="L174" s="15">
        <f>+P174/Q174</f>
        <v>0.99369230769230765</v>
      </c>
      <c r="M174" s="14" t="str">
        <f>IF(L174&lt;=20%,"MUY BAJO",IF(AND(L174&gt;20%,L174&lt;=40%),"BAJO",IF(AND(L174&gt;40%,L174&lt;=60%),"MEDIO",IF(AND(L174&gt;60%,L174&lt;=80%),"ALTO","MUY ALTO"))))</f>
        <v>MUY ALTO</v>
      </c>
      <c r="N174" s="15">
        <f>+J174*L174</f>
        <v>0</v>
      </c>
      <c r="O174" s="14" t="str">
        <f>IF(N174&lt;=20%,"MUY BAJO",IF(AND(N174&gt;20%,N174&lt;=40%),"BAJO",IF(AND(N174&gt;40%,N174&lt;=60%),"MEDIO",IF(AND(N174&gt;60%,N174&lt;=80%),"ALTO","MUY ALTO"))))</f>
        <v>MUY BAJO</v>
      </c>
      <c r="P174" s="16">
        <f t="shared" si="60"/>
        <v>6459</v>
      </c>
      <c r="Q174" s="16">
        <v>6500</v>
      </c>
      <c r="R174" s="16">
        <f t="shared" si="61"/>
        <v>41</v>
      </c>
      <c r="S174" s="16">
        <f>+'[2]POAI 04 2025 AC'!AN157</f>
        <v>6460</v>
      </c>
      <c r="T174" s="16">
        <v>6459</v>
      </c>
      <c r="U174" s="16"/>
      <c r="V174" s="142"/>
    </row>
    <row r="175" spans="1:22" customFormat="1" ht="25.5">
      <c r="A175" s="31"/>
      <c r="B175" s="8" t="s">
        <v>158</v>
      </c>
      <c r="C175" s="47" t="s">
        <v>59</v>
      </c>
      <c r="D175" s="9" t="s">
        <v>159</v>
      </c>
      <c r="E175" s="12">
        <v>0</v>
      </c>
      <c r="F175" s="27">
        <f t="shared" si="57"/>
        <v>1</v>
      </c>
      <c r="G175" s="27">
        <v>1</v>
      </c>
      <c r="H175" s="12" t="s">
        <v>41</v>
      </c>
      <c r="I175" s="29">
        <f>+'[1]PIND 2025'!O159</f>
        <v>0</v>
      </c>
      <c r="J175" s="11">
        <f>+I175/G175</f>
        <v>0</v>
      </c>
      <c r="K175" s="14" t="str">
        <f>IF(J175&lt;=20%,"MUY BAJO",IF(AND(J175&gt;20%,J175&lt;=40%),"BAJO",IF(AND(J175&gt;40%,J175&lt;=60%),"MEDIO",IF(AND(J175&gt;60%,J175&lt;=80%),"ALTO","MUY ALTO"))))</f>
        <v>MUY BAJO</v>
      </c>
      <c r="L175" s="15">
        <f>+P175/Q175</f>
        <v>0</v>
      </c>
      <c r="M175" s="14" t="str">
        <f>IF(L175&lt;=20%,"MUY BAJO",IF(AND(L175&gt;20%,L175&lt;=40%),"BAJO",IF(AND(L175&gt;40%,L175&lt;=60%),"MEDIO",IF(AND(L175&gt;60%,L175&lt;=80%),"ALTO","MUY ALTO"))))</f>
        <v>MUY BAJO</v>
      </c>
      <c r="N175" s="15">
        <f>+J175*L175</f>
        <v>0</v>
      </c>
      <c r="O175" s="14" t="str">
        <f>IF(N175&lt;=20%,"MUY BAJO",IF(AND(N175&gt;20%,N175&lt;=40%),"BAJO",IF(AND(N175&gt;40%,N175&lt;=60%),"MEDIO",IF(AND(N175&gt;60%,N175&lt;=80%),"ALTO","MUY ALTO"))))</f>
        <v>MUY BAJO</v>
      </c>
      <c r="P175" s="16">
        <f t="shared" si="60"/>
        <v>0</v>
      </c>
      <c r="Q175" s="16">
        <v>300</v>
      </c>
      <c r="R175" s="16">
        <f t="shared" si="61"/>
        <v>300</v>
      </c>
      <c r="S175" s="16">
        <f>+'[2]POAI 04 2025 AC'!AN158</f>
        <v>0</v>
      </c>
      <c r="T175" s="16"/>
      <c r="U175" s="16"/>
      <c r="V175" s="142"/>
    </row>
    <row r="176" spans="1:22" customFormat="1" ht="25.5">
      <c r="A176" s="31"/>
      <c r="B176" s="8" t="s">
        <v>158</v>
      </c>
      <c r="C176" s="47" t="s">
        <v>61</v>
      </c>
      <c r="D176" s="9" t="s">
        <v>159</v>
      </c>
      <c r="E176" s="12">
        <v>0</v>
      </c>
      <c r="F176" s="27">
        <f t="shared" si="57"/>
        <v>0</v>
      </c>
      <c r="G176" s="27"/>
      <c r="H176" s="12" t="s">
        <v>41</v>
      </c>
      <c r="I176" s="29">
        <f>+'[1]PIND 2025'!O160</f>
        <v>0</v>
      </c>
      <c r="J176" s="11"/>
      <c r="K176" s="14" t="s">
        <v>23</v>
      </c>
      <c r="L176" s="15"/>
      <c r="M176" s="14" t="s">
        <v>23</v>
      </c>
      <c r="N176" s="15"/>
      <c r="O176" s="14" t="s">
        <v>23</v>
      </c>
      <c r="P176" s="16">
        <f t="shared" si="60"/>
        <v>0</v>
      </c>
      <c r="Q176" s="16">
        <v>0</v>
      </c>
      <c r="R176" s="16">
        <f t="shared" si="61"/>
        <v>0</v>
      </c>
      <c r="S176" s="16">
        <f>+'[2]POAI 04 2025 AC'!AN159</f>
        <v>0</v>
      </c>
      <c r="T176" s="16"/>
      <c r="U176" s="16"/>
      <c r="V176" s="142"/>
    </row>
    <row r="177" spans="1:22" customFormat="1" ht="25.5">
      <c r="A177" s="31"/>
      <c r="B177" s="8" t="s">
        <v>158</v>
      </c>
      <c r="C177" s="47" t="s">
        <v>62</v>
      </c>
      <c r="D177" s="9" t="s">
        <v>159</v>
      </c>
      <c r="E177" s="12">
        <v>0</v>
      </c>
      <c r="F177" s="27">
        <f t="shared" si="57"/>
        <v>0</v>
      </c>
      <c r="G177" s="27"/>
      <c r="H177" s="12" t="s">
        <v>41</v>
      </c>
      <c r="I177" s="29">
        <f>+'[1]PIND 2025'!O161</f>
        <v>0</v>
      </c>
      <c r="J177" s="11"/>
      <c r="K177" s="14" t="s">
        <v>23</v>
      </c>
      <c r="L177" s="15"/>
      <c r="M177" s="14" t="s">
        <v>23</v>
      </c>
      <c r="N177" s="15"/>
      <c r="O177" s="14" t="s">
        <v>23</v>
      </c>
      <c r="P177" s="16">
        <f t="shared" si="60"/>
        <v>0</v>
      </c>
      <c r="Q177" s="16">
        <v>0</v>
      </c>
      <c r="R177" s="16">
        <f t="shared" si="61"/>
        <v>0</v>
      </c>
      <c r="S177" s="16">
        <f>+'[2]POAI 04 2025 AC'!AN160</f>
        <v>0</v>
      </c>
      <c r="T177" s="16"/>
      <c r="U177" s="16"/>
      <c r="V177" s="142"/>
    </row>
    <row r="178" spans="1:22" customFormat="1" ht="25.5">
      <c r="A178" s="31"/>
      <c r="B178" s="8" t="s">
        <v>158</v>
      </c>
      <c r="C178" s="47" t="s">
        <v>63</v>
      </c>
      <c r="D178" s="9" t="s">
        <v>159</v>
      </c>
      <c r="E178" s="12">
        <v>0</v>
      </c>
      <c r="F178" s="27">
        <f t="shared" si="57"/>
        <v>0</v>
      </c>
      <c r="G178" s="27"/>
      <c r="H178" s="12" t="s">
        <v>41</v>
      </c>
      <c r="I178" s="29">
        <f>+'[1]PIND 2025'!O162</f>
        <v>0</v>
      </c>
      <c r="J178" s="11"/>
      <c r="K178" s="14" t="s">
        <v>23</v>
      </c>
      <c r="L178" s="15"/>
      <c r="M178" s="14" t="s">
        <v>23</v>
      </c>
      <c r="N178" s="15"/>
      <c r="O178" s="14" t="s">
        <v>23</v>
      </c>
      <c r="P178" s="16">
        <f t="shared" si="60"/>
        <v>0</v>
      </c>
      <c r="Q178" s="16">
        <v>0</v>
      </c>
      <c r="R178" s="16">
        <f t="shared" si="61"/>
        <v>0</v>
      </c>
      <c r="S178" s="16">
        <f>+'[2]POAI 04 2025 AC'!AN161</f>
        <v>0</v>
      </c>
      <c r="T178" s="16"/>
      <c r="U178" s="16"/>
      <c r="V178" s="142"/>
    </row>
    <row r="179" spans="1:22" customFormat="1" ht="25.5">
      <c r="A179" s="31"/>
      <c r="B179" s="8" t="s">
        <v>158</v>
      </c>
      <c r="C179" s="47" t="s">
        <v>59</v>
      </c>
      <c r="D179" s="9" t="s">
        <v>160</v>
      </c>
      <c r="E179" s="12">
        <v>0</v>
      </c>
      <c r="F179" s="27">
        <f t="shared" si="57"/>
        <v>0</v>
      </c>
      <c r="G179" s="27"/>
      <c r="H179" s="12" t="s">
        <v>22</v>
      </c>
      <c r="I179" s="29">
        <f>+'[1]PIND 2025'!O163</f>
        <v>0</v>
      </c>
      <c r="J179" s="11"/>
      <c r="K179" s="14" t="s">
        <v>23</v>
      </c>
      <c r="L179" s="15"/>
      <c r="M179" s="14" t="s">
        <v>23</v>
      </c>
      <c r="N179" s="15"/>
      <c r="O179" s="14" t="s">
        <v>23</v>
      </c>
      <c r="P179" s="16">
        <f t="shared" si="60"/>
        <v>0</v>
      </c>
      <c r="Q179" s="16">
        <v>0</v>
      </c>
      <c r="R179" s="16">
        <f t="shared" si="61"/>
        <v>0</v>
      </c>
      <c r="S179" s="16">
        <f>+'[2]POAI 04 2025 AC'!AN162</f>
        <v>0</v>
      </c>
      <c r="T179" s="16"/>
      <c r="U179" s="16"/>
      <c r="V179" s="142"/>
    </row>
    <row r="180" spans="1:22" customFormat="1" ht="25.5">
      <c r="A180" s="31"/>
      <c r="B180" s="8" t="s">
        <v>158</v>
      </c>
      <c r="C180" s="47" t="s">
        <v>61</v>
      </c>
      <c r="D180" s="9" t="s">
        <v>160</v>
      </c>
      <c r="E180" s="12">
        <v>0</v>
      </c>
      <c r="F180" s="27">
        <f t="shared" si="57"/>
        <v>0</v>
      </c>
      <c r="G180" s="27"/>
      <c r="H180" s="12" t="s">
        <v>22</v>
      </c>
      <c r="I180" s="29">
        <f>+'[1]PIND 2025'!O164</f>
        <v>0</v>
      </c>
      <c r="J180" s="11"/>
      <c r="K180" s="14" t="s">
        <v>23</v>
      </c>
      <c r="L180" s="15"/>
      <c r="M180" s="14" t="s">
        <v>23</v>
      </c>
      <c r="N180" s="15"/>
      <c r="O180" s="14" t="s">
        <v>23</v>
      </c>
      <c r="P180" s="16">
        <f t="shared" si="60"/>
        <v>0</v>
      </c>
      <c r="Q180" s="16">
        <v>0</v>
      </c>
      <c r="R180" s="16">
        <f t="shared" si="61"/>
        <v>0</v>
      </c>
      <c r="S180" s="16">
        <f>+'[2]POAI 04 2025 AC'!AN163</f>
        <v>0</v>
      </c>
      <c r="T180" s="16"/>
      <c r="U180" s="16"/>
      <c r="V180" s="142"/>
    </row>
    <row r="181" spans="1:22" customFormat="1" ht="25.5">
      <c r="A181" s="31"/>
      <c r="B181" s="8" t="s">
        <v>158</v>
      </c>
      <c r="C181" s="47" t="s">
        <v>62</v>
      </c>
      <c r="D181" s="9" t="s">
        <v>160</v>
      </c>
      <c r="E181" s="12">
        <v>0</v>
      </c>
      <c r="F181" s="27">
        <f t="shared" si="57"/>
        <v>0</v>
      </c>
      <c r="G181" s="27"/>
      <c r="H181" s="12" t="s">
        <v>22</v>
      </c>
      <c r="I181" s="29">
        <f>+'[1]PIND 2025'!O165</f>
        <v>0</v>
      </c>
      <c r="J181" s="11"/>
      <c r="K181" s="14" t="s">
        <v>23</v>
      </c>
      <c r="L181" s="15"/>
      <c r="M181" s="14" t="s">
        <v>23</v>
      </c>
      <c r="N181" s="15"/>
      <c r="O181" s="14" t="s">
        <v>23</v>
      </c>
      <c r="P181" s="16">
        <f t="shared" si="60"/>
        <v>0</v>
      </c>
      <c r="Q181" s="16">
        <v>0</v>
      </c>
      <c r="R181" s="16">
        <f t="shared" si="61"/>
        <v>0</v>
      </c>
      <c r="S181" s="16">
        <f>+'[2]POAI 04 2025 AC'!AN164</f>
        <v>0</v>
      </c>
      <c r="T181" s="16"/>
      <c r="U181" s="16"/>
      <c r="V181" s="142"/>
    </row>
    <row r="182" spans="1:22" customFormat="1" ht="25.5">
      <c r="A182" s="31"/>
      <c r="B182" s="8" t="s">
        <v>158</v>
      </c>
      <c r="C182" s="47" t="s">
        <v>63</v>
      </c>
      <c r="D182" s="9" t="s">
        <v>160</v>
      </c>
      <c r="E182" s="12">
        <v>0</v>
      </c>
      <c r="F182" s="27">
        <f t="shared" si="57"/>
        <v>0</v>
      </c>
      <c r="G182" s="27"/>
      <c r="H182" s="12" t="s">
        <v>22</v>
      </c>
      <c r="I182" s="29">
        <f>+'[1]PIND 2025'!O166</f>
        <v>0</v>
      </c>
      <c r="J182" s="11"/>
      <c r="K182" s="14" t="s">
        <v>23</v>
      </c>
      <c r="L182" s="15"/>
      <c r="M182" s="14" t="s">
        <v>23</v>
      </c>
      <c r="N182" s="15"/>
      <c r="O182" s="14" t="s">
        <v>23</v>
      </c>
      <c r="P182" s="16">
        <f t="shared" si="60"/>
        <v>0</v>
      </c>
      <c r="Q182" s="16">
        <v>0</v>
      </c>
      <c r="R182" s="16">
        <f t="shared" si="61"/>
        <v>0</v>
      </c>
      <c r="S182" s="16">
        <f>+'[2]POAI 04 2025 AC'!AN165</f>
        <v>0</v>
      </c>
      <c r="T182" s="16"/>
      <c r="U182" s="16"/>
      <c r="V182" s="142"/>
    </row>
    <row r="183" spans="1:22" customFormat="1">
      <c r="A183" s="31"/>
      <c r="B183" s="8" t="s">
        <v>161</v>
      </c>
      <c r="C183" s="47" t="s">
        <v>59</v>
      </c>
      <c r="D183" s="9" t="s">
        <v>162</v>
      </c>
      <c r="E183" s="48">
        <v>48789</v>
      </c>
      <c r="F183" s="27">
        <f t="shared" si="57"/>
        <v>53589</v>
      </c>
      <c r="G183" s="27">
        <v>4800</v>
      </c>
      <c r="H183" s="12" t="s">
        <v>41</v>
      </c>
      <c r="I183" s="29">
        <f>+'[1]PIND 2025'!O167</f>
        <v>8139</v>
      </c>
      <c r="J183" s="11">
        <f>+I183/G183</f>
        <v>1.6956249999999999</v>
      </c>
      <c r="K183" s="14" t="str">
        <f t="shared" ref="K183:K192" si="62">IF(J183&lt;=20%,"MUY BAJO",IF(AND(J183&gt;20%,J183&lt;=40%),"BAJO",IF(AND(J183&gt;40%,J183&lt;=60%),"MEDIO",IF(AND(J183&gt;60%,J183&lt;=80%),"ALTO","MUY ALTO"))))</f>
        <v>MUY ALTO</v>
      </c>
      <c r="L183" s="15">
        <f>+P183/Q183</f>
        <v>3.9708333333333332</v>
      </c>
      <c r="M183" s="14" t="str">
        <f>IF(L183&lt;=20%,"MUY BAJO",IF(AND(L183&gt;20%,L183&lt;=40%),"BAJO",IF(AND(L183&gt;40%,L183&lt;=60%),"MEDIO",IF(AND(L183&gt;60%,L183&lt;=80%),"ALTO","MUY ALTO"))))</f>
        <v>MUY ALTO</v>
      </c>
      <c r="N183" s="15">
        <f>+J183*L183</f>
        <v>6.7330442708333331</v>
      </c>
      <c r="O183" s="14" t="str">
        <f>IF(N183&lt;=20%,"MUY BAJO",IF(AND(N183&gt;20%,N183&lt;=40%),"BAJO",IF(AND(N183&gt;40%,N183&lt;=60%),"MEDIO",IF(AND(N183&gt;60%,N183&lt;=80%),"ALTO","MUY ALTO"))))</f>
        <v>MUY ALTO</v>
      </c>
      <c r="P183" s="16">
        <f t="shared" si="60"/>
        <v>953</v>
      </c>
      <c r="Q183" s="16">
        <v>240</v>
      </c>
      <c r="R183" s="16">
        <f t="shared" si="61"/>
        <v>-713</v>
      </c>
      <c r="S183" s="16">
        <f>+'[2]POAI 04 2025 AC'!AN166</f>
        <v>1213</v>
      </c>
      <c r="T183" s="16">
        <v>854</v>
      </c>
      <c r="U183" s="16">
        <v>99</v>
      </c>
      <c r="V183" s="142"/>
    </row>
    <row r="184" spans="1:22" customFormat="1">
      <c r="A184" s="31"/>
      <c r="B184" s="8" t="s">
        <v>161</v>
      </c>
      <c r="C184" s="47" t="s">
        <v>61</v>
      </c>
      <c r="D184" s="9" t="s">
        <v>162</v>
      </c>
      <c r="E184" s="48">
        <v>2455</v>
      </c>
      <c r="F184" s="27">
        <f t="shared" si="57"/>
        <v>2700</v>
      </c>
      <c r="G184" s="27">
        <v>245</v>
      </c>
      <c r="H184" s="12" t="s">
        <v>22</v>
      </c>
      <c r="I184" s="29">
        <f>+'[1]PIND 2025'!O168</f>
        <v>0</v>
      </c>
      <c r="J184" s="11">
        <f>+I184/G184</f>
        <v>0</v>
      </c>
      <c r="K184" s="14" t="str">
        <f t="shared" si="62"/>
        <v>MUY BAJO</v>
      </c>
      <c r="L184" s="15">
        <f>+P184/Q184</f>
        <v>0</v>
      </c>
      <c r="M184" s="14" t="str">
        <f>IF(L184&lt;=20%,"MUY BAJO",IF(AND(L184&gt;20%,L184&lt;=40%),"BAJO",IF(AND(L184&gt;40%,L184&lt;=60%),"MEDIO",IF(AND(L184&gt;60%,L184&lt;=80%),"ALTO","MUY ALTO"))))</f>
        <v>MUY BAJO</v>
      </c>
      <c r="N184" s="15">
        <f>+J184*L184</f>
        <v>0</v>
      </c>
      <c r="O184" s="14" t="str">
        <f>IF(N184&lt;=20%,"MUY BAJO",IF(AND(N184&gt;20%,N184&lt;=40%),"BAJO",IF(AND(N184&gt;40%,N184&lt;=60%),"MEDIO",IF(AND(N184&gt;60%,N184&lt;=80%),"ALTO","MUY ALTO"))))</f>
        <v>MUY BAJO</v>
      </c>
      <c r="P184" s="16">
        <f t="shared" si="60"/>
        <v>0</v>
      </c>
      <c r="Q184" s="16">
        <v>12.25</v>
      </c>
      <c r="R184" s="16">
        <f t="shared" si="61"/>
        <v>12.25</v>
      </c>
      <c r="S184" s="16">
        <f>+'[2]POAI 04 2025 AC'!AN167</f>
        <v>0</v>
      </c>
      <c r="T184" s="16"/>
      <c r="U184" s="16"/>
      <c r="V184" s="142"/>
    </row>
    <row r="185" spans="1:22" customFormat="1">
      <c r="A185" s="31"/>
      <c r="B185" s="8" t="s">
        <v>161</v>
      </c>
      <c r="C185" s="47" t="s">
        <v>62</v>
      </c>
      <c r="D185" s="9" t="s">
        <v>162</v>
      </c>
      <c r="E185" s="48">
        <v>3938</v>
      </c>
      <c r="F185" s="27">
        <f t="shared" si="57"/>
        <v>4331</v>
      </c>
      <c r="G185" s="27">
        <v>393</v>
      </c>
      <c r="H185" s="12" t="s">
        <v>22</v>
      </c>
      <c r="I185" s="29">
        <f>+'[1]PIND 2025'!O169</f>
        <v>638</v>
      </c>
      <c r="J185" s="11">
        <f>+I185/G185</f>
        <v>1.6234096692111959</v>
      </c>
      <c r="K185" s="14" t="str">
        <f t="shared" si="62"/>
        <v>MUY ALTO</v>
      </c>
      <c r="L185" s="15">
        <f>+P185/Q185</f>
        <v>17.251908396946565</v>
      </c>
      <c r="M185" s="14" t="str">
        <f>IF(L185&lt;=20%,"MUY BAJO",IF(AND(L185&gt;20%,L185&lt;=40%),"BAJO",IF(AND(L185&gt;40%,L185&lt;=60%),"MEDIO",IF(AND(L185&gt;60%,L185&lt;=80%),"ALTO","MUY ALTO"))))</f>
        <v>MUY ALTO</v>
      </c>
      <c r="N185" s="15">
        <f>+J185*L185</f>
        <v>28.006914903948875</v>
      </c>
      <c r="O185" s="14" t="str">
        <f>IF(N185&lt;=20%,"MUY BAJO",IF(AND(N185&gt;20%,N185&lt;=40%),"BAJO",IF(AND(N185&gt;40%,N185&lt;=60%),"MEDIO",IF(AND(N185&gt;60%,N185&lt;=80%),"ALTO","MUY ALTO"))))</f>
        <v>MUY ALTO</v>
      </c>
      <c r="P185" s="16">
        <f t="shared" si="60"/>
        <v>339</v>
      </c>
      <c r="Q185" s="16">
        <v>19.649999999999999</v>
      </c>
      <c r="R185" s="16">
        <f t="shared" si="61"/>
        <v>-319.35000000000002</v>
      </c>
      <c r="S185" s="16">
        <f>+'[2]POAI 04 2025 AC'!AN168</f>
        <v>353</v>
      </c>
      <c r="T185" s="16">
        <v>339</v>
      </c>
      <c r="U185" s="16"/>
      <c r="V185" s="142"/>
    </row>
    <row r="186" spans="1:22" customFormat="1">
      <c r="A186" s="31"/>
      <c r="B186" s="8" t="s">
        <v>161</v>
      </c>
      <c r="C186" s="47" t="s">
        <v>63</v>
      </c>
      <c r="D186" s="9" t="s">
        <v>162</v>
      </c>
      <c r="E186" s="48">
        <v>4197</v>
      </c>
      <c r="F186" s="27">
        <f t="shared" si="57"/>
        <v>4616</v>
      </c>
      <c r="G186" s="27">
        <v>419</v>
      </c>
      <c r="H186" s="12" t="s">
        <v>22</v>
      </c>
      <c r="I186" s="29">
        <f>+'[1]PIND 2025'!O170</f>
        <v>0</v>
      </c>
      <c r="J186" s="11">
        <f>+I186/G186</f>
        <v>0</v>
      </c>
      <c r="K186" s="14" t="str">
        <f t="shared" si="62"/>
        <v>MUY BAJO</v>
      </c>
      <c r="L186" s="15">
        <f>+P186/Q186</f>
        <v>0</v>
      </c>
      <c r="M186" s="14" t="str">
        <f>IF(L186&lt;=20%,"MUY BAJO",IF(AND(L186&gt;20%,L186&lt;=40%),"BAJO",IF(AND(L186&gt;40%,L186&lt;=60%),"MEDIO",IF(AND(L186&gt;60%,L186&lt;=80%),"ALTO","MUY ALTO"))))</f>
        <v>MUY BAJO</v>
      </c>
      <c r="N186" s="15">
        <f>+J186*L186</f>
        <v>0</v>
      </c>
      <c r="O186" s="14" t="str">
        <f>IF(N186&lt;=20%,"MUY BAJO",IF(AND(N186&gt;20%,N186&lt;=40%),"BAJO",IF(AND(N186&gt;40%,N186&lt;=60%),"MEDIO",IF(AND(N186&gt;60%,N186&lt;=80%),"ALTO","MUY ALTO"))))</f>
        <v>MUY BAJO</v>
      </c>
      <c r="P186" s="16">
        <f t="shared" si="60"/>
        <v>0</v>
      </c>
      <c r="Q186" s="16">
        <v>20.95</v>
      </c>
      <c r="R186" s="16">
        <f t="shared" si="61"/>
        <v>20.95</v>
      </c>
      <c r="S186" s="16">
        <f>+'[2]POAI 04 2025 AC'!AN169</f>
        <v>0</v>
      </c>
      <c r="T186" s="16"/>
      <c r="U186" s="16"/>
      <c r="V186" s="142"/>
    </row>
    <row r="187" spans="1:22" customFormat="1" ht="25.5">
      <c r="A187" s="31"/>
      <c r="B187" s="17" t="s">
        <v>163</v>
      </c>
      <c r="C187" s="76"/>
      <c r="D187" s="18"/>
      <c r="E187" s="77"/>
      <c r="F187" s="91"/>
      <c r="G187" s="91"/>
      <c r="H187" s="21"/>
      <c r="I187" s="78"/>
      <c r="J187" s="20">
        <f>AVERAGE(J167:J186)</f>
        <v>0.53190346692111956</v>
      </c>
      <c r="K187" s="24" t="str">
        <f t="shared" si="62"/>
        <v>MEDIO</v>
      </c>
      <c r="L187" s="20">
        <f>AVERAGE(L167:L186)</f>
        <v>1.9436541868368575</v>
      </c>
      <c r="M187" s="14"/>
      <c r="N187" s="20">
        <f>AVERAGE(N167:N186)</f>
        <v>2.9658299312318506</v>
      </c>
      <c r="O187" s="14"/>
      <c r="P187" s="25">
        <f t="shared" ref="P187:U187" si="63">SUM(P167:P186)</f>
        <v>8965</v>
      </c>
      <c r="Q187" s="25">
        <f t="shared" si="63"/>
        <v>20148.850000000002</v>
      </c>
      <c r="R187" s="25">
        <f t="shared" si="63"/>
        <v>11183.85</v>
      </c>
      <c r="S187" s="25">
        <f t="shared" si="63"/>
        <v>9544</v>
      </c>
      <c r="T187" s="25">
        <f t="shared" si="63"/>
        <v>7931</v>
      </c>
      <c r="U187" s="25">
        <f t="shared" si="63"/>
        <v>1034</v>
      </c>
      <c r="V187" s="142"/>
    </row>
    <row r="188" spans="1:22" customFormat="1" ht="25.5">
      <c r="A188" s="31"/>
      <c r="B188" s="8" t="s">
        <v>164</v>
      </c>
      <c r="C188" s="47" t="s">
        <v>59</v>
      </c>
      <c r="D188" s="9" t="s">
        <v>165</v>
      </c>
      <c r="E188" s="12">
        <v>1450</v>
      </c>
      <c r="F188" s="330">
        <f>+E188+G188</f>
        <v>3300</v>
      </c>
      <c r="G188" s="330">
        <v>1850</v>
      </c>
      <c r="H188" s="12" t="s">
        <v>72</v>
      </c>
      <c r="I188" s="29">
        <f>+'[1]PIND 2025'!O171</f>
        <v>0</v>
      </c>
      <c r="J188" s="11">
        <f>+I188/G188</f>
        <v>0</v>
      </c>
      <c r="K188" s="14" t="str">
        <f t="shared" si="62"/>
        <v>MUY BAJO</v>
      </c>
      <c r="L188" s="15">
        <f>+P188/Q188</f>
        <v>0</v>
      </c>
      <c r="M188" s="14" t="str">
        <f>IF(L188&lt;=20%,"MUY BAJO",IF(AND(L188&gt;20%,L188&lt;=40%),"BAJO",IF(AND(L188&gt;40%,L188&lt;=60%),"MEDIO",IF(AND(L188&gt;60%,L188&lt;=80%),"ALTO","MUY ALTO"))))</f>
        <v>MUY BAJO</v>
      </c>
      <c r="N188" s="15">
        <f>+J188*L188</f>
        <v>0</v>
      </c>
      <c r="O188" s="14" t="str">
        <f>IF(N188&lt;=20%,"MUY BAJO",IF(AND(N188&gt;20%,N188&lt;=40%),"BAJO",IF(AND(N188&gt;40%,N188&lt;=60%),"MEDIO",IF(AND(N188&gt;60%,N188&lt;=80%),"ALTO","MUY ALTO"))))</f>
        <v>MUY BAJO</v>
      </c>
      <c r="P188" s="16">
        <f>+U188+T188</f>
        <v>0</v>
      </c>
      <c r="Q188" s="16">
        <v>558.19732399999998</v>
      </c>
      <c r="R188" s="16">
        <f>+Q188-P188</f>
        <v>558.19732399999998</v>
      </c>
      <c r="S188" s="16">
        <f>+'[2]POAI 04 2025 AC'!AN170</f>
        <v>0</v>
      </c>
      <c r="T188" s="16"/>
      <c r="U188" s="16"/>
      <c r="V188" s="142"/>
    </row>
    <row r="189" spans="1:22" customFormat="1" ht="25.5">
      <c r="A189" s="31"/>
      <c r="B189" s="8" t="s">
        <v>164</v>
      </c>
      <c r="C189" s="47" t="s">
        <v>61</v>
      </c>
      <c r="D189" s="9" t="s">
        <v>165</v>
      </c>
      <c r="E189" s="12">
        <v>150</v>
      </c>
      <c r="F189" s="330">
        <f>+E189+G189</f>
        <v>560</v>
      </c>
      <c r="G189" s="330">
        <v>410</v>
      </c>
      <c r="H189" s="12" t="s">
        <v>72</v>
      </c>
      <c r="I189" s="29">
        <f>+'[1]PIND 2025'!O172</f>
        <v>0</v>
      </c>
      <c r="J189" s="11">
        <f>+I189/G189</f>
        <v>0</v>
      </c>
      <c r="K189" s="14" t="str">
        <f t="shared" si="62"/>
        <v>MUY BAJO</v>
      </c>
      <c r="L189" s="15">
        <f>+P189/Q189</f>
        <v>0</v>
      </c>
      <c r="M189" s="14" t="str">
        <f>IF(L189&lt;=20%,"MUY BAJO",IF(AND(L189&gt;20%,L189&lt;=40%),"BAJO",IF(AND(L189&gt;40%,L189&lt;=60%),"MEDIO",IF(AND(L189&gt;60%,L189&lt;=80%),"ALTO","MUY ALTO"))))</f>
        <v>MUY BAJO</v>
      </c>
      <c r="N189" s="15">
        <f>+J189*L189</f>
        <v>0</v>
      </c>
      <c r="O189" s="14" t="str">
        <f>IF(N189&lt;=20%,"MUY BAJO",IF(AND(N189&gt;20%,N189&lt;=40%),"BAJO",IF(AND(N189&gt;40%,N189&lt;=60%),"MEDIO",IF(AND(N189&gt;60%,N189&lt;=80%),"ALTO","MUY ALTO"))))</f>
        <v>MUY BAJO</v>
      </c>
      <c r="P189" s="16">
        <f>+U189+T189</f>
        <v>0</v>
      </c>
      <c r="Q189" s="16">
        <v>123.708596</v>
      </c>
      <c r="R189" s="16">
        <f>+Q189-P189</f>
        <v>123.708596</v>
      </c>
      <c r="S189" s="16">
        <f>+'[2]POAI 04 2025 AC'!AN171</f>
        <v>0</v>
      </c>
      <c r="T189" s="16"/>
      <c r="U189" s="16"/>
      <c r="V189" s="142"/>
    </row>
    <row r="190" spans="1:22" customFormat="1" ht="25.5">
      <c r="A190" s="31"/>
      <c r="B190" s="8" t="s">
        <v>164</v>
      </c>
      <c r="C190" s="47" t="s">
        <v>62</v>
      </c>
      <c r="D190" s="9" t="s">
        <v>165</v>
      </c>
      <c r="E190" s="12">
        <v>150</v>
      </c>
      <c r="F190" s="330">
        <f>+E190+G190</f>
        <v>370</v>
      </c>
      <c r="G190" s="330">
        <v>220</v>
      </c>
      <c r="H190" s="12" t="s">
        <v>72</v>
      </c>
      <c r="I190" s="29">
        <f>+'[1]PIND 2025'!O173</f>
        <v>0</v>
      </c>
      <c r="J190" s="11">
        <f>+I190/G190</f>
        <v>0</v>
      </c>
      <c r="K190" s="14" t="str">
        <f t="shared" si="62"/>
        <v>MUY BAJO</v>
      </c>
      <c r="L190" s="15">
        <f>+P190/Q190</f>
        <v>0</v>
      </c>
      <c r="M190" s="14" t="str">
        <f>IF(L190&lt;=20%,"MUY BAJO",IF(AND(L190&gt;20%,L190&lt;=40%),"BAJO",IF(AND(L190&gt;40%,L190&lt;=60%),"MEDIO",IF(AND(L190&gt;60%,L190&lt;=80%),"ALTO","MUY ALTO"))))</f>
        <v>MUY BAJO</v>
      </c>
      <c r="N190" s="15">
        <f>+J190*L190</f>
        <v>0</v>
      </c>
      <c r="O190" s="14" t="str">
        <f>IF(N190&lt;=20%,"MUY BAJO",IF(AND(N190&gt;20%,N190&lt;=40%),"BAJO",IF(AND(N190&gt;40%,N190&lt;=60%),"MEDIO",IF(AND(N190&gt;60%,N190&lt;=80%),"ALTO","MUY ALTO"))))</f>
        <v>MUY BAJO</v>
      </c>
      <c r="P190" s="16">
        <f>+U190+T190</f>
        <v>0</v>
      </c>
      <c r="Q190" s="16">
        <v>66.380222000000003</v>
      </c>
      <c r="R190" s="16">
        <f>+Q190-P190</f>
        <v>66.380222000000003</v>
      </c>
      <c r="S190" s="16">
        <f>+'[2]POAI 04 2025 AC'!AN172</f>
        <v>0</v>
      </c>
      <c r="T190" s="16"/>
      <c r="U190" s="16"/>
      <c r="V190" s="142"/>
    </row>
    <row r="191" spans="1:22" customFormat="1" ht="25.5">
      <c r="A191" s="31"/>
      <c r="B191" s="8" t="s">
        <v>164</v>
      </c>
      <c r="C191" s="47" t="s">
        <v>63</v>
      </c>
      <c r="D191" s="9" t="s">
        <v>165</v>
      </c>
      <c r="E191" s="12">
        <v>330</v>
      </c>
      <c r="F191" s="330">
        <f>+E191+G191</f>
        <v>550</v>
      </c>
      <c r="G191" s="330">
        <v>220</v>
      </c>
      <c r="H191" s="12" t="s">
        <v>72</v>
      </c>
      <c r="I191" s="29">
        <f>+'[1]PIND 2025'!O174</f>
        <v>0</v>
      </c>
      <c r="J191" s="11">
        <f>+I191/G191</f>
        <v>0</v>
      </c>
      <c r="K191" s="14" t="str">
        <f t="shared" si="62"/>
        <v>MUY BAJO</v>
      </c>
      <c r="L191" s="15">
        <f>+P191/Q191</f>
        <v>0</v>
      </c>
      <c r="M191" s="14" t="str">
        <f>IF(L191&lt;=20%,"MUY BAJO",IF(AND(L191&gt;20%,L191&lt;=40%),"BAJO",IF(AND(L191&gt;40%,L191&lt;=60%),"MEDIO",IF(AND(L191&gt;60%,L191&lt;=80%),"ALTO","MUY ALTO"))))</f>
        <v>MUY BAJO</v>
      </c>
      <c r="N191" s="15">
        <f>+J191*L191</f>
        <v>0</v>
      </c>
      <c r="O191" s="14" t="str">
        <f>IF(N191&lt;=20%,"MUY BAJO",IF(AND(N191&gt;20%,N191&lt;=40%),"BAJO",IF(AND(N191&gt;40%,N191&lt;=60%),"MEDIO",IF(AND(N191&gt;60%,N191&lt;=80%),"ALTO","MUY ALTO"))))</f>
        <v>MUY BAJO</v>
      </c>
      <c r="P191" s="16">
        <f>+U191+T191</f>
        <v>0</v>
      </c>
      <c r="Q191" s="16">
        <v>66.380222000000003</v>
      </c>
      <c r="R191" s="16">
        <f>+Q191-P191</f>
        <v>66.380222000000003</v>
      </c>
      <c r="S191" s="16">
        <f>+'[2]POAI 04 2025 AC'!AN173</f>
        <v>0</v>
      </c>
      <c r="T191" s="16"/>
      <c r="U191" s="16"/>
      <c r="V191" s="142"/>
    </row>
    <row r="192" spans="1:22" customFormat="1" ht="38.25">
      <c r="A192" s="31"/>
      <c r="B192" s="17" t="s">
        <v>166</v>
      </c>
      <c r="C192" s="76"/>
      <c r="D192" s="18"/>
      <c r="E192" s="77"/>
      <c r="F192" s="91"/>
      <c r="G192" s="91"/>
      <c r="H192" s="21"/>
      <c r="I192" s="78"/>
      <c r="J192" s="20">
        <f>AVERAGE(J188:J191)</f>
        <v>0</v>
      </c>
      <c r="K192" s="24" t="str">
        <f t="shared" si="62"/>
        <v>MUY BAJO</v>
      </c>
      <c r="L192" s="20">
        <f>AVERAGE(L188:L191)</f>
        <v>0</v>
      </c>
      <c r="M192" s="14"/>
      <c r="N192" s="20">
        <f>AVERAGE(N188:N191)</f>
        <v>0</v>
      </c>
      <c r="O192" s="14"/>
      <c r="P192" s="25">
        <f t="shared" ref="P192:U192" si="64">SUM(P188:P191)</f>
        <v>0</v>
      </c>
      <c r="Q192" s="25">
        <f t="shared" si="64"/>
        <v>814.66636399999993</v>
      </c>
      <c r="R192" s="25">
        <f t="shared" si="64"/>
        <v>814.66636399999993</v>
      </c>
      <c r="S192" s="25">
        <f t="shared" si="64"/>
        <v>0</v>
      </c>
      <c r="T192" s="25">
        <f t="shared" si="64"/>
        <v>0</v>
      </c>
      <c r="U192" s="25">
        <f t="shared" si="64"/>
        <v>0</v>
      </c>
      <c r="V192" s="142"/>
    </row>
    <row r="193" spans="1:22" customFormat="1" ht="25.5">
      <c r="A193" s="31"/>
      <c r="B193" s="8" t="s">
        <v>167</v>
      </c>
      <c r="C193" s="47" t="s">
        <v>59</v>
      </c>
      <c r="D193" s="9" t="s">
        <v>168</v>
      </c>
      <c r="E193" s="12">
        <v>113</v>
      </c>
      <c r="F193" s="27">
        <f t="shared" ref="F193:F224" si="65">+E193+G193</f>
        <v>113</v>
      </c>
      <c r="G193" s="27"/>
      <c r="H193" s="12" t="s">
        <v>72</v>
      </c>
      <c r="I193" s="29">
        <f>+'[1]PIND 2025'!O175</f>
        <v>1</v>
      </c>
      <c r="J193" s="11"/>
      <c r="K193" s="14" t="s">
        <v>23</v>
      </c>
      <c r="L193" s="15">
        <f t="shared" ref="L193:L201" si="66">+P193/Q193</f>
        <v>0.12553191489361701</v>
      </c>
      <c r="M193" s="14" t="str">
        <f t="shared" ref="M193:M201" si="67">IF(L193&lt;=20%,"MUY BAJO",IF(AND(L193&gt;20%,L193&lt;=40%),"BAJO",IF(AND(L193&gt;40%,L193&lt;=60%),"MEDIO",IF(AND(L193&gt;60%,L193&lt;=80%),"ALTO","MUY ALTO"))))</f>
        <v>MUY BAJO</v>
      </c>
      <c r="N193" s="15">
        <f t="shared" ref="N193:N201" si="68">+J193*L193</f>
        <v>0</v>
      </c>
      <c r="O193" s="14" t="str">
        <f t="shared" ref="O193:O201" si="69">IF(N193&lt;=20%,"MUY BAJO",IF(AND(N193&gt;20%,N193&lt;=40%),"BAJO",IF(AND(N193&gt;40%,N193&lt;=60%),"MEDIO",IF(AND(N193&gt;60%,N193&lt;=80%),"ALTO","MUY ALTO"))))</f>
        <v>MUY BAJO</v>
      </c>
      <c r="P193" s="16">
        <f t="shared" ref="P193:P224" si="70">+U193+T193</f>
        <v>118</v>
      </c>
      <c r="Q193" s="16">
        <v>940</v>
      </c>
      <c r="R193" s="16">
        <f t="shared" ref="R193:R224" si="71">+Q193-P193</f>
        <v>822</v>
      </c>
      <c r="S193" s="16">
        <f>+'[2]POAI 04 2025 AC'!AN174</f>
        <v>743</v>
      </c>
      <c r="T193" s="16">
        <v>118</v>
      </c>
      <c r="U193" s="16"/>
      <c r="V193" s="142"/>
    </row>
    <row r="194" spans="1:22" customFormat="1" ht="25.5">
      <c r="A194" s="31"/>
      <c r="B194" s="8" t="s">
        <v>167</v>
      </c>
      <c r="C194" s="47" t="s">
        <v>61</v>
      </c>
      <c r="D194" s="9" t="s">
        <v>168</v>
      </c>
      <c r="E194" s="12">
        <v>3</v>
      </c>
      <c r="F194" s="27">
        <f t="shared" si="65"/>
        <v>3</v>
      </c>
      <c r="G194" s="27"/>
      <c r="H194" s="12" t="s">
        <v>72</v>
      </c>
      <c r="I194" s="29">
        <f>+'[1]PIND 2025'!O176</f>
        <v>0</v>
      </c>
      <c r="J194" s="11"/>
      <c r="K194" s="14" t="s">
        <v>23</v>
      </c>
      <c r="L194" s="15">
        <f t="shared" si="66"/>
        <v>0</v>
      </c>
      <c r="M194" s="14" t="str">
        <f t="shared" si="67"/>
        <v>MUY BAJO</v>
      </c>
      <c r="N194" s="15">
        <f t="shared" si="68"/>
        <v>0</v>
      </c>
      <c r="O194" s="14" t="str">
        <f t="shared" si="69"/>
        <v>MUY BAJO</v>
      </c>
      <c r="P194" s="16">
        <f t="shared" si="70"/>
        <v>0</v>
      </c>
      <c r="Q194" s="16">
        <v>417</v>
      </c>
      <c r="R194" s="16">
        <f t="shared" si="71"/>
        <v>417</v>
      </c>
      <c r="S194" s="16">
        <f>+'[2]POAI 04 2025 AC'!AN175</f>
        <v>0</v>
      </c>
      <c r="T194" s="16"/>
      <c r="U194" s="16"/>
      <c r="V194" s="142"/>
    </row>
    <row r="195" spans="1:22" customFormat="1" ht="25.5">
      <c r="A195" s="31"/>
      <c r="B195" s="8" t="s">
        <v>167</v>
      </c>
      <c r="C195" s="47" t="s">
        <v>62</v>
      </c>
      <c r="D195" s="9" t="s">
        <v>168</v>
      </c>
      <c r="E195" s="12">
        <v>4</v>
      </c>
      <c r="F195" s="27">
        <f t="shared" si="65"/>
        <v>4</v>
      </c>
      <c r="G195" s="27"/>
      <c r="H195" s="12" t="s">
        <v>72</v>
      </c>
      <c r="I195" s="29">
        <f>+'[1]PIND 2025'!O177</f>
        <v>0</v>
      </c>
      <c r="J195" s="11"/>
      <c r="K195" s="14" t="s">
        <v>23</v>
      </c>
      <c r="L195" s="15">
        <f t="shared" si="66"/>
        <v>0</v>
      </c>
      <c r="M195" s="14" t="str">
        <f t="shared" si="67"/>
        <v>MUY BAJO</v>
      </c>
      <c r="N195" s="15">
        <f t="shared" si="68"/>
        <v>0</v>
      </c>
      <c r="O195" s="14" t="str">
        <f t="shared" si="69"/>
        <v>MUY BAJO</v>
      </c>
      <c r="P195" s="16">
        <f t="shared" si="70"/>
        <v>0</v>
      </c>
      <c r="Q195" s="16">
        <v>200</v>
      </c>
      <c r="R195" s="16">
        <f t="shared" si="71"/>
        <v>200</v>
      </c>
      <c r="S195" s="16">
        <f>+'[2]POAI 04 2025 AC'!AN176</f>
        <v>81</v>
      </c>
      <c r="T195" s="16"/>
      <c r="U195" s="16"/>
      <c r="V195" s="142"/>
    </row>
    <row r="196" spans="1:22" customFormat="1" ht="25.5">
      <c r="A196" s="31"/>
      <c r="B196" s="8" t="s">
        <v>167</v>
      </c>
      <c r="C196" s="47" t="s">
        <v>63</v>
      </c>
      <c r="D196" s="9" t="s">
        <v>168</v>
      </c>
      <c r="E196" s="12">
        <v>6</v>
      </c>
      <c r="F196" s="27">
        <f t="shared" si="65"/>
        <v>6</v>
      </c>
      <c r="G196" s="27"/>
      <c r="H196" s="12" t="s">
        <v>72</v>
      </c>
      <c r="I196" s="29">
        <f>+'[1]PIND 2025'!O178</f>
        <v>1</v>
      </c>
      <c r="J196" s="11"/>
      <c r="K196" s="14" t="s">
        <v>23</v>
      </c>
      <c r="L196" s="15">
        <f t="shared" si="66"/>
        <v>0.51275510204081631</v>
      </c>
      <c r="M196" s="14" t="str">
        <f t="shared" si="67"/>
        <v>MEDIO</v>
      </c>
      <c r="N196" s="15">
        <f t="shared" si="68"/>
        <v>0</v>
      </c>
      <c r="O196" s="14" t="str">
        <f t="shared" si="69"/>
        <v>MUY BAJO</v>
      </c>
      <c r="P196" s="16">
        <f t="shared" si="70"/>
        <v>201</v>
      </c>
      <c r="Q196" s="16">
        <v>392</v>
      </c>
      <c r="R196" s="16">
        <f t="shared" si="71"/>
        <v>191</v>
      </c>
      <c r="S196" s="16">
        <f>+'[2]POAI 04 2025 AC'!AN177</f>
        <v>201</v>
      </c>
      <c r="T196" s="16">
        <v>201</v>
      </c>
      <c r="U196" s="16"/>
      <c r="V196" s="142"/>
    </row>
    <row r="197" spans="1:22" customFormat="1" ht="38.25">
      <c r="A197" s="31"/>
      <c r="B197" s="8" t="s">
        <v>167</v>
      </c>
      <c r="C197" s="47" t="s">
        <v>59</v>
      </c>
      <c r="D197" s="9" t="s">
        <v>169</v>
      </c>
      <c r="E197" s="12">
        <v>110</v>
      </c>
      <c r="F197" s="12">
        <f t="shared" si="65"/>
        <v>121</v>
      </c>
      <c r="G197" s="12">
        <v>11</v>
      </c>
      <c r="H197" s="12" t="s">
        <v>72</v>
      </c>
      <c r="I197" s="29">
        <f>+'[1]PIND 2025'!O179</f>
        <v>11</v>
      </c>
      <c r="J197" s="11">
        <f>+I197/G197</f>
        <v>1</v>
      </c>
      <c r="K197" s="14" t="str">
        <f>IF(J197&lt;=20%,"MUY BAJO",IF(AND(J197&gt;20%,J197&lt;=40%),"BAJO",IF(AND(J197&gt;40%,J197&lt;=60%),"MEDIO",IF(AND(J197&gt;60%,J197&lt;=80%),"ALTO","MUY ALTO"))))</f>
        <v>MUY ALTO</v>
      </c>
      <c r="L197" s="15">
        <f t="shared" si="66"/>
        <v>0</v>
      </c>
      <c r="M197" s="14" t="str">
        <f t="shared" si="67"/>
        <v>MUY BAJO</v>
      </c>
      <c r="N197" s="15">
        <f t="shared" si="68"/>
        <v>0</v>
      </c>
      <c r="O197" s="14" t="str">
        <f t="shared" si="69"/>
        <v>MUY BAJO</v>
      </c>
      <c r="P197" s="16">
        <f t="shared" si="70"/>
        <v>0</v>
      </c>
      <c r="Q197" s="16">
        <v>104.5</v>
      </c>
      <c r="R197" s="16">
        <f t="shared" si="71"/>
        <v>104.5</v>
      </c>
      <c r="S197" s="16">
        <f>+'[2]POAI 04 2025 AC'!AN178</f>
        <v>438</v>
      </c>
      <c r="T197" s="16"/>
      <c r="U197" s="16"/>
      <c r="V197" s="142"/>
    </row>
    <row r="198" spans="1:22" customFormat="1" ht="38.25">
      <c r="A198" s="31"/>
      <c r="B198" s="8" t="s">
        <v>167</v>
      </c>
      <c r="C198" s="47" t="s">
        <v>61</v>
      </c>
      <c r="D198" s="9" t="s">
        <v>169</v>
      </c>
      <c r="E198" s="12">
        <v>15</v>
      </c>
      <c r="F198" s="27">
        <f t="shared" si="65"/>
        <v>23</v>
      </c>
      <c r="G198" s="27">
        <v>8</v>
      </c>
      <c r="H198" s="12" t="s">
        <v>72</v>
      </c>
      <c r="I198" s="29">
        <f>+'[1]PIND 2025'!O180</f>
        <v>2</v>
      </c>
      <c r="J198" s="11">
        <f>+I198/G198</f>
        <v>0.25</v>
      </c>
      <c r="K198" s="14" t="str">
        <f>IF(J198&lt;=20%,"MUY BAJO",IF(AND(J198&gt;20%,J198&lt;=40%),"BAJO",IF(AND(J198&gt;40%,J198&lt;=60%),"MEDIO",IF(AND(J198&gt;60%,J198&lt;=80%),"ALTO","MUY ALTO"))))</f>
        <v>BAJO</v>
      </c>
      <c r="L198" s="15">
        <f t="shared" si="66"/>
        <v>0</v>
      </c>
      <c r="M198" s="14" t="str">
        <f t="shared" si="67"/>
        <v>MUY BAJO</v>
      </c>
      <c r="N198" s="15">
        <f t="shared" si="68"/>
        <v>0</v>
      </c>
      <c r="O198" s="14" t="str">
        <f t="shared" si="69"/>
        <v>MUY BAJO</v>
      </c>
      <c r="P198" s="16">
        <f t="shared" si="70"/>
        <v>0</v>
      </c>
      <c r="Q198" s="16">
        <v>76</v>
      </c>
      <c r="R198" s="16">
        <f t="shared" si="71"/>
        <v>76</v>
      </c>
      <c r="S198" s="16">
        <f>+'[2]POAI 04 2025 AC'!AN179</f>
        <v>0</v>
      </c>
      <c r="T198" s="16"/>
      <c r="U198" s="16"/>
      <c r="V198" s="142"/>
    </row>
    <row r="199" spans="1:22" customFormat="1" ht="38.25">
      <c r="A199" s="31"/>
      <c r="B199" s="8" t="s">
        <v>167</v>
      </c>
      <c r="C199" s="47" t="s">
        <v>62</v>
      </c>
      <c r="D199" s="9" t="s">
        <v>169</v>
      </c>
      <c r="E199" s="12">
        <v>15</v>
      </c>
      <c r="F199" s="27">
        <f t="shared" si="65"/>
        <v>19</v>
      </c>
      <c r="G199" s="27">
        <v>4</v>
      </c>
      <c r="H199" s="12" t="s">
        <v>72</v>
      </c>
      <c r="I199" s="29">
        <f>+'[1]PIND 2025'!O181</f>
        <v>1</v>
      </c>
      <c r="J199" s="11">
        <f>+I199/G199</f>
        <v>0.25</v>
      </c>
      <c r="K199" s="14" t="str">
        <f>IF(J199&lt;=20%,"MUY BAJO",IF(AND(J199&gt;20%,J199&lt;=40%),"BAJO",IF(AND(J199&gt;40%,J199&lt;=60%),"MEDIO",IF(AND(J199&gt;60%,J199&lt;=80%),"ALTO","MUY ALTO"))))</f>
        <v>BAJO</v>
      </c>
      <c r="L199" s="15">
        <f t="shared" si="66"/>
        <v>3.1052631578947367</v>
      </c>
      <c r="M199" s="14" t="str">
        <f t="shared" si="67"/>
        <v>MUY ALTO</v>
      </c>
      <c r="N199" s="15">
        <f t="shared" si="68"/>
        <v>0.77631578947368418</v>
      </c>
      <c r="O199" s="14" t="str">
        <f t="shared" si="69"/>
        <v>ALTO</v>
      </c>
      <c r="P199" s="16">
        <f t="shared" si="70"/>
        <v>118</v>
      </c>
      <c r="Q199" s="16">
        <v>38</v>
      </c>
      <c r="R199" s="16">
        <f t="shared" si="71"/>
        <v>-80</v>
      </c>
      <c r="S199" s="16">
        <f>+'[2]POAI 04 2025 AC'!AN180</f>
        <v>225</v>
      </c>
      <c r="T199" s="16">
        <v>118</v>
      </c>
      <c r="U199" s="16"/>
      <c r="V199" s="142"/>
    </row>
    <row r="200" spans="1:22" customFormat="1" ht="38.25">
      <c r="A200" s="31"/>
      <c r="B200" s="8" t="s">
        <v>167</v>
      </c>
      <c r="C200" s="47" t="s">
        <v>63</v>
      </c>
      <c r="D200" s="9" t="s">
        <v>169</v>
      </c>
      <c r="E200" s="12">
        <v>20</v>
      </c>
      <c r="F200" s="27">
        <f t="shared" si="65"/>
        <v>36</v>
      </c>
      <c r="G200" s="27">
        <v>16</v>
      </c>
      <c r="H200" s="12" t="s">
        <v>72</v>
      </c>
      <c r="I200" s="29">
        <f>+'[1]PIND 2025'!O182</f>
        <v>1</v>
      </c>
      <c r="J200" s="11">
        <f>+I200/G200</f>
        <v>6.25E-2</v>
      </c>
      <c r="K200" s="14" t="str">
        <f>IF(J200&lt;=20%,"MUY BAJO",IF(AND(J200&gt;20%,J200&lt;=40%),"BAJO",IF(AND(J200&gt;40%,J200&lt;=60%),"MEDIO",IF(AND(J200&gt;60%,J200&lt;=80%),"ALTO","MUY ALTO"))))</f>
        <v>MUY BAJO</v>
      </c>
      <c r="L200" s="15">
        <f t="shared" si="66"/>
        <v>0</v>
      </c>
      <c r="M200" s="14" t="str">
        <f t="shared" si="67"/>
        <v>MUY BAJO</v>
      </c>
      <c r="N200" s="15">
        <f t="shared" si="68"/>
        <v>0</v>
      </c>
      <c r="O200" s="14" t="str">
        <f t="shared" si="69"/>
        <v>MUY BAJO</v>
      </c>
      <c r="P200" s="16">
        <f t="shared" si="70"/>
        <v>0</v>
      </c>
      <c r="Q200" s="16">
        <v>152</v>
      </c>
      <c r="R200" s="16">
        <f t="shared" si="71"/>
        <v>152</v>
      </c>
      <c r="S200" s="16">
        <f>+'[2]POAI 04 2025 AC'!AN181</f>
        <v>0</v>
      </c>
      <c r="T200" s="16"/>
      <c r="U200" s="16"/>
      <c r="V200" s="142"/>
    </row>
    <row r="201" spans="1:22" customFormat="1" ht="25.5">
      <c r="A201" s="31"/>
      <c r="B201" s="8" t="s">
        <v>167</v>
      </c>
      <c r="C201" s="47" t="s">
        <v>59</v>
      </c>
      <c r="D201" s="9" t="s">
        <v>170</v>
      </c>
      <c r="E201" s="12">
        <v>1</v>
      </c>
      <c r="F201" s="27">
        <f t="shared" si="65"/>
        <v>3</v>
      </c>
      <c r="G201" s="27">
        <v>2</v>
      </c>
      <c r="H201" s="12" t="s">
        <v>22</v>
      </c>
      <c r="I201" s="29">
        <f>+'[1]PIND 2025'!O183</f>
        <v>0</v>
      </c>
      <c r="J201" s="11">
        <f>+I201/G201</f>
        <v>0</v>
      </c>
      <c r="K201" s="14" t="str">
        <f>IF(J201&lt;=20%,"MUY BAJO",IF(AND(J201&gt;20%,J201&lt;=40%),"BAJO",IF(AND(J201&gt;40%,J201&lt;=60%),"MEDIO",IF(AND(J201&gt;60%,J201&lt;=80%),"ALTO","MUY ALTO"))))</f>
        <v>MUY BAJO</v>
      </c>
      <c r="L201" s="15">
        <f t="shared" si="66"/>
        <v>0</v>
      </c>
      <c r="M201" s="14" t="str">
        <f t="shared" si="67"/>
        <v>MUY BAJO</v>
      </c>
      <c r="N201" s="15">
        <f t="shared" si="68"/>
        <v>0</v>
      </c>
      <c r="O201" s="14" t="str">
        <f t="shared" si="69"/>
        <v>MUY BAJO</v>
      </c>
      <c r="P201" s="16">
        <f t="shared" si="70"/>
        <v>0</v>
      </c>
      <c r="Q201" s="16">
        <v>1000</v>
      </c>
      <c r="R201" s="16">
        <f t="shared" si="71"/>
        <v>1000</v>
      </c>
      <c r="S201" s="16">
        <f>+'[2]POAI 04 2025 AC'!AN182</f>
        <v>0</v>
      </c>
      <c r="T201" s="16"/>
      <c r="U201" s="16"/>
      <c r="V201" s="142"/>
    </row>
    <row r="202" spans="1:22" customFormat="1" ht="25.5">
      <c r="A202" s="31"/>
      <c r="B202" s="8" t="s">
        <v>167</v>
      </c>
      <c r="C202" s="47" t="s">
        <v>61</v>
      </c>
      <c r="D202" s="9" t="s">
        <v>170</v>
      </c>
      <c r="E202" s="12">
        <v>0</v>
      </c>
      <c r="F202" s="27">
        <f t="shared" si="65"/>
        <v>0</v>
      </c>
      <c r="G202" s="27"/>
      <c r="H202" s="12" t="s">
        <v>22</v>
      </c>
      <c r="I202" s="29">
        <f>+'[1]PIND 2025'!O184</f>
        <v>0</v>
      </c>
      <c r="J202" s="11"/>
      <c r="K202" s="14" t="s">
        <v>23</v>
      </c>
      <c r="L202" s="15"/>
      <c r="M202" s="14" t="s">
        <v>23</v>
      </c>
      <c r="N202" s="15"/>
      <c r="O202" s="14" t="s">
        <v>23</v>
      </c>
      <c r="P202" s="16">
        <f t="shared" si="70"/>
        <v>0</v>
      </c>
      <c r="Q202" s="16">
        <v>0</v>
      </c>
      <c r="R202" s="16">
        <f t="shared" si="71"/>
        <v>0</v>
      </c>
      <c r="S202" s="16">
        <f>+'[2]POAI 04 2025 AC'!AN183</f>
        <v>0</v>
      </c>
      <c r="T202" s="16"/>
      <c r="U202" s="16"/>
      <c r="V202" s="142"/>
    </row>
    <row r="203" spans="1:22" customFormat="1" ht="25.5">
      <c r="A203" s="31"/>
      <c r="B203" s="8" t="s">
        <v>167</v>
      </c>
      <c r="C203" s="47" t="s">
        <v>62</v>
      </c>
      <c r="D203" s="9" t="s">
        <v>170</v>
      </c>
      <c r="E203" s="12">
        <v>0</v>
      </c>
      <c r="F203" s="27">
        <f t="shared" si="65"/>
        <v>0</v>
      </c>
      <c r="G203" s="27"/>
      <c r="H203" s="12" t="s">
        <v>22</v>
      </c>
      <c r="I203" s="29">
        <f>+'[1]PIND 2025'!O185</f>
        <v>0</v>
      </c>
      <c r="J203" s="11"/>
      <c r="K203" s="14" t="s">
        <v>23</v>
      </c>
      <c r="L203" s="15"/>
      <c r="M203" s="14" t="s">
        <v>23</v>
      </c>
      <c r="N203" s="15"/>
      <c r="O203" s="14" t="s">
        <v>23</v>
      </c>
      <c r="P203" s="16">
        <f t="shared" si="70"/>
        <v>0</v>
      </c>
      <c r="Q203" s="16">
        <v>0</v>
      </c>
      <c r="R203" s="16">
        <f t="shared" si="71"/>
        <v>0</v>
      </c>
      <c r="S203" s="16">
        <f>+'[2]POAI 04 2025 AC'!AN184</f>
        <v>0</v>
      </c>
      <c r="T203" s="16"/>
      <c r="U203" s="16"/>
      <c r="V203" s="142"/>
    </row>
    <row r="204" spans="1:22" customFormat="1" ht="25.5">
      <c r="A204" s="31"/>
      <c r="B204" s="8" t="s">
        <v>167</v>
      </c>
      <c r="C204" s="47" t="s">
        <v>63</v>
      </c>
      <c r="D204" s="9" t="s">
        <v>170</v>
      </c>
      <c r="E204" s="12">
        <v>0</v>
      </c>
      <c r="F204" s="27">
        <f t="shared" si="65"/>
        <v>0</v>
      </c>
      <c r="G204" s="27"/>
      <c r="H204" s="12" t="s">
        <v>22</v>
      </c>
      <c r="I204" s="29">
        <f>+'[1]PIND 2025'!O186</f>
        <v>0</v>
      </c>
      <c r="J204" s="11"/>
      <c r="K204" s="14" t="s">
        <v>23</v>
      </c>
      <c r="L204" s="15"/>
      <c r="M204" s="14" t="s">
        <v>23</v>
      </c>
      <c r="N204" s="15"/>
      <c r="O204" s="14" t="s">
        <v>23</v>
      </c>
      <c r="P204" s="16">
        <f t="shared" si="70"/>
        <v>0</v>
      </c>
      <c r="Q204" s="16">
        <v>0</v>
      </c>
      <c r="R204" s="16">
        <f t="shared" si="71"/>
        <v>0</v>
      </c>
      <c r="S204" s="16">
        <f>+'[2]POAI 04 2025 AC'!AN185</f>
        <v>0</v>
      </c>
      <c r="T204" s="16"/>
      <c r="U204" s="16"/>
      <c r="V204" s="142"/>
    </row>
    <row r="205" spans="1:22" customFormat="1" ht="51">
      <c r="A205" s="31"/>
      <c r="B205" s="8" t="s">
        <v>167</v>
      </c>
      <c r="C205" s="47" t="s">
        <v>59</v>
      </c>
      <c r="D205" s="9" t="s">
        <v>171</v>
      </c>
      <c r="E205" s="12">
        <v>1</v>
      </c>
      <c r="F205" s="27">
        <f t="shared" si="65"/>
        <v>2</v>
      </c>
      <c r="G205" s="27">
        <v>1</v>
      </c>
      <c r="H205" s="12" t="s">
        <v>22</v>
      </c>
      <c r="I205" s="29">
        <f>+'[1]PIND 2025'!O187</f>
        <v>0</v>
      </c>
      <c r="J205" s="11">
        <f>+I205/G205</f>
        <v>0</v>
      </c>
      <c r="K205" s="14" t="str">
        <f>IF(J205&lt;=20%,"MUY BAJO",IF(AND(J205&gt;20%,J205&lt;=40%),"BAJO",IF(AND(J205&gt;40%,J205&lt;=60%),"MEDIO",IF(AND(J205&gt;60%,J205&lt;=80%),"ALTO","MUY ALTO"))))</f>
        <v>MUY BAJO</v>
      </c>
      <c r="L205" s="15">
        <f>+P205/Q205</f>
        <v>0</v>
      </c>
      <c r="M205" s="14" t="str">
        <f>IF(L205&lt;=20%,"MUY BAJO",IF(AND(L205&gt;20%,L205&lt;=40%),"BAJO",IF(AND(L205&gt;40%,L205&lt;=60%),"MEDIO",IF(AND(L205&gt;60%,L205&lt;=80%),"ALTO","MUY ALTO"))))</f>
        <v>MUY BAJO</v>
      </c>
      <c r="N205" s="15">
        <f>+J205*L205</f>
        <v>0</v>
      </c>
      <c r="O205" s="14" t="str">
        <f>IF(N205&lt;=20%,"MUY BAJO",IF(AND(N205&gt;20%,N205&lt;=40%),"BAJO",IF(AND(N205&gt;40%,N205&lt;=60%),"MEDIO",IF(AND(N205&gt;60%,N205&lt;=80%),"ALTO","MUY ALTO"))))</f>
        <v>MUY BAJO</v>
      </c>
      <c r="P205" s="16">
        <f t="shared" si="70"/>
        <v>0</v>
      </c>
      <c r="Q205" s="16">
        <v>750</v>
      </c>
      <c r="R205" s="16">
        <f t="shared" si="71"/>
        <v>750</v>
      </c>
      <c r="S205" s="16">
        <f>+'[2]POAI 04 2025 AC'!AN186</f>
        <v>0</v>
      </c>
      <c r="T205" s="16"/>
      <c r="U205" s="16"/>
      <c r="V205" s="142"/>
    </row>
    <row r="206" spans="1:22" customFormat="1" ht="51">
      <c r="A206" s="31"/>
      <c r="B206" s="8" t="s">
        <v>167</v>
      </c>
      <c r="C206" s="47" t="s">
        <v>61</v>
      </c>
      <c r="D206" s="85" t="s">
        <v>171</v>
      </c>
      <c r="E206" s="12">
        <v>1</v>
      </c>
      <c r="F206" s="27">
        <f t="shared" si="65"/>
        <v>2</v>
      </c>
      <c r="G206" s="27">
        <v>1</v>
      </c>
      <c r="H206" s="12" t="s">
        <v>22</v>
      </c>
      <c r="I206" s="29">
        <f>+'[1]PIND 2025'!O188</f>
        <v>0</v>
      </c>
      <c r="J206" s="11">
        <f>+I206/G206</f>
        <v>0</v>
      </c>
      <c r="K206" s="14" t="str">
        <f>IF(J206&lt;=20%,"MUY BAJO",IF(AND(J206&gt;20%,J206&lt;=40%),"BAJO",IF(AND(J206&gt;40%,J206&lt;=60%),"MEDIO",IF(AND(J206&gt;60%,J206&lt;=80%),"ALTO","MUY ALTO"))))</f>
        <v>MUY BAJO</v>
      </c>
      <c r="L206" s="15">
        <f>+P206/Q206</f>
        <v>0</v>
      </c>
      <c r="M206" s="14" t="str">
        <f>IF(L206&lt;=20%,"MUY BAJO",IF(AND(L206&gt;20%,L206&lt;=40%),"BAJO",IF(AND(L206&gt;40%,L206&lt;=60%),"MEDIO",IF(AND(L206&gt;60%,L206&lt;=80%),"ALTO","MUY ALTO"))))</f>
        <v>MUY BAJO</v>
      </c>
      <c r="N206" s="15">
        <f>+J206*L206</f>
        <v>0</v>
      </c>
      <c r="O206" s="14" t="str">
        <f>IF(N206&lt;=20%,"MUY BAJO",IF(AND(N206&gt;20%,N206&lt;=40%),"BAJO",IF(AND(N206&gt;40%,N206&lt;=60%),"MEDIO",IF(AND(N206&gt;60%,N206&lt;=80%),"ALTO","MUY ALTO"))))</f>
        <v>MUY BAJO</v>
      </c>
      <c r="P206" s="16">
        <f t="shared" si="70"/>
        <v>0</v>
      </c>
      <c r="Q206" s="16">
        <v>750</v>
      </c>
      <c r="R206" s="16">
        <f t="shared" si="71"/>
        <v>750</v>
      </c>
      <c r="S206" s="16">
        <f>+'[2]POAI 04 2025 AC'!AN187</f>
        <v>0</v>
      </c>
      <c r="T206" s="16"/>
      <c r="U206" s="16"/>
      <c r="V206" s="142"/>
    </row>
    <row r="207" spans="1:22" customFormat="1" ht="51">
      <c r="A207" s="31"/>
      <c r="B207" s="8" t="s">
        <v>167</v>
      </c>
      <c r="C207" s="47" t="s">
        <v>62</v>
      </c>
      <c r="D207" s="9" t="s">
        <v>171</v>
      </c>
      <c r="E207" s="12">
        <v>1</v>
      </c>
      <c r="F207" s="27">
        <f t="shared" si="65"/>
        <v>2</v>
      </c>
      <c r="G207" s="27">
        <v>1</v>
      </c>
      <c r="H207" s="12" t="s">
        <v>22</v>
      </c>
      <c r="I207" s="29">
        <f>+'[1]PIND 2025'!O189</f>
        <v>0</v>
      </c>
      <c r="J207" s="11">
        <f>+I207/G207</f>
        <v>0</v>
      </c>
      <c r="K207" s="14" t="str">
        <f>IF(J207&lt;=20%,"MUY BAJO",IF(AND(J207&gt;20%,J207&lt;=40%),"BAJO",IF(AND(J207&gt;40%,J207&lt;=60%),"MEDIO",IF(AND(J207&gt;60%,J207&lt;=80%),"ALTO","MUY ALTO"))))</f>
        <v>MUY BAJO</v>
      </c>
      <c r="L207" s="15">
        <f>+P207/Q207</f>
        <v>0</v>
      </c>
      <c r="M207" s="14" t="str">
        <f>IF(L207&lt;=20%,"MUY BAJO",IF(AND(L207&gt;20%,L207&lt;=40%),"BAJO",IF(AND(L207&gt;40%,L207&lt;=60%),"MEDIO",IF(AND(L207&gt;60%,L207&lt;=80%),"ALTO","MUY ALTO"))))</f>
        <v>MUY BAJO</v>
      </c>
      <c r="N207" s="15">
        <f>+J207*L207</f>
        <v>0</v>
      </c>
      <c r="O207" s="14" t="str">
        <f>IF(N207&lt;=20%,"MUY BAJO",IF(AND(N207&gt;20%,N207&lt;=40%),"BAJO",IF(AND(N207&gt;40%,N207&lt;=60%),"MEDIO",IF(AND(N207&gt;60%,N207&lt;=80%),"ALTO","MUY ALTO"))))</f>
        <v>MUY BAJO</v>
      </c>
      <c r="P207" s="16">
        <f t="shared" si="70"/>
        <v>0</v>
      </c>
      <c r="Q207" s="16">
        <v>750</v>
      </c>
      <c r="R207" s="16">
        <f t="shared" si="71"/>
        <v>750</v>
      </c>
      <c r="S207" s="16">
        <f>+'[2]POAI 04 2025 AC'!AN188</f>
        <v>0</v>
      </c>
      <c r="T207" s="16"/>
      <c r="U207" s="16"/>
      <c r="V207" s="142"/>
    </row>
    <row r="208" spans="1:22" customFormat="1" ht="51">
      <c r="A208" s="31"/>
      <c r="B208" s="8" t="s">
        <v>167</v>
      </c>
      <c r="C208" s="47" t="s">
        <v>63</v>
      </c>
      <c r="D208" s="9" t="s">
        <v>171</v>
      </c>
      <c r="E208" s="12">
        <v>1</v>
      </c>
      <c r="F208" s="27">
        <f t="shared" si="65"/>
        <v>2</v>
      </c>
      <c r="G208" s="27">
        <v>1</v>
      </c>
      <c r="H208" s="12" t="s">
        <v>22</v>
      </c>
      <c r="I208" s="29">
        <f>+'[1]PIND 2025'!O190</f>
        <v>0</v>
      </c>
      <c r="J208" s="11">
        <f>+I208/G208</f>
        <v>0</v>
      </c>
      <c r="K208" s="14" t="str">
        <f>IF(J208&lt;=20%,"MUY BAJO",IF(AND(J208&gt;20%,J208&lt;=40%),"BAJO",IF(AND(J208&gt;40%,J208&lt;=60%),"MEDIO",IF(AND(J208&gt;60%,J208&lt;=80%),"ALTO","MUY ALTO"))))</f>
        <v>MUY BAJO</v>
      </c>
      <c r="L208" s="15">
        <f>+P208/Q208</f>
        <v>0</v>
      </c>
      <c r="M208" s="14" t="str">
        <f>IF(L208&lt;=20%,"MUY BAJO",IF(AND(L208&gt;20%,L208&lt;=40%),"BAJO",IF(AND(L208&gt;40%,L208&lt;=60%),"MEDIO",IF(AND(L208&gt;60%,L208&lt;=80%),"ALTO","MUY ALTO"))))</f>
        <v>MUY BAJO</v>
      </c>
      <c r="N208" s="15">
        <f>+J208*L208</f>
        <v>0</v>
      </c>
      <c r="O208" s="14" t="str">
        <f>IF(N208&lt;=20%,"MUY BAJO",IF(AND(N208&gt;20%,N208&lt;=40%),"BAJO",IF(AND(N208&gt;40%,N208&lt;=60%),"MEDIO",IF(AND(N208&gt;60%,N208&lt;=80%),"ALTO","MUY ALTO"))))</f>
        <v>MUY BAJO</v>
      </c>
      <c r="P208" s="16">
        <f t="shared" si="70"/>
        <v>0</v>
      </c>
      <c r="Q208" s="16">
        <v>750</v>
      </c>
      <c r="R208" s="16">
        <f t="shared" si="71"/>
        <v>750</v>
      </c>
      <c r="S208" s="16">
        <f>+'[2]POAI 04 2025 AC'!AN189</f>
        <v>0</v>
      </c>
      <c r="T208" s="16"/>
      <c r="U208" s="16"/>
      <c r="V208" s="142"/>
    </row>
    <row r="209" spans="1:22" customFormat="1" ht="25.5">
      <c r="A209" s="31"/>
      <c r="B209" s="8" t="s">
        <v>167</v>
      </c>
      <c r="C209" s="47" t="s">
        <v>59</v>
      </c>
      <c r="D209" s="9" t="s">
        <v>172</v>
      </c>
      <c r="E209" s="12">
        <v>5</v>
      </c>
      <c r="F209" s="27">
        <f t="shared" si="65"/>
        <v>6</v>
      </c>
      <c r="G209" s="27">
        <v>1</v>
      </c>
      <c r="H209" s="12" t="s">
        <v>22</v>
      </c>
      <c r="I209" s="29">
        <f>+'[1]PIND 2025'!O191</f>
        <v>0</v>
      </c>
      <c r="J209" s="11">
        <f>+I209/G209</f>
        <v>0</v>
      </c>
      <c r="K209" s="14" t="str">
        <f>IF(J209&lt;=20%,"MUY BAJO",IF(AND(J209&gt;20%,J209&lt;=40%),"BAJO",IF(AND(J209&gt;40%,J209&lt;=60%),"MEDIO",IF(AND(J209&gt;60%,J209&lt;=80%),"ALTO","MUY ALTO"))))</f>
        <v>MUY BAJO</v>
      </c>
      <c r="L209" s="15">
        <f>+P209/Q209</f>
        <v>0</v>
      </c>
      <c r="M209" s="14" t="str">
        <f>IF(L209&lt;=20%,"MUY BAJO",IF(AND(L209&gt;20%,L209&lt;=40%),"BAJO",IF(AND(L209&gt;40%,L209&lt;=60%),"MEDIO",IF(AND(L209&gt;60%,L209&lt;=80%),"ALTO","MUY ALTO"))))</f>
        <v>MUY BAJO</v>
      </c>
      <c r="N209" s="15">
        <f>+J209*L209</f>
        <v>0</v>
      </c>
      <c r="O209" s="14" t="str">
        <f>IF(N209&lt;=20%,"MUY BAJO",IF(AND(N209&gt;20%,N209&lt;=40%),"BAJO",IF(AND(N209&gt;40%,N209&lt;=60%),"MEDIO",IF(AND(N209&gt;60%,N209&lt;=80%),"ALTO","MUY ALTO"))))</f>
        <v>MUY BAJO</v>
      </c>
      <c r="P209" s="16">
        <f t="shared" si="70"/>
        <v>0</v>
      </c>
      <c r="Q209" s="16">
        <v>300</v>
      </c>
      <c r="R209" s="16">
        <f t="shared" si="71"/>
        <v>300</v>
      </c>
      <c r="S209" s="16">
        <f>+'[2]POAI 04 2025 AC'!AN190</f>
        <v>1</v>
      </c>
      <c r="T209" s="16"/>
      <c r="U209" s="16"/>
      <c r="V209" s="142"/>
    </row>
    <row r="210" spans="1:22" customFormat="1" ht="25.5">
      <c r="A210" s="31"/>
      <c r="B210" s="8" t="s">
        <v>167</v>
      </c>
      <c r="C210" s="47" t="s">
        <v>61</v>
      </c>
      <c r="D210" s="9" t="s">
        <v>172</v>
      </c>
      <c r="E210" s="12">
        <v>1</v>
      </c>
      <c r="F210" s="27">
        <f t="shared" si="65"/>
        <v>1</v>
      </c>
      <c r="G210" s="27"/>
      <c r="H210" s="12" t="s">
        <v>41</v>
      </c>
      <c r="I210" s="29">
        <f>+'[1]PIND 2025'!O192</f>
        <v>0</v>
      </c>
      <c r="J210" s="11"/>
      <c r="K210" s="14" t="s">
        <v>23</v>
      </c>
      <c r="L210" s="15"/>
      <c r="M210" s="14" t="s">
        <v>23</v>
      </c>
      <c r="N210" s="15"/>
      <c r="O210" s="14" t="s">
        <v>23</v>
      </c>
      <c r="P210" s="16">
        <f t="shared" si="70"/>
        <v>0</v>
      </c>
      <c r="Q210" s="16">
        <v>0</v>
      </c>
      <c r="R210" s="16">
        <f t="shared" si="71"/>
        <v>0</v>
      </c>
      <c r="S210" s="16">
        <f>+'[2]POAI 04 2025 AC'!AN191</f>
        <v>0</v>
      </c>
      <c r="T210" s="16"/>
      <c r="U210" s="16"/>
      <c r="V210" s="142"/>
    </row>
    <row r="211" spans="1:22" customFormat="1" ht="25.5">
      <c r="A211" s="31"/>
      <c r="B211" s="8" t="s">
        <v>167</v>
      </c>
      <c r="C211" s="47" t="s">
        <v>62</v>
      </c>
      <c r="D211" s="9" t="s">
        <v>172</v>
      </c>
      <c r="E211" s="12">
        <v>1</v>
      </c>
      <c r="F211" s="27">
        <f t="shared" si="65"/>
        <v>1</v>
      </c>
      <c r="G211" s="27"/>
      <c r="H211" s="12" t="s">
        <v>41</v>
      </c>
      <c r="I211" s="29">
        <f>+'[1]PIND 2025'!O193</f>
        <v>0</v>
      </c>
      <c r="J211" s="11"/>
      <c r="K211" s="14" t="s">
        <v>23</v>
      </c>
      <c r="L211" s="15"/>
      <c r="M211" s="14" t="s">
        <v>23</v>
      </c>
      <c r="N211" s="15"/>
      <c r="O211" s="14" t="s">
        <v>23</v>
      </c>
      <c r="P211" s="16">
        <f t="shared" si="70"/>
        <v>0</v>
      </c>
      <c r="Q211" s="16">
        <v>0</v>
      </c>
      <c r="R211" s="16">
        <f t="shared" si="71"/>
        <v>0</v>
      </c>
      <c r="S211" s="16">
        <f>+'[2]POAI 04 2025 AC'!AN192</f>
        <v>0</v>
      </c>
      <c r="T211" s="16"/>
      <c r="U211" s="16"/>
      <c r="V211" s="142"/>
    </row>
    <row r="212" spans="1:22" customFormat="1" ht="25.5">
      <c r="A212" s="31"/>
      <c r="B212" s="8" t="s">
        <v>167</v>
      </c>
      <c r="C212" s="47" t="s">
        <v>63</v>
      </c>
      <c r="D212" s="9" t="s">
        <v>172</v>
      </c>
      <c r="E212" s="12">
        <v>1</v>
      </c>
      <c r="F212" s="27">
        <f t="shared" si="65"/>
        <v>1</v>
      </c>
      <c r="G212" s="27"/>
      <c r="H212" s="12" t="s">
        <v>41</v>
      </c>
      <c r="I212" s="29">
        <f>+'[1]PIND 2025'!O194</f>
        <v>0</v>
      </c>
      <c r="J212" s="11"/>
      <c r="K212" s="14" t="s">
        <v>23</v>
      </c>
      <c r="L212" s="15"/>
      <c r="M212" s="14" t="s">
        <v>23</v>
      </c>
      <c r="N212" s="15"/>
      <c r="O212" s="14" t="s">
        <v>23</v>
      </c>
      <c r="P212" s="16">
        <f t="shared" si="70"/>
        <v>0</v>
      </c>
      <c r="Q212" s="16">
        <v>0</v>
      </c>
      <c r="R212" s="16">
        <f t="shared" si="71"/>
        <v>0</v>
      </c>
      <c r="S212" s="16">
        <f>+'[2]POAI 04 2025 AC'!AN193</f>
        <v>0</v>
      </c>
      <c r="T212" s="16"/>
      <c r="U212" s="16"/>
      <c r="V212" s="142"/>
    </row>
    <row r="213" spans="1:22" customFormat="1" ht="38.25">
      <c r="A213" s="31"/>
      <c r="B213" s="8" t="s">
        <v>167</v>
      </c>
      <c r="C213" s="47" t="s">
        <v>59</v>
      </c>
      <c r="D213" s="9" t="s">
        <v>173</v>
      </c>
      <c r="E213" s="12">
        <v>3</v>
      </c>
      <c r="F213" s="27">
        <f t="shared" si="65"/>
        <v>3</v>
      </c>
      <c r="G213" s="27"/>
      <c r="H213" s="12" t="s">
        <v>22</v>
      </c>
      <c r="I213" s="29">
        <f>+'[1]PIND 2025'!O195</f>
        <v>0</v>
      </c>
      <c r="J213" s="11"/>
      <c r="K213" s="14" t="s">
        <v>23</v>
      </c>
      <c r="L213" s="15"/>
      <c r="M213" s="14" t="s">
        <v>23</v>
      </c>
      <c r="N213" s="15"/>
      <c r="O213" s="14" t="s">
        <v>23</v>
      </c>
      <c r="P213" s="16">
        <f t="shared" si="70"/>
        <v>0</v>
      </c>
      <c r="Q213" s="16">
        <v>0</v>
      </c>
      <c r="R213" s="16">
        <f t="shared" si="71"/>
        <v>0</v>
      </c>
      <c r="S213" s="16">
        <f>+'[2]POAI 04 2025 AC'!AN194</f>
        <v>0</v>
      </c>
      <c r="T213" s="16"/>
      <c r="U213" s="16"/>
      <c r="V213" s="142"/>
    </row>
    <row r="214" spans="1:22" customFormat="1" ht="38.25">
      <c r="A214" s="31"/>
      <c r="B214" s="8" t="s">
        <v>167</v>
      </c>
      <c r="C214" s="47" t="s">
        <v>61</v>
      </c>
      <c r="D214" s="9" t="s">
        <v>173</v>
      </c>
      <c r="E214" s="12">
        <v>0</v>
      </c>
      <c r="F214" s="27">
        <f t="shared" si="65"/>
        <v>0</v>
      </c>
      <c r="G214" s="27"/>
      <c r="H214" s="12" t="s">
        <v>22</v>
      </c>
      <c r="I214" s="29">
        <f>+'[1]PIND 2025'!O196</f>
        <v>0</v>
      </c>
      <c r="J214" s="11"/>
      <c r="K214" s="14" t="s">
        <v>23</v>
      </c>
      <c r="L214" s="15"/>
      <c r="M214" s="14" t="s">
        <v>23</v>
      </c>
      <c r="N214" s="15"/>
      <c r="O214" s="14" t="s">
        <v>23</v>
      </c>
      <c r="P214" s="16">
        <f t="shared" si="70"/>
        <v>0</v>
      </c>
      <c r="Q214" s="16">
        <v>0</v>
      </c>
      <c r="R214" s="16">
        <f t="shared" si="71"/>
        <v>0</v>
      </c>
      <c r="S214" s="16">
        <f>+'[2]POAI 04 2025 AC'!AN195</f>
        <v>0</v>
      </c>
      <c r="T214" s="16"/>
      <c r="U214" s="16"/>
      <c r="V214" s="142"/>
    </row>
    <row r="215" spans="1:22" customFormat="1" ht="38.25">
      <c r="A215" s="31"/>
      <c r="B215" s="8" t="s">
        <v>167</v>
      </c>
      <c r="C215" s="47" t="s">
        <v>62</v>
      </c>
      <c r="D215" s="9" t="s">
        <v>173</v>
      </c>
      <c r="E215" s="12">
        <v>0</v>
      </c>
      <c r="F215" s="27">
        <f t="shared" si="65"/>
        <v>0</v>
      </c>
      <c r="G215" s="27"/>
      <c r="H215" s="12" t="s">
        <v>22</v>
      </c>
      <c r="I215" s="29">
        <f>+'[1]PIND 2025'!O197</f>
        <v>0</v>
      </c>
      <c r="J215" s="11"/>
      <c r="K215" s="14" t="s">
        <v>23</v>
      </c>
      <c r="L215" s="15"/>
      <c r="M215" s="14" t="s">
        <v>23</v>
      </c>
      <c r="N215" s="15"/>
      <c r="O215" s="14" t="s">
        <v>23</v>
      </c>
      <c r="P215" s="16">
        <f t="shared" si="70"/>
        <v>0</v>
      </c>
      <c r="Q215" s="16">
        <v>0</v>
      </c>
      <c r="R215" s="16">
        <f t="shared" si="71"/>
        <v>0</v>
      </c>
      <c r="S215" s="16">
        <f>+'[2]POAI 04 2025 AC'!AN196</f>
        <v>0</v>
      </c>
      <c r="T215" s="16"/>
      <c r="U215" s="16"/>
      <c r="V215" s="142"/>
    </row>
    <row r="216" spans="1:22" customFormat="1" ht="38.25">
      <c r="A216" s="31"/>
      <c r="B216" s="8" t="s">
        <v>167</v>
      </c>
      <c r="C216" s="47" t="s">
        <v>63</v>
      </c>
      <c r="D216" s="9" t="s">
        <v>173</v>
      </c>
      <c r="E216" s="12">
        <v>1</v>
      </c>
      <c r="F216" s="27">
        <f t="shared" si="65"/>
        <v>2</v>
      </c>
      <c r="G216" s="27">
        <v>1</v>
      </c>
      <c r="H216" s="12" t="s">
        <v>72</v>
      </c>
      <c r="I216" s="29">
        <f>+'[1]PIND 2025'!O198</f>
        <v>1</v>
      </c>
      <c r="J216" s="11">
        <f t="shared" ref="J216:J251" si="72">+I216/G216</f>
        <v>1</v>
      </c>
      <c r="K216" s="14" t="str">
        <f t="shared" ref="K216:K247" si="73">IF(J216&lt;=20%,"MUY BAJO",IF(AND(J216&gt;20%,J216&lt;=40%),"BAJO",IF(AND(J216&gt;40%,J216&lt;=60%),"MEDIO",IF(AND(J216&gt;60%,J216&lt;=80%),"ALTO","MUY ALTO"))))</f>
        <v>MUY ALTO</v>
      </c>
      <c r="L216" s="15">
        <f t="shared" ref="L216:L251" si="74">+P216/Q216</f>
        <v>0.95</v>
      </c>
      <c r="M216" s="14" t="str">
        <f t="shared" ref="M216:M247" si="75">IF(L216&lt;=20%,"MUY BAJO",IF(AND(L216&gt;20%,L216&lt;=40%),"BAJO",IF(AND(L216&gt;40%,L216&lt;=60%),"MEDIO",IF(AND(L216&gt;60%,L216&lt;=80%),"ALTO","MUY ALTO"))))</f>
        <v>MUY ALTO</v>
      </c>
      <c r="N216" s="15">
        <f t="shared" ref="N216:N251" si="76">+J216*L216</f>
        <v>0.95</v>
      </c>
      <c r="O216" s="14" t="str">
        <f t="shared" ref="O216:O247" si="77">IF(N216&lt;=20%,"MUY BAJO",IF(AND(N216&gt;20%,N216&lt;=40%),"BAJO",IF(AND(N216&gt;40%,N216&lt;=60%),"MEDIO",IF(AND(N216&gt;60%,N216&lt;=80%),"ALTO","MUY ALTO"))))</f>
        <v>MUY ALTO</v>
      </c>
      <c r="P216" s="16">
        <f t="shared" si="70"/>
        <v>380</v>
      </c>
      <c r="Q216" s="16">
        <v>400</v>
      </c>
      <c r="R216" s="16">
        <f t="shared" si="71"/>
        <v>20</v>
      </c>
      <c r="S216" s="16">
        <f>+'[2]POAI 04 2025 AC'!AN197</f>
        <v>384</v>
      </c>
      <c r="T216" s="16">
        <v>380</v>
      </c>
      <c r="U216" s="16"/>
      <c r="V216" s="142"/>
    </row>
    <row r="217" spans="1:22" customFormat="1" ht="25.5">
      <c r="A217" s="31"/>
      <c r="B217" s="8" t="s">
        <v>167</v>
      </c>
      <c r="C217" s="47" t="s">
        <v>59</v>
      </c>
      <c r="D217" s="9" t="s">
        <v>174</v>
      </c>
      <c r="E217" s="12">
        <v>184</v>
      </c>
      <c r="F217" s="27">
        <f t="shared" si="65"/>
        <v>190</v>
      </c>
      <c r="G217" s="27">
        <v>6</v>
      </c>
      <c r="H217" s="12" t="s">
        <v>72</v>
      </c>
      <c r="I217" s="29">
        <f>+'[1]PIND 2025'!O199</f>
        <v>1</v>
      </c>
      <c r="J217" s="11">
        <f t="shared" si="72"/>
        <v>0.16666666666666666</v>
      </c>
      <c r="K217" s="14" t="str">
        <f t="shared" si="73"/>
        <v>MUY BAJO</v>
      </c>
      <c r="L217" s="15">
        <f t="shared" si="74"/>
        <v>0.19</v>
      </c>
      <c r="M217" s="14" t="str">
        <f t="shared" si="75"/>
        <v>MUY BAJO</v>
      </c>
      <c r="N217" s="15">
        <f t="shared" si="76"/>
        <v>3.1666666666666662E-2</v>
      </c>
      <c r="O217" s="14" t="str">
        <f t="shared" si="77"/>
        <v>MUY BAJO</v>
      </c>
      <c r="P217" s="16">
        <f t="shared" si="70"/>
        <v>95</v>
      </c>
      <c r="Q217" s="16">
        <v>500</v>
      </c>
      <c r="R217" s="16">
        <f t="shared" si="71"/>
        <v>405</v>
      </c>
      <c r="S217" s="16">
        <f>+'[2]POAI 04 2025 AC'!AN198</f>
        <v>451</v>
      </c>
      <c r="T217" s="16">
        <v>95</v>
      </c>
      <c r="U217" s="16"/>
      <c r="V217" s="142"/>
    </row>
    <row r="218" spans="1:22" customFormat="1" ht="25.5">
      <c r="A218" s="31"/>
      <c r="B218" s="8" t="s">
        <v>167</v>
      </c>
      <c r="C218" s="47" t="s">
        <v>61</v>
      </c>
      <c r="D218" s="9" t="s">
        <v>174</v>
      </c>
      <c r="E218" s="12">
        <v>7</v>
      </c>
      <c r="F218" s="27">
        <f t="shared" si="65"/>
        <v>10</v>
      </c>
      <c r="G218" s="27">
        <v>3</v>
      </c>
      <c r="H218" s="12" t="s">
        <v>72</v>
      </c>
      <c r="I218" s="29">
        <f>+'[1]PIND 2025'!O200</f>
        <v>0</v>
      </c>
      <c r="J218" s="11">
        <f t="shared" si="72"/>
        <v>0</v>
      </c>
      <c r="K218" s="14" t="str">
        <f t="shared" si="73"/>
        <v>MUY BAJO</v>
      </c>
      <c r="L218" s="15">
        <f t="shared" si="74"/>
        <v>0</v>
      </c>
      <c r="M218" s="14" t="str">
        <f t="shared" si="75"/>
        <v>MUY BAJO</v>
      </c>
      <c r="N218" s="15">
        <f t="shared" si="76"/>
        <v>0</v>
      </c>
      <c r="O218" s="14" t="str">
        <f t="shared" si="77"/>
        <v>MUY BAJO</v>
      </c>
      <c r="P218" s="16">
        <f t="shared" si="70"/>
        <v>0</v>
      </c>
      <c r="Q218" s="16">
        <v>80</v>
      </c>
      <c r="R218" s="16">
        <f t="shared" si="71"/>
        <v>80</v>
      </c>
      <c r="S218" s="16">
        <f>+'[2]POAI 04 2025 AC'!AN199</f>
        <v>0</v>
      </c>
      <c r="T218" s="16"/>
      <c r="U218" s="16"/>
      <c r="V218" s="142"/>
    </row>
    <row r="219" spans="1:22" customFormat="1" ht="25.5">
      <c r="A219" s="31"/>
      <c r="B219" s="8" t="s">
        <v>167</v>
      </c>
      <c r="C219" s="47" t="s">
        <v>62</v>
      </c>
      <c r="D219" s="9" t="s">
        <v>174</v>
      </c>
      <c r="E219" s="12">
        <v>13</v>
      </c>
      <c r="F219" s="27">
        <f t="shared" si="65"/>
        <v>16</v>
      </c>
      <c r="G219" s="27">
        <v>3</v>
      </c>
      <c r="H219" s="12" t="s">
        <v>72</v>
      </c>
      <c r="I219" s="29">
        <f>+'[1]PIND 2025'!O201</f>
        <v>0</v>
      </c>
      <c r="J219" s="11">
        <f t="shared" si="72"/>
        <v>0</v>
      </c>
      <c r="K219" s="14" t="str">
        <f t="shared" si="73"/>
        <v>MUY BAJO</v>
      </c>
      <c r="L219" s="15">
        <f t="shared" si="74"/>
        <v>0</v>
      </c>
      <c r="M219" s="14" t="str">
        <f t="shared" si="75"/>
        <v>MUY BAJO</v>
      </c>
      <c r="N219" s="15">
        <f t="shared" si="76"/>
        <v>0</v>
      </c>
      <c r="O219" s="14" t="str">
        <f t="shared" si="77"/>
        <v>MUY BAJO</v>
      </c>
      <c r="P219" s="16">
        <f t="shared" si="70"/>
        <v>0</v>
      </c>
      <c r="Q219" s="16">
        <v>80</v>
      </c>
      <c r="R219" s="16">
        <f t="shared" si="71"/>
        <v>80</v>
      </c>
      <c r="S219" s="16">
        <f>+'[2]POAI 04 2025 AC'!AN200</f>
        <v>0</v>
      </c>
      <c r="T219" s="16"/>
      <c r="U219" s="16"/>
      <c r="V219" s="142"/>
    </row>
    <row r="220" spans="1:22" customFormat="1" ht="25.5">
      <c r="A220" s="31"/>
      <c r="B220" s="8" t="s">
        <v>167</v>
      </c>
      <c r="C220" s="47" t="s">
        <v>63</v>
      </c>
      <c r="D220" s="9" t="s">
        <v>174</v>
      </c>
      <c r="E220" s="12">
        <v>8</v>
      </c>
      <c r="F220" s="27">
        <f t="shared" si="65"/>
        <v>11</v>
      </c>
      <c r="G220" s="27">
        <v>3</v>
      </c>
      <c r="H220" s="12" t="s">
        <v>72</v>
      </c>
      <c r="I220" s="29">
        <f>+'[1]PIND 2025'!O202</f>
        <v>0</v>
      </c>
      <c r="J220" s="11">
        <f t="shared" si="72"/>
        <v>0</v>
      </c>
      <c r="K220" s="14" t="str">
        <f t="shared" si="73"/>
        <v>MUY BAJO</v>
      </c>
      <c r="L220" s="15">
        <f t="shared" si="74"/>
        <v>0</v>
      </c>
      <c r="M220" s="14" t="str">
        <f t="shared" si="75"/>
        <v>MUY BAJO</v>
      </c>
      <c r="N220" s="15">
        <f t="shared" si="76"/>
        <v>0</v>
      </c>
      <c r="O220" s="14" t="str">
        <f t="shared" si="77"/>
        <v>MUY BAJO</v>
      </c>
      <c r="P220" s="16">
        <f t="shared" si="70"/>
        <v>0</v>
      </c>
      <c r="Q220" s="16">
        <v>80</v>
      </c>
      <c r="R220" s="16">
        <f t="shared" si="71"/>
        <v>80</v>
      </c>
      <c r="S220" s="16">
        <f>+'[2]POAI 04 2025 AC'!AN201</f>
        <v>0</v>
      </c>
      <c r="T220" s="16"/>
      <c r="U220" s="16"/>
      <c r="V220" s="142"/>
    </row>
    <row r="221" spans="1:22" customFormat="1" ht="38.25">
      <c r="A221" s="31"/>
      <c r="B221" s="8" t="s">
        <v>167</v>
      </c>
      <c r="C221" s="47" t="s">
        <v>20</v>
      </c>
      <c r="D221" s="9" t="s">
        <v>175</v>
      </c>
      <c r="E221" s="12">
        <v>1</v>
      </c>
      <c r="F221" s="27">
        <f t="shared" si="65"/>
        <v>2</v>
      </c>
      <c r="G221" s="27">
        <v>1</v>
      </c>
      <c r="H221" s="12" t="s">
        <v>41</v>
      </c>
      <c r="I221" s="29">
        <f>+'[1]PIND 2025'!O203</f>
        <v>0</v>
      </c>
      <c r="J221" s="11">
        <f t="shared" si="72"/>
        <v>0</v>
      </c>
      <c r="K221" s="14" t="str">
        <f t="shared" si="73"/>
        <v>MUY BAJO</v>
      </c>
      <c r="L221" s="15">
        <f t="shared" si="74"/>
        <v>0</v>
      </c>
      <c r="M221" s="14" t="str">
        <f t="shared" si="75"/>
        <v>MUY BAJO</v>
      </c>
      <c r="N221" s="15">
        <f t="shared" si="76"/>
        <v>0</v>
      </c>
      <c r="O221" s="14" t="str">
        <f t="shared" si="77"/>
        <v>MUY BAJO</v>
      </c>
      <c r="P221" s="16">
        <f t="shared" si="70"/>
        <v>0</v>
      </c>
      <c r="Q221" s="16">
        <v>145</v>
      </c>
      <c r="R221" s="16">
        <f t="shared" si="71"/>
        <v>145</v>
      </c>
      <c r="S221" s="16">
        <f>+'[2]POAI 04 2025 AC'!AN202</f>
        <v>0</v>
      </c>
      <c r="T221" s="16"/>
      <c r="U221" s="16"/>
      <c r="V221" s="142"/>
    </row>
    <row r="222" spans="1:22" customFormat="1" ht="38.25">
      <c r="A222" s="31"/>
      <c r="B222" s="8" t="s">
        <v>167</v>
      </c>
      <c r="C222" s="47" t="s">
        <v>59</v>
      </c>
      <c r="D222" s="9" t="s">
        <v>176</v>
      </c>
      <c r="E222" s="12">
        <v>113</v>
      </c>
      <c r="F222" s="27">
        <f t="shared" si="65"/>
        <v>226</v>
      </c>
      <c r="G222" s="27">
        <v>113</v>
      </c>
      <c r="H222" s="12" t="s">
        <v>72</v>
      </c>
      <c r="I222" s="29">
        <f>+'[1]PIND 2025'!O204</f>
        <v>10</v>
      </c>
      <c r="J222" s="11">
        <f t="shared" si="72"/>
        <v>8.8495575221238937E-2</v>
      </c>
      <c r="K222" s="14" t="str">
        <f t="shared" si="73"/>
        <v>MUY BAJO</v>
      </c>
      <c r="L222" s="15">
        <f t="shared" si="74"/>
        <v>0.40465116279069768</v>
      </c>
      <c r="M222" s="14" t="str">
        <f t="shared" si="75"/>
        <v>MEDIO</v>
      </c>
      <c r="N222" s="15">
        <f t="shared" si="76"/>
        <v>3.5809837415105988E-2</v>
      </c>
      <c r="O222" s="14" t="str">
        <f t="shared" si="77"/>
        <v>MUY BAJO</v>
      </c>
      <c r="P222" s="16">
        <f t="shared" si="70"/>
        <v>174</v>
      </c>
      <c r="Q222" s="16">
        <v>430</v>
      </c>
      <c r="R222" s="16">
        <f t="shared" si="71"/>
        <v>256</v>
      </c>
      <c r="S222" s="16">
        <f>+'[2]POAI 04 2025 AC'!AN203</f>
        <v>178</v>
      </c>
      <c r="T222" s="16">
        <v>174</v>
      </c>
      <c r="U222" s="16"/>
      <c r="V222" s="142"/>
    </row>
    <row r="223" spans="1:22" customFormat="1" ht="38.25">
      <c r="A223" s="31"/>
      <c r="B223" s="8" t="s">
        <v>167</v>
      </c>
      <c r="C223" s="47" t="s">
        <v>61</v>
      </c>
      <c r="D223" s="9" t="s">
        <v>176</v>
      </c>
      <c r="E223" s="12">
        <v>3</v>
      </c>
      <c r="F223" s="27">
        <f t="shared" si="65"/>
        <v>6</v>
      </c>
      <c r="G223" s="27">
        <v>3</v>
      </c>
      <c r="H223" s="12" t="s">
        <v>41</v>
      </c>
      <c r="I223" s="29">
        <f>+'[1]PIND 2025'!O205</f>
        <v>0</v>
      </c>
      <c r="J223" s="11">
        <f t="shared" si="72"/>
        <v>0</v>
      </c>
      <c r="K223" s="14" t="str">
        <f t="shared" si="73"/>
        <v>MUY BAJO</v>
      </c>
      <c r="L223" s="15">
        <f t="shared" si="74"/>
        <v>0</v>
      </c>
      <c r="M223" s="14" t="str">
        <f t="shared" si="75"/>
        <v>MUY BAJO</v>
      </c>
      <c r="N223" s="15">
        <f t="shared" si="76"/>
        <v>0</v>
      </c>
      <c r="O223" s="14" t="str">
        <f t="shared" si="77"/>
        <v>MUY BAJO</v>
      </c>
      <c r="P223" s="16">
        <f t="shared" si="70"/>
        <v>0</v>
      </c>
      <c r="Q223" s="16">
        <v>80</v>
      </c>
      <c r="R223" s="16">
        <f t="shared" si="71"/>
        <v>80</v>
      </c>
      <c r="S223" s="16">
        <f>+'[2]POAI 04 2025 AC'!AN204</f>
        <v>0</v>
      </c>
      <c r="T223" s="16"/>
      <c r="U223" s="16"/>
      <c r="V223" s="142"/>
    </row>
    <row r="224" spans="1:22" customFormat="1" ht="38.25">
      <c r="A224" s="31"/>
      <c r="B224" s="8" t="s">
        <v>167</v>
      </c>
      <c r="C224" s="47" t="s">
        <v>62</v>
      </c>
      <c r="D224" s="9" t="s">
        <v>176</v>
      </c>
      <c r="E224" s="12">
        <v>4</v>
      </c>
      <c r="F224" s="27">
        <f t="shared" si="65"/>
        <v>8</v>
      </c>
      <c r="G224" s="27">
        <v>4</v>
      </c>
      <c r="H224" s="12" t="s">
        <v>72</v>
      </c>
      <c r="I224" s="29">
        <f>+'[1]PIND 2025'!O206</f>
        <v>0</v>
      </c>
      <c r="J224" s="11">
        <f t="shared" si="72"/>
        <v>0</v>
      </c>
      <c r="K224" s="14" t="str">
        <f t="shared" si="73"/>
        <v>MUY BAJO</v>
      </c>
      <c r="L224" s="15">
        <f t="shared" si="74"/>
        <v>0</v>
      </c>
      <c r="M224" s="14" t="str">
        <f t="shared" si="75"/>
        <v>MUY BAJO</v>
      </c>
      <c r="N224" s="15">
        <f t="shared" si="76"/>
        <v>0</v>
      </c>
      <c r="O224" s="14" t="str">
        <f t="shared" si="77"/>
        <v>MUY BAJO</v>
      </c>
      <c r="P224" s="16">
        <f t="shared" si="70"/>
        <v>0</v>
      </c>
      <c r="Q224" s="16">
        <v>90</v>
      </c>
      <c r="R224" s="16">
        <f t="shared" si="71"/>
        <v>90</v>
      </c>
      <c r="S224" s="16">
        <f>+'[2]POAI 04 2025 AC'!AN205</f>
        <v>0</v>
      </c>
      <c r="T224" s="16"/>
      <c r="U224" s="16"/>
      <c r="V224" s="142"/>
    </row>
    <row r="225" spans="1:22" customFormat="1" ht="38.25">
      <c r="A225" s="31"/>
      <c r="B225" s="8" t="s">
        <v>167</v>
      </c>
      <c r="C225" s="47" t="s">
        <v>63</v>
      </c>
      <c r="D225" s="9" t="s">
        <v>176</v>
      </c>
      <c r="E225" s="12">
        <v>6</v>
      </c>
      <c r="F225" s="27">
        <f t="shared" ref="F225:F251" si="78">+E225+G225</f>
        <v>12</v>
      </c>
      <c r="G225" s="27">
        <v>6</v>
      </c>
      <c r="H225" s="12" t="s">
        <v>72</v>
      </c>
      <c r="I225" s="29">
        <f>+'[1]PIND 2025'!O207</f>
        <v>0</v>
      </c>
      <c r="J225" s="11">
        <f t="shared" si="72"/>
        <v>0</v>
      </c>
      <c r="K225" s="14" t="str">
        <f t="shared" si="73"/>
        <v>MUY BAJO</v>
      </c>
      <c r="L225" s="15">
        <f t="shared" si="74"/>
        <v>0</v>
      </c>
      <c r="M225" s="14" t="str">
        <f t="shared" si="75"/>
        <v>MUY BAJO</v>
      </c>
      <c r="N225" s="15">
        <f t="shared" si="76"/>
        <v>0</v>
      </c>
      <c r="O225" s="14" t="str">
        <f t="shared" si="77"/>
        <v>MUY BAJO</v>
      </c>
      <c r="P225" s="16">
        <f t="shared" ref="P225:P251" si="79">+U225+T225</f>
        <v>0</v>
      </c>
      <c r="Q225" s="16">
        <v>70</v>
      </c>
      <c r="R225" s="16">
        <f t="shared" ref="R225:R251" si="80">+Q225-P225</f>
        <v>70</v>
      </c>
      <c r="S225" s="16">
        <f>+'[2]POAI 04 2025 AC'!AN206</f>
        <v>0</v>
      </c>
      <c r="T225" s="16"/>
      <c r="U225" s="16"/>
      <c r="V225" s="142"/>
    </row>
    <row r="226" spans="1:22" customFormat="1" ht="38.25">
      <c r="A226" s="31"/>
      <c r="B226" s="8" t="s">
        <v>167</v>
      </c>
      <c r="C226" s="47" t="s">
        <v>59</v>
      </c>
      <c r="D226" s="9" t="s">
        <v>177</v>
      </c>
      <c r="E226" s="12">
        <v>111</v>
      </c>
      <c r="F226" s="27">
        <f t="shared" si="78"/>
        <v>232</v>
      </c>
      <c r="G226" s="27">
        <v>121</v>
      </c>
      <c r="H226" s="12" t="s">
        <v>72</v>
      </c>
      <c r="I226" s="29">
        <f>+'[1]PIND 2025'!O208</f>
        <v>2</v>
      </c>
      <c r="J226" s="11">
        <f t="shared" si="72"/>
        <v>1.6528925619834711E-2</v>
      </c>
      <c r="K226" s="14" t="str">
        <f t="shared" si="73"/>
        <v>MUY BAJO</v>
      </c>
      <c r="L226" s="15">
        <f t="shared" si="74"/>
        <v>2.4793388429752067E-2</v>
      </c>
      <c r="M226" s="14" t="str">
        <f t="shared" si="75"/>
        <v>MUY BAJO</v>
      </c>
      <c r="N226" s="15">
        <f t="shared" si="76"/>
        <v>4.0980807321904243E-4</v>
      </c>
      <c r="O226" s="14" t="str">
        <f t="shared" si="77"/>
        <v>MUY BAJO</v>
      </c>
      <c r="P226" s="16">
        <f t="shared" si="79"/>
        <v>15</v>
      </c>
      <c r="Q226" s="16">
        <v>605</v>
      </c>
      <c r="R226" s="16">
        <f t="shared" si="80"/>
        <v>590</v>
      </c>
      <c r="S226" s="16">
        <f>+'[2]POAI 04 2025 AC'!AN207</f>
        <v>23</v>
      </c>
      <c r="T226" s="16">
        <v>15</v>
      </c>
      <c r="U226" s="16"/>
      <c r="V226" s="142"/>
    </row>
    <row r="227" spans="1:22" customFormat="1" ht="38.25">
      <c r="A227" s="31"/>
      <c r="B227" s="8" t="s">
        <v>167</v>
      </c>
      <c r="C227" s="47" t="s">
        <v>61</v>
      </c>
      <c r="D227" s="9" t="s">
        <v>177</v>
      </c>
      <c r="E227" s="12">
        <v>15</v>
      </c>
      <c r="F227" s="27">
        <f t="shared" si="78"/>
        <v>38</v>
      </c>
      <c r="G227" s="27">
        <v>23</v>
      </c>
      <c r="H227" s="12" t="s">
        <v>72</v>
      </c>
      <c r="I227" s="29">
        <f>+'[1]PIND 2025'!O209</f>
        <v>0</v>
      </c>
      <c r="J227" s="11">
        <f t="shared" si="72"/>
        <v>0</v>
      </c>
      <c r="K227" s="14" t="str">
        <f t="shared" si="73"/>
        <v>MUY BAJO</v>
      </c>
      <c r="L227" s="15">
        <f t="shared" si="74"/>
        <v>0</v>
      </c>
      <c r="M227" s="14" t="str">
        <f t="shared" si="75"/>
        <v>MUY BAJO</v>
      </c>
      <c r="N227" s="15">
        <f t="shared" si="76"/>
        <v>0</v>
      </c>
      <c r="O227" s="14" t="str">
        <f t="shared" si="77"/>
        <v>MUY BAJO</v>
      </c>
      <c r="P227" s="16">
        <f t="shared" si="79"/>
        <v>0</v>
      </c>
      <c r="Q227" s="16">
        <v>115</v>
      </c>
      <c r="R227" s="16">
        <f t="shared" si="80"/>
        <v>115</v>
      </c>
      <c r="S227" s="16">
        <f>+'[2]POAI 04 2025 AC'!AN208</f>
        <v>0</v>
      </c>
      <c r="T227" s="16"/>
      <c r="U227" s="16"/>
      <c r="V227" s="142"/>
    </row>
    <row r="228" spans="1:22" customFormat="1" ht="38.25">
      <c r="A228" s="31"/>
      <c r="B228" s="8" t="s">
        <v>167</v>
      </c>
      <c r="C228" s="47" t="s">
        <v>62</v>
      </c>
      <c r="D228" s="9" t="s">
        <v>177</v>
      </c>
      <c r="E228" s="12">
        <v>15</v>
      </c>
      <c r="F228" s="27">
        <f t="shared" si="78"/>
        <v>34</v>
      </c>
      <c r="G228" s="27">
        <v>19</v>
      </c>
      <c r="H228" s="12" t="s">
        <v>72</v>
      </c>
      <c r="I228" s="29">
        <f>+'[1]PIND 2025'!O210</f>
        <v>0</v>
      </c>
      <c r="J228" s="11">
        <f t="shared" si="72"/>
        <v>0</v>
      </c>
      <c r="K228" s="14" t="str">
        <f t="shared" si="73"/>
        <v>MUY BAJO</v>
      </c>
      <c r="L228" s="15">
        <f t="shared" si="74"/>
        <v>0</v>
      </c>
      <c r="M228" s="14" t="str">
        <f t="shared" si="75"/>
        <v>MUY BAJO</v>
      </c>
      <c r="N228" s="15">
        <f t="shared" si="76"/>
        <v>0</v>
      </c>
      <c r="O228" s="14" t="str">
        <f t="shared" si="77"/>
        <v>MUY BAJO</v>
      </c>
      <c r="P228" s="16">
        <f t="shared" si="79"/>
        <v>0</v>
      </c>
      <c r="Q228" s="16">
        <v>95</v>
      </c>
      <c r="R228" s="16">
        <f t="shared" si="80"/>
        <v>95</v>
      </c>
      <c r="S228" s="16">
        <f>+'[2]POAI 04 2025 AC'!AN209</f>
        <v>0</v>
      </c>
      <c r="T228" s="16"/>
      <c r="U228" s="16"/>
      <c r="V228" s="142"/>
    </row>
    <row r="229" spans="1:22" customFormat="1" ht="38.25">
      <c r="A229" s="31"/>
      <c r="B229" s="8" t="s">
        <v>167</v>
      </c>
      <c r="C229" s="47" t="s">
        <v>63</v>
      </c>
      <c r="D229" s="9" t="s">
        <v>177</v>
      </c>
      <c r="E229" s="12">
        <v>20</v>
      </c>
      <c r="F229" s="27">
        <f t="shared" si="78"/>
        <v>56</v>
      </c>
      <c r="G229" s="27">
        <v>36</v>
      </c>
      <c r="H229" s="12" t="s">
        <v>72</v>
      </c>
      <c r="I229" s="29">
        <f>+'[1]PIND 2025'!O211</f>
        <v>0</v>
      </c>
      <c r="J229" s="11">
        <f t="shared" si="72"/>
        <v>0</v>
      </c>
      <c r="K229" s="14" t="str">
        <f t="shared" si="73"/>
        <v>MUY BAJO</v>
      </c>
      <c r="L229" s="15">
        <f t="shared" si="74"/>
        <v>0</v>
      </c>
      <c r="M229" s="14" t="str">
        <f t="shared" si="75"/>
        <v>MUY BAJO</v>
      </c>
      <c r="N229" s="15">
        <f t="shared" si="76"/>
        <v>0</v>
      </c>
      <c r="O229" s="14" t="str">
        <f t="shared" si="77"/>
        <v>MUY BAJO</v>
      </c>
      <c r="P229" s="16">
        <f t="shared" si="79"/>
        <v>0</v>
      </c>
      <c r="Q229" s="16">
        <v>180</v>
      </c>
      <c r="R229" s="16">
        <f t="shared" si="80"/>
        <v>180</v>
      </c>
      <c r="S229" s="16">
        <f>+'[2]POAI 04 2025 AC'!AN210</f>
        <v>0</v>
      </c>
      <c r="T229" s="16"/>
      <c r="U229" s="16"/>
      <c r="V229" s="142"/>
    </row>
    <row r="230" spans="1:22" customFormat="1" ht="38.25">
      <c r="A230" s="31"/>
      <c r="B230" s="8" t="s">
        <v>167</v>
      </c>
      <c r="C230" s="47" t="s">
        <v>59</v>
      </c>
      <c r="D230" s="9" t="s">
        <v>178</v>
      </c>
      <c r="E230" s="12">
        <v>5</v>
      </c>
      <c r="F230" s="12">
        <f t="shared" si="78"/>
        <v>12</v>
      </c>
      <c r="G230" s="12">
        <v>7</v>
      </c>
      <c r="H230" s="12" t="s">
        <v>72</v>
      </c>
      <c r="I230" s="29">
        <f>+'[1]PIND 2025'!O212</f>
        <v>0</v>
      </c>
      <c r="J230" s="11">
        <f t="shared" si="72"/>
        <v>0</v>
      </c>
      <c r="K230" s="14" t="str">
        <f t="shared" si="73"/>
        <v>MUY BAJO</v>
      </c>
      <c r="L230" s="15">
        <f t="shared" si="74"/>
        <v>0</v>
      </c>
      <c r="M230" s="14" t="str">
        <f t="shared" si="75"/>
        <v>MUY BAJO</v>
      </c>
      <c r="N230" s="15">
        <f t="shared" si="76"/>
        <v>0</v>
      </c>
      <c r="O230" s="14" t="str">
        <f t="shared" si="77"/>
        <v>MUY BAJO</v>
      </c>
      <c r="P230" s="16">
        <f t="shared" si="79"/>
        <v>0</v>
      </c>
      <c r="Q230" s="16">
        <v>70</v>
      </c>
      <c r="R230" s="16">
        <f t="shared" si="80"/>
        <v>70</v>
      </c>
      <c r="S230" s="16">
        <f>+'[2]POAI 04 2025 AC'!AN211</f>
        <v>0</v>
      </c>
      <c r="T230" s="16"/>
      <c r="U230" s="16"/>
      <c r="V230" s="142"/>
    </row>
    <row r="231" spans="1:22" customFormat="1" ht="38.25">
      <c r="A231" s="31"/>
      <c r="B231" s="8" t="s">
        <v>167</v>
      </c>
      <c r="C231" s="47" t="s">
        <v>61</v>
      </c>
      <c r="D231" s="9" t="s">
        <v>178</v>
      </c>
      <c r="E231" s="12">
        <v>1</v>
      </c>
      <c r="F231" s="12">
        <f t="shared" si="78"/>
        <v>2</v>
      </c>
      <c r="G231" s="12">
        <v>1</v>
      </c>
      <c r="H231" s="12" t="s">
        <v>41</v>
      </c>
      <c r="I231" s="29">
        <f>+'[1]PIND 2025'!O213</f>
        <v>0</v>
      </c>
      <c r="J231" s="11">
        <f t="shared" si="72"/>
        <v>0</v>
      </c>
      <c r="K231" s="14" t="str">
        <f t="shared" si="73"/>
        <v>MUY BAJO</v>
      </c>
      <c r="L231" s="15">
        <f t="shared" si="74"/>
        <v>0</v>
      </c>
      <c r="M231" s="14" t="str">
        <f t="shared" si="75"/>
        <v>MUY BAJO</v>
      </c>
      <c r="N231" s="15">
        <f t="shared" si="76"/>
        <v>0</v>
      </c>
      <c r="O231" s="14" t="str">
        <f t="shared" si="77"/>
        <v>MUY BAJO</v>
      </c>
      <c r="P231" s="16">
        <f t="shared" si="79"/>
        <v>0</v>
      </c>
      <c r="Q231" s="16">
        <v>10</v>
      </c>
      <c r="R231" s="16">
        <f t="shared" si="80"/>
        <v>10</v>
      </c>
      <c r="S231" s="16">
        <f>+'[2]POAI 04 2025 AC'!AN212</f>
        <v>0</v>
      </c>
      <c r="T231" s="16"/>
      <c r="U231" s="16"/>
      <c r="V231" s="142"/>
    </row>
    <row r="232" spans="1:22" customFormat="1" ht="38.25">
      <c r="A232" s="31"/>
      <c r="B232" s="8" t="s">
        <v>167</v>
      </c>
      <c r="C232" s="47" t="s">
        <v>62</v>
      </c>
      <c r="D232" s="9" t="s">
        <v>178</v>
      </c>
      <c r="E232" s="12">
        <v>1</v>
      </c>
      <c r="F232" s="12">
        <f t="shared" si="78"/>
        <v>2</v>
      </c>
      <c r="G232" s="12">
        <v>1</v>
      </c>
      <c r="H232" s="12" t="s">
        <v>41</v>
      </c>
      <c r="I232" s="29">
        <f>+'[1]PIND 2025'!O214</f>
        <v>0</v>
      </c>
      <c r="J232" s="11">
        <f t="shared" si="72"/>
        <v>0</v>
      </c>
      <c r="K232" s="14" t="str">
        <f t="shared" si="73"/>
        <v>MUY BAJO</v>
      </c>
      <c r="L232" s="15">
        <f t="shared" si="74"/>
        <v>0</v>
      </c>
      <c r="M232" s="14" t="str">
        <f t="shared" si="75"/>
        <v>MUY BAJO</v>
      </c>
      <c r="N232" s="15">
        <f t="shared" si="76"/>
        <v>0</v>
      </c>
      <c r="O232" s="14" t="str">
        <f t="shared" si="77"/>
        <v>MUY BAJO</v>
      </c>
      <c r="P232" s="16">
        <f t="shared" si="79"/>
        <v>0</v>
      </c>
      <c r="Q232" s="16">
        <v>10</v>
      </c>
      <c r="R232" s="16">
        <f t="shared" si="80"/>
        <v>10</v>
      </c>
      <c r="S232" s="16">
        <f>+'[2]POAI 04 2025 AC'!AN213</f>
        <v>0</v>
      </c>
      <c r="T232" s="16"/>
      <c r="U232" s="16"/>
      <c r="V232" s="142"/>
    </row>
    <row r="233" spans="1:22" customFormat="1" ht="38.25">
      <c r="A233" s="31"/>
      <c r="B233" s="8" t="s">
        <v>167</v>
      </c>
      <c r="C233" s="47" t="s">
        <v>63</v>
      </c>
      <c r="D233" s="9" t="s">
        <v>178</v>
      </c>
      <c r="E233" s="12">
        <v>1</v>
      </c>
      <c r="F233" s="12">
        <f t="shared" si="78"/>
        <v>2</v>
      </c>
      <c r="G233" s="12">
        <v>1</v>
      </c>
      <c r="H233" s="12" t="s">
        <v>41</v>
      </c>
      <c r="I233" s="29">
        <f>+'[1]PIND 2025'!O215</f>
        <v>0</v>
      </c>
      <c r="J233" s="11">
        <f t="shared" si="72"/>
        <v>0</v>
      </c>
      <c r="K233" s="14" t="str">
        <f t="shared" si="73"/>
        <v>MUY BAJO</v>
      </c>
      <c r="L233" s="15">
        <f t="shared" si="74"/>
        <v>0</v>
      </c>
      <c r="M233" s="14" t="str">
        <f t="shared" si="75"/>
        <v>MUY BAJO</v>
      </c>
      <c r="N233" s="15">
        <f t="shared" si="76"/>
        <v>0</v>
      </c>
      <c r="O233" s="14" t="str">
        <f t="shared" si="77"/>
        <v>MUY BAJO</v>
      </c>
      <c r="P233" s="16">
        <f t="shared" si="79"/>
        <v>0</v>
      </c>
      <c r="Q233" s="16">
        <v>10</v>
      </c>
      <c r="R233" s="16">
        <f t="shared" si="80"/>
        <v>10</v>
      </c>
      <c r="S233" s="16">
        <f>+'[2]POAI 04 2025 AC'!AN214</f>
        <v>0</v>
      </c>
      <c r="T233" s="16"/>
      <c r="U233" s="16"/>
      <c r="V233" s="142"/>
    </row>
    <row r="234" spans="1:22" customFormat="1" ht="38.25">
      <c r="A234" s="31"/>
      <c r="B234" s="8" t="s">
        <v>167</v>
      </c>
      <c r="C234" s="47" t="s">
        <v>59</v>
      </c>
      <c r="D234" s="9" t="s">
        <v>179</v>
      </c>
      <c r="E234" s="12">
        <v>3</v>
      </c>
      <c r="F234" s="27">
        <f t="shared" si="78"/>
        <v>6</v>
      </c>
      <c r="G234" s="27">
        <v>3</v>
      </c>
      <c r="H234" s="12" t="s">
        <v>72</v>
      </c>
      <c r="I234" s="29">
        <f>+'[1]PIND 2025'!O216</f>
        <v>0</v>
      </c>
      <c r="J234" s="11">
        <f t="shared" si="72"/>
        <v>0</v>
      </c>
      <c r="K234" s="14" t="str">
        <f t="shared" si="73"/>
        <v>MUY BAJO</v>
      </c>
      <c r="L234" s="15">
        <f t="shared" si="74"/>
        <v>0</v>
      </c>
      <c r="M234" s="14" t="str">
        <f t="shared" si="75"/>
        <v>MUY BAJO</v>
      </c>
      <c r="N234" s="15">
        <f t="shared" si="76"/>
        <v>0</v>
      </c>
      <c r="O234" s="14" t="str">
        <f t="shared" si="77"/>
        <v>MUY BAJO</v>
      </c>
      <c r="P234" s="16">
        <f t="shared" si="79"/>
        <v>0</v>
      </c>
      <c r="Q234" s="16">
        <v>30</v>
      </c>
      <c r="R234" s="16">
        <f t="shared" si="80"/>
        <v>30</v>
      </c>
      <c r="S234" s="16">
        <f>+'[2]POAI 04 2025 AC'!AN215</f>
        <v>0</v>
      </c>
      <c r="T234" s="16"/>
      <c r="U234" s="16"/>
      <c r="V234" s="142"/>
    </row>
    <row r="235" spans="1:22" customFormat="1" ht="38.25">
      <c r="A235" s="31"/>
      <c r="B235" s="8" t="s">
        <v>167</v>
      </c>
      <c r="C235" s="47" t="s">
        <v>61</v>
      </c>
      <c r="D235" s="9" t="s">
        <v>179</v>
      </c>
      <c r="E235" s="12">
        <v>0</v>
      </c>
      <c r="F235" s="27">
        <f t="shared" si="78"/>
        <v>1</v>
      </c>
      <c r="G235" s="27">
        <v>1</v>
      </c>
      <c r="H235" s="12" t="s">
        <v>72</v>
      </c>
      <c r="I235" s="29">
        <f>+'[1]PIND 2025'!O217</f>
        <v>0</v>
      </c>
      <c r="J235" s="11">
        <f t="shared" si="72"/>
        <v>0</v>
      </c>
      <c r="K235" s="14" t="str">
        <f t="shared" si="73"/>
        <v>MUY BAJO</v>
      </c>
      <c r="L235" s="15">
        <f t="shared" si="74"/>
        <v>0</v>
      </c>
      <c r="M235" s="14" t="str">
        <f t="shared" si="75"/>
        <v>MUY BAJO</v>
      </c>
      <c r="N235" s="15">
        <f t="shared" si="76"/>
        <v>0</v>
      </c>
      <c r="O235" s="14" t="str">
        <f t="shared" si="77"/>
        <v>MUY BAJO</v>
      </c>
      <c r="P235" s="16">
        <f t="shared" si="79"/>
        <v>0</v>
      </c>
      <c r="Q235" s="16">
        <v>10</v>
      </c>
      <c r="R235" s="16">
        <f t="shared" si="80"/>
        <v>10</v>
      </c>
      <c r="S235" s="16">
        <f>+'[2]POAI 04 2025 AC'!AN216</f>
        <v>0</v>
      </c>
      <c r="T235" s="16"/>
      <c r="U235" s="16"/>
      <c r="V235" s="142"/>
    </row>
    <row r="236" spans="1:22" customFormat="1" ht="38.25">
      <c r="A236" s="31"/>
      <c r="B236" s="8" t="s">
        <v>167</v>
      </c>
      <c r="C236" s="47" t="s">
        <v>62</v>
      </c>
      <c r="D236" s="9" t="s">
        <v>179</v>
      </c>
      <c r="E236" s="12">
        <v>0</v>
      </c>
      <c r="F236" s="27">
        <f t="shared" si="78"/>
        <v>1</v>
      </c>
      <c r="G236" s="27">
        <v>1</v>
      </c>
      <c r="H236" s="12" t="s">
        <v>72</v>
      </c>
      <c r="I236" s="29">
        <f>+'[1]PIND 2025'!O218</f>
        <v>0</v>
      </c>
      <c r="J236" s="11">
        <f t="shared" si="72"/>
        <v>0</v>
      </c>
      <c r="K236" s="14" t="str">
        <f t="shared" si="73"/>
        <v>MUY BAJO</v>
      </c>
      <c r="L236" s="15">
        <f t="shared" si="74"/>
        <v>0</v>
      </c>
      <c r="M236" s="14" t="str">
        <f t="shared" si="75"/>
        <v>MUY BAJO</v>
      </c>
      <c r="N236" s="15">
        <f t="shared" si="76"/>
        <v>0</v>
      </c>
      <c r="O236" s="14" t="str">
        <f t="shared" si="77"/>
        <v>MUY BAJO</v>
      </c>
      <c r="P236" s="16">
        <f t="shared" si="79"/>
        <v>0</v>
      </c>
      <c r="Q236" s="16">
        <v>10</v>
      </c>
      <c r="R236" s="16">
        <f t="shared" si="80"/>
        <v>10</v>
      </c>
      <c r="S236" s="16">
        <f>+'[2]POAI 04 2025 AC'!AN217</f>
        <v>0</v>
      </c>
      <c r="T236" s="16"/>
      <c r="U236" s="16"/>
      <c r="V236" s="142"/>
    </row>
    <row r="237" spans="1:22" customFormat="1" ht="38.25">
      <c r="A237" s="31"/>
      <c r="B237" s="8" t="s">
        <v>167</v>
      </c>
      <c r="C237" s="47" t="s">
        <v>63</v>
      </c>
      <c r="D237" s="9" t="s">
        <v>179</v>
      </c>
      <c r="E237" s="12">
        <v>1</v>
      </c>
      <c r="F237" s="27">
        <f t="shared" si="78"/>
        <v>2</v>
      </c>
      <c r="G237" s="27">
        <v>1</v>
      </c>
      <c r="H237" s="12" t="s">
        <v>72</v>
      </c>
      <c r="I237" s="29">
        <f>+'[1]PIND 2025'!O219</f>
        <v>0</v>
      </c>
      <c r="J237" s="11">
        <f t="shared" si="72"/>
        <v>0</v>
      </c>
      <c r="K237" s="14" t="str">
        <f t="shared" si="73"/>
        <v>MUY BAJO</v>
      </c>
      <c r="L237" s="15">
        <f t="shared" si="74"/>
        <v>0</v>
      </c>
      <c r="M237" s="14" t="str">
        <f t="shared" si="75"/>
        <v>MUY BAJO</v>
      </c>
      <c r="N237" s="15">
        <f t="shared" si="76"/>
        <v>0</v>
      </c>
      <c r="O237" s="14" t="str">
        <f t="shared" si="77"/>
        <v>MUY BAJO</v>
      </c>
      <c r="P237" s="16">
        <f t="shared" si="79"/>
        <v>0</v>
      </c>
      <c r="Q237" s="16">
        <v>10</v>
      </c>
      <c r="R237" s="16">
        <f t="shared" si="80"/>
        <v>10</v>
      </c>
      <c r="S237" s="16">
        <f>+'[2]POAI 04 2025 AC'!AN218</f>
        <v>0</v>
      </c>
      <c r="T237" s="16"/>
      <c r="U237" s="16"/>
      <c r="V237" s="142"/>
    </row>
    <row r="238" spans="1:22" customFormat="1" ht="38.25">
      <c r="A238" s="31"/>
      <c r="B238" s="8" t="s">
        <v>167</v>
      </c>
      <c r="C238" s="47" t="s">
        <v>59</v>
      </c>
      <c r="D238" s="9" t="s">
        <v>180</v>
      </c>
      <c r="E238" s="12">
        <v>184</v>
      </c>
      <c r="F238" s="27">
        <f t="shared" si="78"/>
        <v>368</v>
      </c>
      <c r="G238" s="27">
        <v>184</v>
      </c>
      <c r="H238" s="12" t="s">
        <v>72</v>
      </c>
      <c r="I238" s="29">
        <f>+'[1]PIND 2025'!O220</f>
        <v>0</v>
      </c>
      <c r="J238" s="11">
        <f t="shared" si="72"/>
        <v>0</v>
      </c>
      <c r="K238" s="14" t="str">
        <f t="shared" si="73"/>
        <v>MUY BAJO</v>
      </c>
      <c r="L238" s="15">
        <f t="shared" si="74"/>
        <v>0</v>
      </c>
      <c r="M238" s="14" t="str">
        <f t="shared" si="75"/>
        <v>MUY BAJO</v>
      </c>
      <c r="N238" s="15">
        <f t="shared" si="76"/>
        <v>0</v>
      </c>
      <c r="O238" s="14" t="str">
        <f t="shared" si="77"/>
        <v>MUY BAJO</v>
      </c>
      <c r="P238" s="16">
        <f t="shared" si="79"/>
        <v>0</v>
      </c>
      <c r="Q238" s="16">
        <v>92</v>
      </c>
      <c r="R238" s="16">
        <f t="shared" si="80"/>
        <v>92</v>
      </c>
      <c r="S238" s="16">
        <f>+'[2]POAI 04 2025 AC'!AN219</f>
        <v>0</v>
      </c>
      <c r="T238" s="16"/>
      <c r="U238" s="16"/>
      <c r="V238" s="142"/>
    </row>
    <row r="239" spans="1:22" customFormat="1" ht="38.25">
      <c r="A239" s="31"/>
      <c r="B239" s="8" t="s">
        <v>167</v>
      </c>
      <c r="C239" s="47" t="s">
        <v>61</v>
      </c>
      <c r="D239" s="9" t="s">
        <v>180</v>
      </c>
      <c r="E239" s="12">
        <v>7</v>
      </c>
      <c r="F239" s="27">
        <f t="shared" si="78"/>
        <v>14</v>
      </c>
      <c r="G239" s="27">
        <v>7</v>
      </c>
      <c r="H239" s="12" t="s">
        <v>72</v>
      </c>
      <c r="I239" s="29">
        <f>+'[1]PIND 2025'!O221</f>
        <v>0</v>
      </c>
      <c r="J239" s="11">
        <f t="shared" si="72"/>
        <v>0</v>
      </c>
      <c r="K239" s="14" t="str">
        <f t="shared" si="73"/>
        <v>MUY BAJO</v>
      </c>
      <c r="L239" s="15">
        <f t="shared" si="74"/>
        <v>0</v>
      </c>
      <c r="M239" s="14" t="str">
        <f t="shared" si="75"/>
        <v>MUY BAJO</v>
      </c>
      <c r="N239" s="15">
        <f t="shared" si="76"/>
        <v>0</v>
      </c>
      <c r="O239" s="14" t="str">
        <f t="shared" si="77"/>
        <v>MUY BAJO</v>
      </c>
      <c r="P239" s="16">
        <f t="shared" si="79"/>
        <v>0</v>
      </c>
      <c r="Q239" s="16">
        <v>3.5</v>
      </c>
      <c r="R239" s="16">
        <f t="shared" si="80"/>
        <v>3.5</v>
      </c>
      <c r="S239" s="16">
        <f>+'[2]POAI 04 2025 AC'!AN220</f>
        <v>0</v>
      </c>
      <c r="T239" s="16"/>
      <c r="U239" s="16"/>
      <c r="V239" s="142"/>
    </row>
    <row r="240" spans="1:22" customFormat="1" ht="38.25">
      <c r="A240" s="31"/>
      <c r="B240" s="8" t="s">
        <v>167</v>
      </c>
      <c r="C240" s="47" t="s">
        <v>62</v>
      </c>
      <c r="D240" s="9" t="s">
        <v>180</v>
      </c>
      <c r="E240" s="12">
        <v>13</v>
      </c>
      <c r="F240" s="27">
        <f t="shared" si="78"/>
        <v>26</v>
      </c>
      <c r="G240" s="27">
        <v>13</v>
      </c>
      <c r="H240" s="12" t="s">
        <v>72</v>
      </c>
      <c r="I240" s="29">
        <f>+'[1]PIND 2025'!O222</f>
        <v>0</v>
      </c>
      <c r="J240" s="11">
        <f t="shared" si="72"/>
        <v>0</v>
      </c>
      <c r="K240" s="14" t="str">
        <f t="shared" si="73"/>
        <v>MUY BAJO</v>
      </c>
      <c r="L240" s="15">
        <f t="shared" si="74"/>
        <v>0</v>
      </c>
      <c r="M240" s="14" t="str">
        <f t="shared" si="75"/>
        <v>MUY BAJO</v>
      </c>
      <c r="N240" s="15">
        <f t="shared" si="76"/>
        <v>0</v>
      </c>
      <c r="O240" s="14" t="str">
        <f t="shared" si="77"/>
        <v>MUY BAJO</v>
      </c>
      <c r="P240" s="16">
        <f t="shared" si="79"/>
        <v>0</v>
      </c>
      <c r="Q240" s="16">
        <v>6.5</v>
      </c>
      <c r="R240" s="16">
        <f t="shared" si="80"/>
        <v>6.5</v>
      </c>
      <c r="S240" s="16">
        <f>+'[2]POAI 04 2025 AC'!AN221</f>
        <v>0</v>
      </c>
      <c r="T240" s="16"/>
      <c r="U240" s="16"/>
      <c r="V240" s="142"/>
    </row>
    <row r="241" spans="1:22" customFormat="1" ht="38.25">
      <c r="A241" s="31"/>
      <c r="B241" s="8" t="s">
        <v>167</v>
      </c>
      <c r="C241" s="47" t="s">
        <v>63</v>
      </c>
      <c r="D241" s="9" t="s">
        <v>180</v>
      </c>
      <c r="E241" s="12">
        <v>8</v>
      </c>
      <c r="F241" s="27">
        <f t="shared" si="78"/>
        <v>16</v>
      </c>
      <c r="G241" s="27">
        <v>8</v>
      </c>
      <c r="H241" s="12" t="s">
        <v>72</v>
      </c>
      <c r="I241" s="29">
        <f>+'[1]PIND 2025'!O223</f>
        <v>0</v>
      </c>
      <c r="J241" s="11">
        <f t="shared" si="72"/>
        <v>0</v>
      </c>
      <c r="K241" s="14" t="str">
        <f t="shared" si="73"/>
        <v>MUY BAJO</v>
      </c>
      <c r="L241" s="15">
        <f t="shared" si="74"/>
        <v>0</v>
      </c>
      <c r="M241" s="14" t="str">
        <f t="shared" si="75"/>
        <v>MUY BAJO</v>
      </c>
      <c r="N241" s="15">
        <f t="shared" si="76"/>
        <v>0</v>
      </c>
      <c r="O241" s="14" t="str">
        <f t="shared" si="77"/>
        <v>MUY BAJO</v>
      </c>
      <c r="P241" s="16">
        <f t="shared" si="79"/>
        <v>0</v>
      </c>
      <c r="Q241" s="16">
        <v>4</v>
      </c>
      <c r="R241" s="16">
        <f t="shared" si="80"/>
        <v>4</v>
      </c>
      <c r="S241" s="16">
        <f>+'[2]POAI 04 2025 AC'!AN222</f>
        <v>0</v>
      </c>
      <c r="T241" s="16"/>
      <c r="U241" s="16"/>
      <c r="V241" s="142"/>
    </row>
    <row r="242" spans="1:22" customFormat="1" ht="51">
      <c r="A242" s="31"/>
      <c r="B242" s="8" t="s">
        <v>167</v>
      </c>
      <c r="C242" s="47" t="s">
        <v>20</v>
      </c>
      <c r="D242" s="9" t="s">
        <v>181</v>
      </c>
      <c r="E242" s="12">
        <v>1</v>
      </c>
      <c r="F242" s="27">
        <f t="shared" si="78"/>
        <v>2</v>
      </c>
      <c r="G242" s="27">
        <v>1</v>
      </c>
      <c r="H242" s="12" t="s">
        <v>41</v>
      </c>
      <c r="I242" s="29">
        <f>+'[1]PIND 2025'!O224</f>
        <v>0</v>
      </c>
      <c r="J242" s="11">
        <f t="shared" si="72"/>
        <v>0</v>
      </c>
      <c r="K242" s="14" t="str">
        <f t="shared" si="73"/>
        <v>MUY BAJO</v>
      </c>
      <c r="L242" s="15">
        <f t="shared" si="74"/>
        <v>0</v>
      </c>
      <c r="M242" s="14" t="str">
        <f t="shared" si="75"/>
        <v>MUY BAJO</v>
      </c>
      <c r="N242" s="15">
        <f t="shared" si="76"/>
        <v>0</v>
      </c>
      <c r="O242" s="14" t="str">
        <f t="shared" si="77"/>
        <v>MUY BAJO</v>
      </c>
      <c r="P242" s="16">
        <f t="shared" si="79"/>
        <v>0</v>
      </c>
      <c r="Q242" s="16">
        <v>55</v>
      </c>
      <c r="R242" s="16">
        <f t="shared" si="80"/>
        <v>55</v>
      </c>
      <c r="S242" s="16">
        <f>+'[2]POAI 04 2025 AC'!AN223</f>
        <v>0</v>
      </c>
      <c r="T242" s="16"/>
      <c r="U242" s="16"/>
      <c r="V242" s="142"/>
    </row>
    <row r="243" spans="1:22" customFormat="1" ht="25.5">
      <c r="A243" s="31"/>
      <c r="B243" s="8" t="s">
        <v>167</v>
      </c>
      <c r="C243" s="47" t="s">
        <v>59</v>
      </c>
      <c r="D243" s="9" t="s">
        <v>182</v>
      </c>
      <c r="E243" s="12">
        <v>113</v>
      </c>
      <c r="F243" s="27">
        <f t="shared" si="78"/>
        <v>226</v>
      </c>
      <c r="G243" s="27">
        <v>113</v>
      </c>
      <c r="H243" s="12" t="s">
        <v>72</v>
      </c>
      <c r="I243" s="29">
        <f>+'[1]PIND 2025'!O225</f>
        <v>0</v>
      </c>
      <c r="J243" s="11">
        <f t="shared" si="72"/>
        <v>0</v>
      </c>
      <c r="K243" s="14" t="str">
        <f t="shared" si="73"/>
        <v>MUY BAJO</v>
      </c>
      <c r="L243" s="15">
        <f t="shared" si="74"/>
        <v>0</v>
      </c>
      <c r="M243" s="14" t="str">
        <f t="shared" si="75"/>
        <v>MUY BAJO</v>
      </c>
      <c r="N243" s="15">
        <f t="shared" si="76"/>
        <v>0</v>
      </c>
      <c r="O243" s="14" t="str">
        <f t="shared" si="77"/>
        <v>MUY BAJO</v>
      </c>
      <c r="P243" s="16">
        <f t="shared" si="79"/>
        <v>0</v>
      </c>
      <c r="Q243" s="16">
        <v>1130</v>
      </c>
      <c r="R243" s="16">
        <f t="shared" si="80"/>
        <v>1130</v>
      </c>
      <c r="S243" s="16">
        <f>+'[2]POAI 04 2025 AC'!AN224</f>
        <v>192</v>
      </c>
      <c r="T243" s="16"/>
      <c r="U243" s="16"/>
      <c r="V243" s="142"/>
    </row>
    <row r="244" spans="1:22" customFormat="1" ht="25.5">
      <c r="A244" s="31"/>
      <c r="B244" s="8" t="s">
        <v>167</v>
      </c>
      <c r="C244" s="47" t="s">
        <v>61</v>
      </c>
      <c r="D244" s="9" t="s">
        <v>182</v>
      </c>
      <c r="E244" s="12">
        <v>3</v>
      </c>
      <c r="F244" s="27">
        <f t="shared" si="78"/>
        <v>6</v>
      </c>
      <c r="G244" s="27">
        <v>3</v>
      </c>
      <c r="H244" s="12" t="s">
        <v>72</v>
      </c>
      <c r="I244" s="29">
        <f>+'[1]PIND 2025'!O226</f>
        <v>0</v>
      </c>
      <c r="J244" s="11">
        <f t="shared" si="72"/>
        <v>0</v>
      </c>
      <c r="K244" s="14" t="str">
        <f t="shared" si="73"/>
        <v>MUY BAJO</v>
      </c>
      <c r="L244" s="15">
        <f t="shared" si="74"/>
        <v>0</v>
      </c>
      <c r="M244" s="14" t="str">
        <f t="shared" si="75"/>
        <v>MUY BAJO</v>
      </c>
      <c r="N244" s="15">
        <f t="shared" si="76"/>
        <v>0</v>
      </c>
      <c r="O244" s="14" t="str">
        <f t="shared" si="77"/>
        <v>MUY BAJO</v>
      </c>
      <c r="P244" s="16">
        <f t="shared" si="79"/>
        <v>0</v>
      </c>
      <c r="Q244" s="16">
        <v>30</v>
      </c>
      <c r="R244" s="16">
        <f t="shared" si="80"/>
        <v>30</v>
      </c>
      <c r="S244" s="16">
        <f>+'[2]POAI 04 2025 AC'!AN225</f>
        <v>0</v>
      </c>
      <c r="T244" s="16"/>
      <c r="U244" s="16"/>
      <c r="V244" s="142"/>
    </row>
    <row r="245" spans="1:22" customFormat="1" ht="25.5">
      <c r="A245" s="31"/>
      <c r="B245" s="8" t="s">
        <v>167</v>
      </c>
      <c r="C245" s="47" t="s">
        <v>62</v>
      </c>
      <c r="D245" s="9" t="s">
        <v>182</v>
      </c>
      <c r="E245" s="12">
        <v>4</v>
      </c>
      <c r="F245" s="27">
        <f t="shared" si="78"/>
        <v>8</v>
      </c>
      <c r="G245" s="27">
        <v>4</v>
      </c>
      <c r="H245" s="12" t="s">
        <v>72</v>
      </c>
      <c r="I245" s="29">
        <f>+'[1]PIND 2025'!O227</f>
        <v>0</v>
      </c>
      <c r="J245" s="11">
        <f t="shared" si="72"/>
        <v>0</v>
      </c>
      <c r="K245" s="14" t="str">
        <f t="shared" si="73"/>
        <v>MUY BAJO</v>
      </c>
      <c r="L245" s="15">
        <f t="shared" si="74"/>
        <v>0</v>
      </c>
      <c r="M245" s="14" t="str">
        <f t="shared" si="75"/>
        <v>MUY BAJO</v>
      </c>
      <c r="N245" s="15">
        <f t="shared" si="76"/>
        <v>0</v>
      </c>
      <c r="O245" s="14" t="str">
        <f t="shared" si="77"/>
        <v>MUY BAJO</v>
      </c>
      <c r="P245" s="16">
        <f t="shared" si="79"/>
        <v>0</v>
      </c>
      <c r="Q245" s="16">
        <v>40</v>
      </c>
      <c r="R245" s="16">
        <f t="shared" si="80"/>
        <v>40</v>
      </c>
      <c r="S245" s="16">
        <f>+'[2]POAI 04 2025 AC'!AN226</f>
        <v>2</v>
      </c>
      <c r="T245" s="16"/>
      <c r="U245" s="16"/>
      <c r="V245" s="142"/>
    </row>
    <row r="246" spans="1:22" customFormat="1" ht="25.5">
      <c r="A246" s="31"/>
      <c r="B246" s="8" t="s">
        <v>167</v>
      </c>
      <c r="C246" s="47" t="s">
        <v>63</v>
      </c>
      <c r="D246" s="9" t="s">
        <v>182</v>
      </c>
      <c r="E246" s="12">
        <v>6</v>
      </c>
      <c r="F246" s="27">
        <f t="shared" si="78"/>
        <v>12</v>
      </c>
      <c r="G246" s="27">
        <v>6</v>
      </c>
      <c r="H246" s="12" t="s">
        <v>72</v>
      </c>
      <c r="I246" s="29">
        <f>+'[1]PIND 2025'!O228</f>
        <v>0</v>
      </c>
      <c r="J246" s="11">
        <f t="shared" si="72"/>
        <v>0</v>
      </c>
      <c r="K246" s="14" t="str">
        <f t="shared" si="73"/>
        <v>MUY BAJO</v>
      </c>
      <c r="L246" s="15">
        <f t="shared" si="74"/>
        <v>0</v>
      </c>
      <c r="M246" s="14" t="str">
        <f t="shared" si="75"/>
        <v>MUY BAJO</v>
      </c>
      <c r="N246" s="15">
        <f t="shared" si="76"/>
        <v>0</v>
      </c>
      <c r="O246" s="14" t="str">
        <f t="shared" si="77"/>
        <v>MUY BAJO</v>
      </c>
      <c r="P246" s="16">
        <f t="shared" si="79"/>
        <v>0</v>
      </c>
      <c r="Q246" s="16">
        <v>60</v>
      </c>
      <c r="R246" s="16">
        <f t="shared" si="80"/>
        <v>60</v>
      </c>
      <c r="S246" s="16">
        <f>+'[2]POAI 04 2025 AC'!AN227</f>
        <v>0</v>
      </c>
      <c r="T246" s="16"/>
      <c r="U246" s="16"/>
      <c r="V246" s="142"/>
    </row>
    <row r="247" spans="1:22" customFormat="1" ht="25.5">
      <c r="A247" s="31"/>
      <c r="B247" s="8" t="s">
        <v>167</v>
      </c>
      <c r="C247" s="47" t="s">
        <v>59</v>
      </c>
      <c r="D247" s="9" t="s">
        <v>183</v>
      </c>
      <c r="E247" s="86">
        <v>30381</v>
      </c>
      <c r="F247" s="27">
        <f t="shared" si="78"/>
        <v>33419</v>
      </c>
      <c r="G247" s="27">
        <v>3038</v>
      </c>
      <c r="H247" s="12" t="s">
        <v>22</v>
      </c>
      <c r="I247" s="29">
        <f>+'[1]PIND 2025'!O229</f>
        <v>0</v>
      </c>
      <c r="J247" s="11">
        <f t="shared" si="72"/>
        <v>0</v>
      </c>
      <c r="K247" s="14" t="str">
        <f t="shared" si="73"/>
        <v>MUY BAJO</v>
      </c>
      <c r="L247" s="15">
        <f t="shared" si="74"/>
        <v>0</v>
      </c>
      <c r="M247" s="14" t="str">
        <f t="shared" si="75"/>
        <v>MUY BAJO</v>
      </c>
      <c r="N247" s="15">
        <f t="shared" si="76"/>
        <v>0</v>
      </c>
      <c r="O247" s="14" t="str">
        <f t="shared" si="77"/>
        <v>MUY BAJO</v>
      </c>
      <c r="P247" s="16">
        <f t="shared" si="79"/>
        <v>0</v>
      </c>
      <c r="Q247" s="16">
        <v>50</v>
      </c>
      <c r="R247" s="16">
        <f t="shared" si="80"/>
        <v>50</v>
      </c>
      <c r="S247" s="16">
        <f>+'[2]POAI 04 2025 AC'!AN228</f>
        <v>64</v>
      </c>
      <c r="T247" s="16"/>
      <c r="U247" s="16"/>
      <c r="V247" s="142"/>
    </row>
    <row r="248" spans="1:22" customFormat="1" ht="25.5">
      <c r="A248" s="31"/>
      <c r="B248" s="8" t="s">
        <v>167</v>
      </c>
      <c r="C248" s="47" t="s">
        <v>61</v>
      </c>
      <c r="D248" s="9" t="s">
        <v>183</v>
      </c>
      <c r="E248" s="86">
        <v>2082</v>
      </c>
      <c r="F248" s="27">
        <f t="shared" si="78"/>
        <v>2290</v>
      </c>
      <c r="G248" s="27">
        <v>208</v>
      </c>
      <c r="H248" s="12" t="s">
        <v>22</v>
      </c>
      <c r="I248" s="29">
        <f>+'[1]PIND 2025'!O230</f>
        <v>0</v>
      </c>
      <c r="J248" s="11">
        <f t="shared" si="72"/>
        <v>0</v>
      </c>
      <c r="K248" s="14" t="str">
        <f t="shared" ref="K248:K272" si="81">IF(J248&lt;=20%,"MUY BAJO",IF(AND(J248&gt;20%,J248&lt;=40%),"BAJO",IF(AND(J248&gt;40%,J248&lt;=60%),"MEDIO",IF(AND(J248&gt;60%,J248&lt;=80%),"ALTO","MUY ALTO"))))</f>
        <v>MUY BAJO</v>
      </c>
      <c r="L248" s="15">
        <f t="shared" si="74"/>
        <v>0</v>
      </c>
      <c r="M248" s="14" t="str">
        <f t="shared" ref="M248:M265" si="82">IF(L248&lt;=20%,"MUY BAJO",IF(AND(L248&gt;20%,L248&lt;=40%),"BAJO",IF(AND(L248&gt;40%,L248&lt;=60%),"MEDIO",IF(AND(L248&gt;60%,L248&lt;=80%),"ALTO","MUY ALTO"))))</f>
        <v>MUY BAJO</v>
      </c>
      <c r="N248" s="15">
        <f t="shared" si="76"/>
        <v>0</v>
      </c>
      <c r="O248" s="14" t="str">
        <f t="shared" ref="O248:O265" si="83">IF(N248&lt;=20%,"MUY BAJO",IF(AND(N248&gt;20%,N248&lt;=40%),"BAJO",IF(AND(N248&gt;40%,N248&lt;=60%),"MEDIO",IF(AND(N248&gt;60%,N248&lt;=80%),"ALTO","MUY ALTO"))))</f>
        <v>MUY BAJO</v>
      </c>
      <c r="P248" s="16">
        <f t="shared" si="79"/>
        <v>0</v>
      </c>
      <c r="Q248" s="16">
        <v>8</v>
      </c>
      <c r="R248" s="16">
        <f t="shared" si="80"/>
        <v>8</v>
      </c>
      <c r="S248" s="16">
        <f>+'[2]POAI 04 2025 AC'!AN229</f>
        <v>0</v>
      </c>
      <c r="T248" s="16"/>
      <c r="U248" s="16"/>
      <c r="V248" s="142"/>
    </row>
    <row r="249" spans="1:22" customFormat="1" ht="25.5">
      <c r="A249" s="31"/>
      <c r="B249" s="8" t="s">
        <v>167</v>
      </c>
      <c r="C249" s="47" t="s">
        <v>62</v>
      </c>
      <c r="D249" s="9" t="s">
        <v>183</v>
      </c>
      <c r="E249" s="86">
        <v>1809</v>
      </c>
      <c r="F249" s="27">
        <f t="shared" si="78"/>
        <v>1990</v>
      </c>
      <c r="G249" s="27">
        <v>181</v>
      </c>
      <c r="H249" s="12" t="s">
        <v>22</v>
      </c>
      <c r="I249" s="29">
        <f>+'[1]PIND 2025'!O231</f>
        <v>0</v>
      </c>
      <c r="J249" s="11">
        <f t="shared" si="72"/>
        <v>0</v>
      </c>
      <c r="K249" s="14" t="str">
        <f t="shared" si="81"/>
        <v>MUY BAJO</v>
      </c>
      <c r="L249" s="15">
        <f t="shared" si="74"/>
        <v>0</v>
      </c>
      <c r="M249" s="14" t="str">
        <f t="shared" si="82"/>
        <v>MUY BAJO</v>
      </c>
      <c r="N249" s="15">
        <f t="shared" si="76"/>
        <v>0</v>
      </c>
      <c r="O249" s="14" t="str">
        <f t="shared" si="83"/>
        <v>MUY BAJO</v>
      </c>
      <c r="P249" s="16">
        <f t="shared" si="79"/>
        <v>0</v>
      </c>
      <c r="Q249" s="16">
        <v>8</v>
      </c>
      <c r="R249" s="16">
        <f t="shared" si="80"/>
        <v>8</v>
      </c>
      <c r="S249" s="16">
        <f>+'[2]POAI 04 2025 AC'!AN230</f>
        <v>0</v>
      </c>
      <c r="T249" s="16"/>
      <c r="U249" s="16"/>
      <c r="V249" s="142"/>
    </row>
    <row r="250" spans="1:22" customFormat="1" ht="25.5">
      <c r="A250" s="31"/>
      <c r="B250" s="8" t="s">
        <v>167</v>
      </c>
      <c r="C250" s="47" t="s">
        <v>63</v>
      </c>
      <c r="D250" s="9" t="s">
        <v>183</v>
      </c>
      <c r="E250" s="86">
        <v>2309</v>
      </c>
      <c r="F250" s="27">
        <f t="shared" si="78"/>
        <v>2540</v>
      </c>
      <c r="G250" s="27">
        <v>231</v>
      </c>
      <c r="H250" s="12" t="s">
        <v>22</v>
      </c>
      <c r="I250" s="29">
        <f>+'[1]PIND 2025'!O232</f>
        <v>0</v>
      </c>
      <c r="J250" s="11">
        <f t="shared" si="72"/>
        <v>0</v>
      </c>
      <c r="K250" s="14" t="str">
        <f t="shared" si="81"/>
        <v>MUY BAJO</v>
      </c>
      <c r="L250" s="15">
        <f t="shared" si="74"/>
        <v>0</v>
      </c>
      <c r="M250" s="14" t="str">
        <f t="shared" si="82"/>
        <v>MUY BAJO</v>
      </c>
      <c r="N250" s="15">
        <f t="shared" si="76"/>
        <v>0</v>
      </c>
      <c r="O250" s="14" t="str">
        <f t="shared" si="83"/>
        <v>MUY BAJO</v>
      </c>
      <c r="P250" s="16">
        <f t="shared" si="79"/>
        <v>0</v>
      </c>
      <c r="Q250" s="16">
        <v>8</v>
      </c>
      <c r="R250" s="16">
        <f t="shared" si="80"/>
        <v>8</v>
      </c>
      <c r="S250" s="16">
        <f>+'[2]POAI 04 2025 AC'!AN231</f>
        <v>0</v>
      </c>
      <c r="T250" s="16"/>
      <c r="U250" s="16"/>
      <c r="V250" s="142"/>
    </row>
    <row r="251" spans="1:22" customFormat="1" ht="38.25">
      <c r="A251" s="31"/>
      <c r="B251" s="8" t="s">
        <v>167</v>
      </c>
      <c r="C251" s="47" t="s">
        <v>20</v>
      </c>
      <c r="D251" s="9" t="s">
        <v>184</v>
      </c>
      <c r="E251" s="12">
        <v>25</v>
      </c>
      <c r="F251" s="27">
        <f t="shared" si="78"/>
        <v>50</v>
      </c>
      <c r="G251" s="27">
        <v>25</v>
      </c>
      <c r="H251" s="12" t="s">
        <v>72</v>
      </c>
      <c r="I251" s="29">
        <f>+'[1]PIND 2025'!O233</f>
        <v>8</v>
      </c>
      <c r="J251" s="11">
        <f t="shared" si="72"/>
        <v>0.32</v>
      </c>
      <c r="K251" s="14" t="str">
        <f t="shared" si="81"/>
        <v>BAJO</v>
      </c>
      <c r="L251" s="15">
        <f t="shared" si="74"/>
        <v>0.6825</v>
      </c>
      <c r="M251" s="14" t="str">
        <f t="shared" si="82"/>
        <v>ALTO</v>
      </c>
      <c r="N251" s="15">
        <f t="shared" si="76"/>
        <v>0.21840000000000001</v>
      </c>
      <c r="O251" s="14" t="str">
        <f t="shared" si="83"/>
        <v>BAJO</v>
      </c>
      <c r="P251" s="16">
        <f t="shared" si="79"/>
        <v>819</v>
      </c>
      <c r="Q251" s="16">
        <v>1200</v>
      </c>
      <c r="R251" s="16">
        <f t="shared" si="80"/>
        <v>381</v>
      </c>
      <c r="S251" s="16">
        <f>+'[2]POAI 04 2025 AC'!AN232</f>
        <v>1034</v>
      </c>
      <c r="T251" s="16">
        <v>819</v>
      </c>
      <c r="U251" s="16"/>
      <c r="V251" s="142"/>
    </row>
    <row r="252" spans="1:22" customFormat="1" ht="38.25">
      <c r="A252" s="31"/>
      <c r="B252" s="17" t="s">
        <v>185</v>
      </c>
      <c r="C252" s="76"/>
      <c r="D252" s="18"/>
      <c r="E252" s="21"/>
      <c r="F252" s="91"/>
      <c r="G252" s="91"/>
      <c r="H252" s="21"/>
      <c r="I252" s="78"/>
      <c r="J252" s="20">
        <f>AVERAGE(J193:J251)</f>
        <v>6.8569373206690001E-2</v>
      </c>
      <c r="K252" s="24" t="str">
        <f t="shared" si="81"/>
        <v>MUY BAJO</v>
      </c>
      <c r="L252" s="20">
        <f>AVERAGE(L193:L251)</f>
        <v>0.1199098945209924</v>
      </c>
      <c r="M252" s="14" t="str">
        <f t="shared" si="82"/>
        <v>MUY BAJO</v>
      </c>
      <c r="N252" s="20">
        <f>AVERAGE(N193:N251)</f>
        <v>4.0252042032573515E-2</v>
      </c>
      <c r="O252" s="14" t="str">
        <f t="shared" si="83"/>
        <v>MUY BAJO</v>
      </c>
      <c r="P252" s="25">
        <f t="shared" ref="P252:U252" si="84">SUM(P193:P251)</f>
        <v>1920</v>
      </c>
      <c r="Q252" s="25">
        <f t="shared" si="84"/>
        <v>12424.5</v>
      </c>
      <c r="R252" s="25">
        <f t="shared" si="84"/>
        <v>10504.5</v>
      </c>
      <c r="S252" s="25">
        <f t="shared" si="84"/>
        <v>4017</v>
      </c>
      <c r="T252" s="25">
        <f t="shared" si="84"/>
        <v>1920</v>
      </c>
      <c r="U252" s="25">
        <f t="shared" si="84"/>
        <v>0</v>
      </c>
      <c r="V252" s="142"/>
    </row>
    <row r="253" spans="1:22" customFormat="1" ht="25.5">
      <c r="A253" s="31"/>
      <c r="B253" s="8" t="s">
        <v>186</v>
      </c>
      <c r="C253" s="47" t="s">
        <v>20</v>
      </c>
      <c r="D253" s="9" t="s">
        <v>187</v>
      </c>
      <c r="E253" s="12">
        <v>87</v>
      </c>
      <c r="F253" s="27">
        <f t="shared" ref="F253:F265" si="85">+E253+G253</f>
        <v>89</v>
      </c>
      <c r="G253" s="27">
        <v>2</v>
      </c>
      <c r="H253" s="12" t="s">
        <v>22</v>
      </c>
      <c r="I253" s="29">
        <f>+'[1]PIND 2025'!O234</f>
        <v>0</v>
      </c>
      <c r="J253" s="11">
        <f t="shared" ref="J253:J265" si="86">+I253/G253</f>
        <v>0</v>
      </c>
      <c r="K253" s="14" t="str">
        <f t="shared" si="81"/>
        <v>MUY BAJO</v>
      </c>
      <c r="L253" s="15">
        <f t="shared" ref="L253:L265" si="87">+P253/Q253</f>
        <v>0.48166259168704156</v>
      </c>
      <c r="M253" s="14" t="str">
        <f t="shared" si="82"/>
        <v>MEDIO</v>
      </c>
      <c r="N253" s="15">
        <f t="shared" ref="N253:N265" si="88">+J253*L253</f>
        <v>0</v>
      </c>
      <c r="O253" s="14" t="str">
        <f t="shared" si="83"/>
        <v>MUY BAJO</v>
      </c>
      <c r="P253" s="16">
        <f t="shared" ref="P253:P265" si="89">+U253+T253</f>
        <v>394</v>
      </c>
      <c r="Q253" s="16">
        <v>818</v>
      </c>
      <c r="R253" s="16">
        <f t="shared" ref="R253:R265" si="90">+Q253-P253</f>
        <v>424</v>
      </c>
      <c r="S253" s="16">
        <f>+'[2]POAI 04 2025 AC'!AN233</f>
        <v>608</v>
      </c>
      <c r="T253" s="16">
        <v>60</v>
      </c>
      <c r="U253" s="16">
        <v>334</v>
      </c>
      <c r="V253" s="142"/>
    </row>
    <row r="254" spans="1:22" customFormat="1" ht="38.25">
      <c r="A254" s="31"/>
      <c r="B254" s="8" t="s">
        <v>188</v>
      </c>
      <c r="C254" s="47" t="s">
        <v>20</v>
      </c>
      <c r="D254" s="9" t="s">
        <v>189</v>
      </c>
      <c r="E254" s="12">
        <v>87</v>
      </c>
      <c r="F254" s="27">
        <f t="shared" si="85"/>
        <v>174</v>
      </c>
      <c r="G254" s="27">
        <v>87</v>
      </c>
      <c r="H254" s="12" t="s">
        <v>72</v>
      </c>
      <c r="I254" s="29">
        <f>+'[1]PIND 2025'!O235</f>
        <v>0</v>
      </c>
      <c r="J254" s="11">
        <f t="shared" si="86"/>
        <v>0</v>
      </c>
      <c r="K254" s="14" t="str">
        <f t="shared" si="81"/>
        <v>MUY BAJO</v>
      </c>
      <c r="L254" s="15">
        <f t="shared" si="87"/>
        <v>0.48571428571428571</v>
      </c>
      <c r="M254" s="14" t="str">
        <f t="shared" si="82"/>
        <v>MEDIO</v>
      </c>
      <c r="N254" s="15">
        <f t="shared" si="88"/>
        <v>0</v>
      </c>
      <c r="O254" s="14" t="str">
        <f t="shared" si="83"/>
        <v>MUY BAJO</v>
      </c>
      <c r="P254" s="16">
        <f t="shared" si="89"/>
        <v>442</v>
      </c>
      <c r="Q254" s="16">
        <v>910</v>
      </c>
      <c r="R254" s="16">
        <f t="shared" si="90"/>
        <v>468</v>
      </c>
      <c r="S254" s="16">
        <f>+'[2]POAI 04 2025 AC'!AN234</f>
        <v>630</v>
      </c>
      <c r="T254" s="16">
        <v>70</v>
      </c>
      <c r="U254" s="16">
        <v>372</v>
      </c>
      <c r="V254" s="142"/>
    </row>
    <row r="255" spans="1:22" customFormat="1" ht="25.5">
      <c r="A255" s="31"/>
      <c r="B255" s="8" t="s">
        <v>190</v>
      </c>
      <c r="C255" s="47" t="s">
        <v>20</v>
      </c>
      <c r="D255" s="9" t="s">
        <v>191</v>
      </c>
      <c r="E255" s="12">
        <v>3632</v>
      </c>
      <c r="F255" s="27">
        <f t="shared" si="85"/>
        <v>8092</v>
      </c>
      <c r="G255" s="27">
        <v>4460</v>
      </c>
      <c r="H255" s="12" t="s">
        <v>41</v>
      </c>
      <c r="I255" s="29">
        <f>+'[1]PIND 2025'!O236</f>
        <v>0</v>
      </c>
      <c r="J255" s="11">
        <f t="shared" si="86"/>
        <v>0</v>
      </c>
      <c r="K255" s="14" t="str">
        <f t="shared" si="81"/>
        <v>MUY BAJO</v>
      </c>
      <c r="L255" s="15">
        <f t="shared" si="87"/>
        <v>0.64749999999999996</v>
      </c>
      <c r="M255" s="14" t="str">
        <f t="shared" si="82"/>
        <v>ALTO</v>
      </c>
      <c r="N255" s="15">
        <f t="shared" si="88"/>
        <v>0</v>
      </c>
      <c r="O255" s="14" t="str">
        <f t="shared" si="83"/>
        <v>MUY BAJO</v>
      </c>
      <c r="P255" s="16">
        <f t="shared" si="89"/>
        <v>777</v>
      </c>
      <c r="Q255" s="16">
        <v>1200</v>
      </c>
      <c r="R255" s="16">
        <f t="shared" si="90"/>
        <v>423</v>
      </c>
      <c r="S255" s="16">
        <f>+'[2]POAI 04 2025 AC'!AN235</f>
        <v>808</v>
      </c>
      <c r="T255" s="16">
        <v>777</v>
      </c>
      <c r="U255" s="16"/>
      <c r="V255" s="142"/>
    </row>
    <row r="256" spans="1:22" customFormat="1" ht="38.25">
      <c r="A256" s="31"/>
      <c r="B256" s="8" t="s">
        <v>192</v>
      </c>
      <c r="C256" s="47" t="s">
        <v>20</v>
      </c>
      <c r="D256" s="9" t="s">
        <v>193</v>
      </c>
      <c r="E256" s="12">
        <v>2666</v>
      </c>
      <c r="F256" s="27">
        <f t="shared" si="85"/>
        <v>5332</v>
      </c>
      <c r="G256" s="27">
        <v>2666</v>
      </c>
      <c r="H256" s="12" t="s">
        <v>72</v>
      </c>
      <c r="I256" s="29">
        <f>+'[1]PIND 2025'!O237</f>
        <v>0</v>
      </c>
      <c r="J256" s="11">
        <f t="shared" si="86"/>
        <v>0</v>
      </c>
      <c r="K256" s="14" t="str">
        <f t="shared" si="81"/>
        <v>MUY BAJO</v>
      </c>
      <c r="L256" s="15">
        <f t="shared" si="87"/>
        <v>0.77352941176470591</v>
      </c>
      <c r="M256" s="14" t="str">
        <f t="shared" si="82"/>
        <v>ALTO</v>
      </c>
      <c r="N256" s="15">
        <f t="shared" si="88"/>
        <v>0</v>
      </c>
      <c r="O256" s="14" t="str">
        <f t="shared" si="83"/>
        <v>MUY BAJO</v>
      </c>
      <c r="P256" s="16">
        <f t="shared" si="89"/>
        <v>263</v>
      </c>
      <c r="Q256" s="16">
        <v>340</v>
      </c>
      <c r="R256" s="16">
        <f t="shared" si="90"/>
        <v>77</v>
      </c>
      <c r="S256" s="16">
        <f>+'[2]POAI 04 2025 AC'!AN236</f>
        <v>310</v>
      </c>
      <c r="T256" s="16">
        <v>65</v>
      </c>
      <c r="U256" s="16">
        <v>198</v>
      </c>
      <c r="V256" s="142"/>
    </row>
    <row r="257" spans="1:23" customFormat="1" ht="38.25">
      <c r="A257" s="31"/>
      <c r="B257" s="8" t="s">
        <v>194</v>
      </c>
      <c r="C257" s="47" t="s">
        <v>20</v>
      </c>
      <c r="D257" s="9" t="s">
        <v>195</v>
      </c>
      <c r="E257" s="12">
        <v>100</v>
      </c>
      <c r="F257" s="27">
        <f t="shared" si="85"/>
        <v>120</v>
      </c>
      <c r="G257" s="27">
        <v>20</v>
      </c>
      <c r="H257" s="12" t="s">
        <v>22</v>
      </c>
      <c r="I257" s="29">
        <f>+'[1]PIND 2025'!O238</f>
        <v>0</v>
      </c>
      <c r="J257" s="11">
        <f t="shared" si="86"/>
        <v>0</v>
      </c>
      <c r="K257" s="14" t="str">
        <f t="shared" si="81"/>
        <v>MUY BAJO</v>
      </c>
      <c r="L257" s="15">
        <f t="shared" si="87"/>
        <v>9.8000000000000004E-2</v>
      </c>
      <c r="M257" s="14" t="str">
        <f t="shared" si="82"/>
        <v>MUY BAJO</v>
      </c>
      <c r="N257" s="15">
        <f t="shared" si="88"/>
        <v>0</v>
      </c>
      <c r="O257" s="14" t="str">
        <f t="shared" si="83"/>
        <v>MUY BAJO</v>
      </c>
      <c r="P257" s="16">
        <f t="shared" si="89"/>
        <v>147</v>
      </c>
      <c r="Q257" s="16">
        <v>1500</v>
      </c>
      <c r="R257" s="16">
        <f t="shared" si="90"/>
        <v>1353</v>
      </c>
      <c r="S257" s="16">
        <f>+'[2]POAI 04 2025 AC'!AN237</f>
        <v>160</v>
      </c>
      <c r="T257" s="16">
        <v>147</v>
      </c>
      <c r="U257" s="16"/>
      <c r="V257" s="142"/>
    </row>
    <row r="258" spans="1:23" customFormat="1" ht="38.25">
      <c r="A258" s="31"/>
      <c r="B258" s="8" t="s">
        <v>196</v>
      </c>
      <c r="C258" s="47" t="s">
        <v>20</v>
      </c>
      <c r="D258" s="9" t="s">
        <v>197</v>
      </c>
      <c r="E258" s="48">
        <v>1</v>
      </c>
      <c r="F258" s="27">
        <f t="shared" si="85"/>
        <v>2</v>
      </c>
      <c r="G258" s="27">
        <v>1</v>
      </c>
      <c r="H258" s="12" t="s">
        <v>41</v>
      </c>
      <c r="I258" s="29">
        <f>+'[1]PIND 2025'!O239</f>
        <v>1</v>
      </c>
      <c r="J258" s="11">
        <f t="shared" si="86"/>
        <v>1</v>
      </c>
      <c r="K258" s="14" t="str">
        <f t="shared" si="81"/>
        <v>MUY ALTO</v>
      </c>
      <c r="L258" s="15">
        <f t="shared" si="87"/>
        <v>0.44</v>
      </c>
      <c r="M258" s="14" t="str">
        <f t="shared" si="82"/>
        <v>MEDIO</v>
      </c>
      <c r="N258" s="15">
        <f t="shared" si="88"/>
        <v>0.44</v>
      </c>
      <c r="O258" s="14" t="str">
        <f t="shared" si="83"/>
        <v>MEDIO</v>
      </c>
      <c r="P258" s="16">
        <f t="shared" si="89"/>
        <v>132</v>
      </c>
      <c r="Q258" s="16">
        <v>300</v>
      </c>
      <c r="R258" s="16">
        <f t="shared" si="90"/>
        <v>168</v>
      </c>
      <c r="S258" s="16">
        <f>+'[2]POAI 04 2025 AC'!AN238</f>
        <v>242</v>
      </c>
      <c r="T258" s="87">
        <v>19</v>
      </c>
      <c r="U258" s="87">
        <v>113</v>
      </c>
      <c r="V258" s="142"/>
    </row>
    <row r="259" spans="1:23" customFormat="1" ht="38.25">
      <c r="A259" s="31"/>
      <c r="B259" s="8" t="s">
        <v>196</v>
      </c>
      <c r="C259" s="47" t="s">
        <v>20</v>
      </c>
      <c r="D259" s="9" t="s">
        <v>198</v>
      </c>
      <c r="E259" s="48">
        <v>1</v>
      </c>
      <c r="F259" s="27">
        <f t="shared" si="85"/>
        <v>2</v>
      </c>
      <c r="G259" s="27">
        <v>1</v>
      </c>
      <c r="H259" s="12" t="s">
        <v>41</v>
      </c>
      <c r="I259" s="29">
        <f>+'[1]PIND 2025'!O240</f>
        <v>1</v>
      </c>
      <c r="J259" s="11">
        <f t="shared" si="86"/>
        <v>1</v>
      </c>
      <c r="K259" s="14" t="str">
        <f t="shared" si="81"/>
        <v>MUY ALTO</v>
      </c>
      <c r="L259" s="15">
        <f t="shared" si="87"/>
        <v>0.56857142857142862</v>
      </c>
      <c r="M259" s="14" t="str">
        <f t="shared" si="82"/>
        <v>MEDIO</v>
      </c>
      <c r="N259" s="15">
        <f t="shared" si="88"/>
        <v>0.56857142857142862</v>
      </c>
      <c r="O259" s="14" t="str">
        <f t="shared" si="83"/>
        <v>MEDIO</v>
      </c>
      <c r="P259" s="16">
        <f t="shared" si="89"/>
        <v>199</v>
      </c>
      <c r="Q259" s="16">
        <v>350</v>
      </c>
      <c r="R259" s="16">
        <f t="shared" si="90"/>
        <v>151</v>
      </c>
      <c r="S259" s="16">
        <f>+'[2]POAI 04 2025 AC'!AN239</f>
        <v>350</v>
      </c>
      <c r="T259" s="16">
        <v>68</v>
      </c>
      <c r="U259" s="16">
        <v>131</v>
      </c>
      <c r="V259" s="142"/>
    </row>
    <row r="260" spans="1:23" customFormat="1" ht="38.25">
      <c r="A260" s="31"/>
      <c r="B260" s="8" t="s">
        <v>196</v>
      </c>
      <c r="C260" s="47" t="s">
        <v>20</v>
      </c>
      <c r="D260" s="9" t="s">
        <v>199</v>
      </c>
      <c r="E260" s="48">
        <v>1</v>
      </c>
      <c r="F260" s="27">
        <f t="shared" si="85"/>
        <v>2</v>
      </c>
      <c r="G260" s="27">
        <v>1</v>
      </c>
      <c r="H260" s="12" t="s">
        <v>41</v>
      </c>
      <c r="I260" s="29">
        <f>+'[1]PIND 2025'!O241</f>
        <v>1</v>
      </c>
      <c r="J260" s="11">
        <f t="shared" si="86"/>
        <v>1</v>
      </c>
      <c r="K260" s="14" t="str">
        <f t="shared" si="81"/>
        <v>MUY ALTO</v>
      </c>
      <c r="L260" s="15">
        <f t="shared" si="87"/>
        <v>0.74</v>
      </c>
      <c r="M260" s="14" t="str">
        <f t="shared" si="82"/>
        <v>ALTO</v>
      </c>
      <c r="N260" s="15">
        <f t="shared" si="88"/>
        <v>0.74</v>
      </c>
      <c r="O260" s="14" t="str">
        <f t="shared" si="83"/>
        <v>ALTO</v>
      </c>
      <c r="P260" s="16">
        <f t="shared" si="89"/>
        <v>222</v>
      </c>
      <c r="Q260" s="16">
        <v>300</v>
      </c>
      <c r="R260" s="16">
        <f t="shared" si="90"/>
        <v>78</v>
      </c>
      <c r="S260" s="16">
        <f>+'[2]POAI 04 2025 AC'!AN240</f>
        <v>412</v>
      </c>
      <c r="T260" s="16">
        <v>127</v>
      </c>
      <c r="U260" s="16">
        <v>95</v>
      </c>
      <c r="V260" s="142"/>
    </row>
    <row r="261" spans="1:23" customFormat="1" ht="38.25">
      <c r="A261" s="31"/>
      <c r="B261" s="8" t="s">
        <v>196</v>
      </c>
      <c r="C261" s="47" t="s">
        <v>20</v>
      </c>
      <c r="D261" s="9" t="s">
        <v>200</v>
      </c>
      <c r="E261" s="43">
        <v>0.5</v>
      </c>
      <c r="F261" s="10">
        <f t="shared" si="85"/>
        <v>1.5</v>
      </c>
      <c r="G261" s="10">
        <v>1</v>
      </c>
      <c r="H261" s="12" t="s">
        <v>41</v>
      </c>
      <c r="I261" s="29">
        <f>+'[1]PIND 2025'!O242</f>
        <v>0.5</v>
      </c>
      <c r="J261" s="11">
        <f t="shared" si="86"/>
        <v>0.5</v>
      </c>
      <c r="K261" s="14" t="str">
        <f t="shared" si="81"/>
        <v>MEDIO</v>
      </c>
      <c r="L261" s="15">
        <f t="shared" si="87"/>
        <v>0.13333333333333333</v>
      </c>
      <c r="M261" s="14" t="str">
        <f t="shared" si="82"/>
        <v>MUY BAJO</v>
      </c>
      <c r="N261" s="15">
        <f t="shared" si="88"/>
        <v>6.6666666666666666E-2</v>
      </c>
      <c r="O261" s="14" t="str">
        <f t="shared" si="83"/>
        <v>MUY BAJO</v>
      </c>
      <c r="P261" s="16">
        <f t="shared" si="89"/>
        <v>20</v>
      </c>
      <c r="Q261" s="16">
        <v>150</v>
      </c>
      <c r="R261" s="16">
        <f t="shared" si="90"/>
        <v>130</v>
      </c>
      <c r="S261" s="16">
        <f>+'[2]POAI 04 2025 AC'!AN241</f>
        <v>63</v>
      </c>
      <c r="T261" s="16"/>
      <c r="U261" s="16">
        <v>20</v>
      </c>
      <c r="V261" s="142"/>
    </row>
    <row r="262" spans="1:23" customFormat="1" ht="38.25">
      <c r="A262" s="31"/>
      <c r="B262" s="8" t="s">
        <v>196</v>
      </c>
      <c r="C262" s="47" t="s">
        <v>20</v>
      </c>
      <c r="D262" s="9" t="s">
        <v>201</v>
      </c>
      <c r="E262" s="43">
        <v>0.6</v>
      </c>
      <c r="F262" s="10">
        <f t="shared" si="85"/>
        <v>1.6</v>
      </c>
      <c r="G262" s="10">
        <v>1</v>
      </c>
      <c r="H262" s="12" t="s">
        <v>41</v>
      </c>
      <c r="I262" s="29">
        <f>+'[1]PIND 2025'!O243</f>
        <v>0.6</v>
      </c>
      <c r="J262" s="11">
        <f t="shared" si="86"/>
        <v>0.6</v>
      </c>
      <c r="K262" s="14" t="str">
        <f t="shared" si="81"/>
        <v>MEDIO</v>
      </c>
      <c r="L262" s="15">
        <f t="shared" si="87"/>
        <v>0</v>
      </c>
      <c r="M262" s="14" t="str">
        <f t="shared" si="82"/>
        <v>MUY BAJO</v>
      </c>
      <c r="N262" s="15">
        <f t="shared" si="88"/>
        <v>0</v>
      </c>
      <c r="O262" s="14" t="str">
        <f t="shared" si="83"/>
        <v>MUY BAJO</v>
      </c>
      <c r="P262" s="16">
        <f t="shared" si="89"/>
        <v>0</v>
      </c>
      <c r="Q262" s="16">
        <v>100</v>
      </c>
      <c r="R262" s="16">
        <f t="shared" si="90"/>
        <v>100</v>
      </c>
      <c r="S262" s="16">
        <f>+'[2]POAI 04 2025 AC'!AN242</f>
        <v>0</v>
      </c>
      <c r="T262" s="16"/>
      <c r="U262" s="16"/>
      <c r="V262" s="142"/>
    </row>
    <row r="263" spans="1:23" customFormat="1" ht="51">
      <c r="A263" s="31"/>
      <c r="B263" s="8" t="s">
        <v>196</v>
      </c>
      <c r="C263" s="47" t="s">
        <v>20</v>
      </c>
      <c r="D263" s="9" t="s">
        <v>202</v>
      </c>
      <c r="E263" s="43">
        <v>0.33</v>
      </c>
      <c r="F263" s="10">
        <f t="shared" si="85"/>
        <v>0.5</v>
      </c>
      <c r="G263" s="10">
        <v>0.17</v>
      </c>
      <c r="H263" s="12" t="s">
        <v>72</v>
      </c>
      <c r="I263" s="29">
        <f>+'[1]PIND 2025'!O244</f>
        <v>0.3</v>
      </c>
      <c r="J263" s="11">
        <f t="shared" si="86"/>
        <v>1.7647058823529409</v>
      </c>
      <c r="K263" s="14" t="str">
        <f t="shared" si="81"/>
        <v>MUY ALTO</v>
      </c>
      <c r="L263" s="15">
        <f t="shared" si="87"/>
        <v>0.93333333333333335</v>
      </c>
      <c r="M263" s="14" t="str">
        <f t="shared" si="82"/>
        <v>MUY ALTO</v>
      </c>
      <c r="N263" s="15">
        <f t="shared" si="88"/>
        <v>1.6470588235294115</v>
      </c>
      <c r="O263" s="14" t="str">
        <f t="shared" si="83"/>
        <v>MUY ALTO</v>
      </c>
      <c r="P263" s="16">
        <f t="shared" si="89"/>
        <v>28</v>
      </c>
      <c r="Q263" s="16">
        <v>30</v>
      </c>
      <c r="R263" s="16">
        <f t="shared" si="90"/>
        <v>2</v>
      </c>
      <c r="S263" s="16">
        <f>+'[2]POAI 04 2025 AC'!AN243</f>
        <v>50</v>
      </c>
      <c r="T263" s="16">
        <v>4</v>
      </c>
      <c r="U263" s="16">
        <v>24</v>
      </c>
      <c r="V263" s="142"/>
    </row>
    <row r="264" spans="1:23" customFormat="1" ht="38.25">
      <c r="A264" s="31"/>
      <c r="B264" s="8" t="s">
        <v>196</v>
      </c>
      <c r="C264" s="47" t="s">
        <v>20</v>
      </c>
      <c r="D264" s="9" t="s">
        <v>203</v>
      </c>
      <c r="E264" s="48">
        <v>2</v>
      </c>
      <c r="F264" s="27">
        <f t="shared" si="85"/>
        <v>4</v>
      </c>
      <c r="G264" s="27">
        <v>2</v>
      </c>
      <c r="H264" s="12" t="s">
        <v>72</v>
      </c>
      <c r="I264" s="29">
        <f>+'[1]PIND 2025'!O245</f>
        <v>2</v>
      </c>
      <c r="J264" s="11">
        <f t="shared" si="86"/>
        <v>1</v>
      </c>
      <c r="K264" s="14" t="str">
        <f t="shared" si="81"/>
        <v>MUY ALTO</v>
      </c>
      <c r="L264" s="15">
        <f t="shared" si="87"/>
        <v>0.47105263157894739</v>
      </c>
      <c r="M264" s="14" t="str">
        <f t="shared" si="82"/>
        <v>MEDIO</v>
      </c>
      <c r="N264" s="15">
        <f t="shared" si="88"/>
        <v>0.47105263157894739</v>
      </c>
      <c r="O264" s="14" t="str">
        <f t="shared" si="83"/>
        <v>MEDIO</v>
      </c>
      <c r="P264" s="16">
        <f t="shared" si="89"/>
        <v>179</v>
      </c>
      <c r="Q264" s="16">
        <v>380</v>
      </c>
      <c r="R264" s="16">
        <f t="shared" si="90"/>
        <v>201</v>
      </c>
      <c r="S264" s="16">
        <f>+'[2]POAI 04 2025 AC'!AN244</f>
        <v>362</v>
      </c>
      <c r="T264" s="16">
        <v>57</v>
      </c>
      <c r="U264" s="16">
        <v>122</v>
      </c>
      <c r="V264" s="142"/>
    </row>
    <row r="265" spans="1:23" customFormat="1" ht="51">
      <c r="A265" s="31"/>
      <c r="B265" s="8" t="s">
        <v>196</v>
      </c>
      <c r="C265" s="47" t="s">
        <v>20</v>
      </c>
      <c r="D265" s="9" t="s">
        <v>204</v>
      </c>
      <c r="E265" s="43">
        <v>0.5</v>
      </c>
      <c r="F265" s="10">
        <f t="shared" si="85"/>
        <v>1.5</v>
      </c>
      <c r="G265" s="10">
        <v>1</v>
      </c>
      <c r="H265" s="12" t="s">
        <v>41</v>
      </c>
      <c r="I265" s="29">
        <f>+'[1]PIND 2025'!O246</f>
        <v>0.55000000000000004</v>
      </c>
      <c r="J265" s="11">
        <f t="shared" si="86"/>
        <v>0.55000000000000004</v>
      </c>
      <c r="K265" s="14" t="str">
        <f t="shared" si="81"/>
        <v>MEDIO</v>
      </c>
      <c r="L265" s="15">
        <f t="shared" si="87"/>
        <v>0.375</v>
      </c>
      <c r="M265" s="14" t="str">
        <f t="shared" si="82"/>
        <v>BAJO</v>
      </c>
      <c r="N265" s="15">
        <f t="shared" si="88"/>
        <v>0.20625000000000002</v>
      </c>
      <c r="O265" s="14" t="str">
        <f t="shared" si="83"/>
        <v>BAJO</v>
      </c>
      <c r="P265" s="16">
        <f t="shared" si="89"/>
        <v>15</v>
      </c>
      <c r="Q265" s="16">
        <v>40</v>
      </c>
      <c r="R265" s="16">
        <f t="shared" si="90"/>
        <v>25</v>
      </c>
      <c r="S265" s="16">
        <f>+'[2]POAI 04 2025 AC'!AN245</f>
        <v>290</v>
      </c>
      <c r="T265" s="16">
        <v>2</v>
      </c>
      <c r="U265" s="16">
        <v>13</v>
      </c>
      <c r="V265" s="142"/>
    </row>
    <row r="266" spans="1:23" customFormat="1" ht="38.25">
      <c r="A266" s="31"/>
      <c r="B266" s="17" t="s">
        <v>205</v>
      </c>
      <c r="C266" s="76"/>
      <c r="D266" s="18"/>
      <c r="E266" s="88"/>
      <c r="F266" s="19"/>
      <c r="G266" s="19"/>
      <c r="H266" s="21"/>
      <c r="I266" s="22"/>
      <c r="J266" s="20">
        <f>AVERAGE(J253:J265)</f>
        <v>0.57036199095022622</v>
      </c>
      <c r="K266" s="24" t="str">
        <f t="shared" si="81"/>
        <v>MEDIO</v>
      </c>
      <c r="L266" s="20">
        <f>AVERAGE(L253:L265)</f>
        <v>0.47289977046023662</v>
      </c>
      <c r="M266" s="24"/>
      <c r="N266" s="20">
        <f>AVERAGE(N253:N265)</f>
        <v>0.31843073464203492</v>
      </c>
      <c r="O266" s="24"/>
      <c r="P266" s="25">
        <f t="shared" ref="P266:U266" si="91">SUM(P253:P265)</f>
        <v>2818</v>
      </c>
      <c r="Q266" s="25">
        <f t="shared" si="91"/>
        <v>6418</v>
      </c>
      <c r="R266" s="25">
        <f t="shared" si="91"/>
        <v>3600</v>
      </c>
      <c r="S266" s="25">
        <f t="shared" si="91"/>
        <v>4285</v>
      </c>
      <c r="T266" s="25">
        <f t="shared" si="91"/>
        <v>1396</v>
      </c>
      <c r="U266" s="25">
        <f t="shared" si="91"/>
        <v>1422</v>
      </c>
      <c r="V266" s="142"/>
    </row>
    <row r="267" spans="1:23" customFormat="1" ht="38.25">
      <c r="A267" s="31"/>
      <c r="B267" s="32" t="s">
        <v>206</v>
      </c>
      <c r="C267" s="81"/>
      <c r="D267" s="33"/>
      <c r="E267" s="34"/>
      <c r="F267" s="318"/>
      <c r="G267" s="318"/>
      <c r="H267" s="36"/>
      <c r="I267" s="89"/>
      <c r="J267" s="122">
        <f>+J266+J252+J192+J187+J166</f>
        <v>1.3526530128962178</v>
      </c>
      <c r="K267" s="46" t="str">
        <f t="shared" si="81"/>
        <v>MUY ALTO</v>
      </c>
      <c r="L267" s="38">
        <f>+L266+L252+L192+L187+L166</f>
        <v>2.6388963915006265</v>
      </c>
      <c r="M267" s="46"/>
      <c r="N267" s="38">
        <f>+N266+N252+N192+N187+N166</f>
        <v>3.3245127079064591</v>
      </c>
      <c r="O267" s="46"/>
      <c r="P267" s="40">
        <f t="shared" ref="P267:U267" si="92">+P266+P252+P192+P187+P166</f>
        <v>13980</v>
      </c>
      <c r="Q267" s="40">
        <f t="shared" si="92"/>
        <v>41476.016364000003</v>
      </c>
      <c r="R267" s="40">
        <f t="shared" si="92"/>
        <v>27496.016364000003</v>
      </c>
      <c r="S267" s="40">
        <f t="shared" si="92"/>
        <v>18938</v>
      </c>
      <c r="T267" s="40">
        <f t="shared" si="92"/>
        <v>11475</v>
      </c>
      <c r="U267" s="40">
        <f t="shared" si="92"/>
        <v>2505</v>
      </c>
      <c r="V267" s="142"/>
    </row>
    <row r="268" spans="1:23" ht="38.25" customHeight="1">
      <c r="A268" s="187" t="s">
        <v>207</v>
      </c>
      <c r="B268" s="8" t="s">
        <v>208</v>
      </c>
      <c r="C268" s="47" t="s">
        <v>59</v>
      </c>
      <c r="D268" s="9" t="s">
        <v>209</v>
      </c>
      <c r="E268" s="12">
        <v>178</v>
      </c>
      <c r="F268" s="27">
        <f t="shared" ref="F268:F290" si="93">+E268+G268</f>
        <v>185</v>
      </c>
      <c r="G268" s="27">
        <v>7</v>
      </c>
      <c r="H268" s="12" t="s">
        <v>22</v>
      </c>
      <c r="I268" s="29">
        <f>+'[1]PIND 2025'!O247</f>
        <v>0</v>
      </c>
      <c r="J268" s="11">
        <f>+I268/G268</f>
        <v>0</v>
      </c>
      <c r="K268" s="14" t="str">
        <f t="shared" si="81"/>
        <v>MUY BAJO</v>
      </c>
      <c r="L268" s="15">
        <f>+P268/Q268</f>
        <v>0.48606811145510836</v>
      </c>
      <c r="M268" s="14" t="str">
        <f>IF(L268&lt;=20%,"MUY BAJO",IF(AND(L268&gt;20%,L268&lt;=40%),"BAJO",IF(AND(L268&gt;40%,L268&lt;=60%),"MEDIO",IF(AND(L268&gt;60%,L268&lt;=80%),"ALTO","MUY ALTO"))))</f>
        <v>MEDIO</v>
      </c>
      <c r="N268" s="15">
        <f>+J268*L268</f>
        <v>0</v>
      </c>
      <c r="O268" s="14" t="str">
        <f>IF(N268&lt;=20%,"MUY BAJO",IF(AND(N268&gt;20%,N268&lt;=40%),"BAJO",IF(AND(N268&gt;40%,N268&lt;=60%),"MEDIO",IF(AND(N268&gt;60%,N268&lt;=80%),"ALTO","MUY ALTO"))))</f>
        <v>MUY BAJO</v>
      </c>
      <c r="P268" s="16">
        <f t="shared" ref="P268:P290" si="94">+U268+T268</f>
        <v>157</v>
      </c>
      <c r="Q268" s="16">
        <v>323</v>
      </c>
      <c r="R268" s="16">
        <f t="shared" ref="R268:R290" si="95">+Q268-P268</f>
        <v>166</v>
      </c>
      <c r="S268" s="16">
        <f>+'[2]POAI 04 2025 AC'!AN246</f>
        <v>336</v>
      </c>
      <c r="T268" s="16">
        <v>60</v>
      </c>
      <c r="U268" s="16">
        <v>97</v>
      </c>
      <c r="V268" s="144"/>
      <c r="W268" s="145"/>
    </row>
    <row r="269" spans="1:23" ht="38.25">
      <c r="A269" s="188"/>
      <c r="B269" s="8" t="s">
        <v>208</v>
      </c>
      <c r="C269" s="47" t="s">
        <v>61</v>
      </c>
      <c r="D269" s="9" t="s">
        <v>209</v>
      </c>
      <c r="E269" s="12">
        <v>1</v>
      </c>
      <c r="F269" s="27">
        <f t="shared" si="93"/>
        <v>2</v>
      </c>
      <c r="G269" s="27">
        <v>1</v>
      </c>
      <c r="H269" s="12" t="s">
        <v>22</v>
      </c>
      <c r="I269" s="29">
        <f>+'[1]PIND 2025'!O248</f>
        <v>0</v>
      </c>
      <c r="J269" s="11">
        <f>+I269/G269</f>
        <v>0</v>
      </c>
      <c r="K269" s="14" t="str">
        <f t="shared" si="81"/>
        <v>MUY BAJO</v>
      </c>
      <c r="L269" s="15">
        <f>+P269/Q269</f>
        <v>0.46153846153846156</v>
      </c>
      <c r="M269" s="14" t="str">
        <f>IF(L269&lt;=20%,"MUY BAJO",IF(AND(L269&gt;20%,L269&lt;=40%),"BAJO",IF(AND(L269&gt;40%,L269&lt;=60%),"MEDIO",IF(AND(L269&gt;60%,L269&lt;=80%),"ALTO","MUY ALTO"))))</f>
        <v>MEDIO</v>
      </c>
      <c r="N269" s="15">
        <f>+J269*L269</f>
        <v>0</v>
      </c>
      <c r="O269" s="14" t="str">
        <f>IF(N269&lt;=20%,"MUY BAJO",IF(AND(N269&gt;20%,N269&lt;=40%),"BAJO",IF(AND(N269&gt;40%,N269&lt;=60%),"MEDIO",IF(AND(N269&gt;60%,N269&lt;=80%),"ALTO","MUY ALTO"))))</f>
        <v>MUY BAJO</v>
      </c>
      <c r="P269" s="16">
        <f t="shared" si="94"/>
        <v>18</v>
      </c>
      <c r="Q269" s="16">
        <v>39</v>
      </c>
      <c r="R269" s="16">
        <f t="shared" si="95"/>
        <v>21</v>
      </c>
      <c r="S269" s="16">
        <f>+'[2]POAI 04 2025 AC'!AN247</f>
        <v>39</v>
      </c>
      <c r="T269" s="16">
        <v>8</v>
      </c>
      <c r="U269" s="16">
        <v>10</v>
      </c>
      <c r="V269" s="144"/>
      <c r="W269" s="145"/>
    </row>
    <row r="270" spans="1:23" ht="38.25">
      <c r="A270" s="188"/>
      <c r="B270" s="8" t="s">
        <v>208</v>
      </c>
      <c r="C270" s="47" t="s">
        <v>62</v>
      </c>
      <c r="D270" s="9" t="s">
        <v>209</v>
      </c>
      <c r="E270" s="12">
        <v>1</v>
      </c>
      <c r="F270" s="27">
        <f t="shared" si="93"/>
        <v>2</v>
      </c>
      <c r="G270" s="27">
        <v>1</v>
      </c>
      <c r="H270" s="12" t="s">
        <v>22</v>
      </c>
      <c r="I270" s="29">
        <f>+'[1]PIND 2025'!O249</f>
        <v>0</v>
      </c>
      <c r="J270" s="11">
        <f>+I270/G270</f>
        <v>0</v>
      </c>
      <c r="K270" s="14" t="str">
        <f t="shared" si="81"/>
        <v>MUY BAJO</v>
      </c>
      <c r="L270" s="15">
        <f>+P270/Q270</f>
        <v>0</v>
      </c>
      <c r="M270" s="14" t="str">
        <f>IF(L270&lt;=20%,"MUY BAJO",IF(AND(L270&gt;20%,L270&lt;=40%),"BAJO",IF(AND(L270&gt;40%,L270&lt;=60%),"MEDIO",IF(AND(L270&gt;60%,L270&lt;=80%),"ALTO","MUY ALTO"))))</f>
        <v>MUY BAJO</v>
      </c>
      <c r="N270" s="15">
        <f>+J270*L270</f>
        <v>0</v>
      </c>
      <c r="O270" s="14" t="str">
        <f>IF(N270&lt;=20%,"MUY BAJO",IF(AND(N270&gt;20%,N270&lt;=40%),"BAJO",IF(AND(N270&gt;40%,N270&lt;=60%),"MEDIO",IF(AND(N270&gt;60%,N270&lt;=80%),"ALTO","MUY ALTO"))))</f>
        <v>MUY BAJO</v>
      </c>
      <c r="P270" s="16">
        <f t="shared" si="94"/>
        <v>0</v>
      </c>
      <c r="Q270" s="16">
        <v>39</v>
      </c>
      <c r="R270" s="16">
        <f t="shared" si="95"/>
        <v>39</v>
      </c>
      <c r="S270" s="16">
        <f>+'[2]POAI 04 2025 AC'!AN248</f>
        <v>39</v>
      </c>
      <c r="T270" s="16"/>
      <c r="U270" s="16"/>
      <c r="V270" s="144"/>
      <c r="W270" s="145"/>
    </row>
    <row r="271" spans="1:23" ht="38.25">
      <c r="A271" s="188"/>
      <c r="B271" s="8" t="s">
        <v>208</v>
      </c>
      <c r="C271" s="47" t="s">
        <v>63</v>
      </c>
      <c r="D271" s="9" t="s">
        <v>209</v>
      </c>
      <c r="E271" s="12">
        <v>1</v>
      </c>
      <c r="F271" s="27">
        <f t="shared" si="93"/>
        <v>3</v>
      </c>
      <c r="G271" s="27">
        <v>2</v>
      </c>
      <c r="H271" s="12" t="s">
        <v>22</v>
      </c>
      <c r="I271" s="29">
        <f>+'[1]PIND 2025'!O250</f>
        <v>0</v>
      </c>
      <c r="J271" s="11">
        <f>+I271/G271</f>
        <v>0</v>
      </c>
      <c r="K271" s="14" t="str">
        <f t="shared" si="81"/>
        <v>MUY BAJO</v>
      </c>
      <c r="L271" s="15">
        <f>+P271/Q271</f>
        <v>0</v>
      </c>
      <c r="M271" s="14" t="str">
        <f>IF(L271&lt;=20%,"MUY BAJO",IF(AND(L271&gt;20%,L271&lt;=40%),"BAJO",IF(AND(L271&gt;40%,L271&lt;=60%),"MEDIO",IF(AND(L271&gt;60%,L271&lt;=80%),"ALTO","MUY ALTO"))))</f>
        <v>MUY BAJO</v>
      </c>
      <c r="N271" s="15">
        <f>+J271*L271</f>
        <v>0</v>
      </c>
      <c r="O271" s="14" t="str">
        <f>IF(N271&lt;=20%,"MUY BAJO",IF(AND(N271&gt;20%,N271&lt;=40%),"BAJO",IF(AND(N271&gt;40%,N271&lt;=60%),"MEDIO",IF(AND(N271&gt;60%,N271&lt;=80%),"ALTO","MUY ALTO"))))</f>
        <v>MUY BAJO</v>
      </c>
      <c r="P271" s="16">
        <f t="shared" si="94"/>
        <v>0</v>
      </c>
      <c r="Q271" s="16">
        <v>78</v>
      </c>
      <c r="R271" s="16">
        <f t="shared" si="95"/>
        <v>78</v>
      </c>
      <c r="S271" s="16">
        <f>+'[2]POAI 04 2025 AC'!AN249</f>
        <v>39</v>
      </c>
      <c r="T271" s="16"/>
      <c r="U271" s="16"/>
      <c r="V271" s="144"/>
      <c r="W271" s="145"/>
    </row>
    <row r="272" spans="1:23" ht="38.25">
      <c r="A272" s="188"/>
      <c r="B272" s="8" t="s">
        <v>208</v>
      </c>
      <c r="C272" s="47" t="s">
        <v>59</v>
      </c>
      <c r="D272" s="9" t="s">
        <v>210</v>
      </c>
      <c r="E272" s="12">
        <v>25</v>
      </c>
      <c r="F272" s="27">
        <f t="shared" si="93"/>
        <v>32</v>
      </c>
      <c r="G272" s="27">
        <v>7</v>
      </c>
      <c r="H272" s="12" t="s">
        <v>22</v>
      </c>
      <c r="I272" s="29">
        <f>+'[1]PIND 2025'!O251</f>
        <v>1</v>
      </c>
      <c r="J272" s="11">
        <f>+I272/G272</f>
        <v>0.14285714285714285</v>
      </c>
      <c r="K272" s="14" t="str">
        <f t="shared" si="81"/>
        <v>MUY BAJO</v>
      </c>
      <c r="L272" s="15">
        <f>+P272/Q272</f>
        <v>0.46</v>
      </c>
      <c r="M272" s="14" t="str">
        <f>IF(L272&lt;=20%,"MUY BAJO",IF(AND(L272&gt;20%,L272&lt;=40%),"BAJO",IF(AND(L272&gt;40%,L272&lt;=60%),"MEDIO",IF(AND(L272&gt;60%,L272&lt;=80%),"ALTO","MUY ALTO"))))</f>
        <v>MEDIO</v>
      </c>
      <c r="N272" s="15">
        <f>+J272*L272</f>
        <v>6.5714285714285711E-2</v>
      </c>
      <c r="O272" s="14" t="str">
        <f>IF(N272&lt;=20%,"MUY BAJO",IF(AND(N272&gt;20%,N272&lt;=40%),"BAJO",IF(AND(N272&gt;40%,N272&lt;=60%),"MEDIO",IF(AND(N272&gt;60%,N272&lt;=80%),"ALTO","MUY ALTO"))))</f>
        <v>MUY BAJO</v>
      </c>
      <c r="P272" s="16">
        <f t="shared" si="94"/>
        <v>276</v>
      </c>
      <c r="Q272" s="16">
        <v>600</v>
      </c>
      <c r="R272" s="16">
        <f t="shared" si="95"/>
        <v>324</v>
      </c>
      <c r="S272" s="16">
        <f>+'[2]POAI 04 2025 AC'!AN250</f>
        <v>613</v>
      </c>
      <c r="T272" s="16">
        <v>71</v>
      </c>
      <c r="U272" s="16">
        <v>205</v>
      </c>
      <c r="V272" s="144"/>
      <c r="W272" s="145"/>
    </row>
    <row r="273" spans="1:23" ht="38.25">
      <c r="A273" s="188"/>
      <c r="B273" s="8" t="s">
        <v>208</v>
      </c>
      <c r="C273" s="47" t="s">
        <v>61</v>
      </c>
      <c r="D273" s="9" t="s">
        <v>210</v>
      </c>
      <c r="E273" s="12">
        <v>0</v>
      </c>
      <c r="F273" s="27">
        <f t="shared" si="93"/>
        <v>0</v>
      </c>
      <c r="G273" s="27"/>
      <c r="H273" s="12" t="s">
        <v>22</v>
      </c>
      <c r="I273" s="29">
        <f>+'[1]PIND 2025'!O252</f>
        <v>0</v>
      </c>
      <c r="J273" s="11"/>
      <c r="K273" s="14" t="s">
        <v>23</v>
      </c>
      <c r="L273" s="15"/>
      <c r="M273" s="14" t="s">
        <v>23</v>
      </c>
      <c r="N273" s="15"/>
      <c r="O273" s="14" t="s">
        <v>23</v>
      </c>
      <c r="P273" s="16">
        <f t="shared" si="94"/>
        <v>0</v>
      </c>
      <c r="Q273" s="16">
        <v>0</v>
      </c>
      <c r="R273" s="16">
        <f t="shared" si="95"/>
        <v>0</v>
      </c>
      <c r="S273" s="16">
        <f>+'[2]POAI 04 2025 AC'!AN251</f>
        <v>0</v>
      </c>
      <c r="T273" s="16"/>
      <c r="U273" s="16"/>
      <c r="V273" s="144"/>
      <c r="W273" s="145"/>
    </row>
    <row r="274" spans="1:23" ht="38.25">
      <c r="A274" s="188"/>
      <c r="B274" s="8" t="s">
        <v>208</v>
      </c>
      <c r="C274" s="47" t="s">
        <v>62</v>
      </c>
      <c r="D274" s="9" t="s">
        <v>210</v>
      </c>
      <c r="E274" s="12">
        <v>0</v>
      </c>
      <c r="F274" s="27">
        <f t="shared" si="93"/>
        <v>0</v>
      </c>
      <c r="G274" s="27"/>
      <c r="H274" s="12" t="s">
        <v>22</v>
      </c>
      <c r="I274" s="29">
        <f>+'[1]PIND 2025'!O253</f>
        <v>0</v>
      </c>
      <c r="J274" s="11"/>
      <c r="K274" s="14" t="s">
        <v>23</v>
      </c>
      <c r="L274" s="15"/>
      <c r="M274" s="14" t="s">
        <v>23</v>
      </c>
      <c r="N274" s="15"/>
      <c r="O274" s="14" t="s">
        <v>23</v>
      </c>
      <c r="P274" s="16">
        <f t="shared" si="94"/>
        <v>0</v>
      </c>
      <c r="Q274" s="16">
        <v>0</v>
      </c>
      <c r="R274" s="16">
        <f t="shared" si="95"/>
        <v>0</v>
      </c>
      <c r="S274" s="16">
        <f>+'[2]POAI 04 2025 AC'!AN252</f>
        <v>0</v>
      </c>
      <c r="T274" s="16"/>
      <c r="U274" s="16"/>
      <c r="V274" s="144"/>
      <c r="W274" s="145"/>
    </row>
    <row r="275" spans="1:23" ht="38.25">
      <c r="A275" s="188"/>
      <c r="B275" s="8" t="s">
        <v>208</v>
      </c>
      <c r="C275" s="47" t="s">
        <v>63</v>
      </c>
      <c r="D275" s="9" t="s">
        <v>210</v>
      </c>
      <c r="E275" s="12">
        <v>0</v>
      </c>
      <c r="F275" s="27">
        <f t="shared" si="93"/>
        <v>0</v>
      </c>
      <c r="G275" s="27"/>
      <c r="H275" s="12" t="s">
        <v>22</v>
      </c>
      <c r="I275" s="29">
        <f>+'[1]PIND 2025'!O254</f>
        <v>0</v>
      </c>
      <c r="J275" s="11"/>
      <c r="K275" s="14" t="s">
        <v>23</v>
      </c>
      <c r="L275" s="15"/>
      <c r="M275" s="14" t="s">
        <v>23</v>
      </c>
      <c r="N275" s="15"/>
      <c r="O275" s="14" t="s">
        <v>23</v>
      </c>
      <c r="P275" s="16">
        <f t="shared" si="94"/>
        <v>0</v>
      </c>
      <c r="Q275" s="16">
        <v>0</v>
      </c>
      <c r="R275" s="16">
        <f t="shared" si="95"/>
        <v>0</v>
      </c>
      <c r="S275" s="16">
        <f>+'[2]POAI 04 2025 AC'!AN253</f>
        <v>0</v>
      </c>
      <c r="T275" s="16"/>
      <c r="U275" s="16"/>
      <c r="V275" s="144"/>
      <c r="W275" s="145"/>
    </row>
    <row r="276" spans="1:23" ht="38.25">
      <c r="A276" s="188"/>
      <c r="B276" s="8" t="s">
        <v>208</v>
      </c>
      <c r="C276" s="47" t="s">
        <v>59</v>
      </c>
      <c r="D276" s="9" t="s">
        <v>211</v>
      </c>
      <c r="E276" s="12">
        <v>5</v>
      </c>
      <c r="F276" s="27">
        <f t="shared" si="93"/>
        <v>14</v>
      </c>
      <c r="G276" s="27">
        <v>9</v>
      </c>
      <c r="H276" s="12" t="s">
        <v>22</v>
      </c>
      <c r="I276" s="29">
        <f>+'[1]PIND 2025'!O255</f>
        <v>0</v>
      </c>
      <c r="J276" s="11">
        <f>+I276/G276</f>
        <v>0</v>
      </c>
      <c r="K276" s="14" t="str">
        <f>IF(J276&lt;=20%,"MUY BAJO",IF(AND(J276&gt;20%,J276&lt;=40%),"BAJO",IF(AND(J276&gt;40%,J276&lt;=60%),"MEDIO",IF(AND(J276&gt;60%,J276&lt;=80%),"ALTO","MUY ALTO"))))</f>
        <v>MUY BAJO</v>
      </c>
      <c r="L276" s="15">
        <f>+P276/Q276</f>
        <v>0.34428571428571431</v>
      </c>
      <c r="M276" s="14" t="str">
        <f>IF(L276&lt;=20%,"MUY BAJO",IF(AND(L276&gt;20%,L276&lt;=40%),"BAJO",IF(AND(L276&gt;40%,L276&lt;=60%),"MEDIO",IF(AND(L276&gt;60%,L276&lt;=80%),"ALTO","MUY ALTO"))))</f>
        <v>BAJO</v>
      </c>
      <c r="N276" s="15">
        <f>+J276*L276</f>
        <v>0</v>
      </c>
      <c r="O276" s="14" t="str">
        <f>IF(N276&lt;=20%,"MUY BAJO",IF(AND(N276&gt;20%,N276&lt;=40%),"BAJO",IF(AND(N276&gt;40%,N276&lt;=60%),"MEDIO",IF(AND(N276&gt;60%,N276&lt;=80%),"ALTO","MUY ALTO"))))</f>
        <v>MUY BAJO</v>
      </c>
      <c r="P276" s="16">
        <f t="shared" si="94"/>
        <v>241</v>
      </c>
      <c r="Q276" s="16">
        <v>700</v>
      </c>
      <c r="R276" s="16">
        <f t="shared" si="95"/>
        <v>459</v>
      </c>
      <c r="S276" s="16">
        <f>+'[2]POAI 04 2025 AC'!AN254</f>
        <v>700</v>
      </c>
      <c r="T276" s="16">
        <v>184</v>
      </c>
      <c r="U276" s="16">
        <v>57</v>
      </c>
      <c r="V276" s="144"/>
      <c r="W276" s="145"/>
    </row>
    <row r="277" spans="1:23" s="159" customFormat="1" ht="38.25">
      <c r="A277" s="317"/>
      <c r="B277" s="164" t="s">
        <v>208</v>
      </c>
      <c r="C277" s="319" t="s">
        <v>59</v>
      </c>
      <c r="D277" s="320" t="s">
        <v>212</v>
      </c>
      <c r="E277" s="321">
        <v>3</v>
      </c>
      <c r="F277" s="325">
        <f t="shared" si="93"/>
        <v>3</v>
      </c>
      <c r="G277" s="325"/>
      <c r="H277" s="321" t="s">
        <v>22</v>
      </c>
      <c r="I277" s="322">
        <f>+'[1]PIND 2025'!O256</f>
        <v>0</v>
      </c>
      <c r="J277" s="323"/>
      <c r="K277" s="328" t="s">
        <v>23</v>
      </c>
      <c r="L277" s="15"/>
      <c r="M277" s="14" t="s">
        <v>23</v>
      </c>
      <c r="N277" s="15"/>
      <c r="O277" s="14" t="s">
        <v>23</v>
      </c>
      <c r="P277" s="326">
        <f t="shared" si="94"/>
        <v>14</v>
      </c>
      <c r="Q277" s="327">
        <v>0</v>
      </c>
      <c r="R277" s="327">
        <f t="shared" si="95"/>
        <v>-14</v>
      </c>
      <c r="S277" s="326">
        <f>+'[2]POAI 04 2025 AC'!AN255</f>
        <v>14</v>
      </c>
      <c r="T277" s="326"/>
      <c r="U277" s="326">
        <v>14</v>
      </c>
      <c r="V277" s="158"/>
      <c r="W277" s="145"/>
    </row>
    <row r="278" spans="1:23" ht="63.75">
      <c r="A278" s="157"/>
      <c r="B278" s="8" t="s">
        <v>213</v>
      </c>
      <c r="C278" s="47" t="s">
        <v>20</v>
      </c>
      <c r="D278" s="9" t="s">
        <v>214</v>
      </c>
      <c r="E278" s="12">
        <v>19</v>
      </c>
      <c r="F278" s="27">
        <f t="shared" si="93"/>
        <v>22</v>
      </c>
      <c r="G278" s="27">
        <v>3</v>
      </c>
      <c r="H278" s="12" t="s">
        <v>22</v>
      </c>
      <c r="I278" s="29">
        <f>+'[1]PIND 2025'!O257</f>
        <v>6</v>
      </c>
      <c r="J278" s="11">
        <f t="shared" ref="J278:J284" si="96">+I278/G278</f>
        <v>2</v>
      </c>
      <c r="K278" s="14" t="str">
        <f t="shared" ref="K278:K284" si="97">IF(J278&lt;=20%,"MUY BAJO",IF(AND(J278&gt;20%,J278&lt;=40%),"BAJO",IF(AND(J278&gt;40%,J278&lt;=60%),"MEDIO",IF(AND(J278&gt;60%,J278&lt;=80%),"ALTO","MUY ALTO"))))</f>
        <v>MUY ALTO</v>
      </c>
      <c r="L278" s="15">
        <f t="shared" ref="L278:L284" si="98">+P278/Q278</f>
        <v>0.37199124726477023</v>
      </c>
      <c r="M278" s="14" t="str">
        <f t="shared" ref="M278:M284" si="99">IF(L278&lt;=20%,"MUY BAJO",IF(AND(L278&gt;20%,L278&lt;=40%),"BAJO",IF(AND(L278&gt;40%,L278&lt;=60%),"MEDIO",IF(AND(L278&gt;60%,L278&lt;=80%),"ALTO","MUY ALTO"))))</f>
        <v>BAJO</v>
      </c>
      <c r="N278" s="15">
        <f t="shared" ref="N278:N284" si="100">+J278*L278</f>
        <v>0.74398249452954046</v>
      </c>
      <c r="O278" s="14" t="str">
        <f t="shared" ref="O278:O284" si="101">IF(N278&lt;=20%,"MUY BAJO",IF(AND(N278&gt;20%,N278&lt;=40%),"BAJO",IF(AND(N278&gt;40%,N278&lt;=60%),"MEDIO",IF(AND(N278&gt;60%,N278&lt;=80%),"ALTO","MUY ALTO"))))</f>
        <v>ALTO</v>
      </c>
      <c r="P278" s="16">
        <f t="shared" si="94"/>
        <v>17</v>
      </c>
      <c r="Q278" s="16">
        <v>45.7</v>
      </c>
      <c r="R278" s="16">
        <f t="shared" si="95"/>
        <v>28.700000000000003</v>
      </c>
      <c r="S278" s="16">
        <f>+'[2]POAI 04 2025 AC'!AN256</f>
        <v>46</v>
      </c>
      <c r="T278" s="16">
        <v>2</v>
      </c>
      <c r="U278" s="16">
        <v>15</v>
      </c>
      <c r="V278" s="144"/>
      <c r="W278" s="145"/>
    </row>
    <row r="279" spans="1:23" ht="76.5">
      <c r="A279" s="157"/>
      <c r="B279" s="8" t="s">
        <v>213</v>
      </c>
      <c r="C279" s="47" t="s">
        <v>20</v>
      </c>
      <c r="D279" s="9" t="s">
        <v>215</v>
      </c>
      <c r="E279" s="12">
        <v>0</v>
      </c>
      <c r="F279" s="27">
        <f t="shared" si="93"/>
        <v>1</v>
      </c>
      <c r="G279" s="27">
        <v>1</v>
      </c>
      <c r="H279" s="12" t="s">
        <v>22</v>
      </c>
      <c r="I279" s="29">
        <f>+'[1]PIND 2025'!O258</f>
        <v>0</v>
      </c>
      <c r="J279" s="11">
        <f t="shared" si="96"/>
        <v>0</v>
      </c>
      <c r="K279" s="14" t="str">
        <f t="shared" si="97"/>
        <v>MUY BAJO</v>
      </c>
      <c r="L279" s="15">
        <f t="shared" si="98"/>
        <v>1.4992503748125937E-2</v>
      </c>
      <c r="M279" s="14" t="str">
        <f t="shared" si="99"/>
        <v>MUY BAJO</v>
      </c>
      <c r="N279" s="15">
        <f t="shared" si="100"/>
        <v>0</v>
      </c>
      <c r="O279" s="14" t="str">
        <f t="shared" si="101"/>
        <v>MUY BAJO</v>
      </c>
      <c r="P279" s="16">
        <f t="shared" si="94"/>
        <v>1</v>
      </c>
      <c r="Q279" s="16">
        <v>66.7</v>
      </c>
      <c r="R279" s="16">
        <f t="shared" si="95"/>
        <v>65.7</v>
      </c>
      <c r="S279" s="16">
        <f>+'[2]POAI 04 2025 AC'!AN257</f>
        <v>60</v>
      </c>
      <c r="T279" s="16">
        <v>0</v>
      </c>
      <c r="U279" s="16">
        <v>1</v>
      </c>
      <c r="V279" s="144"/>
      <c r="W279" s="145"/>
    </row>
    <row r="280" spans="1:23" ht="25.5">
      <c r="A280" s="157"/>
      <c r="B280" s="8" t="s">
        <v>213</v>
      </c>
      <c r="C280" s="47" t="s">
        <v>20</v>
      </c>
      <c r="D280" s="9" t="s">
        <v>216</v>
      </c>
      <c r="E280" s="12">
        <v>7</v>
      </c>
      <c r="F280" s="27">
        <f t="shared" si="93"/>
        <v>9</v>
      </c>
      <c r="G280" s="27">
        <v>2</v>
      </c>
      <c r="H280" s="12" t="s">
        <v>22</v>
      </c>
      <c r="I280" s="29">
        <f>+'[1]PIND 2025'!O259</f>
        <v>1</v>
      </c>
      <c r="J280" s="11">
        <f t="shared" si="96"/>
        <v>0.5</v>
      </c>
      <c r="K280" s="14" t="str">
        <f t="shared" si="97"/>
        <v>MEDIO</v>
      </c>
      <c r="L280" s="15">
        <f t="shared" si="98"/>
        <v>0.16666666666666666</v>
      </c>
      <c r="M280" s="14" t="str">
        <f t="shared" si="99"/>
        <v>MUY BAJO</v>
      </c>
      <c r="N280" s="15">
        <f t="shared" si="100"/>
        <v>8.3333333333333329E-2</v>
      </c>
      <c r="O280" s="14" t="str">
        <f t="shared" si="101"/>
        <v>MUY BAJO</v>
      </c>
      <c r="P280" s="16">
        <f t="shared" si="94"/>
        <v>10</v>
      </c>
      <c r="Q280" s="16">
        <v>60</v>
      </c>
      <c r="R280" s="16">
        <f t="shared" si="95"/>
        <v>50</v>
      </c>
      <c r="S280" s="16">
        <f>+'[2]POAI 04 2025 AC'!AN258</f>
        <v>20</v>
      </c>
      <c r="T280" s="16">
        <v>10</v>
      </c>
      <c r="U280" s="16"/>
      <c r="V280" s="144"/>
      <c r="W280" s="145"/>
    </row>
    <row r="281" spans="1:23" ht="51">
      <c r="A281" s="157"/>
      <c r="B281" s="8" t="s">
        <v>213</v>
      </c>
      <c r="C281" s="47" t="s">
        <v>20</v>
      </c>
      <c r="D281" s="9" t="s">
        <v>217</v>
      </c>
      <c r="E281" s="12">
        <v>9</v>
      </c>
      <c r="F281" s="27">
        <f t="shared" si="93"/>
        <v>19</v>
      </c>
      <c r="G281" s="27">
        <v>10</v>
      </c>
      <c r="H281" s="12" t="s">
        <v>72</v>
      </c>
      <c r="I281" s="29">
        <f>+'[1]PIND 2025'!O260</f>
        <v>9</v>
      </c>
      <c r="J281" s="11">
        <f t="shared" si="96"/>
        <v>0.9</v>
      </c>
      <c r="K281" s="14" t="str">
        <f t="shared" si="97"/>
        <v>MUY ALTO</v>
      </c>
      <c r="L281" s="15">
        <f t="shared" si="98"/>
        <v>0.51204819277108427</v>
      </c>
      <c r="M281" s="14" t="str">
        <f t="shared" si="99"/>
        <v>MEDIO</v>
      </c>
      <c r="N281" s="15">
        <f t="shared" si="100"/>
        <v>0.46084337349397586</v>
      </c>
      <c r="O281" s="14" t="str">
        <f t="shared" si="101"/>
        <v>MEDIO</v>
      </c>
      <c r="P281" s="16">
        <f t="shared" si="94"/>
        <v>34</v>
      </c>
      <c r="Q281" s="16">
        <v>66.400000000000006</v>
      </c>
      <c r="R281" s="16">
        <f t="shared" si="95"/>
        <v>32.400000000000006</v>
      </c>
      <c r="S281" s="16">
        <f>+'[2]POAI 04 2025 AC'!AN259</f>
        <v>72</v>
      </c>
      <c r="T281" s="16">
        <v>2</v>
      </c>
      <c r="U281" s="16">
        <v>32</v>
      </c>
      <c r="V281" s="144"/>
      <c r="W281" s="145"/>
    </row>
    <row r="282" spans="1:23" ht="63.75">
      <c r="A282" s="157"/>
      <c r="B282" s="8" t="s">
        <v>218</v>
      </c>
      <c r="C282" s="47" t="s">
        <v>20</v>
      </c>
      <c r="D282" s="9" t="s">
        <v>219</v>
      </c>
      <c r="E282" s="12">
        <v>29</v>
      </c>
      <c r="F282" s="27">
        <f t="shared" si="93"/>
        <v>56</v>
      </c>
      <c r="G282" s="27">
        <v>27</v>
      </c>
      <c r="H282" s="12" t="s">
        <v>220</v>
      </c>
      <c r="I282" s="29">
        <f>+'[1]PIND 2025'!O261</f>
        <v>29</v>
      </c>
      <c r="J282" s="11">
        <f t="shared" si="96"/>
        <v>1.0740740740740742</v>
      </c>
      <c r="K282" s="14" t="str">
        <f t="shared" si="97"/>
        <v>MUY ALTO</v>
      </c>
      <c r="L282" s="15">
        <f t="shared" si="98"/>
        <v>0</v>
      </c>
      <c r="M282" s="14" t="str">
        <f t="shared" si="99"/>
        <v>MUY BAJO</v>
      </c>
      <c r="N282" s="15">
        <f t="shared" si="100"/>
        <v>0</v>
      </c>
      <c r="O282" s="14" t="str">
        <f t="shared" si="101"/>
        <v>MUY BAJO</v>
      </c>
      <c r="P282" s="16">
        <f t="shared" si="94"/>
        <v>0</v>
      </c>
      <c r="Q282" s="16">
        <v>54</v>
      </c>
      <c r="R282" s="16">
        <f t="shared" si="95"/>
        <v>54</v>
      </c>
      <c r="S282" s="16">
        <f>+'[2]POAI 04 2025 AC'!AN260</f>
        <v>40</v>
      </c>
      <c r="T282" s="16"/>
      <c r="U282" s="16"/>
      <c r="V282" s="144"/>
      <c r="W282" s="145"/>
    </row>
    <row r="283" spans="1:23" ht="63.75">
      <c r="A283" s="157"/>
      <c r="B283" s="8" t="s">
        <v>218</v>
      </c>
      <c r="C283" s="47" t="s">
        <v>20</v>
      </c>
      <c r="D283" s="9" t="s">
        <v>221</v>
      </c>
      <c r="E283" s="12">
        <v>51</v>
      </c>
      <c r="F283" s="27">
        <f t="shared" si="93"/>
        <v>104</v>
      </c>
      <c r="G283" s="27">
        <v>53</v>
      </c>
      <c r="H283" s="12" t="s">
        <v>72</v>
      </c>
      <c r="I283" s="29">
        <f>+'[1]PIND 2025'!O262</f>
        <v>51</v>
      </c>
      <c r="J283" s="11">
        <f t="shared" si="96"/>
        <v>0.96226415094339623</v>
      </c>
      <c r="K283" s="14" t="str">
        <f t="shared" si="97"/>
        <v>MUY ALTO</v>
      </c>
      <c r="L283" s="15">
        <f t="shared" si="98"/>
        <v>0.24105011933174225</v>
      </c>
      <c r="M283" s="14" t="str">
        <f t="shared" si="99"/>
        <v>BAJO</v>
      </c>
      <c r="N283" s="15">
        <f t="shared" si="100"/>
        <v>0.23195388841356329</v>
      </c>
      <c r="O283" s="14" t="str">
        <f t="shared" si="101"/>
        <v>BAJO</v>
      </c>
      <c r="P283" s="16">
        <f t="shared" si="94"/>
        <v>101</v>
      </c>
      <c r="Q283" s="16">
        <v>419</v>
      </c>
      <c r="R283" s="16">
        <f t="shared" si="95"/>
        <v>318</v>
      </c>
      <c r="S283" s="16">
        <f>+'[2]POAI 04 2025 AC'!AN261</f>
        <v>181</v>
      </c>
      <c r="T283" s="16">
        <v>45</v>
      </c>
      <c r="U283" s="16">
        <v>56</v>
      </c>
      <c r="V283" s="144"/>
      <c r="W283" s="145"/>
    </row>
    <row r="284" spans="1:23" ht="63.75">
      <c r="A284" s="157"/>
      <c r="B284" s="8" t="s">
        <v>218</v>
      </c>
      <c r="C284" s="47" t="s">
        <v>59</v>
      </c>
      <c r="D284" s="9" t="s">
        <v>222</v>
      </c>
      <c r="E284" s="12">
        <v>129</v>
      </c>
      <c r="F284" s="27">
        <f t="shared" si="93"/>
        <v>278</v>
      </c>
      <c r="G284" s="27">
        <v>149</v>
      </c>
      <c r="H284" s="12" t="s">
        <v>72</v>
      </c>
      <c r="I284" s="29">
        <f>+'[1]PIND 2025'!O263</f>
        <v>129</v>
      </c>
      <c r="J284" s="11">
        <f t="shared" si="96"/>
        <v>0.86577181208053688</v>
      </c>
      <c r="K284" s="14" t="str">
        <f t="shared" si="97"/>
        <v>MUY ALTO</v>
      </c>
      <c r="L284" s="15">
        <f t="shared" si="98"/>
        <v>8.3892617449664433E-2</v>
      </c>
      <c r="M284" s="14" t="str">
        <f t="shared" si="99"/>
        <v>MUY BAJO</v>
      </c>
      <c r="N284" s="15">
        <f t="shared" si="100"/>
        <v>7.2631863429575241E-2</v>
      </c>
      <c r="O284" s="14" t="str">
        <f t="shared" si="101"/>
        <v>MUY BAJO</v>
      </c>
      <c r="P284" s="16">
        <f t="shared" si="94"/>
        <v>25</v>
      </c>
      <c r="Q284" s="16">
        <v>298</v>
      </c>
      <c r="R284" s="16">
        <f t="shared" si="95"/>
        <v>273</v>
      </c>
      <c r="S284" s="16">
        <f>+'[2]POAI 04 2025 AC'!AN262</f>
        <v>100</v>
      </c>
      <c r="T284" s="16">
        <v>22</v>
      </c>
      <c r="U284" s="16">
        <v>3</v>
      </c>
      <c r="V284" s="144"/>
      <c r="W284" s="145"/>
    </row>
    <row r="285" spans="1:23" ht="63.75">
      <c r="A285" s="157"/>
      <c r="B285" s="8" t="s">
        <v>218</v>
      </c>
      <c r="C285" s="47" t="s">
        <v>61</v>
      </c>
      <c r="D285" s="9" t="s">
        <v>222</v>
      </c>
      <c r="E285" s="12">
        <v>0</v>
      </c>
      <c r="F285" s="27">
        <f t="shared" si="93"/>
        <v>0</v>
      </c>
      <c r="G285" s="27"/>
      <c r="H285" s="12" t="s">
        <v>72</v>
      </c>
      <c r="I285" s="29">
        <f>+'[1]PIND 2025'!O264</f>
        <v>0</v>
      </c>
      <c r="J285" s="11"/>
      <c r="K285" s="14" t="s">
        <v>23</v>
      </c>
      <c r="L285" s="15"/>
      <c r="M285" s="14" t="s">
        <v>23</v>
      </c>
      <c r="N285" s="15"/>
      <c r="O285" s="14" t="s">
        <v>23</v>
      </c>
      <c r="P285" s="16">
        <f t="shared" si="94"/>
        <v>0</v>
      </c>
      <c r="Q285" s="16">
        <v>0</v>
      </c>
      <c r="R285" s="16">
        <f t="shared" si="95"/>
        <v>0</v>
      </c>
      <c r="S285" s="16">
        <f>+'[2]POAI 04 2025 AC'!AN263</f>
        <v>0</v>
      </c>
      <c r="T285" s="16"/>
      <c r="U285" s="16"/>
      <c r="V285" s="144"/>
      <c r="W285" s="145"/>
    </row>
    <row r="286" spans="1:23" ht="63.75">
      <c r="A286" s="157"/>
      <c r="B286" s="8" t="s">
        <v>218</v>
      </c>
      <c r="C286" s="47" t="s">
        <v>62</v>
      </c>
      <c r="D286" s="9" t="s">
        <v>222</v>
      </c>
      <c r="E286" s="12">
        <v>0</v>
      </c>
      <c r="F286" s="27">
        <f t="shared" si="93"/>
        <v>0</v>
      </c>
      <c r="G286" s="27"/>
      <c r="H286" s="12" t="s">
        <v>72</v>
      </c>
      <c r="I286" s="29">
        <f>+'[1]PIND 2025'!O265</f>
        <v>0</v>
      </c>
      <c r="J286" s="11"/>
      <c r="K286" s="14" t="s">
        <v>23</v>
      </c>
      <c r="L286" s="15"/>
      <c r="M286" s="14" t="s">
        <v>23</v>
      </c>
      <c r="N286" s="15"/>
      <c r="O286" s="14" t="s">
        <v>23</v>
      </c>
      <c r="P286" s="16">
        <f t="shared" si="94"/>
        <v>0</v>
      </c>
      <c r="Q286" s="16">
        <v>0</v>
      </c>
      <c r="R286" s="16">
        <f t="shared" si="95"/>
        <v>0</v>
      </c>
      <c r="S286" s="16">
        <f>+'[2]POAI 04 2025 AC'!AN264</f>
        <v>0</v>
      </c>
      <c r="T286" s="16"/>
      <c r="U286" s="16"/>
      <c r="V286" s="144"/>
      <c r="W286" s="145"/>
    </row>
    <row r="287" spans="1:23" ht="63.75">
      <c r="A287" s="157"/>
      <c r="B287" s="8" t="s">
        <v>218</v>
      </c>
      <c r="C287" s="47" t="s">
        <v>63</v>
      </c>
      <c r="D287" s="9" t="s">
        <v>222</v>
      </c>
      <c r="E287" s="12">
        <v>1</v>
      </c>
      <c r="F287" s="27">
        <f t="shared" si="93"/>
        <v>2</v>
      </c>
      <c r="G287" s="27">
        <v>1</v>
      </c>
      <c r="H287" s="12" t="s">
        <v>72</v>
      </c>
      <c r="I287" s="29">
        <f>+'[1]PIND 2025'!O266</f>
        <v>2</v>
      </c>
      <c r="J287" s="11">
        <f>+I287/G287</f>
        <v>2</v>
      </c>
      <c r="K287" s="14" t="str">
        <f t="shared" ref="K287:K308" si="102">IF(J287&lt;=20%,"MUY BAJO",IF(AND(J287&gt;20%,J287&lt;=40%),"BAJO",IF(AND(J287&gt;40%,J287&lt;=60%),"MEDIO",IF(AND(J287&gt;60%,J287&lt;=80%),"ALTO","MUY ALTO"))))</f>
        <v>MUY ALTO</v>
      </c>
      <c r="L287" s="15">
        <f>+P287/Q287</f>
        <v>0</v>
      </c>
      <c r="M287" s="14" t="str">
        <f>IF(L287&lt;=20%,"MUY BAJO",IF(AND(L287&gt;20%,L287&lt;=40%),"BAJO",IF(AND(L287&gt;40%,L287&lt;=60%),"MEDIO",IF(AND(L287&gt;60%,L287&lt;=80%),"ALTO","MUY ALTO"))))</f>
        <v>MUY BAJO</v>
      </c>
      <c r="N287" s="15">
        <f>+J287*L287</f>
        <v>0</v>
      </c>
      <c r="O287" s="14" t="str">
        <f>IF(N287&lt;=20%,"MUY BAJO",IF(AND(N287&gt;20%,N287&lt;=40%),"BAJO",IF(AND(N287&gt;40%,N287&lt;=60%),"MEDIO",IF(AND(N287&gt;60%,N287&lt;=80%),"ALTO","MUY ALTO"))))</f>
        <v>MUY BAJO</v>
      </c>
      <c r="P287" s="16">
        <f t="shared" si="94"/>
        <v>0</v>
      </c>
      <c r="Q287" s="16">
        <v>2</v>
      </c>
      <c r="R287" s="16">
        <f t="shared" si="95"/>
        <v>2</v>
      </c>
      <c r="S287" s="16">
        <f>+'[2]POAI 04 2025 AC'!AN265</f>
        <v>2</v>
      </c>
      <c r="T287" s="16"/>
      <c r="U287" s="16"/>
      <c r="V287" s="144"/>
      <c r="W287" s="145"/>
    </row>
    <row r="288" spans="1:23" ht="63.75">
      <c r="A288" s="157"/>
      <c r="B288" s="8" t="s">
        <v>218</v>
      </c>
      <c r="C288" s="47" t="s">
        <v>20</v>
      </c>
      <c r="D288" s="9" t="s">
        <v>223</v>
      </c>
      <c r="E288" s="12">
        <v>6</v>
      </c>
      <c r="F288" s="27">
        <f t="shared" si="93"/>
        <v>12</v>
      </c>
      <c r="G288" s="27">
        <v>6</v>
      </c>
      <c r="H288" s="12" t="s">
        <v>22</v>
      </c>
      <c r="I288" s="29">
        <f>+'[1]PIND 2025'!O267</f>
        <v>4</v>
      </c>
      <c r="J288" s="11">
        <f>+I288/G288</f>
        <v>0.66666666666666663</v>
      </c>
      <c r="K288" s="14" t="str">
        <f t="shared" si="102"/>
        <v>ALTO</v>
      </c>
      <c r="L288" s="15">
        <f>+P288/Q288</f>
        <v>0.28999999999999998</v>
      </c>
      <c r="M288" s="14" t="str">
        <f>IF(L288&lt;=20%,"MUY BAJO",IF(AND(L288&gt;20%,L288&lt;=40%),"BAJO",IF(AND(L288&gt;40%,L288&lt;=60%),"MEDIO",IF(AND(L288&gt;60%,L288&lt;=80%),"ALTO","MUY ALTO"))))</f>
        <v>BAJO</v>
      </c>
      <c r="N288" s="15">
        <f>+J288*L288</f>
        <v>0.1933333333333333</v>
      </c>
      <c r="O288" s="14" t="str">
        <f>IF(N288&lt;=20%,"MUY BAJO",IF(AND(N288&gt;20%,N288&lt;=40%),"BAJO",IF(AND(N288&gt;40%,N288&lt;=60%),"MEDIO",IF(AND(N288&gt;60%,N288&lt;=80%),"ALTO","MUY ALTO"))))</f>
        <v>MUY BAJO</v>
      </c>
      <c r="P288" s="16">
        <f t="shared" si="94"/>
        <v>87</v>
      </c>
      <c r="Q288" s="16">
        <v>300</v>
      </c>
      <c r="R288" s="16">
        <f t="shared" si="95"/>
        <v>213</v>
      </c>
      <c r="S288" s="16">
        <f>+'[2]POAI 04 2025 AC'!AN266</f>
        <v>167</v>
      </c>
      <c r="T288" s="16">
        <v>19</v>
      </c>
      <c r="U288" s="16">
        <v>68</v>
      </c>
      <c r="V288" s="144"/>
      <c r="W288" s="145"/>
    </row>
    <row r="289" spans="1:24" ht="63.75">
      <c r="A289" s="157"/>
      <c r="B289" s="8" t="s">
        <v>218</v>
      </c>
      <c r="C289" s="47" t="s">
        <v>20</v>
      </c>
      <c r="D289" s="9" t="s">
        <v>224</v>
      </c>
      <c r="E289" s="12">
        <v>1</v>
      </c>
      <c r="F289" s="27">
        <f t="shared" si="93"/>
        <v>2</v>
      </c>
      <c r="G289" s="27">
        <v>1</v>
      </c>
      <c r="H289" s="12" t="s">
        <v>72</v>
      </c>
      <c r="I289" s="29">
        <f>+'[1]PIND 2025'!O268</f>
        <v>0</v>
      </c>
      <c r="J289" s="11">
        <f>+I289/G289</f>
        <v>0</v>
      </c>
      <c r="K289" s="14" t="str">
        <f t="shared" si="102"/>
        <v>MUY BAJO</v>
      </c>
      <c r="L289" s="15"/>
      <c r="M289" s="14" t="s">
        <v>23</v>
      </c>
      <c r="N289" s="15"/>
      <c r="O289" s="14" t="s">
        <v>23</v>
      </c>
      <c r="P289" s="16">
        <f t="shared" si="94"/>
        <v>0</v>
      </c>
      <c r="Q289" s="16">
        <v>0</v>
      </c>
      <c r="R289" s="16">
        <f t="shared" si="95"/>
        <v>0</v>
      </c>
      <c r="S289" s="16">
        <f>+'[2]POAI 04 2025 AC'!AN267</f>
        <v>4</v>
      </c>
      <c r="T289" s="16"/>
      <c r="U289" s="16"/>
      <c r="V289" s="144"/>
      <c r="W289" s="145"/>
    </row>
    <row r="290" spans="1:24" s="159" customFormat="1" ht="63.75">
      <c r="A290" s="160"/>
      <c r="B290" s="164" t="s">
        <v>225</v>
      </c>
      <c r="C290" s="319" t="s">
        <v>20</v>
      </c>
      <c r="D290" s="320" t="s">
        <v>226</v>
      </c>
      <c r="E290" s="321">
        <v>2</v>
      </c>
      <c r="F290" s="325">
        <f t="shared" si="93"/>
        <v>4</v>
      </c>
      <c r="G290" s="325">
        <v>2</v>
      </c>
      <c r="H290" s="321" t="s">
        <v>72</v>
      </c>
      <c r="I290" s="324">
        <f>+'[1]PIND 2025'!O269</f>
        <v>0.33</v>
      </c>
      <c r="J290" s="323">
        <f>+I290/G290</f>
        <v>0.16500000000000001</v>
      </c>
      <c r="K290" s="153" t="str">
        <f t="shared" si="102"/>
        <v>MUY BAJO</v>
      </c>
      <c r="L290" s="15">
        <f>+P290/Q290</f>
        <v>0.25714285714285712</v>
      </c>
      <c r="M290" s="14" t="str">
        <f t="shared" ref="M290:M297" si="103">IF(L290&lt;=20%,"MUY BAJO",IF(AND(L290&gt;20%,L290&lt;=40%),"BAJO",IF(AND(L290&gt;40%,L290&lt;=60%),"MEDIO",IF(AND(L290&gt;60%,L290&lt;=80%),"ALTO","MUY ALTO"))))</f>
        <v>BAJO</v>
      </c>
      <c r="N290" s="15">
        <f>+J290*L290</f>
        <v>4.2428571428571427E-2</v>
      </c>
      <c r="O290" s="14" t="str">
        <f t="shared" ref="O290:O297" si="104">IF(N290&lt;=20%,"MUY BAJO",IF(AND(N290&gt;20%,N290&lt;=40%),"BAJO",IF(AND(N290&gt;40%,N290&lt;=60%),"MEDIO",IF(AND(N290&gt;60%,N290&lt;=80%),"ALTO","MUY ALTO"))))</f>
        <v>MUY BAJO</v>
      </c>
      <c r="P290" s="326">
        <f t="shared" si="94"/>
        <v>18</v>
      </c>
      <c r="Q290" s="327">
        <v>70</v>
      </c>
      <c r="R290" s="327">
        <f t="shared" si="95"/>
        <v>52</v>
      </c>
      <c r="S290" s="326">
        <f>+'[2]POAI 04 2025 AC'!AN268</f>
        <v>27</v>
      </c>
      <c r="T290" s="326">
        <v>2</v>
      </c>
      <c r="U290" s="326">
        <v>16</v>
      </c>
      <c r="V290" s="158"/>
      <c r="W290" s="161"/>
      <c r="X290" s="159" t="s">
        <v>449</v>
      </c>
    </row>
    <row r="291" spans="1:24" ht="51">
      <c r="A291" s="157"/>
      <c r="B291" s="17" t="s">
        <v>227</v>
      </c>
      <c r="C291" s="76"/>
      <c r="D291" s="18"/>
      <c r="E291" s="21"/>
      <c r="F291" s="91"/>
      <c r="G291" s="91"/>
      <c r="H291" s="21"/>
      <c r="I291" s="78"/>
      <c r="J291" s="20">
        <f>AVERAGE(J268:J290)</f>
        <v>0.54568434391893028</v>
      </c>
      <c r="K291" s="24" t="str">
        <f t="shared" si="102"/>
        <v>MEDIO</v>
      </c>
      <c r="L291" s="20">
        <f>AVERAGE(L268:L290)</f>
        <v>0.23060478072838719</v>
      </c>
      <c r="M291" s="14" t="str">
        <f t="shared" si="103"/>
        <v>BAJO</v>
      </c>
      <c r="N291" s="20">
        <f>AVERAGE(N268:N290)</f>
        <v>0.11838882147976118</v>
      </c>
      <c r="O291" s="14" t="str">
        <f t="shared" si="104"/>
        <v>MUY BAJO</v>
      </c>
      <c r="P291" s="25">
        <f t="shared" ref="P291:U291" si="105">SUM(P268:P290)</f>
        <v>999</v>
      </c>
      <c r="Q291" s="25">
        <f t="shared" si="105"/>
        <v>3160.8</v>
      </c>
      <c r="R291" s="25">
        <f t="shared" si="105"/>
        <v>2161.8000000000002</v>
      </c>
      <c r="S291" s="25">
        <f t="shared" si="105"/>
        <v>2499</v>
      </c>
      <c r="T291" s="25">
        <f t="shared" si="105"/>
        <v>425</v>
      </c>
      <c r="U291" s="25">
        <f t="shared" si="105"/>
        <v>574</v>
      </c>
      <c r="V291" s="144"/>
      <c r="W291" s="145"/>
    </row>
    <row r="292" spans="1:24" ht="25.5">
      <c r="A292" s="157"/>
      <c r="B292" s="8" t="s">
        <v>228</v>
      </c>
      <c r="C292" s="47" t="s">
        <v>20</v>
      </c>
      <c r="D292" s="9" t="s">
        <v>229</v>
      </c>
      <c r="E292" s="27">
        <v>3</v>
      </c>
      <c r="F292" s="27">
        <f t="shared" ref="F292:F297" si="106">+E292+G292</f>
        <v>4</v>
      </c>
      <c r="G292" s="27">
        <v>1</v>
      </c>
      <c r="H292" s="12" t="s">
        <v>22</v>
      </c>
      <c r="I292" s="29">
        <f>+'[1]PIND 2025'!O270</f>
        <v>0</v>
      </c>
      <c r="J292" s="11">
        <f t="shared" ref="J292:J297" si="107">+I292/G292</f>
        <v>0</v>
      </c>
      <c r="K292" s="14" t="str">
        <f t="shared" si="102"/>
        <v>MUY BAJO</v>
      </c>
      <c r="L292" s="15">
        <f t="shared" ref="L292:L297" si="108">+P292/Q292</f>
        <v>1.6666666666666668E-3</v>
      </c>
      <c r="M292" s="14" t="str">
        <f t="shared" si="103"/>
        <v>MUY BAJO</v>
      </c>
      <c r="N292" s="15">
        <f t="shared" ref="N292:N297" si="109">+J292*L292</f>
        <v>0</v>
      </c>
      <c r="O292" s="14" t="str">
        <f t="shared" si="104"/>
        <v>MUY BAJO</v>
      </c>
      <c r="P292" s="16">
        <f t="shared" ref="P292:P297" si="110">+U292+T292</f>
        <v>5</v>
      </c>
      <c r="Q292" s="16">
        <v>3000</v>
      </c>
      <c r="R292" s="16">
        <f t="shared" ref="R292:R297" si="111">+Q292-P292</f>
        <v>2995</v>
      </c>
      <c r="S292" s="16">
        <f>+'[2]POAI 04 2025 AC'!AN269</f>
        <v>20</v>
      </c>
      <c r="T292" s="16">
        <v>5</v>
      </c>
      <c r="U292" s="16"/>
      <c r="V292" s="144"/>
      <c r="W292" s="145"/>
    </row>
    <row r="293" spans="1:24" ht="76.5">
      <c r="A293" s="157"/>
      <c r="B293" s="8" t="s">
        <v>228</v>
      </c>
      <c r="C293" s="47" t="s">
        <v>20</v>
      </c>
      <c r="D293" s="9" t="s">
        <v>230</v>
      </c>
      <c r="E293" s="27">
        <v>29</v>
      </c>
      <c r="F293" s="27">
        <f t="shared" si="106"/>
        <v>33</v>
      </c>
      <c r="G293" s="27">
        <v>4</v>
      </c>
      <c r="H293" s="12" t="s">
        <v>22</v>
      </c>
      <c r="I293" s="29">
        <f>+'[1]PIND 2025'!O271</f>
        <v>4</v>
      </c>
      <c r="J293" s="11">
        <f t="shared" si="107"/>
        <v>1</v>
      </c>
      <c r="K293" s="14" t="str">
        <f t="shared" si="102"/>
        <v>MUY ALTO</v>
      </c>
      <c r="L293" s="15">
        <f t="shared" si="108"/>
        <v>6.8531250000000004</v>
      </c>
      <c r="M293" s="14" t="str">
        <f t="shared" si="103"/>
        <v>MUY ALTO</v>
      </c>
      <c r="N293" s="15">
        <f t="shared" si="109"/>
        <v>6.8531250000000004</v>
      </c>
      <c r="O293" s="14" t="str">
        <f t="shared" si="104"/>
        <v>MUY ALTO</v>
      </c>
      <c r="P293" s="16">
        <f t="shared" si="110"/>
        <v>4386</v>
      </c>
      <c r="Q293" s="16">
        <v>640</v>
      </c>
      <c r="R293" s="16">
        <f t="shared" si="111"/>
        <v>-3746</v>
      </c>
      <c r="S293" s="16">
        <v>5578</v>
      </c>
      <c r="T293" s="16">
        <v>3940</v>
      </c>
      <c r="U293" s="16">
        <v>446</v>
      </c>
      <c r="V293" s="144"/>
      <c r="W293" s="145"/>
    </row>
    <row r="294" spans="1:24" ht="38.25">
      <c r="A294" s="157"/>
      <c r="B294" s="8" t="s">
        <v>228</v>
      </c>
      <c r="C294" s="47" t="s">
        <v>20</v>
      </c>
      <c r="D294" s="9" t="s">
        <v>231</v>
      </c>
      <c r="E294" s="12">
        <v>0</v>
      </c>
      <c r="F294" s="27">
        <f t="shared" si="106"/>
        <v>1</v>
      </c>
      <c r="G294" s="27">
        <v>1</v>
      </c>
      <c r="H294" s="12" t="s">
        <v>41</v>
      </c>
      <c r="I294" s="29">
        <f>+'[1]PIND 2025'!O272</f>
        <v>0</v>
      </c>
      <c r="J294" s="11">
        <f t="shared" si="107"/>
        <v>0</v>
      </c>
      <c r="K294" s="14" t="str">
        <f t="shared" si="102"/>
        <v>MUY BAJO</v>
      </c>
      <c r="L294" s="15">
        <f t="shared" si="108"/>
        <v>0.09</v>
      </c>
      <c r="M294" s="14" t="str">
        <f t="shared" si="103"/>
        <v>MUY BAJO</v>
      </c>
      <c r="N294" s="15">
        <f t="shared" si="109"/>
        <v>0</v>
      </c>
      <c r="O294" s="14" t="str">
        <f t="shared" si="104"/>
        <v>MUY BAJO</v>
      </c>
      <c r="P294" s="16">
        <f t="shared" si="110"/>
        <v>18</v>
      </c>
      <c r="Q294" s="16">
        <v>200</v>
      </c>
      <c r="R294" s="16">
        <f t="shared" si="111"/>
        <v>182</v>
      </c>
      <c r="S294" s="16">
        <f>+'[2]POAI 04 2025 AC'!AN271</f>
        <v>20</v>
      </c>
      <c r="T294" s="16">
        <v>18</v>
      </c>
      <c r="U294" s="16"/>
      <c r="V294" s="144"/>
      <c r="W294" s="145"/>
    </row>
    <row r="295" spans="1:24" ht="76.5">
      <c r="A295" s="157"/>
      <c r="B295" s="8" t="s">
        <v>228</v>
      </c>
      <c r="C295" s="47" t="s">
        <v>20</v>
      </c>
      <c r="D295" s="9" t="s">
        <v>232</v>
      </c>
      <c r="E295" s="12">
        <v>4</v>
      </c>
      <c r="F295" s="27">
        <f t="shared" si="106"/>
        <v>7</v>
      </c>
      <c r="G295" s="27">
        <v>3</v>
      </c>
      <c r="H295" s="12" t="s">
        <v>22</v>
      </c>
      <c r="I295" s="29">
        <f>+'[1]PIND 2025'!O273</f>
        <v>17</v>
      </c>
      <c r="J295" s="11">
        <f t="shared" si="107"/>
        <v>5.666666666666667</v>
      </c>
      <c r="K295" s="14" t="str">
        <f t="shared" si="102"/>
        <v>MUY ALTO</v>
      </c>
      <c r="L295" s="15">
        <f t="shared" si="108"/>
        <v>1.0444444444444445</v>
      </c>
      <c r="M295" s="14" t="str">
        <f t="shared" si="103"/>
        <v>MUY ALTO</v>
      </c>
      <c r="N295" s="15">
        <f t="shared" si="109"/>
        <v>5.9185185185185194</v>
      </c>
      <c r="O295" s="14" t="str">
        <f t="shared" si="104"/>
        <v>MUY ALTO</v>
      </c>
      <c r="P295" s="16">
        <f t="shared" si="110"/>
        <v>47</v>
      </c>
      <c r="Q295" s="16">
        <v>45</v>
      </c>
      <c r="R295" s="16">
        <f t="shared" si="111"/>
        <v>-2</v>
      </c>
      <c r="S295" s="16">
        <f>+'[2]POAI 04 2025 AC'!AN272</f>
        <v>82</v>
      </c>
      <c r="T295" s="16">
        <v>31</v>
      </c>
      <c r="U295" s="16">
        <v>16</v>
      </c>
      <c r="V295" s="144"/>
      <c r="W295" s="145"/>
    </row>
    <row r="296" spans="1:24" ht="38.25">
      <c r="A296" s="157"/>
      <c r="B296" s="8" t="s">
        <v>228</v>
      </c>
      <c r="C296" s="47" t="s">
        <v>20</v>
      </c>
      <c r="D296" s="9" t="s">
        <v>233</v>
      </c>
      <c r="E296" s="12">
        <v>274</v>
      </c>
      <c r="F296" s="27">
        <f t="shared" si="106"/>
        <v>284</v>
      </c>
      <c r="G296" s="27">
        <v>10</v>
      </c>
      <c r="H296" s="12" t="s">
        <v>22</v>
      </c>
      <c r="I296" s="29">
        <f>+'[1]PIND 2025'!O274</f>
        <v>6</v>
      </c>
      <c r="J296" s="11">
        <f t="shared" si="107"/>
        <v>0.6</v>
      </c>
      <c r="K296" s="14" t="str">
        <f t="shared" si="102"/>
        <v>MEDIO</v>
      </c>
      <c r="L296" s="15">
        <f t="shared" si="108"/>
        <v>0.5625</v>
      </c>
      <c r="M296" s="14" t="str">
        <f t="shared" si="103"/>
        <v>MEDIO</v>
      </c>
      <c r="N296" s="15">
        <f t="shared" si="109"/>
        <v>0.33749999999999997</v>
      </c>
      <c r="O296" s="14" t="str">
        <f t="shared" si="104"/>
        <v>BAJO</v>
      </c>
      <c r="P296" s="16">
        <f t="shared" si="110"/>
        <v>9</v>
      </c>
      <c r="Q296" s="16">
        <v>16</v>
      </c>
      <c r="R296" s="16">
        <f t="shared" si="111"/>
        <v>7</v>
      </c>
      <c r="S296" s="16">
        <f>+'[2]POAI 04 2025 AC'!AN273</f>
        <v>22</v>
      </c>
      <c r="T296" s="16">
        <v>9</v>
      </c>
      <c r="U296" s="16"/>
      <c r="V296" s="144"/>
      <c r="W296" s="145"/>
    </row>
    <row r="297" spans="1:24" ht="51">
      <c r="A297" s="157"/>
      <c r="B297" s="8" t="s">
        <v>228</v>
      </c>
      <c r="C297" s="47" t="s">
        <v>20</v>
      </c>
      <c r="D297" s="9" t="s">
        <v>234</v>
      </c>
      <c r="E297" s="12">
        <v>2</v>
      </c>
      <c r="F297" s="27">
        <f t="shared" si="106"/>
        <v>3</v>
      </c>
      <c r="G297" s="27">
        <v>1</v>
      </c>
      <c r="H297" s="12" t="s">
        <v>22</v>
      </c>
      <c r="I297" s="29">
        <f>+'[1]PIND 2025'!O275</f>
        <v>0</v>
      </c>
      <c r="J297" s="11">
        <f t="shared" si="107"/>
        <v>0</v>
      </c>
      <c r="K297" s="14" t="str">
        <f t="shared" si="102"/>
        <v>MUY BAJO</v>
      </c>
      <c r="L297" s="15">
        <f t="shared" si="108"/>
        <v>0</v>
      </c>
      <c r="M297" s="14" t="str">
        <f t="shared" si="103"/>
        <v>MUY BAJO</v>
      </c>
      <c r="N297" s="15">
        <f t="shared" si="109"/>
        <v>0</v>
      </c>
      <c r="O297" s="14" t="str">
        <f t="shared" si="104"/>
        <v>MUY BAJO</v>
      </c>
      <c r="P297" s="16">
        <f t="shared" si="110"/>
        <v>0</v>
      </c>
      <c r="Q297" s="16">
        <v>200</v>
      </c>
      <c r="R297" s="16">
        <f t="shared" si="111"/>
        <v>200</v>
      </c>
      <c r="S297" s="16">
        <f>+'[2]POAI 04 2025 AC'!AN274</f>
        <v>20</v>
      </c>
      <c r="T297" s="16"/>
      <c r="U297" s="16"/>
      <c r="V297" s="144"/>
      <c r="W297" s="145"/>
    </row>
    <row r="298" spans="1:24" ht="38.25">
      <c r="A298" s="157"/>
      <c r="B298" s="17" t="s">
        <v>235</v>
      </c>
      <c r="C298" s="76"/>
      <c r="D298" s="18"/>
      <c r="E298" s="21"/>
      <c r="F298" s="91"/>
      <c r="G298" s="91"/>
      <c r="H298" s="21"/>
      <c r="I298" s="78"/>
      <c r="J298" s="20">
        <f>AVERAGE(J292:J297)</f>
        <v>1.211111111111111</v>
      </c>
      <c r="K298" s="24" t="str">
        <f t="shared" si="102"/>
        <v>MUY ALTO</v>
      </c>
      <c r="L298" s="20">
        <f>AVERAGE(L292:L297)</f>
        <v>1.4252893518518519</v>
      </c>
      <c r="M298" s="24"/>
      <c r="N298" s="20">
        <f>AVERAGE(N292:N297)</f>
        <v>2.1848572530864199</v>
      </c>
      <c r="O298" s="24"/>
      <c r="P298" s="25">
        <f t="shared" ref="P298:U298" si="112">SUM(P292:P297)</f>
        <v>4465</v>
      </c>
      <c r="Q298" s="25">
        <f t="shared" si="112"/>
        <v>4101</v>
      </c>
      <c r="R298" s="25">
        <f t="shared" si="112"/>
        <v>-364</v>
      </c>
      <c r="S298" s="25">
        <f t="shared" si="112"/>
        <v>5742</v>
      </c>
      <c r="T298" s="25">
        <f t="shared" si="112"/>
        <v>4003</v>
      </c>
      <c r="U298" s="25">
        <f t="shared" si="112"/>
        <v>462</v>
      </c>
      <c r="V298" s="144"/>
      <c r="W298" s="145"/>
    </row>
    <row r="299" spans="1:24" ht="63.75">
      <c r="A299" s="157"/>
      <c r="B299" s="8" t="s">
        <v>236</v>
      </c>
      <c r="C299" s="47" t="s">
        <v>20</v>
      </c>
      <c r="D299" s="9" t="s">
        <v>237</v>
      </c>
      <c r="E299" s="12">
        <v>3772</v>
      </c>
      <c r="F299" s="27">
        <f t="shared" ref="F299:F320" si="113">+E299+G299</f>
        <v>4772</v>
      </c>
      <c r="G299" s="27">
        <v>1000</v>
      </c>
      <c r="H299" s="12" t="s">
        <v>22</v>
      </c>
      <c r="I299" s="29">
        <f>+'[1]PIND 2025'!O276</f>
        <v>633</v>
      </c>
      <c r="J299" s="11">
        <f t="shared" ref="J299:J308" si="114">+I299/G299</f>
        <v>0.63300000000000001</v>
      </c>
      <c r="K299" s="14" t="str">
        <f t="shared" si="102"/>
        <v>ALTO</v>
      </c>
      <c r="L299" s="15">
        <f t="shared" ref="L299:L308" si="115">+P299/Q299</f>
        <v>0.3</v>
      </c>
      <c r="M299" s="14" t="str">
        <f t="shared" ref="M299:M308" si="116">IF(L299&lt;=20%,"MUY BAJO",IF(AND(L299&gt;20%,L299&lt;=40%),"BAJO",IF(AND(L299&gt;40%,L299&lt;=60%),"MEDIO",IF(AND(L299&gt;60%,L299&lt;=80%),"ALTO","MUY ALTO"))))</f>
        <v>BAJO</v>
      </c>
      <c r="N299" s="15">
        <f t="shared" ref="N299:N308" si="117">+J299*L299</f>
        <v>0.18989999999999999</v>
      </c>
      <c r="O299" s="14" t="str">
        <f t="shared" ref="O299:O308" si="118">IF(N299&lt;=20%,"MUY BAJO",IF(AND(N299&gt;20%,N299&lt;=40%),"BAJO",IF(AND(N299&gt;40%,N299&lt;=60%),"MEDIO",IF(AND(N299&gt;60%,N299&lt;=80%),"ALTO","MUY ALTO"))))</f>
        <v>MUY BAJO</v>
      </c>
      <c r="P299" s="16">
        <f t="shared" ref="P299:P320" si="119">+U299+T299</f>
        <v>24</v>
      </c>
      <c r="Q299" s="16">
        <v>80</v>
      </c>
      <c r="R299" s="16">
        <f t="shared" ref="R299:R320" si="120">+Q299-P299</f>
        <v>56</v>
      </c>
      <c r="S299" s="16">
        <f>+'[2]POAI 04 2025 AC'!AN275</f>
        <v>44</v>
      </c>
      <c r="T299" s="16">
        <v>13</v>
      </c>
      <c r="U299" s="16">
        <v>11</v>
      </c>
      <c r="V299" s="144"/>
      <c r="W299" s="145"/>
    </row>
    <row r="300" spans="1:24" s="174" customFormat="1" ht="51">
      <c r="A300" s="163"/>
      <c r="B300" s="164" t="s">
        <v>236</v>
      </c>
      <c r="C300" s="165" t="s">
        <v>59</v>
      </c>
      <c r="D300" s="166" t="s">
        <v>238</v>
      </c>
      <c r="E300" s="167">
        <v>281</v>
      </c>
      <c r="F300" s="331">
        <f t="shared" si="113"/>
        <v>296</v>
      </c>
      <c r="G300" s="331">
        <v>15</v>
      </c>
      <c r="H300" s="167" t="s">
        <v>22</v>
      </c>
      <c r="I300" s="168">
        <f>+'[1]PIND 2025'!O277</f>
        <v>3</v>
      </c>
      <c r="J300" s="169">
        <f t="shared" si="114"/>
        <v>0.2</v>
      </c>
      <c r="K300" s="170" t="str">
        <f t="shared" si="102"/>
        <v>MUY BAJO</v>
      </c>
      <c r="L300" s="15">
        <f t="shared" si="115"/>
        <v>0.24719101123595505</v>
      </c>
      <c r="M300" s="14" t="str">
        <f t="shared" si="116"/>
        <v>BAJO</v>
      </c>
      <c r="N300" s="15">
        <f t="shared" si="117"/>
        <v>4.9438202247191011E-2</v>
      </c>
      <c r="O300" s="14" t="str">
        <f t="shared" si="118"/>
        <v>MUY BAJO</v>
      </c>
      <c r="P300" s="171">
        <f t="shared" si="119"/>
        <v>22</v>
      </c>
      <c r="Q300" s="16">
        <v>89</v>
      </c>
      <c r="R300" s="16">
        <f t="shared" si="120"/>
        <v>67</v>
      </c>
      <c r="S300" s="171">
        <f>+'[2]POAI 04 2025 AC'!AN276</f>
        <v>122</v>
      </c>
      <c r="T300" s="171">
        <v>5</v>
      </c>
      <c r="U300" s="171">
        <v>17</v>
      </c>
      <c r="V300" s="172"/>
      <c r="W300" s="173"/>
      <c r="X300" s="174" t="s">
        <v>450</v>
      </c>
    </row>
    <row r="301" spans="1:24" ht="51">
      <c r="A301" s="157"/>
      <c r="B301" s="8" t="s">
        <v>236</v>
      </c>
      <c r="C301" s="47" t="s">
        <v>61</v>
      </c>
      <c r="D301" s="9" t="s">
        <v>238</v>
      </c>
      <c r="E301" s="12">
        <v>3</v>
      </c>
      <c r="F301" s="27">
        <f t="shared" si="113"/>
        <v>5</v>
      </c>
      <c r="G301" s="27">
        <v>2</v>
      </c>
      <c r="H301" s="12" t="s">
        <v>22</v>
      </c>
      <c r="I301" s="29">
        <f>+'[1]PIND 2025'!O278</f>
        <v>0</v>
      </c>
      <c r="J301" s="11">
        <f t="shared" si="114"/>
        <v>0</v>
      </c>
      <c r="K301" s="14" t="str">
        <f t="shared" si="102"/>
        <v>MUY BAJO</v>
      </c>
      <c r="L301" s="15">
        <f t="shared" si="115"/>
        <v>0</v>
      </c>
      <c r="M301" s="14" t="str">
        <f t="shared" si="116"/>
        <v>MUY BAJO</v>
      </c>
      <c r="N301" s="15">
        <f t="shared" si="117"/>
        <v>0</v>
      </c>
      <c r="O301" s="14" t="str">
        <f t="shared" si="118"/>
        <v>MUY BAJO</v>
      </c>
      <c r="P301" s="16">
        <f t="shared" si="119"/>
        <v>0</v>
      </c>
      <c r="Q301" s="16">
        <v>13</v>
      </c>
      <c r="R301" s="16">
        <f t="shared" si="120"/>
        <v>13</v>
      </c>
      <c r="S301" s="16">
        <f>+'[2]POAI 04 2025 AC'!AN277</f>
        <v>13</v>
      </c>
      <c r="T301" s="16"/>
      <c r="U301" s="16"/>
      <c r="V301" s="144"/>
      <c r="W301" s="145"/>
    </row>
    <row r="302" spans="1:24" ht="51">
      <c r="A302" s="157"/>
      <c r="B302" s="8" t="s">
        <v>236</v>
      </c>
      <c r="C302" s="47" t="s">
        <v>62</v>
      </c>
      <c r="D302" s="9" t="s">
        <v>238</v>
      </c>
      <c r="E302" s="12">
        <v>2</v>
      </c>
      <c r="F302" s="27">
        <f t="shared" si="113"/>
        <v>4</v>
      </c>
      <c r="G302" s="27">
        <v>2</v>
      </c>
      <c r="H302" s="12" t="s">
        <v>22</v>
      </c>
      <c r="I302" s="29">
        <f>+'[1]PIND 2025'!O279</f>
        <v>0</v>
      </c>
      <c r="J302" s="11">
        <f t="shared" si="114"/>
        <v>0</v>
      </c>
      <c r="K302" s="14" t="str">
        <f t="shared" si="102"/>
        <v>MUY BAJO</v>
      </c>
      <c r="L302" s="15">
        <f t="shared" si="115"/>
        <v>0</v>
      </c>
      <c r="M302" s="14" t="str">
        <f t="shared" si="116"/>
        <v>MUY BAJO</v>
      </c>
      <c r="N302" s="15">
        <f t="shared" si="117"/>
        <v>0</v>
      </c>
      <c r="O302" s="14" t="str">
        <f t="shared" si="118"/>
        <v>MUY BAJO</v>
      </c>
      <c r="P302" s="16">
        <f t="shared" si="119"/>
        <v>0</v>
      </c>
      <c r="Q302" s="16">
        <v>13</v>
      </c>
      <c r="R302" s="16">
        <f t="shared" si="120"/>
        <v>13</v>
      </c>
      <c r="S302" s="16">
        <f>+'[2]POAI 04 2025 AC'!AN278</f>
        <v>13</v>
      </c>
      <c r="T302" s="16"/>
      <c r="U302" s="16"/>
      <c r="V302" s="144"/>
      <c r="W302" s="145"/>
    </row>
    <row r="303" spans="1:24" ht="51">
      <c r="A303" s="157"/>
      <c r="B303" s="8" t="s">
        <v>236</v>
      </c>
      <c r="C303" s="47" t="s">
        <v>63</v>
      </c>
      <c r="D303" s="9" t="s">
        <v>238</v>
      </c>
      <c r="E303" s="12">
        <v>2</v>
      </c>
      <c r="F303" s="27">
        <f t="shared" si="113"/>
        <v>5</v>
      </c>
      <c r="G303" s="27">
        <v>3</v>
      </c>
      <c r="H303" s="12" t="s">
        <v>22</v>
      </c>
      <c r="I303" s="29">
        <f>+'[1]PIND 2025'!O280</f>
        <v>0</v>
      </c>
      <c r="J303" s="11">
        <f t="shared" si="114"/>
        <v>0</v>
      </c>
      <c r="K303" s="14" t="str">
        <f t="shared" si="102"/>
        <v>MUY BAJO</v>
      </c>
      <c r="L303" s="15">
        <f t="shared" si="115"/>
        <v>0</v>
      </c>
      <c r="M303" s="14" t="str">
        <f t="shared" si="116"/>
        <v>MUY BAJO</v>
      </c>
      <c r="N303" s="15">
        <f t="shared" si="117"/>
        <v>0</v>
      </c>
      <c r="O303" s="14" t="str">
        <f t="shared" si="118"/>
        <v>MUY BAJO</v>
      </c>
      <c r="P303" s="16">
        <f t="shared" si="119"/>
        <v>0</v>
      </c>
      <c r="Q303" s="16">
        <v>19.5</v>
      </c>
      <c r="R303" s="16">
        <f t="shared" si="120"/>
        <v>19.5</v>
      </c>
      <c r="S303" s="16">
        <f>+'[2]POAI 04 2025 AC'!AN279</f>
        <v>12</v>
      </c>
      <c r="T303" s="16"/>
      <c r="U303" s="16"/>
      <c r="V303" s="144"/>
      <c r="W303" s="145"/>
    </row>
    <row r="304" spans="1:24" s="159" customFormat="1" ht="51">
      <c r="A304" s="160"/>
      <c r="B304" s="164" t="s">
        <v>236</v>
      </c>
      <c r="C304" s="319" t="s">
        <v>59</v>
      </c>
      <c r="D304" s="320" t="s">
        <v>239</v>
      </c>
      <c r="E304" s="321">
        <v>161</v>
      </c>
      <c r="F304" s="325">
        <f t="shared" si="113"/>
        <v>165</v>
      </c>
      <c r="G304" s="325">
        <v>4</v>
      </c>
      <c r="H304" s="321" t="s">
        <v>22</v>
      </c>
      <c r="I304" s="322">
        <f>+'[1]PIND 2025'!O281</f>
        <v>0</v>
      </c>
      <c r="J304" s="323">
        <f t="shared" si="114"/>
        <v>0</v>
      </c>
      <c r="K304" s="153" t="str">
        <f t="shared" si="102"/>
        <v>MUY BAJO</v>
      </c>
      <c r="L304" s="15">
        <f t="shared" si="115"/>
        <v>6.5217391304347824E-2</v>
      </c>
      <c r="M304" s="14" t="str">
        <f t="shared" si="116"/>
        <v>MUY BAJO</v>
      </c>
      <c r="N304" s="15">
        <f t="shared" si="117"/>
        <v>0</v>
      </c>
      <c r="O304" s="14" t="str">
        <f t="shared" si="118"/>
        <v>MUY BAJO</v>
      </c>
      <c r="P304" s="326">
        <f t="shared" si="119"/>
        <v>3</v>
      </c>
      <c r="Q304" s="327">
        <v>46</v>
      </c>
      <c r="R304" s="327">
        <f t="shared" si="120"/>
        <v>43</v>
      </c>
      <c r="S304" s="326">
        <f>+'[2]POAI 04 2025 AC'!AN280</f>
        <v>61</v>
      </c>
      <c r="T304" s="326"/>
      <c r="U304" s="326">
        <v>3</v>
      </c>
      <c r="V304" s="158"/>
      <c r="W304" s="161"/>
    </row>
    <row r="305" spans="1:23" s="186" customFormat="1" ht="51">
      <c r="A305" s="175"/>
      <c r="B305" s="176" t="s">
        <v>236</v>
      </c>
      <c r="C305" s="177" t="s">
        <v>61</v>
      </c>
      <c r="D305" s="178" t="s">
        <v>239</v>
      </c>
      <c r="E305" s="179">
        <v>0</v>
      </c>
      <c r="F305" s="332">
        <f t="shared" si="113"/>
        <v>2</v>
      </c>
      <c r="G305" s="332">
        <v>2</v>
      </c>
      <c r="H305" s="179" t="s">
        <v>22</v>
      </c>
      <c r="I305" s="180">
        <f>+'[1]PIND 2025'!O282</f>
        <v>0</v>
      </c>
      <c r="J305" s="181">
        <f t="shared" si="114"/>
        <v>0</v>
      </c>
      <c r="K305" s="182" t="str">
        <f t="shared" si="102"/>
        <v>MUY BAJO</v>
      </c>
      <c r="L305" s="15">
        <f t="shared" si="115"/>
        <v>0</v>
      </c>
      <c r="M305" s="14" t="str">
        <f t="shared" si="116"/>
        <v>MUY BAJO</v>
      </c>
      <c r="N305" s="15">
        <f t="shared" si="117"/>
        <v>0</v>
      </c>
      <c r="O305" s="14" t="str">
        <f t="shared" si="118"/>
        <v>MUY BAJO</v>
      </c>
      <c r="P305" s="183">
        <f t="shared" si="119"/>
        <v>0</v>
      </c>
      <c r="Q305" s="16">
        <v>13</v>
      </c>
      <c r="R305" s="16">
        <f t="shared" si="120"/>
        <v>13</v>
      </c>
      <c r="S305" s="183">
        <f>+'[2]POAI 04 2025 AC'!AN281</f>
        <v>13</v>
      </c>
      <c r="T305" s="183"/>
      <c r="U305" s="183"/>
      <c r="V305" s="184"/>
      <c r="W305" s="185"/>
    </row>
    <row r="306" spans="1:23" s="186" customFormat="1" ht="51">
      <c r="A306" s="175"/>
      <c r="B306" s="176" t="s">
        <v>236</v>
      </c>
      <c r="C306" s="177" t="s">
        <v>62</v>
      </c>
      <c r="D306" s="178" t="s">
        <v>239</v>
      </c>
      <c r="E306" s="179">
        <v>0</v>
      </c>
      <c r="F306" s="332">
        <f t="shared" si="113"/>
        <v>2</v>
      </c>
      <c r="G306" s="332">
        <v>2</v>
      </c>
      <c r="H306" s="179" t="s">
        <v>22</v>
      </c>
      <c r="I306" s="180">
        <f>+'[1]PIND 2025'!O283</f>
        <v>0</v>
      </c>
      <c r="J306" s="181">
        <f t="shared" si="114"/>
        <v>0</v>
      </c>
      <c r="K306" s="182" t="str">
        <f t="shared" si="102"/>
        <v>MUY BAJO</v>
      </c>
      <c r="L306" s="15">
        <f t="shared" si="115"/>
        <v>0</v>
      </c>
      <c r="M306" s="14" t="str">
        <f t="shared" si="116"/>
        <v>MUY BAJO</v>
      </c>
      <c r="N306" s="15">
        <f t="shared" si="117"/>
        <v>0</v>
      </c>
      <c r="O306" s="14" t="str">
        <f t="shared" si="118"/>
        <v>MUY BAJO</v>
      </c>
      <c r="P306" s="183">
        <f t="shared" si="119"/>
        <v>0</v>
      </c>
      <c r="Q306" s="16">
        <v>13</v>
      </c>
      <c r="R306" s="16">
        <f t="shared" si="120"/>
        <v>13</v>
      </c>
      <c r="S306" s="183">
        <f>+'[2]POAI 04 2025 AC'!AN282</f>
        <v>13</v>
      </c>
      <c r="T306" s="183"/>
      <c r="U306" s="183"/>
      <c r="V306" s="184"/>
      <c r="W306" s="185"/>
    </row>
    <row r="307" spans="1:23" s="186" customFormat="1" ht="51">
      <c r="A307" s="175"/>
      <c r="B307" s="176" t="s">
        <v>236</v>
      </c>
      <c r="C307" s="177" t="s">
        <v>63</v>
      </c>
      <c r="D307" s="178" t="s">
        <v>239</v>
      </c>
      <c r="E307" s="179">
        <v>0</v>
      </c>
      <c r="F307" s="332">
        <f t="shared" si="113"/>
        <v>2</v>
      </c>
      <c r="G307" s="332">
        <v>2</v>
      </c>
      <c r="H307" s="179" t="s">
        <v>22</v>
      </c>
      <c r="I307" s="180">
        <f>+'[1]PIND 2025'!O284</f>
        <v>0</v>
      </c>
      <c r="J307" s="181">
        <f t="shared" si="114"/>
        <v>0</v>
      </c>
      <c r="K307" s="182" t="str">
        <f t="shared" si="102"/>
        <v>MUY BAJO</v>
      </c>
      <c r="L307" s="15">
        <f t="shared" si="115"/>
        <v>0</v>
      </c>
      <c r="M307" s="14" t="str">
        <f t="shared" si="116"/>
        <v>MUY BAJO</v>
      </c>
      <c r="N307" s="15">
        <f t="shared" si="117"/>
        <v>0</v>
      </c>
      <c r="O307" s="14" t="str">
        <f t="shared" si="118"/>
        <v>MUY BAJO</v>
      </c>
      <c r="P307" s="183">
        <f t="shared" si="119"/>
        <v>0</v>
      </c>
      <c r="Q307" s="16">
        <v>13</v>
      </c>
      <c r="R307" s="16">
        <f t="shared" si="120"/>
        <v>13</v>
      </c>
      <c r="S307" s="183">
        <f>+'[2]POAI 04 2025 AC'!AN283</f>
        <v>13</v>
      </c>
      <c r="T307" s="183"/>
      <c r="U307" s="183"/>
      <c r="V307" s="184"/>
      <c r="W307" s="185"/>
    </row>
    <row r="308" spans="1:23" ht="51">
      <c r="A308" s="157"/>
      <c r="B308" s="8" t="s">
        <v>236</v>
      </c>
      <c r="C308" s="47" t="s">
        <v>59</v>
      </c>
      <c r="D308" s="9" t="s">
        <v>240</v>
      </c>
      <c r="E308" s="12">
        <v>0</v>
      </c>
      <c r="F308" s="27">
        <f t="shared" si="113"/>
        <v>5</v>
      </c>
      <c r="G308" s="27">
        <v>5</v>
      </c>
      <c r="H308" s="12" t="s">
        <v>22</v>
      </c>
      <c r="I308" s="29">
        <f>+'[1]PIND 2025'!O285</f>
        <v>0</v>
      </c>
      <c r="J308" s="11">
        <f t="shared" si="114"/>
        <v>0</v>
      </c>
      <c r="K308" s="14" t="str">
        <f t="shared" si="102"/>
        <v>MUY BAJO</v>
      </c>
      <c r="L308" s="15">
        <f t="shared" si="115"/>
        <v>0.16923076923076924</v>
      </c>
      <c r="M308" s="14" t="str">
        <f t="shared" si="116"/>
        <v>MUY BAJO</v>
      </c>
      <c r="N308" s="15">
        <f t="shared" si="117"/>
        <v>0</v>
      </c>
      <c r="O308" s="14" t="str">
        <f t="shared" si="118"/>
        <v>MUY BAJO</v>
      </c>
      <c r="P308" s="16">
        <f t="shared" si="119"/>
        <v>11</v>
      </c>
      <c r="Q308" s="16">
        <v>65</v>
      </c>
      <c r="R308" s="16">
        <f t="shared" si="120"/>
        <v>54</v>
      </c>
      <c r="S308" s="16">
        <f>+'[2]POAI 04 2025 AC'!AN284</f>
        <v>65</v>
      </c>
      <c r="T308" s="16"/>
      <c r="U308" s="16">
        <v>11</v>
      </c>
      <c r="V308" s="144"/>
      <c r="W308" s="145"/>
    </row>
    <row r="309" spans="1:23" ht="51">
      <c r="A309" s="157"/>
      <c r="B309" s="8" t="s">
        <v>236</v>
      </c>
      <c r="C309" s="47" t="s">
        <v>59</v>
      </c>
      <c r="D309" s="9" t="s">
        <v>241</v>
      </c>
      <c r="E309" s="12">
        <v>3</v>
      </c>
      <c r="F309" s="27">
        <f t="shared" si="113"/>
        <v>3</v>
      </c>
      <c r="G309" s="27"/>
      <c r="H309" s="12" t="s">
        <v>22</v>
      </c>
      <c r="I309" s="29">
        <f>+'[1]PIND 2025'!O286</f>
        <v>0</v>
      </c>
      <c r="J309" s="11"/>
      <c r="K309" s="14" t="s">
        <v>23</v>
      </c>
      <c r="L309" s="15"/>
      <c r="M309" s="14" t="s">
        <v>23</v>
      </c>
      <c r="N309" s="15"/>
      <c r="O309" s="14" t="s">
        <v>23</v>
      </c>
      <c r="P309" s="16">
        <f t="shared" si="119"/>
        <v>0</v>
      </c>
      <c r="Q309" s="16">
        <v>0</v>
      </c>
      <c r="R309" s="16">
        <f t="shared" si="120"/>
        <v>0</v>
      </c>
      <c r="S309" s="16">
        <f>+'[2]POAI 04 2025 AC'!AN285</f>
        <v>0</v>
      </c>
      <c r="T309" s="16"/>
      <c r="U309" s="16"/>
      <c r="V309" s="144"/>
      <c r="W309" s="145"/>
    </row>
    <row r="310" spans="1:23" ht="51">
      <c r="A310" s="157"/>
      <c r="B310" s="8" t="s">
        <v>236</v>
      </c>
      <c r="C310" s="47" t="s">
        <v>59</v>
      </c>
      <c r="D310" s="9" t="s">
        <v>242</v>
      </c>
      <c r="E310" s="90">
        <v>165</v>
      </c>
      <c r="F310" s="27">
        <f t="shared" si="113"/>
        <v>181</v>
      </c>
      <c r="G310" s="27">
        <v>16</v>
      </c>
      <c r="H310" s="90" t="s">
        <v>22</v>
      </c>
      <c r="I310" s="29">
        <f>+'[1]PIND 2025'!O287</f>
        <v>5</v>
      </c>
      <c r="J310" s="11">
        <f t="shared" ref="J310:J320" si="121">+I310/G310</f>
        <v>0.3125</v>
      </c>
      <c r="K310" s="14" t="str">
        <f t="shared" ref="K310:K326" si="122">IF(J310&lt;=20%,"MUY BAJO",IF(AND(J310&gt;20%,J310&lt;=40%),"BAJO",IF(AND(J310&gt;40%,J310&lt;=60%),"MEDIO",IF(AND(J310&gt;60%,J310&lt;=80%),"ALTO","MUY ALTO"))))</f>
        <v>BAJO</v>
      </c>
      <c r="L310" s="15">
        <f t="shared" ref="L310:L320" si="123">+P310/Q310</f>
        <v>0.41248900615655232</v>
      </c>
      <c r="M310" s="14" t="str">
        <f t="shared" ref="M310:M326" si="124">IF(L310&lt;=20%,"MUY BAJO",IF(AND(L310&gt;20%,L310&lt;=40%),"BAJO",IF(AND(L310&gt;40%,L310&lt;=60%),"MEDIO",IF(AND(L310&gt;60%,L310&lt;=80%),"ALTO","MUY ALTO"))))</f>
        <v>MEDIO</v>
      </c>
      <c r="N310" s="15">
        <f t="shared" ref="N310:N320" si="125">+J310*L310</f>
        <v>0.1289028144239226</v>
      </c>
      <c r="O310" s="14" t="str">
        <f t="shared" ref="O310:O326" si="126">IF(N310&lt;=20%,"MUY BAJO",IF(AND(N310&gt;20%,N310&lt;=40%),"BAJO",IF(AND(N310&gt;40%,N310&lt;=60%),"MEDIO",IF(AND(N310&gt;60%,N310&lt;=80%),"ALTO","MUY ALTO"))))</f>
        <v>MUY BAJO</v>
      </c>
      <c r="P310" s="16">
        <f t="shared" si="119"/>
        <v>469</v>
      </c>
      <c r="Q310" s="16">
        <v>1137</v>
      </c>
      <c r="R310" s="16">
        <f t="shared" si="120"/>
        <v>668</v>
      </c>
      <c r="S310" s="16">
        <f>+'[2]POAI 04 2025 AC'!AN286</f>
        <v>754</v>
      </c>
      <c r="T310" s="16">
        <v>118</v>
      </c>
      <c r="U310" s="16">
        <v>351</v>
      </c>
      <c r="V310" s="144"/>
      <c r="W310" s="145"/>
    </row>
    <row r="311" spans="1:23" ht="51">
      <c r="A311" s="157"/>
      <c r="B311" s="8" t="s">
        <v>236</v>
      </c>
      <c r="C311" s="47" t="s">
        <v>61</v>
      </c>
      <c r="D311" s="9" t="s">
        <v>242</v>
      </c>
      <c r="E311" s="12">
        <v>3</v>
      </c>
      <c r="F311" s="27">
        <f t="shared" si="113"/>
        <v>4</v>
      </c>
      <c r="G311" s="27">
        <v>1</v>
      </c>
      <c r="H311" s="12" t="s">
        <v>22</v>
      </c>
      <c r="I311" s="29">
        <f>+'[1]PIND 2025'!O288</f>
        <v>0</v>
      </c>
      <c r="J311" s="11">
        <f t="shared" si="121"/>
        <v>0</v>
      </c>
      <c r="K311" s="14" t="str">
        <f t="shared" si="122"/>
        <v>MUY BAJO</v>
      </c>
      <c r="L311" s="15">
        <f t="shared" si="123"/>
        <v>0.53703703703703709</v>
      </c>
      <c r="M311" s="14" t="str">
        <f t="shared" si="124"/>
        <v>MEDIO</v>
      </c>
      <c r="N311" s="15">
        <f t="shared" si="125"/>
        <v>0</v>
      </c>
      <c r="O311" s="14" t="str">
        <f t="shared" si="126"/>
        <v>MUY BAJO</v>
      </c>
      <c r="P311" s="16">
        <f t="shared" si="119"/>
        <v>29</v>
      </c>
      <c r="Q311" s="16">
        <v>54</v>
      </c>
      <c r="R311" s="16">
        <f t="shared" si="120"/>
        <v>25</v>
      </c>
      <c r="S311" s="16">
        <f>+'[2]POAI 04 2025 AC'!AN287</f>
        <v>36</v>
      </c>
      <c r="T311" s="16">
        <v>17</v>
      </c>
      <c r="U311" s="16">
        <v>12</v>
      </c>
      <c r="V311" s="144"/>
      <c r="W311" s="145"/>
    </row>
    <row r="312" spans="1:23" ht="51">
      <c r="A312" s="157"/>
      <c r="B312" s="8" t="s">
        <v>236</v>
      </c>
      <c r="C312" s="47" t="s">
        <v>62</v>
      </c>
      <c r="D312" s="9" t="s">
        <v>242</v>
      </c>
      <c r="E312" s="12">
        <v>1</v>
      </c>
      <c r="F312" s="27">
        <f t="shared" si="113"/>
        <v>3</v>
      </c>
      <c r="G312" s="27">
        <v>2</v>
      </c>
      <c r="H312" s="12" t="s">
        <v>22</v>
      </c>
      <c r="I312" s="29">
        <f>+'[1]PIND 2025'!O289</f>
        <v>0</v>
      </c>
      <c r="J312" s="11">
        <f t="shared" si="121"/>
        <v>0</v>
      </c>
      <c r="K312" s="14" t="str">
        <f t="shared" si="122"/>
        <v>MUY BAJO</v>
      </c>
      <c r="L312" s="15">
        <f t="shared" si="123"/>
        <v>0.1111111111111111</v>
      </c>
      <c r="M312" s="14" t="str">
        <f t="shared" si="124"/>
        <v>MUY BAJO</v>
      </c>
      <c r="N312" s="15">
        <f t="shared" si="125"/>
        <v>0</v>
      </c>
      <c r="O312" s="14" t="str">
        <f t="shared" si="126"/>
        <v>MUY BAJO</v>
      </c>
      <c r="P312" s="16">
        <f t="shared" si="119"/>
        <v>12</v>
      </c>
      <c r="Q312" s="16">
        <v>108</v>
      </c>
      <c r="R312" s="16">
        <f t="shared" si="120"/>
        <v>96</v>
      </c>
      <c r="S312" s="16">
        <f>+'[2]POAI 04 2025 AC'!AN288</f>
        <v>12</v>
      </c>
      <c r="T312" s="16">
        <v>12</v>
      </c>
      <c r="U312" s="16"/>
      <c r="V312" s="144"/>
      <c r="W312" s="145"/>
    </row>
    <row r="313" spans="1:23" ht="51">
      <c r="A313" s="157"/>
      <c r="B313" s="8" t="s">
        <v>236</v>
      </c>
      <c r="C313" s="47" t="s">
        <v>63</v>
      </c>
      <c r="D313" s="9" t="s">
        <v>242</v>
      </c>
      <c r="E313" s="12">
        <v>4</v>
      </c>
      <c r="F313" s="27">
        <f t="shared" si="113"/>
        <v>7</v>
      </c>
      <c r="G313" s="27">
        <v>3</v>
      </c>
      <c r="H313" s="12" t="s">
        <v>22</v>
      </c>
      <c r="I313" s="29">
        <f>+'[1]PIND 2025'!O290</f>
        <v>0</v>
      </c>
      <c r="J313" s="11">
        <f t="shared" si="121"/>
        <v>0</v>
      </c>
      <c r="K313" s="14" t="str">
        <f t="shared" si="122"/>
        <v>MUY BAJO</v>
      </c>
      <c r="L313" s="15">
        <f t="shared" si="123"/>
        <v>0.35802469135802467</v>
      </c>
      <c r="M313" s="14" t="str">
        <f t="shared" si="124"/>
        <v>BAJO</v>
      </c>
      <c r="N313" s="15">
        <f t="shared" si="125"/>
        <v>0</v>
      </c>
      <c r="O313" s="14" t="str">
        <f t="shared" si="126"/>
        <v>MUY BAJO</v>
      </c>
      <c r="P313" s="16">
        <f t="shared" si="119"/>
        <v>58</v>
      </c>
      <c r="Q313" s="16">
        <v>162</v>
      </c>
      <c r="R313" s="16">
        <f t="shared" si="120"/>
        <v>104</v>
      </c>
      <c r="S313" s="16">
        <f>+'[2]POAI 04 2025 AC'!AN289</f>
        <v>65</v>
      </c>
      <c r="T313" s="16">
        <v>58</v>
      </c>
      <c r="U313" s="16"/>
      <c r="V313" s="144"/>
      <c r="W313" s="145"/>
    </row>
    <row r="314" spans="1:23" ht="51">
      <c r="A314" s="157"/>
      <c r="B314" s="8" t="s">
        <v>236</v>
      </c>
      <c r="C314" s="47" t="s">
        <v>20</v>
      </c>
      <c r="D314" s="9" t="s">
        <v>243</v>
      </c>
      <c r="E314" s="12">
        <v>4</v>
      </c>
      <c r="F314" s="27">
        <f t="shared" si="113"/>
        <v>8</v>
      </c>
      <c r="G314" s="27">
        <v>4</v>
      </c>
      <c r="H314" s="12" t="s">
        <v>72</v>
      </c>
      <c r="I314" s="29">
        <f>+'[1]PIND 2025'!O291</f>
        <v>3</v>
      </c>
      <c r="J314" s="11">
        <f t="shared" si="121"/>
        <v>0.75</v>
      </c>
      <c r="K314" s="14" t="str">
        <f t="shared" si="122"/>
        <v>ALTO</v>
      </c>
      <c r="L314" s="15">
        <f t="shared" si="123"/>
        <v>0.75</v>
      </c>
      <c r="M314" s="14" t="str">
        <f t="shared" si="124"/>
        <v>ALTO</v>
      </c>
      <c r="N314" s="15">
        <f t="shared" si="125"/>
        <v>0.5625</v>
      </c>
      <c r="O314" s="14" t="str">
        <f t="shared" si="126"/>
        <v>MEDIO</v>
      </c>
      <c r="P314" s="16">
        <f t="shared" si="119"/>
        <v>270</v>
      </c>
      <c r="Q314" s="16">
        <v>360</v>
      </c>
      <c r="R314" s="16">
        <f t="shared" si="120"/>
        <v>90</v>
      </c>
      <c r="S314" s="16">
        <f>+'[2]POAI 04 2025 AC'!AN290</f>
        <v>2387</v>
      </c>
      <c r="T314" s="16">
        <v>149</v>
      </c>
      <c r="U314" s="16">
        <v>121</v>
      </c>
      <c r="V314" s="144"/>
      <c r="W314" s="145"/>
    </row>
    <row r="315" spans="1:23" ht="63.75">
      <c r="A315" s="157"/>
      <c r="B315" s="8" t="s">
        <v>244</v>
      </c>
      <c r="C315" s="47" t="s">
        <v>20</v>
      </c>
      <c r="D315" s="9" t="s">
        <v>245</v>
      </c>
      <c r="E315" s="12">
        <v>65</v>
      </c>
      <c r="F315" s="27">
        <f t="shared" si="113"/>
        <v>67</v>
      </c>
      <c r="G315" s="27">
        <v>2</v>
      </c>
      <c r="H315" s="12" t="s">
        <v>22</v>
      </c>
      <c r="I315" s="29">
        <f>+'[1]PIND 2025'!O292</f>
        <v>1</v>
      </c>
      <c r="J315" s="11">
        <f t="shared" si="121"/>
        <v>0.5</v>
      </c>
      <c r="K315" s="14" t="str">
        <f t="shared" si="122"/>
        <v>MEDIO</v>
      </c>
      <c r="L315" s="15">
        <f t="shared" si="123"/>
        <v>15.796747967479675</v>
      </c>
      <c r="M315" s="14" t="str">
        <f t="shared" si="124"/>
        <v>MUY ALTO</v>
      </c>
      <c r="N315" s="15">
        <f t="shared" si="125"/>
        <v>7.8983739837398375</v>
      </c>
      <c r="O315" s="14" t="str">
        <f t="shared" si="126"/>
        <v>MUY ALTO</v>
      </c>
      <c r="P315" s="16">
        <f t="shared" si="119"/>
        <v>1943</v>
      </c>
      <c r="Q315" s="16">
        <v>123</v>
      </c>
      <c r="R315" s="16">
        <f t="shared" si="120"/>
        <v>-1820</v>
      </c>
      <c r="S315" s="16">
        <v>8202</v>
      </c>
      <c r="T315" s="16">
        <v>1240</v>
      </c>
      <c r="U315" s="16">
        <v>703</v>
      </c>
      <c r="V315" s="144"/>
      <c r="W315" s="145"/>
    </row>
    <row r="316" spans="1:23" ht="76.5">
      <c r="A316" s="157"/>
      <c r="B316" s="8" t="s">
        <v>246</v>
      </c>
      <c r="C316" s="47" t="s">
        <v>20</v>
      </c>
      <c r="D316" s="9" t="s">
        <v>247</v>
      </c>
      <c r="E316" s="27">
        <v>10</v>
      </c>
      <c r="F316" s="27">
        <f t="shared" si="113"/>
        <v>22</v>
      </c>
      <c r="G316" s="27">
        <v>12</v>
      </c>
      <c r="H316" s="12" t="s">
        <v>22</v>
      </c>
      <c r="I316" s="29">
        <f>+'[1]PIND 2025'!O293</f>
        <v>0</v>
      </c>
      <c r="J316" s="11">
        <f t="shared" si="121"/>
        <v>0</v>
      </c>
      <c r="K316" s="14" t="str">
        <f t="shared" si="122"/>
        <v>MUY BAJO</v>
      </c>
      <c r="L316" s="15">
        <f t="shared" si="123"/>
        <v>0</v>
      </c>
      <c r="M316" s="14" t="str">
        <f t="shared" si="124"/>
        <v>MUY BAJO</v>
      </c>
      <c r="N316" s="15">
        <f t="shared" si="125"/>
        <v>0</v>
      </c>
      <c r="O316" s="14" t="str">
        <f t="shared" si="126"/>
        <v>MUY BAJO</v>
      </c>
      <c r="P316" s="16">
        <f t="shared" si="119"/>
        <v>0</v>
      </c>
      <c r="Q316" s="16">
        <v>24</v>
      </c>
      <c r="R316" s="16">
        <f t="shared" si="120"/>
        <v>24</v>
      </c>
      <c r="S316" s="16">
        <f>+'[2]POAI 04 2025 AC'!AN292</f>
        <v>24</v>
      </c>
      <c r="T316" s="16"/>
      <c r="U316" s="16"/>
      <c r="V316" s="144"/>
      <c r="W316" s="145"/>
    </row>
    <row r="317" spans="1:23" ht="51">
      <c r="A317" s="157"/>
      <c r="B317" s="8" t="s">
        <v>246</v>
      </c>
      <c r="C317" s="47" t="s">
        <v>59</v>
      </c>
      <c r="D317" s="9" t="s">
        <v>248</v>
      </c>
      <c r="E317" s="27">
        <v>198</v>
      </c>
      <c r="F317" s="27">
        <f t="shared" si="113"/>
        <v>249</v>
      </c>
      <c r="G317" s="27">
        <v>51</v>
      </c>
      <c r="H317" s="12" t="s">
        <v>22</v>
      </c>
      <c r="I317" s="29">
        <f>+'[1]PIND 2025'!O294</f>
        <v>20</v>
      </c>
      <c r="J317" s="11">
        <f t="shared" si="121"/>
        <v>0.39215686274509803</v>
      </c>
      <c r="K317" s="14" t="str">
        <f t="shared" si="122"/>
        <v>BAJO</v>
      </c>
      <c r="L317" s="15">
        <f t="shared" si="123"/>
        <v>0.22443890274314215</v>
      </c>
      <c r="M317" s="14" t="str">
        <f t="shared" si="124"/>
        <v>BAJO</v>
      </c>
      <c r="N317" s="15">
        <f t="shared" si="125"/>
        <v>8.8015255977702808E-2</v>
      </c>
      <c r="O317" s="14" t="str">
        <f t="shared" si="126"/>
        <v>MUY BAJO</v>
      </c>
      <c r="P317" s="16">
        <f t="shared" si="119"/>
        <v>45</v>
      </c>
      <c r="Q317" s="16">
        <v>200.5</v>
      </c>
      <c r="R317" s="16">
        <f t="shared" si="120"/>
        <v>155.5</v>
      </c>
      <c r="S317" s="16">
        <f>+'[2]POAI 04 2025 AC'!AN293</f>
        <v>82</v>
      </c>
      <c r="T317" s="16">
        <v>21</v>
      </c>
      <c r="U317" s="16">
        <v>24</v>
      </c>
      <c r="V317" s="144"/>
      <c r="W317" s="145"/>
    </row>
    <row r="318" spans="1:23" ht="51">
      <c r="A318" s="157"/>
      <c r="B318" s="8" t="s">
        <v>246</v>
      </c>
      <c r="C318" s="47" t="s">
        <v>61</v>
      </c>
      <c r="D318" s="9" t="s">
        <v>248</v>
      </c>
      <c r="E318" s="27">
        <v>13</v>
      </c>
      <c r="F318" s="27">
        <f t="shared" si="113"/>
        <v>18</v>
      </c>
      <c r="G318" s="27">
        <v>5</v>
      </c>
      <c r="H318" s="12" t="s">
        <v>22</v>
      </c>
      <c r="I318" s="29">
        <f>+'[1]PIND 2025'!O295</f>
        <v>3</v>
      </c>
      <c r="J318" s="11">
        <f t="shared" si="121"/>
        <v>0.6</v>
      </c>
      <c r="K318" s="14" t="str">
        <f t="shared" si="122"/>
        <v>MEDIO</v>
      </c>
      <c r="L318" s="15">
        <f t="shared" si="123"/>
        <v>0</v>
      </c>
      <c r="M318" s="14" t="str">
        <f t="shared" si="124"/>
        <v>MUY BAJO</v>
      </c>
      <c r="N318" s="15">
        <f t="shared" si="125"/>
        <v>0</v>
      </c>
      <c r="O318" s="14" t="str">
        <f t="shared" si="126"/>
        <v>MUY BAJO</v>
      </c>
      <c r="P318" s="16">
        <f t="shared" si="119"/>
        <v>0</v>
      </c>
      <c r="Q318" s="16">
        <v>33</v>
      </c>
      <c r="R318" s="16">
        <f t="shared" si="120"/>
        <v>33</v>
      </c>
      <c r="S318" s="16">
        <f>+'[2]POAI 04 2025 AC'!AN294</f>
        <v>3</v>
      </c>
      <c r="T318" s="16"/>
      <c r="U318" s="16">
        <v>0</v>
      </c>
      <c r="V318" s="144"/>
      <c r="W318" s="145"/>
    </row>
    <row r="319" spans="1:23" ht="51">
      <c r="A319" s="157"/>
      <c r="B319" s="8" t="s">
        <v>246</v>
      </c>
      <c r="C319" s="47" t="s">
        <v>62</v>
      </c>
      <c r="D319" s="9" t="s">
        <v>248</v>
      </c>
      <c r="E319" s="27">
        <v>14</v>
      </c>
      <c r="F319" s="27">
        <f t="shared" si="113"/>
        <v>19</v>
      </c>
      <c r="G319" s="27">
        <v>5</v>
      </c>
      <c r="H319" s="12" t="s">
        <v>22</v>
      </c>
      <c r="I319" s="29">
        <f>+'[1]PIND 2025'!O296</f>
        <v>3</v>
      </c>
      <c r="J319" s="11">
        <f t="shared" si="121"/>
        <v>0.6</v>
      </c>
      <c r="K319" s="14" t="str">
        <f t="shared" si="122"/>
        <v>MEDIO</v>
      </c>
      <c r="L319" s="15">
        <f t="shared" si="123"/>
        <v>0</v>
      </c>
      <c r="M319" s="14" t="str">
        <f t="shared" si="124"/>
        <v>MUY BAJO</v>
      </c>
      <c r="N319" s="15">
        <f t="shared" si="125"/>
        <v>0</v>
      </c>
      <c r="O319" s="14" t="str">
        <f t="shared" si="126"/>
        <v>MUY BAJO</v>
      </c>
      <c r="P319" s="16">
        <f t="shared" si="119"/>
        <v>0</v>
      </c>
      <c r="Q319" s="16">
        <v>33</v>
      </c>
      <c r="R319" s="16">
        <f t="shared" si="120"/>
        <v>33</v>
      </c>
      <c r="S319" s="16">
        <f>+'[2]POAI 04 2025 AC'!AN295</f>
        <v>3</v>
      </c>
      <c r="T319" s="16"/>
      <c r="U319" s="16">
        <v>0</v>
      </c>
      <c r="V319" s="144"/>
      <c r="W319" s="145"/>
    </row>
    <row r="320" spans="1:23" ht="51">
      <c r="A320" s="157"/>
      <c r="B320" s="8" t="s">
        <v>246</v>
      </c>
      <c r="C320" s="47" t="s">
        <v>63</v>
      </c>
      <c r="D320" s="9" t="s">
        <v>248</v>
      </c>
      <c r="E320" s="27">
        <v>15</v>
      </c>
      <c r="F320" s="27">
        <f t="shared" si="113"/>
        <v>22</v>
      </c>
      <c r="G320" s="27">
        <v>7</v>
      </c>
      <c r="H320" s="12" t="s">
        <v>22</v>
      </c>
      <c r="I320" s="29">
        <f>+'[1]PIND 2025'!O297</f>
        <v>3</v>
      </c>
      <c r="J320" s="11">
        <f t="shared" si="121"/>
        <v>0.42857142857142855</v>
      </c>
      <c r="K320" s="14" t="str">
        <f t="shared" si="122"/>
        <v>MEDIO</v>
      </c>
      <c r="L320" s="15">
        <f t="shared" si="123"/>
        <v>0</v>
      </c>
      <c r="M320" s="14" t="str">
        <f t="shared" si="124"/>
        <v>MUY BAJO</v>
      </c>
      <c r="N320" s="15">
        <f t="shared" si="125"/>
        <v>0</v>
      </c>
      <c r="O320" s="14" t="str">
        <f t="shared" si="126"/>
        <v>MUY BAJO</v>
      </c>
      <c r="P320" s="16">
        <f t="shared" si="119"/>
        <v>0</v>
      </c>
      <c r="Q320" s="16">
        <v>40</v>
      </c>
      <c r="R320" s="16">
        <f t="shared" si="120"/>
        <v>40</v>
      </c>
      <c r="S320" s="16">
        <f>+'[2]POAI 04 2025 AC'!AN296</f>
        <v>4</v>
      </c>
      <c r="T320" s="16">
        <v>0</v>
      </c>
      <c r="U320" s="16">
        <v>0</v>
      </c>
      <c r="V320" s="144"/>
      <c r="W320" s="145"/>
    </row>
    <row r="321" spans="1:23" ht="38.25">
      <c r="A321" s="157"/>
      <c r="B321" s="17" t="s">
        <v>249</v>
      </c>
      <c r="C321" s="76"/>
      <c r="D321" s="18"/>
      <c r="E321" s="91"/>
      <c r="F321" s="91"/>
      <c r="G321" s="91"/>
      <c r="H321" s="21"/>
      <c r="I321" s="78"/>
      <c r="J321" s="20">
        <f>AVERAGE(J299:J320)</f>
        <v>0.21029658530078699</v>
      </c>
      <c r="K321" s="24" t="str">
        <f t="shared" si="122"/>
        <v>BAJO</v>
      </c>
      <c r="L321" s="20">
        <f>AVERAGE(L299:L320)</f>
        <v>0.90340418512650544</v>
      </c>
      <c r="M321" s="14" t="str">
        <f t="shared" si="124"/>
        <v>MUY ALTO</v>
      </c>
      <c r="N321" s="20">
        <f>AVERAGE(N299:N320)</f>
        <v>0.42462525030422166</v>
      </c>
      <c r="O321" s="14" t="str">
        <f t="shared" si="126"/>
        <v>MEDIO</v>
      </c>
      <c r="P321" s="25">
        <f t="shared" ref="P321:U321" si="127">SUM(P299:P320)</f>
        <v>2886</v>
      </c>
      <c r="Q321" s="25">
        <f t="shared" si="127"/>
        <v>2639</v>
      </c>
      <c r="R321" s="25">
        <f t="shared" si="127"/>
        <v>-247</v>
      </c>
      <c r="S321" s="25">
        <f t="shared" si="127"/>
        <v>11941</v>
      </c>
      <c r="T321" s="25">
        <f t="shared" si="127"/>
        <v>1633</v>
      </c>
      <c r="U321" s="25">
        <f t="shared" si="127"/>
        <v>1253</v>
      </c>
      <c r="V321" s="144"/>
      <c r="W321" s="145"/>
    </row>
    <row r="322" spans="1:23" ht="51">
      <c r="A322" s="157"/>
      <c r="B322" s="8" t="s">
        <v>250</v>
      </c>
      <c r="C322" s="47" t="s">
        <v>59</v>
      </c>
      <c r="D322" s="9" t="s">
        <v>251</v>
      </c>
      <c r="E322" s="27">
        <v>119</v>
      </c>
      <c r="F322" s="27">
        <f t="shared" ref="F322:F357" si="128">+E322+G322</f>
        <v>129</v>
      </c>
      <c r="G322" s="27">
        <v>10</v>
      </c>
      <c r="H322" s="27" t="s">
        <v>22</v>
      </c>
      <c r="I322" s="29">
        <f>+'[1]PIND 2025'!O298</f>
        <v>30</v>
      </c>
      <c r="J322" s="11">
        <f>+I322/G322</f>
        <v>3</v>
      </c>
      <c r="K322" s="14" t="str">
        <f t="shared" si="122"/>
        <v>MUY ALTO</v>
      </c>
      <c r="L322" s="15">
        <f>+P322/Q322</f>
        <v>0.91333333333333333</v>
      </c>
      <c r="M322" s="14" t="str">
        <f t="shared" si="124"/>
        <v>MUY ALTO</v>
      </c>
      <c r="N322" s="15">
        <f>+J322*L322</f>
        <v>2.74</v>
      </c>
      <c r="O322" s="14" t="str">
        <f t="shared" si="126"/>
        <v>MUY ALTO</v>
      </c>
      <c r="P322" s="16">
        <f t="shared" ref="P322:P357" si="129">+U322+T322</f>
        <v>137</v>
      </c>
      <c r="Q322" s="16">
        <v>150</v>
      </c>
      <c r="R322" s="16">
        <f t="shared" ref="R322:R357" si="130">+Q322-P322</f>
        <v>13</v>
      </c>
      <c r="S322" s="16">
        <f>+'[2]POAI 04 2025 AC'!AN297</f>
        <v>223</v>
      </c>
      <c r="T322" s="16">
        <v>62</v>
      </c>
      <c r="U322" s="16">
        <v>75</v>
      </c>
      <c r="V322" s="144"/>
      <c r="W322" s="145"/>
    </row>
    <row r="323" spans="1:23" ht="51">
      <c r="A323" s="157"/>
      <c r="B323" s="8" t="s">
        <v>250</v>
      </c>
      <c r="C323" s="47" t="s">
        <v>61</v>
      </c>
      <c r="D323" s="9" t="s">
        <v>251</v>
      </c>
      <c r="E323" s="27">
        <v>29</v>
      </c>
      <c r="F323" s="27">
        <f t="shared" si="128"/>
        <v>30</v>
      </c>
      <c r="G323" s="27">
        <v>1</v>
      </c>
      <c r="H323" s="27" t="s">
        <v>22</v>
      </c>
      <c r="I323" s="29">
        <f>+'[1]PIND 2025'!O299</f>
        <v>0</v>
      </c>
      <c r="J323" s="11">
        <f>+I323/G323</f>
        <v>0</v>
      </c>
      <c r="K323" s="14" t="str">
        <f t="shared" si="122"/>
        <v>MUY BAJO</v>
      </c>
      <c r="L323" s="15">
        <f>+P323/Q323</f>
        <v>0.1</v>
      </c>
      <c r="M323" s="14" t="str">
        <f t="shared" si="124"/>
        <v>MUY BAJO</v>
      </c>
      <c r="N323" s="15">
        <f>+J323*L323</f>
        <v>0</v>
      </c>
      <c r="O323" s="14" t="str">
        <f t="shared" si="126"/>
        <v>MUY BAJO</v>
      </c>
      <c r="P323" s="16">
        <f t="shared" si="129"/>
        <v>2</v>
      </c>
      <c r="Q323" s="16">
        <v>20</v>
      </c>
      <c r="R323" s="16">
        <f t="shared" si="130"/>
        <v>18</v>
      </c>
      <c r="S323" s="16">
        <f>+'[2]POAI 04 2025 AC'!AN298</f>
        <v>20</v>
      </c>
      <c r="T323" s="16">
        <v>1</v>
      </c>
      <c r="U323" s="16">
        <v>1</v>
      </c>
      <c r="V323" s="144"/>
      <c r="W323" s="145"/>
    </row>
    <row r="324" spans="1:23" ht="51">
      <c r="A324" s="157"/>
      <c r="B324" s="8" t="s">
        <v>250</v>
      </c>
      <c r="C324" s="47" t="s">
        <v>62</v>
      </c>
      <c r="D324" s="9" t="s">
        <v>251</v>
      </c>
      <c r="E324" s="27">
        <v>5</v>
      </c>
      <c r="F324" s="27">
        <f t="shared" si="128"/>
        <v>6</v>
      </c>
      <c r="G324" s="27">
        <v>1</v>
      </c>
      <c r="H324" s="27" t="s">
        <v>22</v>
      </c>
      <c r="I324" s="29">
        <f>+'[1]PIND 2025'!O300</f>
        <v>0</v>
      </c>
      <c r="J324" s="11">
        <f>+I324/G324</f>
        <v>0</v>
      </c>
      <c r="K324" s="14" t="str">
        <f t="shared" si="122"/>
        <v>MUY BAJO</v>
      </c>
      <c r="L324" s="15">
        <f>+P324/Q324</f>
        <v>0.04</v>
      </c>
      <c r="M324" s="14" t="str">
        <f t="shared" si="124"/>
        <v>MUY BAJO</v>
      </c>
      <c r="N324" s="15">
        <f>+J324*L324</f>
        <v>0</v>
      </c>
      <c r="O324" s="14" t="str">
        <f t="shared" si="126"/>
        <v>MUY BAJO</v>
      </c>
      <c r="P324" s="16">
        <f t="shared" si="129"/>
        <v>1</v>
      </c>
      <c r="Q324" s="16">
        <v>25</v>
      </c>
      <c r="R324" s="16">
        <f t="shared" si="130"/>
        <v>24</v>
      </c>
      <c r="S324" s="16">
        <f>+'[2]POAI 04 2025 AC'!AN299</f>
        <v>20</v>
      </c>
      <c r="T324" s="16"/>
      <c r="U324" s="16">
        <v>1</v>
      </c>
      <c r="V324" s="144"/>
      <c r="W324" s="145"/>
    </row>
    <row r="325" spans="1:23" ht="51">
      <c r="A325" s="157"/>
      <c r="B325" s="8" t="s">
        <v>250</v>
      </c>
      <c r="C325" s="47" t="s">
        <v>63</v>
      </c>
      <c r="D325" s="9" t="s">
        <v>251</v>
      </c>
      <c r="E325" s="27">
        <v>12</v>
      </c>
      <c r="F325" s="27">
        <f t="shared" si="128"/>
        <v>14</v>
      </c>
      <c r="G325" s="27">
        <v>2</v>
      </c>
      <c r="H325" s="27" t="s">
        <v>22</v>
      </c>
      <c r="I325" s="29">
        <f>+'[1]PIND 2025'!O301</f>
        <v>7</v>
      </c>
      <c r="J325" s="11">
        <f>+I325/G325</f>
        <v>3.5</v>
      </c>
      <c r="K325" s="14" t="str">
        <f t="shared" si="122"/>
        <v>MUY ALTO</v>
      </c>
      <c r="L325" s="15">
        <f>+P325/Q325</f>
        <v>0.08</v>
      </c>
      <c r="M325" s="14" t="str">
        <f t="shared" si="124"/>
        <v>MUY BAJO</v>
      </c>
      <c r="N325" s="15">
        <f>+J325*L325</f>
        <v>0.28000000000000003</v>
      </c>
      <c r="O325" s="14" t="str">
        <f t="shared" si="126"/>
        <v>BAJO</v>
      </c>
      <c r="P325" s="16">
        <f t="shared" si="129"/>
        <v>4</v>
      </c>
      <c r="Q325" s="16">
        <v>50</v>
      </c>
      <c r="R325" s="16">
        <f t="shared" si="130"/>
        <v>46</v>
      </c>
      <c r="S325" s="16">
        <f>+'[2]POAI 04 2025 AC'!AN300</f>
        <v>10</v>
      </c>
      <c r="T325" s="16">
        <v>3</v>
      </c>
      <c r="U325" s="16">
        <v>1</v>
      </c>
      <c r="V325" s="144"/>
      <c r="W325" s="145"/>
    </row>
    <row r="326" spans="1:23" ht="51">
      <c r="A326" s="157"/>
      <c r="B326" s="8" t="s">
        <v>250</v>
      </c>
      <c r="C326" s="47" t="s">
        <v>59</v>
      </c>
      <c r="D326" s="9" t="s">
        <v>252</v>
      </c>
      <c r="E326" s="27">
        <v>0</v>
      </c>
      <c r="F326" s="27">
        <f t="shared" si="128"/>
        <v>2</v>
      </c>
      <c r="G326" s="27">
        <v>2</v>
      </c>
      <c r="H326" s="27" t="s">
        <v>22</v>
      </c>
      <c r="I326" s="29">
        <f>+'[1]PIND 2025'!O302</f>
        <v>2</v>
      </c>
      <c r="J326" s="11">
        <f>+I326/G326</f>
        <v>1</v>
      </c>
      <c r="K326" s="14" t="str">
        <f t="shared" si="122"/>
        <v>MUY ALTO</v>
      </c>
      <c r="L326" s="15">
        <f>+P326/Q326</f>
        <v>0.33333333333333331</v>
      </c>
      <c r="M326" s="14" t="str">
        <f t="shared" si="124"/>
        <v>BAJO</v>
      </c>
      <c r="N326" s="15">
        <f>+J326*L326</f>
        <v>0.33333333333333331</v>
      </c>
      <c r="O326" s="14" t="str">
        <f t="shared" si="126"/>
        <v>BAJO</v>
      </c>
      <c r="P326" s="16">
        <f t="shared" si="129"/>
        <v>10</v>
      </c>
      <c r="Q326" s="16">
        <v>30</v>
      </c>
      <c r="R326" s="16">
        <f t="shared" si="130"/>
        <v>20</v>
      </c>
      <c r="S326" s="16">
        <f>+'[2]POAI 04 2025 AC'!AN301</f>
        <v>30</v>
      </c>
      <c r="T326" s="16">
        <v>10</v>
      </c>
      <c r="U326" s="16"/>
      <c r="V326" s="144"/>
      <c r="W326" s="145"/>
    </row>
    <row r="327" spans="1:23" ht="51">
      <c r="A327" s="157"/>
      <c r="B327" s="8" t="s">
        <v>250</v>
      </c>
      <c r="C327" s="47" t="s">
        <v>61</v>
      </c>
      <c r="D327" s="9" t="s">
        <v>252</v>
      </c>
      <c r="E327" s="27">
        <v>0</v>
      </c>
      <c r="F327" s="27">
        <f t="shared" si="128"/>
        <v>0</v>
      </c>
      <c r="G327" s="27"/>
      <c r="H327" s="27" t="s">
        <v>22</v>
      </c>
      <c r="I327" s="29">
        <f>+'[1]PIND 2025'!O303</f>
        <v>0</v>
      </c>
      <c r="J327" s="11"/>
      <c r="K327" s="14" t="s">
        <v>23</v>
      </c>
      <c r="L327" s="15"/>
      <c r="M327" s="14" t="s">
        <v>23</v>
      </c>
      <c r="N327" s="15"/>
      <c r="O327" s="14" t="s">
        <v>23</v>
      </c>
      <c r="P327" s="16">
        <f t="shared" si="129"/>
        <v>0</v>
      </c>
      <c r="Q327" s="16">
        <v>0</v>
      </c>
      <c r="R327" s="16">
        <f t="shared" si="130"/>
        <v>0</v>
      </c>
      <c r="S327" s="16">
        <f>+'[2]POAI 04 2025 AC'!AN302</f>
        <v>0</v>
      </c>
      <c r="T327" s="16"/>
      <c r="U327" s="16"/>
      <c r="V327" s="144"/>
      <c r="W327" s="145"/>
    </row>
    <row r="328" spans="1:23" ht="51">
      <c r="A328" s="157"/>
      <c r="B328" s="8" t="s">
        <v>250</v>
      </c>
      <c r="C328" s="47" t="s">
        <v>62</v>
      </c>
      <c r="D328" s="9" t="s">
        <v>252</v>
      </c>
      <c r="E328" s="27">
        <v>0</v>
      </c>
      <c r="F328" s="27">
        <f t="shared" si="128"/>
        <v>0</v>
      </c>
      <c r="G328" s="27"/>
      <c r="H328" s="27" t="s">
        <v>22</v>
      </c>
      <c r="I328" s="29">
        <f>+'[1]PIND 2025'!O304</f>
        <v>0</v>
      </c>
      <c r="J328" s="11"/>
      <c r="K328" s="14" t="s">
        <v>23</v>
      </c>
      <c r="L328" s="15"/>
      <c r="M328" s="14" t="s">
        <v>23</v>
      </c>
      <c r="N328" s="15"/>
      <c r="O328" s="14" t="s">
        <v>23</v>
      </c>
      <c r="P328" s="16">
        <f t="shared" si="129"/>
        <v>0</v>
      </c>
      <c r="Q328" s="16">
        <v>0</v>
      </c>
      <c r="R328" s="16">
        <f t="shared" si="130"/>
        <v>0</v>
      </c>
      <c r="S328" s="16">
        <f>+'[2]POAI 04 2025 AC'!AN303</f>
        <v>0</v>
      </c>
      <c r="T328" s="16"/>
      <c r="U328" s="16"/>
      <c r="V328" s="144"/>
      <c r="W328" s="145"/>
    </row>
    <row r="329" spans="1:23" ht="51">
      <c r="A329" s="157"/>
      <c r="B329" s="8" t="s">
        <v>250</v>
      </c>
      <c r="C329" s="47" t="s">
        <v>63</v>
      </c>
      <c r="D329" s="9" t="s">
        <v>252</v>
      </c>
      <c r="E329" s="27">
        <v>0</v>
      </c>
      <c r="F329" s="27">
        <f t="shared" si="128"/>
        <v>1</v>
      </c>
      <c r="G329" s="27">
        <v>1</v>
      </c>
      <c r="H329" s="27" t="s">
        <v>22</v>
      </c>
      <c r="I329" s="29">
        <f>+'[1]PIND 2025'!O305</f>
        <v>1</v>
      </c>
      <c r="J329" s="11">
        <f t="shared" ref="J329:J340" si="131">+I329/G329</f>
        <v>1</v>
      </c>
      <c r="K329" s="14" t="str">
        <f t="shared" ref="K329:K340" si="132">IF(J329&lt;=20%,"MUY BAJO",IF(AND(J329&gt;20%,J329&lt;=40%),"BAJO",IF(AND(J329&gt;40%,J329&lt;=60%),"MEDIO",IF(AND(J329&gt;60%,J329&lt;=80%),"ALTO","MUY ALTO"))))</f>
        <v>MUY ALTO</v>
      </c>
      <c r="L329" s="15">
        <f t="shared" ref="L329:L340" si="133">+P329/Q329</f>
        <v>0.1875</v>
      </c>
      <c r="M329" s="14" t="str">
        <f t="shared" ref="M329:M340" si="134">IF(L329&lt;=20%,"MUY BAJO",IF(AND(L329&gt;20%,L329&lt;=40%),"BAJO",IF(AND(L329&gt;40%,L329&lt;=60%),"MEDIO",IF(AND(L329&gt;60%,L329&lt;=80%),"ALTO","MUY ALTO"))))</f>
        <v>MUY BAJO</v>
      </c>
      <c r="N329" s="15">
        <f t="shared" ref="N329:N340" si="135">+J329*L329</f>
        <v>0.1875</v>
      </c>
      <c r="O329" s="14" t="str">
        <f t="shared" ref="O329:O340" si="136">IF(N329&lt;=20%,"MUY BAJO",IF(AND(N329&gt;20%,N329&lt;=40%),"BAJO",IF(AND(N329&gt;40%,N329&lt;=60%),"MEDIO",IF(AND(N329&gt;60%,N329&lt;=80%),"ALTO","MUY ALTO"))))</f>
        <v>MUY BAJO</v>
      </c>
      <c r="P329" s="16">
        <f t="shared" si="129"/>
        <v>3</v>
      </c>
      <c r="Q329" s="16">
        <v>16</v>
      </c>
      <c r="R329" s="16">
        <f t="shared" si="130"/>
        <v>13</v>
      </c>
      <c r="S329" s="16">
        <f>+'[2]POAI 04 2025 AC'!AN304</f>
        <v>10</v>
      </c>
      <c r="T329" s="16">
        <v>3</v>
      </c>
      <c r="U329" s="16"/>
      <c r="V329" s="144"/>
      <c r="W329" s="145"/>
    </row>
    <row r="330" spans="1:23" ht="38.25">
      <c r="A330" s="157"/>
      <c r="B330" s="8" t="s">
        <v>250</v>
      </c>
      <c r="C330" s="47" t="s">
        <v>59</v>
      </c>
      <c r="D330" s="9" t="s">
        <v>253</v>
      </c>
      <c r="E330" s="27">
        <v>0</v>
      </c>
      <c r="F330" s="27">
        <f t="shared" si="128"/>
        <v>50</v>
      </c>
      <c r="G330" s="27">
        <v>50</v>
      </c>
      <c r="H330" s="27" t="s">
        <v>22</v>
      </c>
      <c r="I330" s="29">
        <f>+'[1]PIND 2025'!O306</f>
        <v>18</v>
      </c>
      <c r="J330" s="11">
        <f t="shared" si="131"/>
        <v>0.36</v>
      </c>
      <c r="K330" s="14" t="str">
        <f t="shared" si="132"/>
        <v>BAJO</v>
      </c>
      <c r="L330" s="15">
        <f t="shared" si="133"/>
        <v>0.3</v>
      </c>
      <c r="M330" s="14" t="str">
        <f t="shared" si="134"/>
        <v>BAJO</v>
      </c>
      <c r="N330" s="15">
        <f t="shared" si="135"/>
        <v>0.108</v>
      </c>
      <c r="O330" s="14" t="str">
        <f t="shared" si="136"/>
        <v>MUY BAJO</v>
      </c>
      <c r="P330" s="16">
        <f t="shared" si="129"/>
        <v>75</v>
      </c>
      <c r="Q330" s="16">
        <v>250</v>
      </c>
      <c r="R330" s="16">
        <f t="shared" si="130"/>
        <v>175</v>
      </c>
      <c r="S330" s="16">
        <v>123</v>
      </c>
      <c r="T330" s="16">
        <v>61</v>
      </c>
      <c r="U330" s="16">
        <v>14</v>
      </c>
      <c r="V330" s="144"/>
      <c r="W330" s="145"/>
    </row>
    <row r="331" spans="1:23" ht="38.25">
      <c r="A331" s="157"/>
      <c r="B331" s="8" t="s">
        <v>250</v>
      </c>
      <c r="C331" s="47" t="s">
        <v>61</v>
      </c>
      <c r="D331" s="9" t="s">
        <v>253</v>
      </c>
      <c r="E331" s="27">
        <v>0</v>
      </c>
      <c r="F331" s="27">
        <f t="shared" si="128"/>
        <v>1</v>
      </c>
      <c r="G331" s="27">
        <v>1</v>
      </c>
      <c r="H331" s="27" t="s">
        <v>22</v>
      </c>
      <c r="I331" s="29">
        <f>+'[1]PIND 2025'!O307</f>
        <v>0</v>
      </c>
      <c r="J331" s="11">
        <f t="shared" si="131"/>
        <v>0</v>
      </c>
      <c r="K331" s="14" t="str">
        <f t="shared" si="132"/>
        <v>MUY BAJO</v>
      </c>
      <c r="L331" s="15">
        <f t="shared" si="133"/>
        <v>0</v>
      </c>
      <c r="M331" s="14" t="str">
        <f t="shared" si="134"/>
        <v>MUY BAJO</v>
      </c>
      <c r="N331" s="15">
        <f t="shared" si="135"/>
        <v>0</v>
      </c>
      <c r="O331" s="14" t="str">
        <f t="shared" si="136"/>
        <v>MUY BAJO</v>
      </c>
      <c r="P331" s="16">
        <f t="shared" si="129"/>
        <v>0</v>
      </c>
      <c r="Q331" s="16">
        <v>5</v>
      </c>
      <c r="R331" s="16">
        <f t="shared" si="130"/>
        <v>5</v>
      </c>
      <c r="S331" s="16">
        <f>+'[2]POAI 04 2025 AC'!AN306</f>
        <v>5</v>
      </c>
      <c r="T331" s="16"/>
      <c r="U331" s="16"/>
      <c r="V331" s="144"/>
      <c r="W331" s="145"/>
    </row>
    <row r="332" spans="1:23" ht="38.25">
      <c r="A332" s="157"/>
      <c r="B332" s="8" t="s">
        <v>250</v>
      </c>
      <c r="C332" s="47" t="s">
        <v>62</v>
      </c>
      <c r="D332" s="9" t="s">
        <v>253</v>
      </c>
      <c r="E332" s="27">
        <v>0</v>
      </c>
      <c r="F332" s="27">
        <f t="shared" si="128"/>
        <v>1</v>
      </c>
      <c r="G332" s="27">
        <v>1</v>
      </c>
      <c r="H332" s="27" t="s">
        <v>22</v>
      </c>
      <c r="I332" s="29">
        <f>+'[1]PIND 2025'!O308</f>
        <v>0</v>
      </c>
      <c r="J332" s="11">
        <f t="shared" si="131"/>
        <v>0</v>
      </c>
      <c r="K332" s="14" t="str">
        <f t="shared" si="132"/>
        <v>MUY BAJO</v>
      </c>
      <c r="L332" s="15">
        <f t="shared" si="133"/>
        <v>0</v>
      </c>
      <c r="M332" s="14" t="str">
        <f t="shared" si="134"/>
        <v>MUY BAJO</v>
      </c>
      <c r="N332" s="15">
        <f t="shared" si="135"/>
        <v>0</v>
      </c>
      <c r="O332" s="14" t="str">
        <f t="shared" si="136"/>
        <v>MUY BAJO</v>
      </c>
      <c r="P332" s="16">
        <f t="shared" si="129"/>
        <v>0</v>
      </c>
      <c r="Q332" s="16">
        <v>5</v>
      </c>
      <c r="R332" s="16">
        <f t="shared" si="130"/>
        <v>5</v>
      </c>
      <c r="S332" s="16">
        <f>+'[2]POAI 04 2025 AC'!AN307</f>
        <v>5</v>
      </c>
      <c r="T332" s="16"/>
      <c r="U332" s="16"/>
      <c r="V332" s="144"/>
      <c r="W332" s="145"/>
    </row>
    <row r="333" spans="1:23" ht="38.25">
      <c r="A333" s="157"/>
      <c r="B333" s="8" t="s">
        <v>250</v>
      </c>
      <c r="C333" s="47" t="s">
        <v>63</v>
      </c>
      <c r="D333" s="9" t="s">
        <v>253</v>
      </c>
      <c r="E333" s="27">
        <v>0</v>
      </c>
      <c r="F333" s="27">
        <f t="shared" si="128"/>
        <v>10</v>
      </c>
      <c r="G333" s="27">
        <v>10</v>
      </c>
      <c r="H333" s="27" t="s">
        <v>22</v>
      </c>
      <c r="I333" s="29">
        <f>+'[1]PIND 2025'!O309</f>
        <v>3</v>
      </c>
      <c r="J333" s="11">
        <f t="shared" si="131"/>
        <v>0.3</v>
      </c>
      <c r="K333" s="14" t="str">
        <f t="shared" si="132"/>
        <v>BAJO</v>
      </c>
      <c r="L333" s="15">
        <f t="shared" si="133"/>
        <v>0</v>
      </c>
      <c r="M333" s="14" t="str">
        <f t="shared" si="134"/>
        <v>MUY BAJO</v>
      </c>
      <c r="N333" s="15">
        <f t="shared" si="135"/>
        <v>0</v>
      </c>
      <c r="O333" s="14" t="str">
        <f t="shared" si="136"/>
        <v>MUY BAJO</v>
      </c>
      <c r="P333" s="16">
        <f t="shared" si="129"/>
        <v>0</v>
      </c>
      <c r="Q333" s="16">
        <v>50</v>
      </c>
      <c r="R333" s="16">
        <f t="shared" si="130"/>
        <v>50</v>
      </c>
      <c r="S333" s="16">
        <f>+'[2]POAI 04 2025 AC'!AN308</f>
        <v>10</v>
      </c>
      <c r="T333" s="16"/>
      <c r="U333" s="16"/>
      <c r="V333" s="144"/>
      <c r="W333" s="145"/>
    </row>
    <row r="334" spans="1:23" ht="38.25">
      <c r="A334" s="157"/>
      <c r="B334" s="8" t="s">
        <v>250</v>
      </c>
      <c r="C334" s="47" t="s">
        <v>59</v>
      </c>
      <c r="D334" s="9" t="s">
        <v>254</v>
      </c>
      <c r="E334" s="27">
        <v>304</v>
      </c>
      <c r="F334" s="27">
        <f t="shared" si="128"/>
        <v>344</v>
      </c>
      <c r="G334" s="27">
        <v>40</v>
      </c>
      <c r="H334" s="27" t="s">
        <v>22</v>
      </c>
      <c r="I334" s="29">
        <f>+'[1]PIND 2025'!O310</f>
        <v>22</v>
      </c>
      <c r="J334" s="11">
        <f t="shared" si="131"/>
        <v>0.55000000000000004</v>
      </c>
      <c r="K334" s="14" t="str">
        <f t="shared" si="132"/>
        <v>MEDIO</v>
      </c>
      <c r="L334" s="15">
        <f t="shared" si="133"/>
        <v>0.26666666666666666</v>
      </c>
      <c r="M334" s="14" t="str">
        <f t="shared" si="134"/>
        <v>BAJO</v>
      </c>
      <c r="N334" s="15">
        <f t="shared" si="135"/>
        <v>0.14666666666666667</v>
      </c>
      <c r="O334" s="14" t="str">
        <f t="shared" si="136"/>
        <v>MUY BAJO</v>
      </c>
      <c r="P334" s="16">
        <f t="shared" si="129"/>
        <v>32</v>
      </c>
      <c r="Q334" s="16">
        <v>120</v>
      </c>
      <c r="R334" s="16">
        <f t="shared" si="130"/>
        <v>88</v>
      </c>
      <c r="S334" s="16">
        <v>131</v>
      </c>
      <c r="T334" s="16">
        <v>28</v>
      </c>
      <c r="U334" s="16">
        <v>4</v>
      </c>
      <c r="V334" s="144"/>
      <c r="W334" s="145"/>
    </row>
    <row r="335" spans="1:23" ht="38.25">
      <c r="A335" s="157"/>
      <c r="B335" s="8" t="s">
        <v>250</v>
      </c>
      <c r="C335" s="47" t="s">
        <v>61</v>
      </c>
      <c r="D335" s="9" t="s">
        <v>254</v>
      </c>
      <c r="E335" s="27">
        <v>11</v>
      </c>
      <c r="F335" s="27">
        <f t="shared" si="128"/>
        <v>16</v>
      </c>
      <c r="G335" s="27">
        <v>5</v>
      </c>
      <c r="H335" s="27" t="s">
        <v>22</v>
      </c>
      <c r="I335" s="29">
        <f>+'[1]PIND 2025'!O311</f>
        <v>0</v>
      </c>
      <c r="J335" s="11">
        <f t="shared" si="131"/>
        <v>0</v>
      </c>
      <c r="K335" s="14" t="str">
        <f t="shared" si="132"/>
        <v>MUY BAJO</v>
      </c>
      <c r="L335" s="15">
        <f t="shared" si="133"/>
        <v>0</v>
      </c>
      <c r="M335" s="14" t="str">
        <f t="shared" si="134"/>
        <v>MUY BAJO</v>
      </c>
      <c r="N335" s="15">
        <f t="shared" si="135"/>
        <v>0</v>
      </c>
      <c r="O335" s="14" t="str">
        <f t="shared" si="136"/>
        <v>MUY BAJO</v>
      </c>
      <c r="P335" s="16">
        <f t="shared" si="129"/>
        <v>0</v>
      </c>
      <c r="Q335" s="16">
        <v>15</v>
      </c>
      <c r="R335" s="16">
        <f t="shared" si="130"/>
        <v>15</v>
      </c>
      <c r="S335" s="16">
        <f>+'[2]POAI 04 2025 AC'!AN310</f>
        <v>15</v>
      </c>
      <c r="T335" s="16">
        <v>0</v>
      </c>
      <c r="U335" s="16"/>
      <c r="V335" s="144"/>
      <c r="W335" s="145"/>
    </row>
    <row r="336" spans="1:23" ht="38.25">
      <c r="A336" s="157"/>
      <c r="B336" s="8" t="s">
        <v>250</v>
      </c>
      <c r="C336" s="47" t="s">
        <v>62</v>
      </c>
      <c r="D336" s="9" t="s">
        <v>254</v>
      </c>
      <c r="E336" s="27">
        <v>5</v>
      </c>
      <c r="F336" s="27">
        <f t="shared" si="128"/>
        <v>10</v>
      </c>
      <c r="G336" s="27">
        <v>5</v>
      </c>
      <c r="H336" s="27" t="s">
        <v>22</v>
      </c>
      <c r="I336" s="29">
        <f>+'[1]PIND 2025'!O312</f>
        <v>0</v>
      </c>
      <c r="J336" s="11">
        <f t="shared" si="131"/>
        <v>0</v>
      </c>
      <c r="K336" s="14" t="str">
        <f t="shared" si="132"/>
        <v>MUY BAJO</v>
      </c>
      <c r="L336" s="15">
        <f t="shared" si="133"/>
        <v>0.2</v>
      </c>
      <c r="M336" s="14" t="str">
        <f t="shared" si="134"/>
        <v>MUY BAJO</v>
      </c>
      <c r="N336" s="15">
        <f t="shared" si="135"/>
        <v>0</v>
      </c>
      <c r="O336" s="14" t="str">
        <f t="shared" si="136"/>
        <v>MUY BAJO</v>
      </c>
      <c r="P336" s="16">
        <f t="shared" si="129"/>
        <v>3</v>
      </c>
      <c r="Q336" s="16">
        <v>15</v>
      </c>
      <c r="R336" s="16">
        <f t="shared" si="130"/>
        <v>12</v>
      </c>
      <c r="S336" s="16">
        <f>+'[2]POAI 04 2025 AC'!AN311</f>
        <v>15</v>
      </c>
      <c r="T336" s="16">
        <v>3</v>
      </c>
      <c r="U336" s="16"/>
      <c r="V336" s="144"/>
      <c r="W336" s="145"/>
    </row>
    <row r="337" spans="1:23" ht="38.25">
      <c r="A337" s="157"/>
      <c r="B337" s="8" t="s">
        <v>250</v>
      </c>
      <c r="C337" s="47" t="s">
        <v>63</v>
      </c>
      <c r="D337" s="9" t="s">
        <v>254</v>
      </c>
      <c r="E337" s="27">
        <v>17</v>
      </c>
      <c r="F337" s="27">
        <f t="shared" si="128"/>
        <v>27</v>
      </c>
      <c r="G337" s="27">
        <v>10</v>
      </c>
      <c r="H337" s="27" t="s">
        <v>22</v>
      </c>
      <c r="I337" s="29">
        <f>+'[1]PIND 2025'!O313</f>
        <v>7</v>
      </c>
      <c r="J337" s="11">
        <f t="shared" si="131"/>
        <v>0.7</v>
      </c>
      <c r="K337" s="14" t="str">
        <f t="shared" si="132"/>
        <v>ALTO</v>
      </c>
      <c r="L337" s="15">
        <f t="shared" si="133"/>
        <v>0.23333333333333334</v>
      </c>
      <c r="M337" s="14" t="str">
        <f t="shared" si="134"/>
        <v>BAJO</v>
      </c>
      <c r="N337" s="15">
        <f t="shared" si="135"/>
        <v>0.16333333333333333</v>
      </c>
      <c r="O337" s="14" t="str">
        <f t="shared" si="136"/>
        <v>MUY BAJO</v>
      </c>
      <c r="P337" s="16">
        <f t="shared" si="129"/>
        <v>7</v>
      </c>
      <c r="Q337" s="16">
        <v>30</v>
      </c>
      <c r="R337" s="16">
        <f t="shared" si="130"/>
        <v>23</v>
      </c>
      <c r="S337" s="16">
        <f>+'[2]POAI 04 2025 AC'!AN312</f>
        <v>10</v>
      </c>
      <c r="T337" s="16">
        <v>3</v>
      </c>
      <c r="U337" s="16">
        <v>4</v>
      </c>
      <c r="V337" s="144"/>
      <c r="W337" s="145"/>
    </row>
    <row r="338" spans="1:23" ht="38.25">
      <c r="A338" s="157"/>
      <c r="B338" s="8" t="s">
        <v>250</v>
      </c>
      <c r="C338" s="47" t="s">
        <v>20</v>
      </c>
      <c r="D338" s="9" t="s">
        <v>255</v>
      </c>
      <c r="E338" s="27">
        <v>10</v>
      </c>
      <c r="F338" s="27">
        <f t="shared" si="128"/>
        <v>16</v>
      </c>
      <c r="G338" s="27">
        <v>6</v>
      </c>
      <c r="H338" s="27" t="s">
        <v>22</v>
      </c>
      <c r="I338" s="29">
        <f>+'[1]PIND 2025'!O314</f>
        <v>3</v>
      </c>
      <c r="J338" s="11">
        <f t="shared" si="131"/>
        <v>0.5</v>
      </c>
      <c r="K338" s="14" t="str">
        <f t="shared" si="132"/>
        <v>MEDIO</v>
      </c>
      <c r="L338" s="15">
        <f t="shared" si="133"/>
        <v>0.6428571428571429</v>
      </c>
      <c r="M338" s="14" t="str">
        <f t="shared" si="134"/>
        <v>ALTO</v>
      </c>
      <c r="N338" s="15">
        <f t="shared" si="135"/>
        <v>0.32142857142857145</v>
      </c>
      <c r="O338" s="14" t="str">
        <f t="shared" si="136"/>
        <v>BAJO</v>
      </c>
      <c r="P338" s="16">
        <f t="shared" si="129"/>
        <v>90</v>
      </c>
      <c r="Q338" s="16">
        <v>140</v>
      </c>
      <c r="R338" s="16">
        <f t="shared" si="130"/>
        <v>50</v>
      </c>
      <c r="S338" s="16">
        <f>+'[2]POAI 04 2025 AC'!AN313</f>
        <v>100</v>
      </c>
      <c r="T338" s="16">
        <v>74</v>
      </c>
      <c r="U338" s="16">
        <v>16</v>
      </c>
      <c r="V338" s="144"/>
      <c r="W338" s="145"/>
    </row>
    <row r="339" spans="1:23" ht="63.75">
      <c r="A339" s="157"/>
      <c r="B339" s="8" t="s">
        <v>250</v>
      </c>
      <c r="C339" s="47" t="s">
        <v>20</v>
      </c>
      <c r="D339" s="9" t="s">
        <v>256</v>
      </c>
      <c r="E339" s="27">
        <v>26</v>
      </c>
      <c r="F339" s="27">
        <f t="shared" si="128"/>
        <v>41</v>
      </c>
      <c r="G339" s="27">
        <v>15</v>
      </c>
      <c r="H339" s="27" t="s">
        <v>72</v>
      </c>
      <c r="I339" s="29">
        <f>+'[1]PIND 2025'!O315</f>
        <v>13</v>
      </c>
      <c r="J339" s="11">
        <f t="shared" si="131"/>
        <v>0.8666666666666667</v>
      </c>
      <c r="K339" s="14" t="str">
        <f t="shared" si="132"/>
        <v>MUY ALTO</v>
      </c>
      <c r="L339" s="15">
        <f t="shared" si="133"/>
        <v>0.18888888888888888</v>
      </c>
      <c r="M339" s="14" t="str">
        <f t="shared" si="134"/>
        <v>MUY BAJO</v>
      </c>
      <c r="N339" s="15">
        <f t="shared" si="135"/>
        <v>0.16370370370370371</v>
      </c>
      <c r="O339" s="14" t="str">
        <f t="shared" si="136"/>
        <v>MUY BAJO</v>
      </c>
      <c r="P339" s="16">
        <f t="shared" si="129"/>
        <v>17</v>
      </c>
      <c r="Q339" s="16">
        <v>90</v>
      </c>
      <c r="R339" s="16">
        <f t="shared" si="130"/>
        <v>73</v>
      </c>
      <c r="S339" s="16">
        <f>+'[2]POAI 04 2025 AC'!AN314</f>
        <v>51</v>
      </c>
      <c r="T339" s="16">
        <v>6</v>
      </c>
      <c r="U339" s="16">
        <v>11</v>
      </c>
      <c r="V339" s="144"/>
      <c r="W339" s="145"/>
    </row>
    <row r="340" spans="1:23" ht="38.25">
      <c r="A340" s="157"/>
      <c r="B340" s="8" t="s">
        <v>250</v>
      </c>
      <c r="C340" s="47" t="s">
        <v>59</v>
      </c>
      <c r="D340" s="9" t="s">
        <v>257</v>
      </c>
      <c r="E340" s="27">
        <v>3</v>
      </c>
      <c r="F340" s="27">
        <f t="shared" si="128"/>
        <v>4</v>
      </c>
      <c r="G340" s="27">
        <v>1</v>
      </c>
      <c r="H340" s="27" t="s">
        <v>22</v>
      </c>
      <c r="I340" s="29">
        <f>+'[1]PIND 2025'!O316</f>
        <v>0</v>
      </c>
      <c r="J340" s="11">
        <f t="shared" si="131"/>
        <v>0</v>
      </c>
      <c r="K340" s="14" t="str">
        <f t="shared" si="132"/>
        <v>MUY BAJO</v>
      </c>
      <c r="L340" s="15">
        <f t="shared" si="133"/>
        <v>0</v>
      </c>
      <c r="M340" s="14" t="str">
        <f t="shared" si="134"/>
        <v>MUY BAJO</v>
      </c>
      <c r="N340" s="15">
        <f t="shared" si="135"/>
        <v>0</v>
      </c>
      <c r="O340" s="14" t="str">
        <f t="shared" si="136"/>
        <v>MUY BAJO</v>
      </c>
      <c r="P340" s="16">
        <f t="shared" si="129"/>
        <v>0</v>
      </c>
      <c r="Q340" s="16">
        <v>25</v>
      </c>
      <c r="R340" s="16">
        <f t="shared" si="130"/>
        <v>25</v>
      </c>
      <c r="S340" s="16">
        <f>+'[2]POAI 04 2025 AC'!AN315</f>
        <v>20</v>
      </c>
      <c r="T340" s="16"/>
      <c r="U340" s="16"/>
      <c r="V340" s="144"/>
      <c r="W340" s="145"/>
    </row>
    <row r="341" spans="1:23" ht="38.25">
      <c r="A341" s="157"/>
      <c r="B341" s="8" t="s">
        <v>250</v>
      </c>
      <c r="C341" s="47" t="s">
        <v>61</v>
      </c>
      <c r="D341" s="9" t="s">
        <v>257</v>
      </c>
      <c r="E341" s="27">
        <v>0</v>
      </c>
      <c r="F341" s="27">
        <f t="shared" si="128"/>
        <v>0</v>
      </c>
      <c r="G341" s="27"/>
      <c r="H341" s="27" t="s">
        <v>22</v>
      </c>
      <c r="I341" s="29">
        <f>+'[1]PIND 2025'!O317</f>
        <v>0</v>
      </c>
      <c r="J341" s="11"/>
      <c r="K341" s="14" t="s">
        <v>23</v>
      </c>
      <c r="L341" s="15"/>
      <c r="M341" s="14" t="s">
        <v>23</v>
      </c>
      <c r="N341" s="15"/>
      <c r="O341" s="14" t="s">
        <v>23</v>
      </c>
      <c r="P341" s="16">
        <f t="shared" si="129"/>
        <v>0</v>
      </c>
      <c r="Q341" s="16">
        <v>0</v>
      </c>
      <c r="R341" s="16">
        <f t="shared" si="130"/>
        <v>0</v>
      </c>
      <c r="S341" s="16">
        <f>+'[2]POAI 04 2025 AC'!AN316</f>
        <v>0</v>
      </c>
      <c r="T341" s="16"/>
      <c r="U341" s="16"/>
      <c r="V341" s="144"/>
      <c r="W341" s="145"/>
    </row>
    <row r="342" spans="1:23" ht="38.25">
      <c r="A342" s="157"/>
      <c r="B342" s="8" t="s">
        <v>250</v>
      </c>
      <c r="C342" s="47" t="s">
        <v>62</v>
      </c>
      <c r="D342" s="9" t="s">
        <v>257</v>
      </c>
      <c r="E342" s="27">
        <v>1</v>
      </c>
      <c r="F342" s="27">
        <f t="shared" si="128"/>
        <v>1</v>
      </c>
      <c r="G342" s="27"/>
      <c r="H342" s="27" t="s">
        <v>22</v>
      </c>
      <c r="I342" s="29">
        <f>+'[1]PIND 2025'!O318</f>
        <v>0</v>
      </c>
      <c r="J342" s="11"/>
      <c r="K342" s="14" t="s">
        <v>23</v>
      </c>
      <c r="L342" s="15"/>
      <c r="M342" s="14" t="s">
        <v>23</v>
      </c>
      <c r="N342" s="15"/>
      <c r="O342" s="14" t="s">
        <v>23</v>
      </c>
      <c r="P342" s="16">
        <f t="shared" si="129"/>
        <v>0</v>
      </c>
      <c r="Q342" s="16">
        <v>0</v>
      </c>
      <c r="R342" s="16">
        <f t="shared" si="130"/>
        <v>0</v>
      </c>
      <c r="S342" s="16">
        <f>+'[2]POAI 04 2025 AC'!AN317</f>
        <v>0</v>
      </c>
      <c r="T342" s="16"/>
      <c r="U342" s="16"/>
      <c r="V342" s="144"/>
      <c r="W342" s="145"/>
    </row>
    <row r="343" spans="1:23" ht="38.25">
      <c r="A343" s="157"/>
      <c r="B343" s="8" t="s">
        <v>250</v>
      </c>
      <c r="C343" s="47" t="s">
        <v>63</v>
      </c>
      <c r="D343" s="9" t="s">
        <v>257</v>
      </c>
      <c r="E343" s="27">
        <v>0</v>
      </c>
      <c r="F343" s="27">
        <f t="shared" si="128"/>
        <v>0</v>
      </c>
      <c r="G343" s="27"/>
      <c r="H343" s="27" t="s">
        <v>22</v>
      </c>
      <c r="I343" s="29">
        <f>+'[1]PIND 2025'!O319</f>
        <v>0</v>
      </c>
      <c r="J343" s="11"/>
      <c r="K343" s="14" t="s">
        <v>23</v>
      </c>
      <c r="L343" s="15"/>
      <c r="M343" s="14" t="s">
        <v>23</v>
      </c>
      <c r="N343" s="15"/>
      <c r="O343" s="14" t="s">
        <v>23</v>
      </c>
      <c r="P343" s="16">
        <f t="shared" si="129"/>
        <v>0</v>
      </c>
      <c r="Q343" s="16">
        <v>0</v>
      </c>
      <c r="R343" s="16">
        <f t="shared" si="130"/>
        <v>0</v>
      </c>
      <c r="S343" s="16">
        <f>+'[2]POAI 04 2025 AC'!AN318</f>
        <v>0</v>
      </c>
      <c r="T343" s="16"/>
      <c r="U343" s="16"/>
      <c r="V343" s="144"/>
      <c r="W343" s="145"/>
    </row>
    <row r="344" spans="1:23" ht="51">
      <c r="A344" s="157"/>
      <c r="B344" s="8" t="s">
        <v>250</v>
      </c>
      <c r="C344" s="47" t="s">
        <v>59</v>
      </c>
      <c r="D344" s="9" t="s">
        <v>258</v>
      </c>
      <c r="E344" s="27">
        <v>150</v>
      </c>
      <c r="F344" s="27">
        <f t="shared" si="128"/>
        <v>164</v>
      </c>
      <c r="G344" s="27">
        <v>14</v>
      </c>
      <c r="H344" s="27" t="s">
        <v>22</v>
      </c>
      <c r="I344" s="29">
        <f>+'[1]PIND 2025'!O320</f>
        <v>13</v>
      </c>
      <c r="J344" s="11">
        <f t="shared" ref="J344:J351" si="137">+I344/G344</f>
        <v>0.9285714285714286</v>
      </c>
      <c r="K344" s="14" t="str">
        <f t="shared" ref="K344:K351" si="138">IF(J344&lt;=20%,"MUY BAJO",IF(AND(J344&gt;20%,J344&lt;=40%),"BAJO",IF(AND(J344&gt;40%,J344&lt;=60%),"MEDIO",IF(AND(J344&gt;60%,J344&lt;=80%),"ALTO","MUY ALTO"))))</f>
        <v>MUY ALTO</v>
      </c>
      <c r="L344" s="15">
        <f t="shared" ref="L344:L354" si="139">+P344/Q344</f>
        <v>0.67567567567567566</v>
      </c>
      <c r="M344" s="14" t="str">
        <f t="shared" ref="M344:M354" si="140">IF(L344&lt;=20%,"MUY BAJO",IF(AND(L344&gt;20%,L344&lt;=40%),"BAJO",IF(AND(L344&gt;40%,L344&lt;=60%),"MEDIO",IF(AND(L344&gt;60%,L344&lt;=80%),"ALTO","MUY ALTO"))))</f>
        <v>ALTO</v>
      </c>
      <c r="N344" s="15">
        <f t="shared" ref="N344:N354" si="141">+J344*L344</f>
        <v>0.62741312741312738</v>
      </c>
      <c r="O344" s="14" t="str">
        <f t="shared" ref="O344:O354" si="142">IF(N344&lt;=20%,"MUY BAJO",IF(AND(N344&gt;20%,N344&lt;=40%),"BAJO",IF(AND(N344&gt;40%,N344&lt;=60%),"MEDIO",IF(AND(N344&gt;60%,N344&lt;=80%),"ALTO","MUY ALTO"))))</f>
        <v>ALTO</v>
      </c>
      <c r="P344" s="16">
        <f t="shared" si="129"/>
        <v>35</v>
      </c>
      <c r="Q344" s="16">
        <v>51.8</v>
      </c>
      <c r="R344" s="16">
        <f t="shared" si="130"/>
        <v>16.799999999999997</v>
      </c>
      <c r="S344" s="16">
        <f>+'[2]POAI 04 2025 AC'!AN319</f>
        <v>58</v>
      </c>
      <c r="T344" s="16">
        <v>31</v>
      </c>
      <c r="U344" s="16">
        <v>4</v>
      </c>
      <c r="V344" s="144"/>
      <c r="W344" s="145"/>
    </row>
    <row r="345" spans="1:23" ht="51">
      <c r="A345" s="157"/>
      <c r="B345" s="8" t="s">
        <v>250</v>
      </c>
      <c r="C345" s="47" t="s">
        <v>61</v>
      </c>
      <c r="D345" s="9" t="s">
        <v>258</v>
      </c>
      <c r="E345" s="27">
        <v>0</v>
      </c>
      <c r="F345" s="27">
        <f t="shared" si="128"/>
        <v>1</v>
      </c>
      <c r="G345" s="27">
        <v>1</v>
      </c>
      <c r="H345" s="27" t="s">
        <v>22</v>
      </c>
      <c r="I345" s="29">
        <f>+'[1]PIND 2025'!O321</f>
        <v>1</v>
      </c>
      <c r="J345" s="11">
        <f t="shared" si="137"/>
        <v>1</v>
      </c>
      <c r="K345" s="14" t="str">
        <f t="shared" si="138"/>
        <v>MUY ALTO</v>
      </c>
      <c r="L345" s="15">
        <f t="shared" si="139"/>
        <v>1.0810810810810809</v>
      </c>
      <c r="M345" s="14" t="str">
        <f t="shared" si="140"/>
        <v>MUY ALTO</v>
      </c>
      <c r="N345" s="15">
        <f t="shared" si="141"/>
        <v>1.0810810810810809</v>
      </c>
      <c r="O345" s="14" t="str">
        <f t="shared" si="142"/>
        <v>MUY ALTO</v>
      </c>
      <c r="P345" s="16">
        <f t="shared" si="129"/>
        <v>4</v>
      </c>
      <c r="Q345" s="16">
        <v>3.7</v>
      </c>
      <c r="R345" s="16">
        <f t="shared" si="130"/>
        <v>-0.29999999999999982</v>
      </c>
      <c r="S345" s="16">
        <f>+'[2]POAI 04 2025 AC'!AN320</f>
        <v>4</v>
      </c>
      <c r="T345" s="16">
        <v>4</v>
      </c>
      <c r="U345" s="16"/>
      <c r="V345" s="144"/>
      <c r="W345" s="145"/>
    </row>
    <row r="346" spans="1:23" ht="51">
      <c r="A346" s="157"/>
      <c r="B346" s="8" t="s">
        <v>250</v>
      </c>
      <c r="C346" s="47" t="s">
        <v>62</v>
      </c>
      <c r="D346" s="9" t="s">
        <v>258</v>
      </c>
      <c r="E346" s="27">
        <v>0</v>
      </c>
      <c r="F346" s="27">
        <f t="shared" si="128"/>
        <v>1</v>
      </c>
      <c r="G346" s="27">
        <v>1</v>
      </c>
      <c r="H346" s="27" t="s">
        <v>22</v>
      </c>
      <c r="I346" s="29">
        <f>+'[1]PIND 2025'!O322</f>
        <v>0</v>
      </c>
      <c r="J346" s="11">
        <f t="shared" si="137"/>
        <v>0</v>
      </c>
      <c r="K346" s="14" t="str">
        <f t="shared" si="138"/>
        <v>MUY BAJO</v>
      </c>
      <c r="L346" s="15">
        <f t="shared" si="139"/>
        <v>0</v>
      </c>
      <c r="M346" s="14" t="str">
        <f t="shared" si="140"/>
        <v>MUY BAJO</v>
      </c>
      <c r="N346" s="15">
        <f t="shared" si="141"/>
        <v>0</v>
      </c>
      <c r="O346" s="14" t="str">
        <f t="shared" si="142"/>
        <v>MUY BAJO</v>
      </c>
      <c r="P346" s="16">
        <f t="shared" si="129"/>
        <v>0</v>
      </c>
      <c r="Q346" s="16">
        <v>3.7</v>
      </c>
      <c r="R346" s="16">
        <f t="shared" si="130"/>
        <v>3.7</v>
      </c>
      <c r="S346" s="16">
        <f>+'[2]POAI 04 2025 AC'!AN321</f>
        <v>4</v>
      </c>
      <c r="T346" s="16"/>
      <c r="U346" s="16"/>
      <c r="V346" s="144"/>
      <c r="W346" s="145"/>
    </row>
    <row r="347" spans="1:23" ht="51">
      <c r="A347" s="157"/>
      <c r="B347" s="8" t="s">
        <v>250</v>
      </c>
      <c r="C347" s="47" t="s">
        <v>63</v>
      </c>
      <c r="D347" s="9" t="s">
        <v>258</v>
      </c>
      <c r="E347" s="27">
        <v>0</v>
      </c>
      <c r="F347" s="27">
        <f t="shared" si="128"/>
        <v>2</v>
      </c>
      <c r="G347" s="27">
        <v>2</v>
      </c>
      <c r="H347" s="27" t="s">
        <v>22</v>
      </c>
      <c r="I347" s="29">
        <f>+'[1]PIND 2025'!O323</f>
        <v>1</v>
      </c>
      <c r="J347" s="11">
        <f t="shared" si="137"/>
        <v>0.5</v>
      </c>
      <c r="K347" s="14" t="str">
        <f t="shared" si="138"/>
        <v>MEDIO</v>
      </c>
      <c r="L347" s="15">
        <f t="shared" si="139"/>
        <v>0.54054054054054046</v>
      </c>
      <c r="M347" s="14" t="str">
        <f t="shared" si="140"/>
        <v>MEDIO</v>
      </c>
      <c r="N347" s="15">
        <f t="shared" si="141"/>
        <v>0.27027027027027023</v>
      </c>
      <c r="O347" s="14" t="str">
        <f t="shared" si="142"/>
        <v>BAJO</v>
      </c>
      <c r="P347" s="16">
        <f t="shared" si="129"/>
        <v>4</v>
      </c>
      <c r="Q347" s="16">
        <v>7.4</v>
      </c>
      <c r="R347" s="16">
        <f t="shared" si="130"/>
        <v>3.4000000000000004</v>
      </c>
      <c r="S347" s="16">
        <f>+'[2]POAI 04 2025 AC'!AN322</f>
        <v>7</v>
      </c>
      <c r="T347" s="16">
        <v>4</v>
      </c>
      <c r="U347" s="16"/>
      <c r="V347" s="144"/>
      <c r="W347" s="145"/>
    </row>
    <row r="348" spans="1:23" s="159" customFormat="1" ht="38.25">
      <c r="A348" s="160"/>
      <c r="B348" s="164" t="s">
        <v>250</v>
      </c>
      <c r="C348" s="319" t="s">
        <v>59</v>
      </c>
      <c r="D348" s="320" t="s">
        <v>259</v>
      </c>
      <c r="E348" s="325">
        <v>12</v>
      </c>
      <c r="F348" s="325">
        <f t="shared" si="128"/>
        <v>22</v>
      </c>
      <c r="G348" s="325">
        <v>10</v>
      </c>
      <c r="H348" s="325" t="s">
        <v>22</v>
      </c>
      <c r="I348" s="322">
        <f>+'[1]PIND 2025'!O324</f>
        <v>2</v>
      </c>
      <c r="J348" s="323">
        <f t="shared" si="137"/>
        <v>0.2</v>
      </c>
      <c r="K348" s="153" t="str">
        <f t="shared" si="138"/>
        <v>MUY BAJO</v>
      </c>
      <c r="L348" s="15">
        <f t="shared" si="139"/>
        <v>0.64444444444444449</v>
      </c>
      <c r="M348" s="14" t="str">
        <f t="shared" si="140"/>
        <v>ALTO</v>
      </c>
      <c r="N348" s="15">
        <f t="shared" si="141"/>
        <v>0.12888888888888891</v>
      </c>
      <c r="O348" s="14" t="str">
        <f t="shared" si="142"/>
        <v>MUY BAJO</v>
      </c>
      <c r="P348" s="326">
        <f t="shared" si="129"/>
        <v>29</v>
      </c>
      <c r="Q348" s="327">
        <v>45</v>
      </c>
      <c r="R348" s="327">
        <f t="shared" si="130"/>
        <v>16</v>
      </c>
      <c r="S348" s="326">
        <f>+'[2]POAI 04 2025 AC'!AN323</f>
        <v>45</v>
      </c>
      <c r="T348" s="326">
        <v>18</v>
      </c>
      <c r="U348" s="326">
        <v>11</v>
      </c>
      <c r="V348" s="158"/>
      <c r="W348" s="161"/>
    </row>
    <row r="349" spans="1:23" ht="38.25">
      <c r="A349" s="157"/>
      <c r="B349" s="8" t="s">
        <v>250</v>
      </c>
      <c r="C349" s="47" t="s">
        <v>61</v>
      </c>
      <c r="D349" s="9" t="s">
        <v>259</v>
      </c>
      <c r="E349" s="27">
        <v>0</v>
      </c>
      <c r="F349" s="27">
        <f t="shared" si="128"/>
        <v>2</v>
      </c>
      <c r="G349" s="27">
        <v>2</v>
      </c>
      <c r="H349" s="27" t="s">
        <v>22</v>
      </c>
      <c r="I349" s="29">
        <f>+'[1]PIND 2025'!O325</f>
        <v>1</v>
      </c>
      <c r="J349" s="11">
        <f t="shared" si="137"/>
        <v>0.5</v>
      </c>
      <c r="K349" s="14" t="str">
        <f t="shared" si="138"/>
        <v>MEDIO</v>
      </c>
      <c r="L349" s="15">
        <f t="shared" si="139"/>
        <v>0</v>
      </c>
      <c r="M349" s="14" t="str">
        <f t="shared" si="140"/>
        <v>MUY BAJO</v>
      </c>
      <c r="N349" s="15">
        <f t="shared" si="141"/>
        <v>0</v>
      </c>
      <c r="O349" s="14" t="str">
        <f t="shared" si="142"/>
        <v>MUY BAJO</v>
      </c>
      <c r="P349" s="16">
        <f t="shared" si="129"/>
        <v>0</v>
      </c>
      <c r="Q349" s="16">
        <v>9</v>
      </c>
      <c r="R349" s="16">
        <f t="shared" si="130"/>
        <v>9</v>
      </c>
      <c r="S349" s="16">
        <f>+'[2]POAI 04 2025 AC'!AN324</f>
        <v>9</v>
      </c>
      <c r="T349" s="16"/>
      <c r="U349" s="16"/>
      <c r="V349" s="144"/>
      <c r="W349" s="145"/>
    </row>
    <row r="350" spans="1:23" ht="38.25">
      <c r="A350" s="157"/>
      <c r="B350" s="8" t="s">
        <v>250</v>
      </c>
      <c r="C350" s="47" t="s">
        <v>62</v>
      </c>
      <c r="D350" s="9" t="s">
        <v>259</v>
      </c>
      <c r="E350" s="27">
        <v>0</v>
      </c>
      <c r="F350" s="27">
        <f t="shared" si="128"/>
        <v>2</v>
      </c>
      <c r="G350" s="27">
        <v>2</v>
      </c>
      <c r="H350" s="27" t="s">
        <v>22</v>
      </c>
      <c r="I350" s="29">
        <f>+'[1]PIND 2025'!O326</f>
        <v>0</v>
      </c>
      <c r="J350" s="11">
        <f t="shared" si="137"/>
        <v>0</v>
      </c>
      <c r="K350" s="14" t="str">
        <f t="shared" si="138"/>
        <v>MUY BAJO</v>
      </c>
      <c r="L350" s="15">
        <f t="shared" si="139"/>
        <v>0</v>
      </c>
      <c r="M350" s="14" t="str">
        <f t="shared" si="140"/>
        <v>MUY BAJO</v>
      </c>
      <c r="N350" s="15">
        <f t="shared" si="141"/>
        <v>0</v>
      </c>
      <c r="O350" s="14" t="str">
        <f t="shared" si="142"/>
        <v>MUY BAJO</v>
      </c>
      <c r="P350" s="16">
        <f t="shared" si="129"/>
        <v>0</v>
      </c>
      <c r="Q350" s="16">
        <v>9</v>
      </c>
      <c r="R350" s="16">
        <f t="shared" si="130"/>
        <v>9</v>
      </c>
      <c r="S350" s="16">
        <f>+'[2]POAI 04 2025 AC'!AN325</f>
        <v>9</v>
      </c>
      <c r="T350" s="16"/>
      <c r="U350" s="16"/>
      <c r="V350" s="144"/>
      <c r="W350" s="145"/>
    </row>
    <row r="351" spans="1:23" ht="38.25">
      <c r="A351" s="157"/>
      <c r="B351" s="8" t="s">
        <v>250</v>
      </c>
      <c r="C351" s="47" t="s">
        <v>63</v>
      </c>
      <c r="D351" s="9" t="s">
        <v>259</v>
      </c>
      <c r="E351" s="27">
        <v>0</v>
      </c>
      <c r="F351" s="27">
        <f t="shared" si="128"/>
        <v>4</v>
      </c>
      <c r="G351" s="27">
        <v>4</v>
      </c>
      <c r="H351" s="27" t="s">
        <v>22</v>
      </c>
      <c r="I351" s="29">
        <f>+'[1]PIND 2025'!O327</f>
        <v>2</v>
      </c>
      <c r="J351" s="11">
        <f t="shared" si="137"/>
        <v>0.5</v>
      </c>
      <c r="K351" s="14" t="str">
        <f t="shared" si="138"/>
        <v>MEDIO</v>
      </c>
      <c r="L351" s="15">
        <f t="shared" si="139"/>
        <v>0.22222222222222221</v>
      </c>
      <c r="M351" s="14" t="str">
        <f t="shared" si="140"/>
        <v>BAJO</v>
      </c>
      <c r="N351" s="15">
        <f t="shared" si="141"/>
        <v>0.1111111111111111</v>
      </c>
      <c r="O351" s="14" t="str">
        <f t="shared" si="142"/>
        <v>MUY BAJO</v>
      </c>
      <c r="P351" s="16">
        <f t="shared" si="129"/>
        <v>4</v>
      </c>
      <c r="Q351" s="16">
        <v>18</v>
      </c>
      <c r="R351" s="16">
        <f t="shared" si="130"/>
        <v>14</v>
      </c>
      <c r="S351" s="16">
        <f>+'[2]POAI 04 2025 AC'!AN326</f>
        <v>18</v>
      </c>
      <c r="T351" s="16"/>
      <c r="U351" s="16">
        <v>4</v>
      </c>
      <c r="V351" s="144"/>
      <c r="W351" s="145"/>
    </row>
    <row r="352" spans="1:23" ht="63.75">
      <c r="A352" s="157"/>
      <c r="B352" s="8" t="s">
        <v>260</v>
      </c>
      <c r="C352" s="47" t="s">
        <v>20</v>
      </c>
      <c r="D352" s="9" t="s">
        <v>261</v>
      </c>
      <c r="E352" s="27">
        <v>0</v>
      </c>
      <c r="F352" s="27">
        <f t="shared" si="128"/>
        <v>0</v>
      </c>
      <c r="G352" s="27"/>
      <c r="H352" s="27" t="s">
        <v>72</v>
      </c>
      <c r="I352" s="29">
        <f>+'[1]PIND 2025'!O328</f>
        <v>0</v>
      </c>
      <c r="J352" s="11"/>
      <c r="K352" s="14" t="s">
        <v>23</v>
      </c>
      <c r="L352" s="15">
        <f t="shared" si="139"/>
        <v>0</v>
      </c>
      <c r="M352" s="14" t="str">
        <f t="shared" si="140"/>
        <v>MUY BAJO</v>
      </c>
      <c r="N352" s="15">
        <f t="shared" si="141"/>
        <v>0</v>
      </c>
      <c r="O352" s="14" t="str">
        <f t="shared" si="142"/>
        <v>MUY BAJO</v>
      </c>
      <c r="P352" s="16">
        <f t="shared" si="129"/>
        <v>0</v>
      </c>
      <c r="Q352" s="16">
        <v>10</v>
      </c>
      <c r="R352" s="16">
        <f t="shared" si="130"/>
        <v>10</v>
      </c>
      <c r="S352" s="16">
        <f>+'[2]POAI 04 2025 AC'!AN327</f>
        <v>10</v>
      </c>
      <c r="T352" s="16"/>
      <c r="U352" s="16"/>
      <c r="V352" s="144"/>
      <c r="W352" s="145"/>
    </row>
    <row r="353" spans="1:23" ht="38.25">
      <c r="A353" s="157"/>
      <c r="B353" s="8" t="s">
        <v>262</v>
      </c>
      <c r="C353" s="47" t="s">
        <v>20</v>
      </c>
      <c r="D353" s="9" t="s">
        <v>263</v>
      </c>
      <c r="E353" s="27">
        <v>14</v>
      </c>
      <c r="F353" s="27">
        <f t="shared" si="128"/>
        <v>28</v>
      </c>
      <c r="G353" s="27">
        <v>14</v>
      </c>
      <c r="H353" s="27" t="s">
        <v>72</v>
      </c>
      <c r="I353" s="29">
        <f>+'[1]PIND 2025'!O329</f>
        <v>16</v>
      </c>
      <c r="J353" s="11">
        <f>+I353/G353</f>
        <v>1.1428571428571428</v>
      </c>
      <c r="K353" s="14" t="str">
        <f>IF(J353&lt;=20%,"MUY BAJO",IF(AND(J353&gt;20%,J353&lt;=40%),"BAJO",IF(AND(J353&gt;40%,J353&lt;=60%),"MEDIO",IF(AND(J353&gt;60%,J353&lt;=80%),"ALTO","MUY ALTO"))))</f>
        <v>MUY ALTO</v>
      </c>
      <c r="L353" s="15">
        <f t="shared" si="139"/>
        <v>1.9750000000000001</v>
      </c>
      <c r="M353" s="14" t="str">
        <f t="shared" si="140"/>
        <v>MUY ALTO</v>
      </c>
      <c r="N353" s="15">
        <f t="shared" si="141"/>
        <v>2.2571428571428571</v>
      </c>
      <c r="O353" s="14" t="str">
        <f t="shared" si="142"/>
        <v>MUY ALTO</v>
      </c>
      <c r="P353" s="16">
        <f t="shared" si="129"/>
        <v>79</v>
      </c>
      <c r="Q353" s="16">
        <v>40</v>
      </c>
      <c r="R353" s="16">
        <f t="shared" si="130"/>
        <v>-39</v>
      </c>
      <c r="S353" s="16">
        <f>+'[2]POAI 04 2025 AC'!AN328</f>
        <v>78</v>
      </c>
      <c r="T353" s="16">
        <v>42</v>
      </c>
      <c r="U353" s="16">
        <v>37</v>
      </c>
      <c r="V353" s="144"/>
      <c r="W353" s="145"/>
    </row>
    <row r="354" spans="1:23" ht="38.25">
      <c r="A354" s="157"/>
      <c r="B354" s="8" t="s">
        <v>262</v>
      </c>
      <c r="C354" s="47" t="s">
        <v>20</v>
      </c>
      <c r="D354" s="9" t="s">
        <v>264</v>
      </c>
      <c r="E354" s="27">
        <v>33</v>
      </c>
      <c r="F354" s="27">
        <f t="shared" si="128"/>
        <v>71</v>
      </c>
      <c r="G354" s="27">
        <v>38</v>
      </c>
      <c r="H354" s="27" t="s">
        <v>72</v>
      </c>
      <c r="I354" s="29">
        <f>+'[1]PIND 2025'!O330</f>
        <v>43</v>
      </c>
      <c r="J354" s="11">
        <f>+I354/G354</f>
        <v>1.131578947368421</v>
      </c>
      <c r="K354" s="14" t="str">
        <f>IF(J354&lt;=20%,"MUY BAJO",IF(AND(J354&gt;20%,J354&lt;=40%),"BAJO",IF(AND(J354&gt;40%,J354&lt;=60%),"MEDIO",IF(AND(J354&gt;60%,J354&lt;=80%),"ALTO","MUY ALTO"))))</f>
        <v>MUY ALTO</v>
      </c>
      <c r="L354" s="15">
        <f t="shared" si="139"/>
        <v>0.29599999999999999</v>
      </c>
      <c r="M354" s="14" t="str">
        <f t="shared" si="140"/>
        <v>BAJO</v>
      </c>
      <c r="N354" s="15">
        <f t="shared" si="141"/>
        <v>0.3349473684210526</v>
      </c>
      <c r="O354" s="14" t="str">
        <f t="shared" si="142"/>
        <v>BAJO</v>
      </c>
      <c r="P354" s="16">
        <f t="shared" si="129"/>
        <v>74</v>
      </c>
      <c r="Q354" s="16">
        <v>250</v>
      </c>
      <c r="R354" s="16">
        <f t="shared" si="130"/>
        <v>176</v>
      </c>
      <c r="S354" s="16">
        <f>+'[2]POAI 04 2025 AC'!AN329</f>
        <v>109</v>
      </c>
      <c r="T354" s="16">
        <v>6</v>
      </c>
      <c r="U354" s="16">
        <v>68</v>
      </c>
      <c r="V354" s="144"/>
      <c r="W354" s="145"/>
    </row>
    <row r="355" spans="1:23" ht="38.25">
      <c r="A355" s="157"/>
      <c r="B355" s="8" t="s">
        <v>262</v>
      </c>
      <c r="C355" s="47" t="s">
        <v>20</v>
      </c>
      <c r="D355" s="9" t="s">
        <v>265</v>
      </c>
      <c r="E355" s="27">
        <v>0</v>
      </c>
      <c r="F355" s="27">
        <f t="shared" si="128"/>
        <v>0</v>
      </c>
      <c r="G355" s="27"/>
      <c r="H355" s="27" t="s">
        <v>22</v>
      </c>
      <c r="I355" s="29">
        <f>+'[1]PIND 2025'!O331</f>
        <v>0</v>
      </c>
      <c r="J355" s="11"/>
      <c r="K355" s="14" t="s">
        <v>23</v>
      </c>
      <c r="L355" s="15"/>
      <c r="M355" s="14" t="s">
        <v>23</v>
      </c>
      <c r="N355" s="15"/>
      <c r="O355" s="14" t="s">
        <v>23</v>
      </c>
      <c r="P355" s="16">
        <f t="shared" si="129"/>
        <v>0</v>
      </c>
      <c r="Q355" s="16">
        <v>0</v>
      </c>
      <c r="R355" s="16">
        <f t="shared" si="130"/>
        <v>0</v>
      </c>
      <c r="S355" s="16">
        <f>+'[2]POAI 04 2025 AC'!AN330</f>
        <v>0</v>
      </c>
      <c r="T355" s="16"/>
      <c r="U355" s="16"/>
      <c r="V355" s="144"/>
      <c r="W355" s="145"/>
    </row>
    <row r="356" spans="1:23" ht="38.25">
      <c r="A356" s="157"/>
      <c r="B356" s="8" t="s">
        <v>262</v>
      </c>
      <c r="C356" s="47" t="s">
        <v>20</v>
      </c>
      <c r="D356" s="9" t="s">
        <v>266</v>
      </c>
      <c r="E356" s="27">
        <v>0</v>
      </c>
      <c r="F356" s="27">
        <f t="shared" si="128"/>
        <v>0</v>
      </c>
      <c r="G356" s="27"/>
      <c r="H356" s="27" t="s">
        <v>22</v>
      </c>
      <c r="I356" s="29">
        <f>+'[1]PIND 2025'!O332</f>
        <v>0</v>
      </c>
      <c r="J356" s="11"/>
      <c r="K356" s="14" t="s">
        <v>23</v>
      </c>
      <c r="L356" s="15"/>
      <c r="M356" s="14" t="s">
        <v>23</v>
      </c>
      <c r="N356" s="15"/>
      <c r="O356" s="14" t="s">
        <v>23</v>
      </c>
      <c r="P356" s="16">
        <f t="shared" si="129"/>
        <v>0</v>
      </c>
      <c r="Q356" s="16">
        <v>0</v>
      </c>
      <c r="R356" s="16">
        <f t="shared" si="130"/>
        <v>0</v>
      </c>
      <c r="S356" s="16">
        <f>+'[2]POAI 04 2025 AC'!AN331</f>
        <v>0</v>
      </c>
      <c r="T356" s="16"/>
      <c r="U356" s="16"/>
      <c r="V356" s="144"/>
      <c r="W356" s="145"/>
    </row>
    <row r="357" spans="1:23" ht="38.25">
      <c r="A357" s="157"/>
      <c r="B357" s="8" t="s">
        <v>262</v>
      </c>
      <c r="C357" s="47" t="s">
        <v>20</v>
      </c>
      <c r="D357" s="9" t="s">
        <v>267</v>
      </c>
      <c r="E357" s="27">
        <v>146</v>
      </c>
      <c r="F357" s="27">
        <f t="shared" si="128"/>
        <v>158</v>
      </c>
      <c r="G357" s="27">
        <v>12</v>
      </c>
      <c r="H357" s="27" t="s">
        <v>22</v>
      </c>
      <c r="I357" s="29">
        <f>+'[1]PIND 2025'!O333</f>
        <v>6</v>
      </c>
      <c r="J357" s="11">
        <f>+I357/G357</f>
        <v>0.5</v>
      </c>
      <c r="K357" s="14" t="str">
        <f>IF(J357&lt;=20%,"MUY BAJO",IF(AND(J357&gt;20%,J357&lt;=40%),"BAJO",IF(AND(J357&gt;40%,J357&lt;=60%),"MEDIO",IF(AND(J357&gt;60%,J357&lt;=80%),"ALTO","MUY ALTO"))))</f>
        <v>MEDIO</v>
      </c>
      <c r="L357" s="15">
        <f>+P357/Q357</f>
        <v>0.23314065510597304</v>
      </c>
      <c r="M357" s="14" t="str">
        <f t="shared" ref="M357:M367" si="143">IF(L357&lt;=20%,"MUY BAJO",IF(AND(L357&gt;20%,L357&lt;=40%),"BAJO",IF(AND(L357&gt;40%,L357&lt;=60%),"MEDIO",IF(AND(L357&gt;60%,L357&lt;=80%),"ALTO","MUY ALTO"))))</f>
        <v>BAJO</v>
      </c>
      <c r="N357" s="15">
        <f>+J357*L357</f>
        <v>0.11657032755298652</v>
      </c>
      <c r="O357" s="14" t="str">
        <f t="shared" ref="O357:O367" si="144">IF(N357&lt;=20%,"MUY BAJO",IF(AND(N357&gt;20%,N357&lt;=40%),"BAJO",IF(AND(N357&gt;40%,N357&lt;=60%),"MEDIO",IF(AND(N357&gt;60%,N357&lt;=80%),"ALTO","MUY ALTO"))))</f>
        <v>MUY BAJO</v>
      </c>
      <c r="P357" s="16">
        <f t="shared" si="129"/>
        <v>121</v>
      </c>
      <c r="Q357" s="16">
        <v>519</v>
      </c>
      <c r="R357" s="16">
        <f t="shared" si="130"/>
        <v>398</v>
      </c>
      <c r="S357" s="16">
        <f>+'[2]POAI 04 2025 AC'!AN332</f>
        <v>268</v>
      </c>
      <c r="T357" s="16">
        <v>31</v>
      </c>
      <c r="U357" s="16">
        <v>90</v>
      </c>
      <c r="V357" s="144"/>
      <c r="W357" s="145"/>
    </row>
    <row r="358" spans="1:23" ht="38.25">
      <c r="A358" s="157"/>
      <c r="B358" s="17" t="s">
        <v>268</v>
      </c>
      <c r="C358" s="76"/>
      <c r="D358" s="18"/>
      <c r="E358" s="91"/>
      <c r="F358" s="91"/>
      <c r="G358" s="91"/>
      <c r="H358" s="91"/>
      <c r="I358" s="78"/>
      <c r="J358" s="20">
        <f>AVERAGE(J322:J357)</f>
        <v>0.64927407805227355</v>
      </c>
      <c r="K358" s="24"/>
      <c r="L358" s="20">
        <f>AVERAGE(L322:L357)</f>
        <v>0.31565576956836672</v>
      </c>
      <c r="M358" s="14" t="str">
        <f t="shared" si="143"/>
        <v>BAJO</v>
      </c>
      <c r="N358" s="20">
        <f>AVERAGE(N322:N357)</f>
        <v>0.32315140139127529</v>
      </c>
      <c r="O358" s="14" t="str">
        <f t="shared" si="144"/>
        <v>BAJO</v>
      </c>
      <c r="P358" s="25">
        <f t="shared" ref="P358:U358" si="145">SUM(P322:P357)</f>
        <v>731</v>
      </c>
      <c r="Q358" s="25">
        <f t="shared" si="145"/>
        <v>2002.6000000000001</v>
      </c>
      <c r="R358" s="25">
        <f t="shared" si="145"/>
        <v>1271.5999999999999</v>
      </c>
      <c r="S358" s="25">
        <f t="shared" si="145"/>
        <v>1417</v>
      </c>
      <c r="T358" s="25">
        <f t="shared" si="145"/>
        <v>390</v>
      </c>
      <c r="U358" s="25">
        <f t="shared" si="145"/>
        <v>341</v>
      </c>
      <c r="V358" s="144"/>
      <c r="W358" s="145"/>
    </row>
    <row r="359" spans="1:23" ht="25.5">
      <c r="A359" s="157"/>
      <c r="B359" s="8" t="s">
        <v>269</v>
      </c>
      <c r="C359" s="47" t="s">
        <v>59</v>
      </c>
      <c r="D359" s="9" t="s">
        <v>270</v>
      </c>
      <c r="E359" s="27">
        <v>6</v>
      </c>
      <c r="F359" s="27">
        <f t="shared" ref="F359:F390" si="146">+E359+G359</f>
        <v>12</v>
      </c>
      <c r="G359" s="27">
        <v>6</v>
      </c>
      <c r="H359" s="27" t="s">
        <v>22</v>
      </c>
      <c r="I359" s="29">
        <f>+'[1]PIND 2025'!O334</f>
        <v>0</v>
      </c>
      <c r="J359" s="11">
        <f t="shared" ref="J359:J390" si="147">+I359/G359</f>
        <v>0</v>
      </c>
      <c r="K359" s="14" t="str">
        <f t="shared" ref="K359:K390" si="148">IF(J359&lt;=20%,"MUY BAJO",IF(AND(J359&gt;20%,J359&lt;=40%),"BAJO",IF(AND(J359&gt;40%,J359&lt;=60%),"MEDIO",IF(AND(J359&gt;60%,J359&lt;=80%),"ALTO","MUY ALTO"))))</f>
        <v>MUY BAJO</v>
      </c>
      <c r="L359" s="15">
        <f t="shared" ref="L359:L367" si="149">+P359/Q359</f>
        <v>0.22461538461538461</v>
      </c>
      <c r="M359" s="14" t="str">
        <f t="shared" si="143"/>
        <v>BAJO</v>
      </c>
      <c r="N359" s="15">
        <f t="shared" ref="N359:N367" si="150">+J359*L359</f>
        <v>0</v>
      </c>
      <c r="O359" s="14" t="str">
        <f t="shared" si="144"/>
        <v>MUY BAJO</v>
      </c>
      <c r="P359" s="16">
        <f t="shared" ref="P359:P390" si="151">+U359+T359</f>
        <v>146</v>
      </c>
      <c r="Q359" s="16">
        <v>650</v>
      </c>
      <c r="R359" s="16">
        <f t="shared" ref="R359:R390" si="152">+Q359-P359</f>
        <v>504</v>
      </c>
      <c r="S359" s="16">
        <f>+'[2]POAI 04 2025 AC'!AN333</f>
        <v>191</v>
      </c>
      <c r="T359" s="16">
        <v>54</v>
      </c>
      <c r="U359" s="16">
        <v>92</v>
      </c>
      <c r="V359" s="144"/>
      <c r="W359" s="145"/>
    </row>
    <row r="360" spans="1:23" ht="25.5">
      <c r="A360" s="157"/>
      <c r="B360" s="8" t="s">
        <v>269</v>
      </c>
      <c r="C360" s="47" t="s">
        <v>59</v>
      </c>
      <c r="D360" s="9" t="s">
        <v>271</v>
      </c>
      <c r="E360" s="30">
        <v>325</v>
      </c>
      <c r="F360" s="27">
        <f t="shared" si="146"/>
        <v>365</v>
      </c>
      <c r="G360" s="27">
        <v>40</v>
      </c>
      <c r="H360" s="30" t="s">
        <v>22</v>
      </c>
      <c r="I360" s="29">
        <f>+'[1]PIND 2025'!O335</f>
        <v>17</v>
      </c>
      <c r="J360" s="11">
        <f t="shared" si="147"/>
        <v>0.42499999999999999</v>
      </c>
      <c r="K360" s="14" t="str">
        <f t="shared" si="148"/>
        <v>MEDIO</v>
      </c>
      <c r="L360" s="15">
        <f t="shared" si="149"/>
        <v>1.1711111111111112</v>
      </c>
      <c r="M360" s="14" t="str">
        <f t="shared" si="143"/>
        <v>MUY ALTO</v>
      </c>
      <c r="N360" s="15">
        <f t="shared" si="150"/>
        <v>0.49772222222222223</v>
      </c>
      <c r="O360" s="14" t="str">
        <f t="shared" si="144"/>
        <v>MEDIO</v>
      </c>
      <c r="P360" s="16">
        <f t="shared" si="151"/>
        <v>527</v>
      </c>
      <c r="Q360" s="16">
        <v>450</v>
      </c>
      <c r="R360" s="16">
        <f t="shared" si="152"/>
        <v>-77</v>
      </c>
      <c r="S360" s="16">
        <f>+'[2]POAI 04 2025 AC'!AN334</f>
        <v>658</v>
      </c>
      <c r="T360" s="16">
        <v>116</v>
      </c>
      <c r="U360" s="16">
        <v>411</v>
      </c>
      <c r="V360" s="144"/>
      <c r="W360" s="145"/>
    </row>
    <row r="361" spans="1:23" ht="25.5">
      <c r="A361" s="157"/>
      <c r="B361" s="8" t="s">
        <v>269</v>
      </c>
      <c r="C361" s="47" t="s">
        <v>61</v>
      </c>
      <c r="D361" s="9" t="s">
        <v>271</v>
      </c>
      <c r="E361" s="27">
        <v>12</v>
      </c>
      <c r="F361" s="27">
        <f t="shared" si="146"/>
        <v>22</v>
      </c>
      <c r="G361" s="27">
        <v>10</v>
      </c>
      <c r="H361" s="27" t="s">
        <v>22</v>
      </c>
      <c r="I361" s="29">
        <f>+'[1]PIND 2025'!O336</f>
        <v>3</v>
      </c>
      <c r="J361" s="11">
        <f t="shared" si="147"/>
        <v>0.3</v>
      </c>
      <c r="K361" s="14" t="str">
        <f t="shared" si="148"/>
        <v>BAJO</v>
      </c>
      <c r="L361" s="15">
        <f t="shared" si="149"/>
        <v>0.25777777777777777</v>
      </c>
      <c r="M361" s="14" t="str">
        <f t="shared" si="143"/>
        <v>BAJO</v>
      </c>
      <c r="N361" s="15">
        <f t="shared" si="150"/>
        <v>7.7333333333333323E-2</v>
      </c>
      <c r="O361" s="14" t="str">
        <f t="shared" si="144"/>
        <v>MUY BAJO</v>
      </c>
      <c r="P361" s="16">
        <f t="shared" si="151"/>
        <v>29</v>
      </c>
      <c r="Q361" s="16">
        <v>112.5</v>
      </c>
      <c r="R361" s="16">
        <f t="shared" si="152"/>
        <v>83.5</v>
      </c>
      <c r="S361" s="16">
        <f>+'[2]POAI 04 2025 AC'!AN335</f>
        <v>30</v>
      </c>
      <c r="T361" s="16">
        <v>15</v>
      </c>
      <c r="U361" s="16">
        <v>14</v>
      </c>
      <c r="V361" s="144"/>
      <c r="W361" s="145"/>
    </row>
    <row r="362" spans="1:23" ht="25.5">
      <c r="A362" s="157"/>
      <c r="B362" s="8" t="s">
        <v>269</v>
      </c>
      <c r="C362" s="47" t="s">
        <v>62</v>
      </c>
      <c r="D362" s="9" t="s">
        <v>271</v>
      </c>
      <c r="E362" s="27">
        <v>11</v>
      </c>
      <c r="F362" s="27">
        <f t="shared" si="146"/>
        <v>21</v>
      </c>
      <c r="G362" s="27">
        <v>10</v>
      </c>
      <c r="H362" s="27" t="s">
        <v>22</v>
      </c>
      <c r="I362" s="29">
        <f>+'[1]PIND 2025'!O337</f>
        <v>0</v>
      </c>
      <c r="J362" s="11">
        <f t="shared" si="147"/>
        <v>0</v>
      </c>
      <c r="K362" s="14" t="str">
        <f t="shared" si="148"/>
        <v>MUY BAJO</v>
      </c>
      <c r="L362" s="15">
        <f t="shared" si="149"/>
        <v>0.17777777777777778</v>
      </c>
      <c r="M362" s="14" t="str">
        <f t="shared" si="143"/>
        <v>MUY BAJO</v>
      </c>
      <c r="N362" s="15">
        <f t="shared" si="150"/>
        <v>0</v>
      </c>
      <c r="O362" s="14" t="str">
        <f t="shared" si="144"/>
        <v>MUY BAJO</v>
      </c>
      <c r="P362" s="16">
        <f t="shared" si="151"/>
        <v>20</v>
      </c>
      <c r="Q362" s="16">
        <v>112.5</v>
      </c>
      <c r="R362" s="16">
        <f t="shared" si="152"/>
        <v>92.5</v>
      </c>
      <c r="S362" s="16">
        <f>+'[2]POAI 04 2025 AC'!AN336</f>
        <v>20</v>
      </c>
      <c r="T362" s="16">
        <v>7</v>
      </c>
      <c r="U362" s="16">
        <v>13</v>
      </c>
      <c r="V362" s="144"/>
      <c r="W362" s="145"/>
    </row>
    <row r="363" spans="1:23" ht="25.5">
      <c r="A363" s="157"/>
      <c r="B363" s="8" t="s">
        <v>269</v>
      </c>
      <c r="C363" s="47" t="s">
        <v>63</v>
      </c>
      <c r="D363" s="9" t="s">
        <v>271</v>
      </c>
      <c r="E363" s="27">
        <v>15</v>
      </c>
      <c r="F363" s="27">
        <f t="shared" si="146"/>
        <v>25</v>
      </c>
      <c r="G363" s="27">
        <v>10</v>
      </c>
      <c r="H363" s="27" t="s">
        <v>22</v>
      </c>
      <c r="I363" s="29">
        <f>+'[1]PIND 2025'!O338</f>
        <v>6</v>
      </c>
      <c r="J363" s="11">
        <f t="shared" si="147"/>
        <v>0.6</v>
      </c>
      <c r="K363" s="14" t="str">
        <f t="shared" si="148"/>
        <v>MEDIO</v>
      </c>
      <c r="L363" s="15">
        <f t="shared" si="149"/>
        <v>0.35555555555555557</v>
      </c>
      <c r="M363" s="14" t="str">
        <f t="shared" si="143"/>
        <v>BAJO</v>
      </c>
      <c r="N363" s="15">
        <f t="shared" si="150"/>
        <v>0.21333333333333335</v>
      </c>
      <c r="O363" s="14" t="str">
        <f t="shared" si="144"/>
        <v>BAJO</v>
      </c>
      <c r="P363" s="16">
        <f t="shared" si="151"/>
        <v>40</v>
      </c>
      <c r="Q363" s="16">
        <v>112.5</v>
      </c>
      <c r="R363" s="16">
        <f t="shared" si="152"/>
        <v>72.5</v>
      </c>
      <c r="S363" s="16">
        <f>+'[2]POAI 04 2025 AC'!AN337</f>
        <v>40</v>
      </c>
      <c r="T363" s="16"/>
      <c r="U363" s="16">
        <v>40</v>
      </c>
      <c r="V363" s="144"/>
      <c r="W363" s="145"/>
    </row>
    <row r="364" spans="1:23" ht="25.5">
      <c r="A364" s="157"/>
      <c r="B364" s="8" t="s">
        <v>269</v>
      </c>
      <c r="C364" s="47" t="s">
        <v>59</v>
      </c>
      <c r="D364" s="9" t="s">
        <v>272</v>
      </c>
      <c r="E364" s="27">
        <v>48</v>
      </c>
      <c r="F364" s="27">
        <f t="shared" si="146"/>
        <v>53</v>
      </c>
      <c r="G364" s="27">
        <v>5</v>
      </c>
      <c r="H364" s="27" t="s">
        <v>22</v>
      </c>
      <c r="I364" s="29">
        <f>+'[1]PIND 2025'!O339</f>
        <v>0</v>
      </c>
      <c r="J364" s="11">
        <f t="shared" si="147"/>
        <v>0</v>
      </c>
      <c r="K364" s="14" t="str">
        <f t="shared" si="148"/>
        <v>MUY BAJO</v>
      </c>
      <c r="L364" s="15">
        <f t="shared" si="149"/>
        <v>0</v>
      </c>
      <c r="M364" s="14" t="str">
        <f t="shared" si="143"/>
        <v>MUY BAJO</v>
      </c>
      <c r="N364" s="15">
        <f t="shared" si="150"/>
        <v>0</v>
      </c>
      <c r="O364" s="14" t="str">
        <f t="shared" si="144"/>
        <v>MUY BAJO</v>
      </c>
      <c r="P364" s="16">
        <f t="shared" si="151"/>
        <v>0</v>
      </c>
      <c r="Q364" s="16">
        <v>25</v>
      </c>
      <c r="R364" s="16">
        <f t="shared" si="152"/>
        <v>25</v>
      </c>
      <c r="S364" s="16">
        <f>+'[2]POAI 04 2025 AC'!AN338</f>
        <v>0</v>
      </c>
      <c r="T364" s="16"/>
      <c r="U364" s="16"/>
      <c r="V364" s="144"/>
      <c r="W364" s="145"/>
    </row>
    <row r="365" spans="1:23" ht="25.5">
      <c r="A365" s="157"/>
      <c r="B365" s="8" t="s">
        <v>269</v>
      </c>
      <c r="C365" s="47" t="s">
        <v>61</v>
      </c>
      <c r="D365" s="9" t="s">
        <v>272</v>
      </c>
      <c r="E365" s="27">
        <v>2</v>
      </c>
      <c r="F365" s="27">
        <f t="shared" si="146"/>
        <v>4</v>
      </c>
      <c r="G365" s="27">
        <v>2</v>
      </c>
      <c r="H365" s="27" t="s">
        <v>22</v>
      </c>
      <c r="I365" s="29">
        <f>+'[1]PIND 2025'!O340</f>
        <v>0</v>
      </c>
      <c r="J365" s="11">
        <f t="shared" si="147"/>
        <v>0</v>
      </c>
      <c r="K365" s="14" t="str">
        <f t="shared" si="148"/>
        <v>MUY BAJO</v>
      </c>
      <c r="L365" s="15">
        <f t="shared" si="149"/>
        <v>0</v>
      </c>
      <c r="M365" s="14" t="str">
        <f t="shared" si="143"/>
        <v>MUY BAJO</v>
      </c>
      <c r="N365" s="15">
        <f t="shared" si="150"/>
        <v>0</v>
      </c>
      <c r="O365" s="14" t="str">
        <f t="shared" si="144"/>
        <v>MUY BAJO</v>
      </c>
      <c r="P365" s="16">
        <f t="shared" si="151"/>
        <v>0</v>
      </c>
      <c r="Q365" s="16">
        <v>3</v>
      </c>
      <c r="R365" s="16">
        <f t="shared" si="152"/>
        <v>3</v>
      </c>
      <c r="S365" s="16">
        <f>+'[2]POAI 04 2025 AC'!AN339</f>
        <v>0</v>
      </c>
      <c r="T365" s="16"/>
      <c r="U365" s="16"/>
      <c r="V365" s="144"/>
      <c r="W365" s="145"/>
    </row>
    <row r="366" spans="1:23" ht="25.5">
      <c r="A366" s="157"/>
      <c r="B366" s="8" t="s">
        <v>269</v>
      </c>
      <c r="C366" s="47" t="s">
        <v>62</v>
      </c>
      <c r="D366" s="9" t="s">
        <v>272</v>
      </c>
      <c r="E366" s="27">
        <v>2</v>
      </c>
      <c r="F366" s="27">
        <f t="shared" si="146"/>
        <v>4</v>
      </c>
      <c r="G366" s="27">
        <v>2</v>
      </c>
      <c r="H366" s="27" t="s">
        <v>22</v>
      </c>
      <c r="I366" s="29">
        <f>+'[1]PIND 2025'!O341</f>
        <v>0</v>
      </c>
      <c r="J366" s="11">
        <f t="shared" si="147"/>
        <v>0</v>
      </c>
      <c r="K366" s="14" t="str">
        <f t="shared" si="148"/>
        <v>MUY BAJO</v>
      </c>
      <c r="L366" s="15">
        <f t="shared" si="149"/>
        <v>0</v>
      </c>
      <c r="M366" s="14" t="str">
        <f t="shared" si="143"/>
        <v>MUY BAJO</v>
      </c>
      <c r="N366" s="15">
        <f t="shared" si="150"/>
        <v>0</v>
      </c>
      <c r="O366" s="14" t="str">
        <f t="shared" si="144"/>
        <v>MUY BAJO</v>
      </c>
      <c r="P366" s="16">
        <f t="shared" si="151"/>
        <v>0</v>
      </c>
      <c r="Q366" s="16">
        <v>3</v>
      </c>
      <c r="R366" s="16">
        <f t="shared" si="152"/>
        <v>3</v>
      </c>
      <c r="S366" s="16">
        <f>+'[2]POAI 04 2025 AC'!AN340</f>
        <v>0</v>
      </c>
      <c r="T366" s="16"/>
      <c r="U366" s="16"/>
      <c r="V366" s="144"/>
      <c r="W366" s="145"/>
    </row>
    <row r="367" spans="1:23" ht="25.5">
      <c r="A367" s="157"/>
      <c r="B367" s="8" t="s">
        <v>269</v>
      </c>
      <c r="C367" s="47" t="s">
        <v>63</v>
      </c>
      <c r="D367" s="9" t="s">
        <v>272</v>
      </c>
      <c r="E367" s="27">
        <v>2</v>
      </c>
      <c r="F367" s="27">
        <f t="shared" si="146"/>
        <v>4</v>
      </c>
      <c r="G367" s="27">
        <v>2</v>
      </c>
      <c r="H367" s="27" t="s">
        <v>22</v>
      </c>
      <c r="I367" s="29">
        <f>+'[1]PIND 2025'!O342</f>
        <v>0</v>
      </c>
      <c r="J367" s="11">
        <f t="shared" si="147"/>
        <v>0</v>
      </c>
      <c r="K367" s="14" t="str">
        <f t="shared" si="148"/>
        <v>MUY BAJO</v>
      </c>
      <c r="L367" s="15">
        <f t="shared" si="149"/>
        <v>0</v>
      </c>
      <c r="M367" s="14" t="str">
        <f t="shared" si="143"/>
        <v>MUY BAJO</v>
      </c>
      <c r="N367" s="15">
        <f t="shared" si="150"/>
        <v>0</v>
      </c>
      <c r="O367" s="14" t="str">
        <f t="shared" si="144"/>
        <v>MUY BAJO</v>
      </c>
      <c r="P367" s="16">
        <f t="shared" si="151"/>
        <v>0</v>
      </c>
      <c r="Q367" s="16">
        <v>3</v>
      </c>
      <c r="R367" s="16">
        <f t="shared" si="152"/>
        <v>3</v>
      </c>
      <c r="S367" s="16">
        <f>+'[2]POAI 04 2025 AC'!AN341</f>
        <v>0</v>
      </c>
      <c r="T367" s="16"/>
      <c r="U367" s="16"/>
      <c r="V367" s="144"/>
      <c r="W367" s="145"/>
    </row>
    <row r="368" spans="1:23" ht="25.5">
      <c r="A368" s="157"/>
      <c r="B368" s="8" t="s">
        <v>269</v>
      </c>
      <c r="C368" s="47" t="s">
        <v>59</v>
      </c>
      <c r="D368" s="9" t="s">
        <v>273</v>
      </c>
      <c r="E368" s="27">
        <v>32</v>
      </c>
      <c r="F368" s="27">
        <f t="shared" si="146"/>
        <v>46</v>
      </c>
      <c r="G368" s="27">
        <v>14</v>
      </c>
      <c r="H368" s="27" t="s">
        <v>22</v>
      </c>
      <c r="I368" s="29">
        <f>+'[1]PIND 2025'!O343</f>
        <v>1</v>
      </c>
      <c r="J368" s="11">
        <f t="shared" si="147"/>
        <v>7.1428571428571425E-2</v>
      </c>
      <c r="K368" s="14" t="str">
        <f t="shared" si="148"/>
        <v>MUY BAJO</v>
      </c>
      <c r="L368" s="15"/>
      <c r="M368" s="14" t="s">
        <v>23</v>
      </c>
      <c r="N368" s="15"/>
      <c r="O368" s="14" t="s">
        <v>23</v>
      </c>
      <c r="P368" s="16">
        <f t="shared" si="151"/>
        <v>17</v>
      </c>
      <c r="Q368" s="16">
        <v>0.14000000000000001</v>
      </c>
      <c r="R368" s="16">
        <f t="shared" si="152"/>
        <v>-16.86</v>
      </c>
      <c r="S368" s="16">
        <f>+'[2]POAI 04 2025 AC'!AN342</f>
        <v>17</v>
      </c>
      <c r="T368" s="16"/>
      <c r="U368" s="16">
        <v>17</v>
      </c>
      <c r="V368" s="144"/>
      <c r="W368" s="145"/>
    </row>
    <row r="369" spans="1:23" ht="25.5">
      <c r="A369" s="157"/>
      <c r="B369" s="8" t="s">
        <v>269</v>
      </c>
      <c r="C369" s="47" t="s">
        <v>61</v>
      </c>
      <c r="D369" s="9" t="s">
        <v>273</v>
      </c>
      <c r="E369" s="27">
        <v>2</v>
      </c>
      <c r="F369" s="27">
        <f t="shared" si="146"/>
        <v>4</v>
      </c>
      <c r="G369" s="27">
        <v>2</v>
      </c>
      <c r="H369" s="27" t="s">
        <v>22</v>
      </c>
      <c r="I369" s="29">
        <f>+'[1]PIND 2025'!O344</f>
        <v>1</v>
      </c>
      <c r="J369" s="11">
        <f t="shared" si="147"/>
        <v>0.5</v>
      </c>
      <c r="K369" s="14" t="str">
        <f t="shared" si="148"/>
        <v>MEDIO</v>
      </c>
      <c r="L369" s="15">
        <f t="shared" ref="L369:L389" si="153">+P369/Q369</f>
        <v>0</v>
      </c>
      <c r="M369" s="14" t="str">
        <f t="shared" ref="M369:M389" si="154">IF(L369&lt;=20%,"MUY BAJO",IF(AND(L369&gt;20%,L369&lt;=40%),"BAJO",IF(AND(L369&gt;40%,L369&lt;=60%),"MEDIO",IF(AND(L369&gt;60%,L369&lt;=80%),"ALTO","MUY ALTO"))))</f>
        <v>MUY BAJO</v>
      </c>
      <c r="N369" s="15">
        <f t="shared" ref="N369:N389" si="155">+J369*L369</f>
        <v>0</v>
      </c>
      <c r="O369" s="14" t="str">
        <f t="shared" ref="O369:O389" si="156">IF(N369&lt;=20%,"MUY BAJO",IF(AND(N369&gt;20%,N369&lt;=40%),"BAJO",IF(AND(N369&gt;40%,N369&lt;=60%),"MEDIO",IF(AND(N369&gt;60%,N369&lt;=80%),"ALTO","MUY ALTO"))))</f>
        <v>MUY BAJO</v>
      </c>
      <c r="P369" s="16">
        <f t="shared" si="151"/>
        <v>0</v>
      </c>
      <c r="Q369" s="16">
        <v>6</v>
      </c>
      <c r="R369" s="16">
        <f t="shared" si="152"/>
        <v>6</v>
      </c>
      <c r="S369" s="16">
        <f>+'[2]POAI 04 2025 AC'!AN343</f>
        <v>0</v>
      </c>
      <c r="T369" s="16"/>
      <c r="U369" s="16"/>
      <c r="V369" s="144"/>
      <c r="W369" s="145"/>
    </row>
    <row r="370" spans="1:23" ht="25.5">
      <c r="A370" s="157"/>
      <c r="B370" s="8" t="s">
        <v>269</v>
      </c>
      <c r="C370" s="47" t="s">
        <v>62</v>
      </c>
      <c r="D370" s="9" t="s">
        <v>273</v>
      </c>
      <c r="E370" s="27">
        <v>2</v>
      </c>
      <c r="F370" s="27">
        <f t="shared" si="146"/>
        <v>4</v>
      </c>
      <c r="G370" s="27">
        <v>2</v>
      </c>
      <c r="H370" s="27" t="s">
        <v>22</v>
      </c>
      <c r="I370" s="29">
        <f>+'[1]PIND 2025'!O345</f>
        <v>0</v>
      </c>
      <c r="J370" s="11">
        <f t="shared" si="147"/>
        <v>0</v>
      </c>
      <c r="K370" s="14" t="str">
        <f t="shared" si="148"/>
        <v>MUY BAJO</v>
      </c>
      <c r="L370" s="15">
        <f t="shared" si="153"/>
        <v>0</v>
      </c>
      <c r="M370" s="14" t="str">
        <f t="shared" si="154"/>
        <v>MUY BAJO</v>
      </c>
      <c r="N370" s="15">
        <f t="shared" si="155"/>
        <v>0</v>
      </c>
      <c r="O370" s="14" t="str">
        <f t="shared" si="156"/>
        <v>MUY BAJO</v>
      </c>
      <c r="P370" s="16">
        <f t="shared" si="151"/>
        <v>0</v>
      </c>
      <c r="Q370" s="16">
        <v>6</v>
      </c>
      <c r="R370" s="16">
        <f t="shared" si="152"/>
        <v>6</v>
      </c>
      <c r="S370" s="16">
        <f>+'[2]POAI 04 2025 AC'!AN344</f>
        <v>0</v>
      </c>
      <c r="T370" s="16"/>
      <c r="U370" s="16"/>
      <c r="V370" s="144"/>
      <c r="W370" s="145"/>
    </row>
    <row r="371" spans="1:23" ht="25.5">
      <c r="A371" s="157"/>
      <c r="B371" s="8" t="s">
        <v>269</v>
      </c>
      <c r="C371" s="47" t="s">
        <v>63</v>
      </c>
      <c r="D371" s="9" t="s">
        <v>273</v>
      </c>
      <c r="E371" s="27">
        <v>2</v>
      </c>
      <c r="F371" s="27">
        <f t="shared" si="146"/>
        <v>4</v>
      </c>
      <c r="G371" s="27">
        <v>2</v>
      </c>
      <c r="H371" s="27" t="s">
        <v>22</v>
      </c>
      <c r="I371" s="29">
        <f>+'[1]PIND 2025'!O346</f>
        <v>0</v>
      </c>
      <c r="J371" s="11">
        <f t="shared" si="147"/>
        <v>0</v>
      </c>
      <c r="K371" s="14" t="str">
        <f t="shared" si="148"/>
        <v>MUY BAJO</v>
      </c>
      <c r="L371" s="15">
        <f t="shared" si="153"/>
        <v>0</v>
      </c>
      <c r="M371" s="14" t="str">
        <f t="shared" si="154"/>
        <v>MUY BAJO</v>
      </c>
      <c r="N371" s="15">
        <f t="shared" si="155"/>
        <v>0</v>
      </c>
      <c r="O371" s="14" t="str">
        <f t="shared" si="156"/>
        <v>MUY BAJO</v>
      </c>
      <c r="P371" s="16">
        <f t="shared" si="151"/>
        <v>0</v>
      </c>
      <c r="Q371" s="16">
        <v>6</v>
      </c>
      <c r="R371" s="16">
        <f t="shared" si="152"/>
        <v>6</v>
      </c>
      <c r="S371" s="16">
        <f>+'[2]POAI 04 2025 AC'!AN345</f>
        <v>0</v>
      </c>
      <c r="T371" s="16"/>
      <c r="U371" s="16"/>
      <c r="V371" s="144"/>
      <c r="W371" s="145"/>
    </row>
    <row r="372" spans="1:23" ht="25.5">
      <c r="A372" s="157"/>
      <c r="B372" s="8" t="s">
        <v>269</v>
      </c>
      <c r="C372" s="47" t="s">
        <v>59</v>
      </c>
      <c r="D372" s="9" t="s">
        <v>274</v>
      </c>
      <c r="E372" s="30">
        <v>2</v>
      </c>
      <c r="F372" s="27">
        <f t="shared" si="146"/>
        <v>16</v>
      </c>
      <c r="G372" s="27">
        <v>14</v>
      </c>
      <c r="H372" s="30" t="s">
        <v>22</v>
      </c>
      <c r="I372" s="29">
        <f>+'[1]PIND 2025'!O347</f>
        <v>3</v>
      </c>
      <c r="J372" s="11">
        <f t="shared" si="147"/>
        <v>0.21428571428571427</v>
      </c>
      <c r="K372" s="14" t="str">
        <f t="shared" si="148"/>
        <v>BAJO</v>
      </c>
      <c r="L372" s="15">
        <f t="shared" si="153"/>
        <v>1.4285714285714285E-2</v>
      </c>
      <c r="M372" s="14" t="str">
        <f t="shared" si="154"/>
        <v>MUY BAJO</v>
      </c>
      <c r="N372" s="15">
        <f t="shared" si="155"/>
        <v>3.0612244897959182E-3</v>
      </c>
      <c r="O372" s="14" t="str">
        <f t="shared" si="156"/>
        <v>MUY BAJO</v>
      </c>
      <c r="P372" s="16">
        <f t="shared" si="151"/>
        <v>1</v>
      </c>
      <c r="Q372" s="16">
        <v>70</v>
      </c>
      <c r="R372" s="16">
        <f t="shared" si="152"/>
        <v>69</v>
      </c>
      <c r="S372" s="16">
        <f>+'[2]POAI 04 2025 AC'!AN346</f>
        <v>18</v>
      </c>
      <c r="T372" s="16"/>
      <c r="U372" s="16">
        <v>1</v>
      </c>
      <c r="V372" s="144"/>
      <c r="W372" s="145"/>
    </row>
    <row r="373" spans="1:23" ht="25.5">
      <c r="A373" s="157"/>
      <c r="B373" s="8" t="s">
        <v>269</v>
      </c>
      <c r="C373" s="47" t="s">
        <v>61</v>
      </c>
      <c r="D373" s="9" t="s">
        <v>274</v>
      </c>
      <c r="E373" s="27">
        <v>0</v>
      </c>
      <c r="F373" s="27">
        <f t="shared" si="146"/>
        <v>1</v>
      </c>
      <c r="G373" s="27">
        <v>1</v>
      </c>
      <c r="H373" s="27" t="s">
        <v>22</v>
      </c>
      <c r="I373" s="29">
        <f>+'[1]PIND 2025'!O348</f>
        <v>0</v>
      </c>
      <c r="J373" s="11">
        <f t="shared" si="147"/>
        <v>0</v>
      </c>
      <c r="K373" s="14" t="str">
        <f t="shared" si="148"/>
        <v>MUY BAJO</v>
      </c>
      <c r="L373" s="15">
        <f t="shared" si="153"/>
        <v>0</v>
      </c>
      <c r="M373" s="14" t="str">
        <f t="shared" si="154"/>
        <v>MUY BAJO</v>
      </c>
      <c r="N373" s="15">
        <f t="shared" si="155"/>
        <v>0</v>
      </c>
      <c r="O373" s="14" t="str">
        <f t="shared" si="156"/>
        <v>MUY BAJO</v>
      </c>
      <c r="P373" s="16">
        <f t="shared" si="151"/>
        <v>0</v>
      </c>
      <c r="Q373" s="16">
        <v>2</v>
      </c>
      <c r="R373" s="16">
        <f t="shared" si="152"/>
        <v>2</v>
      </c>
      <c r="S373" s="16">
        <f>+'[2]POAI 04 2025 AC'!AN347</f>
        <v>0</v>
      </c>
      <c r="T373" s="16"/>
      <c r="U373" s="16"/>
      <c r="V373" s="144"/>
      <c r="W373" s="145"/>
    </row>
    <row r="374" spans="1:23" ht="25.5">
      <c r="A374" s="157"/>
      <c r="B374" s="8" t="s">
        <v>269</v>
      </c>
      <c r="C374" s="47" t="s">
        <v>62</v>
      </c>
      <c r="D374" s="9" t="s">
        <v>274</v>
      </c>
      <c r="E374" s="27">
        <v>0</v>
      </c>
      <c r="F374" s="27">
        <f t="shared" si="146"/>
        <v>1</v>
      </c>
      <c r="G374" s="27">
        <v>1</v>
      </c>
      <c r="H374" s="27" t="s">
        <v>22</v>
      </c>
      <c r="I374" s="29">
        <f>+'[1]PIND 2025'!O349</f>
        <v>0</v>
      </c>
      <c r="J374" s="11">
        <f t="shared" si="147"/>
        <v>0</v>
      </c>
      <c r="K374" s="14" t="str">
        <f t="shared" si="148"/>
        <v>MUY BAJO</v>
      </c>
      <c r="L374" s="15">
        <f t="shared" si="153"/>
        <v>0</v>
      </c>
      <c r="M374" s="14" t="str">
        <f t="shared" si="154"/>
        <v>MUY BAJO</v>
      </c>
      <c r="N374" s="15">
        <f t="shared" si="155"/>
        <v>0</v>
      </c>
      <c r="O374" s="14" t="str">
        <f t="shared" si="156"/>
        <v>MUY BAJO</v>
      </c>
      <c r="P374" s="16">
        <f t="shared" si="151"/>
        <v>0</v>
      </c>
      <c r="Q374" s="16">
        <v>2</v>
      </c>
      <c r="R374" s="16">
        <f t="shared" si="152"/>
        <v>2</v>
      </c>
      <c r="S374" s="16">
        <f>+'[2]POAI 04 2025 AC'!AN348</f>
        <v>0</v>
      </c>
      <c r="T374" s="16"/>
      <c r="U374" s="16"/>
      <c r="V374" s="144"/>
      <c r="W374" s="145"/>
    </row>
    <row r="375" spans="1:23" ht="25.5">
      <c r="A375" s="157"/>
      <c r="B375" s="8" t="s">
        <v>269</v>
      </c>
      <c r="C375" s="47" t="s">
        <v>63</v>
      </c>
      <c r="D375" s="9" t="s">
        <v>274</v>
      </c>
      <c r="E375" s="27">
        <v>0</v>
      </c>
      <c r="F375" s="27">
        <f t="shared" si="146"/>
        <v>1</v>
      </c>
      <c r="G375" s="27">
        <v>1</v>
      </c>
      <c r="H375" s="27" t="s">
        <v>22</v>
      </c>
      <c r="I375" s="29">
        <f>+'[1]PIND 2025'!O350</f>
        <v>0</v>
      </c>
      <c r="J375" s="11">
        <f t="shared" si="147"/>
        <v>0</v>
      </c>
      <c r="K375" s="14" t="str">
        <f t="shared" si="148"/>
        <v>MUY BAJO</v>
      </c>
      <c r="L375" s="15">
        <f t="shared" si="153"/>
        <v>0</v>
      </c>
      <c r="M375" s="14" t="str">
        <f t="shared" si="154"/>
        <v>MUY BAJO</v>
      </c>
      <c r="N375" s="15">
        <f t="shared" si="155"/>
        <v>0</v>
      </c>
      <c r="O375" s="14" t="str">
        <f t="shared" si="156"/>
        <v>MUY BAJO</v>
      </c>
      <c r="P375" s="16">
        <f t="shared" si="151"/>
        <v>0</v>
      </c>
      <c r="Q375" s="16">
        <v>2</v>
      </c>
      <c r="R375" s="16">
        <f t="shared" si="152"/>
        <v>2</v>
      </c>
      <c r="S375" s="16">
        <f>+'[2]POAI 04 2025 AC'!AN349</f>
        <v>0</v>
      </c>
      <c r="T375" s="16"/>
      <c r="U375" s="16"/>
      <c r="V375" s="144"/>
      <c r="W375" s="145"/>
    </row>
    <row r="376" spans="1:23" ht="25.5">
      <c r="A376" s="157"/>
      <c r="B376" s="8" t="s">
        <v>269</v>
      </c>
      <c r="C376" s="47" t="s">
        <v>59</v>
      </c>
      <c r="D376" s="9" t="s">
        <v>275</v>
      </c>
      <c r="E376" s="27">
        <v>102</v>
      </c>
      <c r="F376" s="27">
        <f t="shared" si="146"/>
        <v>115</v>
      </c>
      <c r="G376" s="27">
        <v>13</v>
      </c>
      <c r="H376" s="27" t="s">
        <v>22</v>
      </c>
      <c r="I376" s="29">
        <f>+'[1]PIND 2025'!O351</f>
        <v>3</v>
      </c>
      <c r="J376" s="11">
        <f t="shared" si="147"/>
        <v>0.23076923076923078</v>
      </c>
      <c r="K376" s="14" t="str">
        <f t="shared" si="148"/>
        <v>BAJO</v>
      </c>
      <c r="L376" s="15">
        <f t="shared" si="153"/>
        <v>0.23776223776223776</v>
      </c>
      <c r="M376" s="14" t="str">
        <f t="shared" si="154"/>
        <v>BAJO</v>
      </c>
      <c r="N376" s="15">
        <f t="shared" si="155"/>
        <v>5.4868208714362564E-2</v>
      </c>
      <c r="O376" s="14" t="str">
        <f t="shared" si="156"/>
        <v>MUY BAJO</v>
      </c>
      <c r="P376" s="16">
        <f t="shared" si="151"/>
        <v>17</v>
      </c>
      <c r="Q376" s="16">
        <v>71.5</v>
      </c>
      <c r="R376" s="16">
        <f t="shared" si="152"/>
        <v>54.5</v>
      </c>
      <c r="S376" s="16">
        <f>+'[2]POAI 04 2025 AC'!AN350</f>
        <v>20</v>
      </c>
      <c r="T376" s="16">
        <v>0</v>
      </c>
      <c r="U376" s="16">
        <v>17</v>
      </c>
      <c r="V376" s="144"/>
      <c r="W376" s="145"/>
    </row>
    <row r="377" spans="1:23" ht="25.5">
      <c r="A377" s="157"/>
      <c r="B377" s="8" t="s">
        <v>269</v>
      </c>
      <c r="C377" s="47" t="s">
        <v>61</v>
      </c>
      <c r="D377" s="9" t="s">
        <v>275</v>
      </c>
      <c r="E377" s="27">
        <v>0</v>
      </c>
      <c r="F377" s="27">
        <f t="shared" si="146"/>
        <v>2</v>
      </c>
      <c r="G377" s="27">
        <v>2</v>
      </c>
      <c r="H377" s="27" t="s">
        <v>22</v>
      </c>
      <c r="I377" s="29">
        <f>+'[1]PIND 2025'!O352</f>
        <v>0</v>
      </c>
      <c r="J377" s="11">
        <f t="shared" si="147"/>
        <v>0</v>
      </c>
      <c r="K377" s="14" t="str">
        <f t="shared" si="148"/>
        <v>MUY BAJO</v>
      </c>
      <c r="L377" s="15">
        <f t="shared" si="153"/>
        <v>0</v>
      </c>
      <c r="M377" s="14" t="str">
        <f t="shared" si="154"/>
        <v>MUY BAJO</v>
      </c>
      <c r="N377" s="15">
        <f t="shared" si="155"/>
        <v>0</v>
      </c>
      <c r="O377" s="14" t="str">
        <f t="shared" si="156"/>
        <v>MUY BAJO</v>
      </c>
      <c r="P377" s="16">
        <f t="shared" si="151"/>
        <v>0</v>
      </c>
      <c r="Q377" s="16">
        <v>4</v>
      </c>
      <c r="R377" s="16">
        <f t="shared" si="152"/>
        <v>4</v>
      </c>
      <c r="S377" s="16">
        <f>+'[2]POAI 04 2025 AC'!AN351</f>
        <v>0</v>
      </c>
      <c r="T377" s="16"/>
      <c r="U377" s="16"/>
      <c r="V377" s="144"/>
      <c r="W377" s="145"/>
    </row>
    <row r="378" spans="1:23" ht="25.5">
      <c r="A378" s="157"/>
      <c r="B378" s="8" t="s">
        <v>269</v>
      </c>
      <c r="C378" s="47" t="s">
        <v>62</v>
      </c>
      <c r="D378" s="9" t="s">
        <v>275</v>
      </c>
      <c r="E378" s="27">
        <v>0</v>
      </c>
      <c r="F378" s="27">
        <f t="shared" si="146"/>
        <v>2</v>
      </c>
      <c r="G378" s="27">
        <v>2</v>
      </c>
      <c r="H378" s="27" t="s">
        <v>22</v>
      </c>
      <c r="I378" s="29">
        <f>+'[1]PIND 2025'!O353</f>
        <v>0</v>
      </c>
      <c r="J378" s="11">
        <f t="shared" si="147"/>
        <v>0</v>
      </c>
      <c r="K378" s="14" t="str">
        <f t="shared" si="148"/>
        <v>MUY BAJO</v>
      </c>
      <c r="L378" s="15">
        <f t="shared" si="153"/>
        <v>0</v>
      </c>
      <c r="M378" s="14" t="str">
        <f t="shared" si="154"/>
        <v>MUY BAJO</v>
      </c>
      <c r="N378" s="15">
        <f t="shared" si="155"/>
        <v>0</v>
      </c>
      <c r="O378" s="14" t="str">
        <f t="shared" si="156"/>
        <v>MUY BAJO</v>
      </c>
      <c r="P378" s="16">
        <f t="shared" si="151"/>
        <v>0</v>
      </c>
      <c r="Q378" s="16">
        <v>4</v>
      </c>
      <c r="R378" s="16">
        <f t="shared" si="152"/>
        <v>4</v>
      </c>
      <c r="S378" s="16">
        <f>+'[2]POAI 04 2025 AC'!AN352</f>
        <v>0</v>
      </c>
      <c r="T378" s="16"/>
      <c r="U378" s="16"/>
      <c r="V378" s="144"/>
      <c r="W378" s="145"/>
    </row>
    <row r="379" spans="1:23" ht="25.5">
      <c r="A379" s="157"/>
      <c r="B379" s="8" t="s">
        <v>269</v>
      </c>
      <c r="C379" s="47" t="s">
        <v>63</v>
      </c>
      <c r="D379" s="9" t="s">
        <v>275</v>
      </c>
      <c r="E379" s="27">
        <v>0</v>
      </c>
      <c r="F379" s="27">
        <f t="shared" si="146"/>
        <v>2</v>
      </c>
      <c r="G379" s="27">
        <v>2</v>
      </c>
      <c r="H379" s="27" t="s">
        <v>22</v>
      </c>
      <c r="I379" s="29">
        <f>+'[1]PIND 2025'!O354</f>
        <v>0</v>
      </c>
      <c r="J379" s="11">
        <f t="shared" si="147"/>
        <v>0</v>
      </c>
      <c r="K379" s="14" t="str">
        <f t="shared" si="148"/>
        <v>MUY BAJO</v>
      </c>
      <c r="L379" s="15">
        <f t="shared" si="153"/>
        <v>0</v>
      </c>
      <c r="M379" s="14" t="str">
        <f t="shared" si="154"/>
        <v>MUY BAJO</v>
      </c>
      <c r="N379" s="15">
        <f t="shared" si="155"/>
        <v>0</v>
      </c>
      <c r="O379" s="14" t="str">
        <f t="shared" si="156"/>
        <v>MUY BAJO</v>
      </c>
      <c r="P379" s="16">
        <f t="shared" si="151"/>
        <v>0</v>
      </c>
      <c r="Q379" s="16">
        <v>4</v>
      </c>
      <c r="R379" s="16">
        <f t="shared" si="152"/>
        <v>4</v>
      </c>
      <c r="S379" s="16">
        <f>+'[2]POAI 04 2025 AC'!AN353</f>
        <v>0</v>
      </c>
      <c r="T379" s="16"/>
      <c r="U379" s="16"/>
      <c r="V379" s="144"/>
      <c r="W379" s="145"/>
    </row>
    <row r="380" spans="1:23" ht="38.25">
      <c r="A380" s="157"/>
      <c r="B380" s="8" t="s">
        <v>276</v>
      </c>
      <c r="C380" s="47" t="s">
        <v>59</v>
      </c>
      <c r="D380" s="9" t="s">
        <v>277</v>
      </c>
      <c r="E380" s="27">
        <v>8254</v>
      </c>
      <c r="F380" s="27">
        <f t="shared" si="146"/>
        <v>8754</v>
      </c>
      <c r="G380" s="27">
        <v>500</v>
      </c>
      <c r="H380" s="12" t="s">
        <v>22</v>
      </c>
      <c r="I380" s="29">
        <f>+'[1]PIND 2025'!O355</f>
        <v>885</v>
      </c>
      <c r="J380" s="11">
        <f t="shared" si="147"/>
        <v>1.77</v>
      </c>
      <c r="K380" s="14" t="str">
        <f t="shared" si="148"/>
        <v>MUY ALTO</v>
      </c>
      <c r="L380" s="15">
        <f t="shared" si="153"/>
        <v>0.68571428571428572</v>
      </c>
      <c r="M380" s="14" t="str">
        <f t="shared" si="154"/>
        <v>ALTO</v>
      </c>
      <c r="N380" s="15">
        <f t="shared" si="155"/>
        <v>1.2137142857142857</v>
      </c>
      <c r="O380" s="14" t="str">
        <f t="shared" si="156"/>
        <v>MUY ALTO</v>
      </c>
      <c r="P380" s="16">
        <f t="shared" si="151"/>
        <v>48</v>
      </c>
      <c r="Q380" s="16">
        <v>70</v>
      </c>
      <c r="R380" s="16">
        <f t="shared" si="152"/>
        <v>22</v>
      </c>
      <c r="S380" s="16">
        <f>+'[2]POAI 04 2025 AC'!AN354</f>
        <v>70</v>
      </c>
      <c r="T380" s="16">
        <v>8</v>
      </c>
      <c r="U380" s="16">
        <v>40</v>
      </c>
      <c r="V380" s="144"/>
      <c r="W380" s="145"/>
    </row>
    <row r="381" spans="1:23" ht="38.25">
      <c r="A381" s="157"/>
      <c r="B381" s="8" t="s">
        <v>276</v>
      </c>
      <c r="C381" s="47" t="s">
        <v>61</v>
      </c>
      <c r="D381" s="9" t="s">
        <v>277</v>
      </c>
      <c r="E381" s="27">
        <v>2059</v>
      </c>
      <c r="F381" s="27">
        <f t="shared" si="146"/>
        <v>2559</v>
      </c>
      <c r="G381" s="27">
        <v>500</v>
      </c>
      <c r="H381" s="12" t="s">
        <v>22</v>
      </c>
      <c r="I381" s="29">
        <f>+'[1]PIND 2025'!O356</f>
        <v>560</v>
      </c>
      <c r="J381" s="11">
        <f t="shared" si="147"/>
        <v>1.1200000000000001</v>
      </c>
      <c r="K381" s="14" t="str">
        <f t="shared" si="148"/>
        <v>MUY ALTO</v>
      </c>
      <c r="L381" s="15">
        <f t="shared" si="153"/>
        <v>0.16666666666666666</v>
      </c>
      <c r="M381" s="14" t="str">
        <f t="shared" si="154"/>
        <v>MUY BAJO</v>
      </c>
      <c r="N381" s="15">
        <f t="shared" si="155"/>
        <v>0.18666666666666668</v>
      </c>
      <c r="O381" s="14" t="str">
        <f t="shared" si="156"/>
        <v>MUY BAJO</v>
      </c>
      <c r="P381" s="16">
        <f t="shared" si="151"/>
        <v>10</v>
      </c>
      <c r="Q381" s="16">
        <v>60</v>
      </c>
      <c r="R381" s="16">
        <f t="shared" si="152"/>
        <v>50</v>
      </c>
      <c r="S381" s="16">
        <f>+'[2]POAI 04 2025 AC'!AN355</f>
        <v>12</v>
      </c>
      <c r="T381" s="16"/>
      <c r="U381" s="16">
        <v>10</v>
      </c>
      <c r="V381" s="144"/>
      <c r="W381" s="145"/>
    </row>
    <row r="382" spans="1:23" ht="38.25">
      <c r="A382" s="157"/>
      <c r="B382" s="8" t="s">
        <v>276</v>
      </c>
      <c r="C382" s="47" t="s">
        <v>62</v>
      </c>
      <c r="D382" s="9" t="s">
        <v>277</v>
      </c>
      <c r="E382" s="27">
        <v>7312</v>
      </c>
      <c r="F382" s="27">
        <f t="shared" si="146"/>
        <v>9312</v>
      </c>
      <c r="G382" s="27">
        <v>2000</v>
      </c>
      <c r="H382" s="12" t="s">
        <v>22</v>
      </c>
      <c r="I382" s="29">
        <f>+'[1]PIND 2025'!O357</f>
        <v>1089</v>
      </c>
      <c r="J382" s="11">
        <f t="shared" si="147"/>
        <v>0.54449999999999998</v>
      </c>
      <c r="K382" s="14" t="str">
        <f t="shared" si="148"/>
        <v>MEDIO</v>
      </c>
      <c r="L382" s="15">
        <f t="shared" si="153"/>
        <v>0.20833333333333334</v>
      </c>
      <c r="M382" s="14" t="str">
        <f t="shared" si="154"/>
        <v>BAJO</v>
      </c>
      <c r="N382" s="15">
        <f t="shared" si="155"/>
        <v>0.1134375</v>
      </c>
      <c r="O382" s="14" t="str">
        <f t="shared" si="156"/>
        <v>MUY BAJO</v>
      </c>
      <c r="P382" s="16">
        <f t="shared" si="151"/>
        <v>10</v>
      </c>
      <c r="Q382" s="16">
        <v>48</v>
      </c>
      <c r="R382" s="16">
        <f t="shared" si="152"/>
        <v>38</v>
      </c>
      <c r="S382" s="16">
        <f>+'[2]POAI 04 2025 AC'!AN356</f>
        <v>10</v>
      </c>
      <c r="T382" s="16"/>
      <c r="U382" s="16">
        <v>10</v>
      </c>
      <c r="V382" s="144"/>
      <c r="W382" s="145"/>
    </row>
    <row r="383" spans="1:23" ht="38.25">
      <c r="A383" s="157"/>
      <c r="B383" s="8" t="s">
        <v>276</v>
      </c>
      <c r="C383" s="47" t="s">
        <v>63</v>
      </c>
      <c r="D383" s="9" t="s">
        <v>277</v>
      </c>
      <c r="E383" s="27">
        <v>4054</v>
      </c>
      <c r="F383" s="27">
        <f t="shared" si="146"/>
        <v>6054</v>
      </c>
      <c r="G383" s="27">
        <v>2000</v>
      </c>
      <c r="H383" s="12" t="s">
        <v>22</v>
      </c>
      <c r="I383" s="29">
        <f>+'[1]PIND 2025'!O358</f>
        <v>179</v>
      </c>
      <c r="J383" s="11">
        <f t="shared" si="147"/>
        <v>8.9499999999999996E-2</v>
      </c>
      <c r="K383" s="14" t="str">
        <f t="shared" si="148"/>
        <v>MUY BAJO</v>
      </c>
      <c r="L383" s="15">
        <f t="shared" si="153"/>
        <v>0.16666666666666666</v>
      </c>
      <c r="M383" s="14" t="str">
        <f t="shared" si="154"/>
        <v>MUY BAJO</v>
      </c>
      <c r="N383" s="15">
        <f t="shared" si="155"/>
        <v>1.4916666666666665E-2</v>
      </c>
      <c r="O383" s="14" t="str">
        <f t="shared" si="156"/>
        <v>MUY BAJO</v>
      </c>
      <c r="P383" s="16">
        <f t="shared" si="151"/>
        <v>10</v>
      </c>
      <c r="Q383" s="16">
        <v>60</v>
      </c>
      <c r="R383" s="16">
        <f t="shared" si="152"/>
        <v>50</v>
      </c>
      <c r="S383" s="16">
        <f>+'[2]POAI 04 2025 AC'!AN357</f>
        <v>10</v>
      </c>
      <c r="T383" s="16"/>
      <c r="U383" s="16">
        <v>10</v>
      </c>
      <c r="V383" s="144"/>
      <c r="W383" s="145"/>
    </row>
    <row r="384" spans="1:23" ht="38.25">
      <c r="A384" s="157"/>
      <c r="B384" s="8" t="s">
        <v>276</v>
      </c>
      <c r="C384" s="47" t="s">
        <v>59</v>
      </c>
      <c r="D384" s="9" t="s">
        <v>278</v>
      </c>
      <c r="E384" s="27">
        <v>19165</v>
      </c>
      <c r="F384" s="27">
        <f t="shared" si="146"/>
        <v>20165</v>
      </c>
      <c r="G384" s="27">
        <v>1000</v>
      </c>
      <c r="H384" s="12" t="s">
        <v>22</v>
      </c>
      <c r="I384" s="29">
        <f>+'[1]PIND 2025'!O359</f>
        <v>848</v>
      </c>
      <c r="J384" s="11">
        <f t="shared" si="147"/>
        <v>0.84799999999999998</v>
      </c>
      <c r="K384" s="14" t="str">
        <f t="shared" si="148"/>
        <v>MUY ALTO</v>
      </c>
      <c r="L384" s="15">
        <f t="shared" si="153"/>
        <v>0</v>
      </c>
      <c r="M384" s="14" t="str">
        <f t="shared" si="154"/>
        <v>MUY BAJO</v>
      </c>
      <c r="N384" s="15">
        <f t="shared" si="155"/>
        <v>0</v>
      </c>
      <c r="O384" s="14" t="str">
        <f t="shared" si="156"/>
        <v>MUY BAJO</v>
      </c>
      <c r="P384" s="16">
        <f t="shared" si="151"/>
        <v>0</v>
      </c>
      <c r="Q384" s="16">
        <v>25</v>
      </c>
      <c r="R384" s="16">
        <f t="shared" si="152"/>
        <v>25</v>
      </c>
      <c r="S384" s="16">
        <f>+'[2]POAI 04 2025 AC'!AN358</f>
        <v>0</v>
      </c>
      <c r="T384" s="16"/>
      <c r="U384" s="16"/>
      <c r="V384" s="144"/>
      <c r="W384" s="145"/>
    </row>
    <row r="385" spans="1:23" ht="38.25">
      <c r="A385" s="157"/>
      <c r="B385" s="8" t="s">
        <v>276</v>
      </c>
      <c r="C385" s="47" t="s">
        <v>61</v>
      </c>
      <c r="D385" s="9" t="s">
        <v>278</v>
      </c>
      <c r="E385" s="27">
        <v>3427</v>
      </c>
      <c r="F385" s="27">
        <f t="shared" si="146"/>
        <v>3927</v>
      </c>
      <c r="G385" s="27">
        <v>500</v>
      </c>
      <c r="H385" s="12" t="s">
        <v>22</v>
      </c>
      <c r="I385" s="29">
        <f>+'[1]PIND 2025'!O360</f>
        <v>333</v>
      </c>
      <c r="J385" s="11">
        <f t="shared" si="147"/>
        <v>0.66600000000000004</v>
      </c>
      <c r="K385" s="14" t="str">
        <f t="shared" si="148"/>
        <v>ALTO</v>
      </c>
      <c r="L385" s="15">
        <f t="shared" si="153"/>
        <v>0</v>
      </c>
      <c r="M385" s="14" t="str">
        <f t="shared" si="154"/>
        <v>MUY BAJO</v>
      </c>
      <c r="N385" s="15">
        <f t="shared" si="155"/>
        <v>0</v>
      </c>
      <c r="O385" s="14" t="str">
        <f t="shared" si="156"/>
        <v>MUY BAJO</v>
      </c>
      <c r="P385" s="16">
        <f t="shared" si="151"/>
        <v>0</v>
      </c>
      <c r="Q385" s="16">
        <v>15</v>
      </c>
      <c r="R385" s="16">
        <f t="shared" si="152"/>
        <v>15</v>
      </c>
      <c r="S385" s="16">
        <f>+'[2]POAI 04 2025 AC'!AN359</f>
        <v>0</v>
      </c>
      <c r="T385" s="16"/>
      <c r="U385" s="16"/>
      <c r="V385" s="144"/>
      <c r="W385" s="145"/>
    </row>
    <row r="386" spans="1:23" ht="38.25">
      <c r="A386" s="157"/>
      <c r="B386" s="8" t="s">
        <v>276</v>
      </c>
      <c r="C386" s="47" t="s">
        <v>62</v>
      </c>
      <c r="D386" s="9" t="s">
        <v>278</v>
      </c>
      <c r="E386" s="27">
        <v>7065</v>
      </c>
      <c r="F386" s="27">
        <f t="shared" si="146"/>
        <v>7565</v>
      </c>
      <c r="G386" s="27">
        <v>500</v>
      </c>
      <c r="H386" s="12" t="s">
        <v>22</v>
      </c>
      <c r="I386" s="29">
        <f>+'[1]PIND 2025'!O361</f>
        <v>452</v>
      </c>
      <c r="J386" s="11">
        <f t="shared" si="147"/>
        <v>0.90400000000000003</v>
      </c>
      <c r="K386" s="14" t="str">
        <f t="shared" si="148"/>
        <v>MUY ALTO</v>
      </c>
      <c r="L386" s="15">
        <f t="shared" si="153"/>
        <v>0</v>
      </c>
      <c r="M386" s="14" t="str">
        <f t="shared" si="154"/>
        <v>MUY BAJO</v>
      </c>
      <c r="N386" s="15">
        <f t="shared" si="155"/>
        <v>0</v>
      </c>
      <c r="O386" s="14" t="str">
        <f t="shared" si="156"/>
        <v>MUY BAJO</v>
      </c>
      <c r="P386" s="16">
        <f t="shared" si="151"/>
        <v>0</v>
      </c>
      <c r="Q386" s="16">
        <v>15</v>
      </c>
      <c r="R386" s="16">
        <f t="shared" si="152"/>
        <v>15</v>
      </c>
      <c r="S386" s="16">
        <f>+'[2]POAI 04 2025 AC'!AN360</f>
        <v>0</v>
      </c>
      <c r="T386" s="16"/>
      <c r="U386" s="16"/>
      <c r="V386" s="144"/>
      <c r="W386" s="145"/>
    </row>
    <row r="387" spans="1:23" ht="38.25">
      <c r="A387" s="157"/>
      <c r="B387" s="8" t="s">
        <v>276</v>
      </c>
      <c r="C387" s="47" t="s">
        <v>63</v>
      </c>
      <c r="D387" s="9" t="s">
        <v>278</v>
      </c>
      <c r="E387" s="27">
        <v>4682</v>
      </c>
      <c r="F387" s="27">
        <f t="shared" si="146"/>
        <v>5382</v>
      </c>
      <c r="G387" s="27">
        <v>700</v>
      </c>
      <c r="H387" s="12" t="s">
        <v>22</v>
      </c>
      <c r="I387" s="29">
        <f>+'[1]PIND 2025'!O362</f>
        <v>169</v>
      </c>
      <c r="J387" s="11">
        <f t="shared" si="147"/>
        <v>0.24142857142857144</v>
      </c>
      <c r="K387" s="14" t="str">
        <f t="shared" si="148"/>
        <v>BAJO</v>
      </c>
      <c r="L387" s="15">
        <f t="shared" si="153"/>
        <v>0</v>
      </c>
      <c r="M387" s="14" t="str">
        <f t="shared" si="154"/>
        <v>MUY BAJO</v>
      </c>
      <c r="N387" s="15">
        <f t="shared" si="155"/>
        <v>0</v>
      </c>
      <c r="O387" s="14" t="str">
        <f t="shared" si="156"/>
        <v>MUY BAJO</v>
      </c>
      <c r="P387" s="16">
        <f t="shared" si="151"/>
        <v>0</v>
      </c>
      <c r="Q387" s="16">
        <v>17.5</v>
      </c>
      <c r="R387" s="16">
        <f t="shared" si="152"/>
        <v>17.5</v>
      </c>
      <c r="S387" s="16">
        <f>+'[2]POAI 04 2025 AC'!AN361</f>
        <v>0</v>
      </c>
      <c r="T387" s="16"/>
      <c r="U387" s="16"/>
      <c r="V387" s="144"/>
      <c r="W387" s="145"/>
    </row>
    <row r="388" spans="1:23" ht="38.25">
      <c r="A388" s="157"/>
      <c r="B388" s="8" t="s">
        <v>276</v>
      </c>
      <c r="C388" s="47" t="s">
        <v>59</v>
      </c>
      <c r="D388" s="9" t="s">
        <v>279</v>
      </c>
      <c r="E388" s="27">
        <v>16868</v>
      </c>
      <c r="F388" s="27">
        <f t="shared" si="146"/>
        <v>18868</v>
      </c>
      <c r="G388" s="27">
        <v>2000</v>
      </c>
      <c r="H388" s="12" t="s">
        <v>22</v>
      </c>
      <c r="I388" s="29">
        <f>+'[1]PIND 2025'!O363</f>
        <v>1273</v>
      </c>
      <c r="J388" s="11">
        <f t="shared" si="147"/>
        <v>0.63649999999999995</v>
      </c>
      <c r="K388" s="14" t="str">
        <f t="shared" si="148"/>
        <v>ALTO</v>
      </c>
      <c r="L388" s="15">
        <f t="shared" si="153"/>
        <v>0.43</v>
      </c>
      <c r="M388" s="14" t="str">
        <f t="shared" si="154"/>
        <v>MEDIO</v>
      </c>
      <c r="N388" s="15">
        <f t="shared" si="155"/>
        <v>0.27369499999999997</v>
      </c>
      <c r="O388" s="14" t="str">
        <f t="shared" si="156"/>
        <v>BAJO</v>
      </c>
      <c r="P388" s="16">
        <f t="shared" si="151"/>
        <v>43</v>
      </c>
      <c r="Q388" s="16">
        <v>100</v>
      </c>
      <c r="R388" s="16">
        <f t="shared" si="152"/>
        <v>57</v>
      </c>
      <c r="S388" s="16">
        <f>+'[2]POAI 04 2025 AC'!AN362</f>
        <v>55</v>
      </c>
      <c r="T388" s="16">
        <v>4</v>
      </c>
      <c r="U388" s="16">
        <v>39</v>
      </c>
      <c r="V388" s="144"/>
      <c r="W388" s="145"/>
    </row>
    <row r="389" spans="1:23" ht="38.25">
      <c r="A389" s="157"/>
      <c r="B389" s="8" t="s">
        <v>276</v>
      </c>
      <c r="C389" s="47" t="s">
        <v>62</v>
      </c>
      <c r="D389" s="9" t="s">
        <v>279</v>
      </c>
      <c r="E389" s="27">
        <v>7318</v>
      </c>
      <c r="F389" s="27">
        <f t="shared" si="146"/>
        <v>8318</v>
      </c>
      <c r="G389" s="27">
        <v>1000</v>
      </c>
      <c r="H389" s="12" t="s">
        <v>22</v>
      </c>
      <c r="I389" s="29">
        <f>+'[1]PIND 2025'!O364</f>
        <v>1130</v>
      </c>
      <c r="J389" s="11">
        <f t="shared" si="147"/>
        <v>1.1299999999999999</v>
      </c>
      <c r="K389" s="14" t="str">
        <f t="shared" si="148"/>
        <v>MUY ALTO</v>
      </c>
      <c r="L389" s="15">
        <f t="shared" si="153"/>
        <v>0.2</v>
      </c>
      <c r="M389" s="14" t="str">
        <f t="shared" si="154"/>
        <v>MUY BAJO</v>
      </c>
      <c r="N389" s="15">
        <f t="shared" si="155"/>
        <v>0.22599999999999998</v>
      </c>
      <c r="O389" s="14" t="str">
        <f t="shared" si="156"/>
        <v>BAJO</v>
      </c>
      <c r="P389" s="16">
        <f t="shared" si="151"/>
        <v>10</v>
      </c>
      <c r="Q389" s="16">
        <v>50</v>
      </c>
      <c r="R389" s="16">
        <f t="shared" si="152"/>
        <v>40</v>
      </c>
      <c r="S389" s="16">
        <f>+'[2]POAI 04 2025 AC'!AN363</f>
        <v>30</v>
      </c>
      <c r="T389" s="16">
        <v>5</v>
      </c>
      <c r="U389" s="16">
        <v>5</v>
      </c>
      <c r="V389" s="144"/>
      <c r="W389" s="145"/>
    </row>
    <row r="390" spans="1:23" ht="38.25">
      <c r="A390" s="157"/>
      <c r="B390" s="8" t="s">
        <v>276</v>
      </c>
      <c r="C390" s="47" t="s">
        <v>59</v>
      </c>
      <c r="D390" s="9" t="s">
        <v>280</v>
      </c>
      <c r="E390" s="27">
        <v>9270</v>
      </c>
      <c r="F390" s="27">
        <f t="shared" si="146"/>
        <v>10270</v>
      </c>
      <c r="G390" s="27">
        <v>1000</v>
      </c>
      <c r="H390" s="12" t="s">
        <v>22</v>
      </c>
      <c r="I390" s="29">
        <f>+'[1]PIND 2025'!O365</f>
        <v>629</v>
      </c>
      <c r="J390" s="11">
        <f t="shared" si="147"/>
        <v>0.629</v>
      </c>
      <c r="K390" s="14" t="str">
        <f t="shared" si="148"/>
        <v>ALTO</v>
      </c>
      <c r="L390" s="15"/>
      <c r="M390" s="14" t="s">
        <v>23</v>
      </c>
      <c r="N390" s="15"/>
      <c r="O390" s="14" t="s">
        <v>23</v>
      </c>
      <c r="P390" s="16">
        <f t="shared" si="151"/>
        <v>31</v>
      </c>
      <c r="Q390" s="16">
        <v>0.1</v>
      </c>
      <c r="R390" s="16">
        <f t="shared" si="152"/>
        <v>-30.9</v>
      </c>
      <c r="S390" s="16">
        <f>+'[2]POAI 04 2025 AC'!AN364</f>
        <v>60</v>
      </c>
      <c r="T390" s="16">
        <v>6</v>
      </c>
      <c r="U390" s="16">
        <v>25</v>
      </c>
      <c r="V390" s="144"/>
      <c r="W390" s="145"/>
    </row>
    <row r="391" spans="1:23" ht="38.25">
      <c r="A391" s="157"/>
      <c r="B391" s="8" t="s">
        <v>276</v>
      </c>
      <c r="C391" s="47" t="s">
        <v>61</v>
      </c>
      <c r="D391" s="9" t="s">
        <v>280</v>
      </c>
      <c r="E391" s="27">
        <v>0</v>
      </c>
      <c r="F391" s="27">
        <f t="shared" ref="F391:F421" si="157">+E391+G391</f>
        <v>100</v>
      </c>
      <c r="G391" s="27">
        <v>100</v>
      </c>
      <c r="H391" s="12" t="s">
        <v>22</v>
      </c>
      <c r="I391" s="29">
        <f>+'[1]PIND 2025'!O366</f>
        <v>246</v>
      </c>
      <c r="J391" s="11">
        <f t="shared" ref="J391:J421" si="158">+I391/G391</f>
        <v>2.46</v>
      </c>
      <c r="K391" s="14" t="str">
        <f t="shared" ref="K391:K422" si="159">IF(J391&lt;=20%,"MUY BAJO",IF(AND(J391&gt;20%,J391&lt;=40%),"BAJO",IF(AND(J391&gt;40%,J391&lt;=60%),"MEDIO",IF(AND(J391&gt;60%,J391&lt;=80%),"ALTO","MUY ALTO"))))</f>
        <v>MUY ALTO</v>
      </c>
      <c r="L391" s="15">
        <f t="shared" ref="L391:L421" si="160">+P391/Q391</f>
        <v>0.15</v>
      </c>
      <c r="M391" s="14" t="str">
        <f t="shared" ref="M391:M422" si="161">IF(L391&lt;=20%,"MUY BAJO",IF(AND(L391&gt;20%,L391&lt;=40%),"BAJO",IF(AND(L391&gt;40%,L391&lt;=60%),"MEDIO",IF(AND(L391&gt;60%,L391&lt;=80%),"ALTO","MUY ALTO"))))</f>
        <v>MUY BAJO</v>
      </c>
      <c r="N391" s="15">
        <f t="shared" ref="N391:N421" si="162">+J391*L391</f>
        <v>0.36899999999999999</v>
      </c>
      <c r="O391" s="14" t="str">
        <f t="shared" ref="O391:O422" si="163">IF(N391&lt;=20%,"MUY BAJO",IF(AND(N391&gt;20%,N391&lt;=40%),"BAJO",IF(AND(N391&gt;40%,N391&lt;=60%),"MEDIO",IF(AND(N391&gt;60%,N391&lt;=80%),"ALTO","MUY ALTO"))))</f>
        <v>BAJO</v>
      </c>
      <c r="P391" s="16">
        <f t="shared" ref="P391:P421" si="164">+U391+T391</f>
        <v>12</v>
      </c>
      <c r="Q391" s="16">
        <v>80</v>
      </c>
      <c r="R391" s="16">
        <f t="shared" ref="R391:R421" si="165">+Q391-P391</f>
        <v>68</v>
      </c>
      <c r="S391" s="16">
        <f>+'[2]POAI 04 2025 AC'!AN365</f>
        <v>15</v>
      </c>
      <c r="T391" s="16">
        <v>6</v>
      </c>
      <c r="U391" s="16">
        <v>6</v>
      </c>
      <c r="V391" s="144"/>
      <c r="W391" s="145"/>
    </row>
    <row r="392" spans="1:23" ht="38.25">
      <c r="A392" s="157"/>
      <c r="B392" s="8" t="s">
        <v>276</v>
      </c>
      <c r="C392" s="47" t="s">
        <v>63</v>
      </c>
      <c r="D392" s="9" t="s">
        <v>280</v>
      </c>
      <c r="E392" s="27">
        <v>1660</v>
      </c>
      <c r="F392" s="27">
        <f t="shared" si="157"/>
        <v>1860</v>
      </c>
      <c r="G392" s="27">
        <v>200</v>
      </c>
      <c r="H392" s="12" t="s">
        <v>22</v>
      </c>
      <c r="I392" s="29">
        <f>+'[1]PIND 2025'!O367</f>
        <v>614</v>
      </c>
      <c r="J392" s="11">
        <f t="shared" si="158"/>
        <v>3.07</v>
      </c>
      <c r="K392" s="14" t="str">
        <f t="shared" si="159"/>
        <v>MUY ALTO</v>
      </c>
      <c r="L392" s="15">
        <f t="shared" si="160"/>
        <v>8.7499999999999994E-2</v>
      </c>
      <c r="M392" s="14" t="str">
        <f t="shared" si="161"/>
        <v>MUY BAJO</v>
      </c>
      <c r="N392" s="15">
        <f t="shared" si="162"/>
        <v>0.26862499999999995</v>
      </c>
      <c r="O392" s="14" t="str">
        <f t="shared" si="163"/>
        <v>BAJO</v>
      </c>
      <c r="P392" s="16">
        <f t="shared" si="164"/>
        <v>14</v>
      </c>
      <c r="Q392" s="16">
        <v>160</v>
      </c>
      <c r="R392" s="16">
        <f t="shared" si="165"/>
        <v>146</v>
      </c>
      <c r="S392" s="16">
        <f>+'[2]POAI 04 2025 AC'!AN366</f>
        <v>15</v>
      </c>
      <c r="T392" s="16"/>
      <c r="U392" s="16">
        <v>14</v>
      </c>
      <c r="V392" s="144"/>
      <c r="W392" s="145"/>
    </row>
    <row r="393" spans="1:23" ht="38.25">
      <c r="A393" s="157"/>
      <c r="B393" s="8" t="s">
        <v>276</v>
      </c>
      <c r="C393" s="47" t="s">
        <v>59</v>
      </c>
      <c r="D393" s="9" t="s">
        <v>281</v>
      </c>
      <c r="E393" s="27">
        <v>282</v>
      </c>
      <c r="F393" s="27">
        <f t="shared" si="157"/>
        <v>482</v>
      </c>
      <c r="G393" s="27">
        <v>200</v>
      </c>
      <c r="H393" s="12" t="s">
        <v>22</v>
      </c>
      <c r="I393" s="29">
        <f>+'[1]PIND 2025'!O368</f>
        <v>189</v>
      </c>
      <c r="J393" s="11">
        <f t="shared" si="158"/>
        <v>0.94499999999999995</v>
      </c>
      <c r="K393" s="14" t="str">
        <f t="shared" si="159"/>
        <v>MUY ALTO</v>
      </c>
      <c r="L393" s="15">
        <f t="shared" si="160"/>
        <v>0</v>
      </c>
      <c r="M393" s="14" t="str">
        <f t="shared" si="161"/>
        <v>MUY BAJO</v>
      </c>
      <c r="N393" s="15">
        <f t="shared" si="162"/>
        <v>0</v>
      </c>
      <c r="O393" s="14" t="str">
        <f t="shared" si="163"/>
        <v>MUY BAJO</v>
      </c>
      <c r="P393" s="16">
        <f t="shared" si="164"/>
        <v>0</v>
      </c>
      <c r="Q393" s="16">
        <v>30</v>
      </c>
      <c r="R393" s="16">
        <f t="shared" si="165"/>
        <v>30</v>
      </c>
      <c r="S393" s="16">
        <f>+'[2]POAI 04 2025 AC'!AN367</f>
        <v>0</v>
      </c>
      <c r="T393" s="16"/>
      <c r="U393" s="16"/>
      <c r="V393" s="144"/>
      <c r="W393" s="145"/>
    </row>
    <row r="394" spans="1:23" ht="38.25">
      <c r="A394" s="157"/>
      <c r="B394" s="8" t="s">
        <v>276</v>
      </c>
      <c r="C394" s="47" t="s">
        <v>61</v>
      </c>
      <c r="D394" s="9" t="s">
        <v>281</v>
      </c>
      <c r="E394" s="27">
        <v>0</v>
      </c>
      <c r="F394" s="27">
        <f t="shared" si="157"/>
        <v>100</v>
      </c>
      <c r="G394" s="27">
        <v>100</v>
      </c>
      <c r="H394" s="12" t="s">
        <v>22</v>
      </c>
      <c r="I394" s="29">
        <f>+'[1]PIND 2025'!O369</f>
        <v>123</v>
      </c>
      <c r="J394" s="11">
        <f t="shared" si="158"/>
        <v>1.23</v>
      </c>
      <c r="K394" s="14" t="str">
        <f t="shared" si="159"/>
        <v>MUY ALTO</v>
      </c>
      <c r="L394" s="15">
        <f t="shared" si="160"/>
        <v>0</v>
      </c>
      <c r="M394" s="14" t="str">
        <f t="shared" si="161"/>
        <v>MUY BAJO</v>
      </c>
      <c r="N394" s="15">
        <f t="shared" si="162"/>
        <v>0</v>
      </c>
      <c r="O394" s="14" t="str">
        <f t="shared" si="163"/>
        <v>MUY BAJO</v>
      </c>
      <c r="P394" s="16">
        <f t="shared" si="164"/>
        <v>0</v>
      </c>
      <c r="Q394" s="16">
        <v>15</v>
      </c>
      <c r="R394" s="16">
        <f t="shared" si="165"/>
        <v>15</v>
      </c>
      <c r="S394" s="16">
        <f>+'[2]POAI 04 2025 AC'!AN368</f>
        <v>0</v>
      </c>
      <c r="T394" s="16"/>
      <c r="U394" s="16"/>
      <c r="V394" s="144"/>
      <c r="W394" s="145"/>
    </row>
    <row r="395" spans="1:23" ht="38.25">
      <c r="A395" s="157"/>
      <c r="B395" s="8" t="s">
        <v>276</v>
      </c>
      <c r="C395" s="47" t="s">
        <v>63</v>
      </c>
      <c r="D395" s="9" t="s">
        <v>281</v>
      </c>
      <c r="E395" s="27">
        <v>0</v>
      </c>
      <c r="F395" s="27">
        <f t="shared" si="157"/>
        <v>100</v>
      </c>
      <c r="G395" s="27">
        <v>100</v>
      </c>
      <c r="H395" s="12" t="s">
        <v>22</v>
      </c>
      <c r="I395" s="29">
        <f>+'[1]PIND 2025'!O370</f>
        <v>87</v>
      </c>
      <c r="J395" s="11">
        <f t="shared" si="158"/>
        <v>0.87</v>
      </c>
      <c r="K395" s="14" t="str">
        <f t="shared" si="159"/>
        <v>MUY ALTO</v>
      </c>
      <c r="L395" s="15">
        <f t="shared" si="160"/>
        <v>0</v>
      </c>
      <c r="M395" s="14" t="str">
        <f t="shared" si="161"/>
        <v>MUY BAJO</v>
      </c>
      <c r="N395" s="15">
        <f t="shared" si="162"/>
        <v>0</v>
      </c>
      <c r="O395" s="14" t="str">
        <f t="shared" si="163"/>
        <v>MUY BAJO</v>
      </c>
      <c r="P395" s="16">
        <f t="shared" si="164"/>
        <v>0</v>
      </c>
      <c r="Q395" s="16">
        <v>15</v>
      </c>
      <c r="R395" s="16">
        <f t="shared" si="165"/>
        <v>15</v>
      </c>
      <c r="S395" s="16">
        <f>+'[2]POAI 04 2025 AC'!AN369</f>
        <v>0</v>
      </c>
      <c r="T395" s="16"/>
      <c r="U395" s="16"/>
      <c r="V395" s="144"/>
      <c r="W395" s="145"/>
    </row>
    <row r="396" spans="1:23" ht="38.25">
      <c r="A396" s="157"/>
      <c r="B396" s="8" t="s">
        <v>276</v>
      </c>
      <c r="C396" s="47" t="s">
        <v>59</v>
      </c>
      <c r="D396" s="9" t="s">
        <v>282</v>
      </c>
      <c r="E396" s="27">
        <v>14310</v>
      </c>
      <c r="F396" s="27">
        <f t="shared" si="157"/>
        <v>16310</v>
      </c>
      <c r="G396" s="27">
        <v>2000</v>
      </c>
      <c r="H396" s="12" t="s">
        <v>22</v>
      </c>
      <c r="I396" s="29">
        <f>+'[1]PIND 2025'!O371</f>
        <v>1262</v>
      </c>
      <c r="J396" s="11">
        <f t="shared" si="158"/>
        <v>0.63100000000000001</v>
      </c>
      <c r="K396" s="14" t="str">
        <f t="shared" si="159"/>
        <v>ALTO</v>
      </c>
      <c r="L396" s="15">
        <f t="shared" si="160"/>
        <v>0.4</v>
      </c>
      <c r="M396" s="14" t="str">
        <f t="shared" si="161"/>
        <v>BAJO</v>
      </c>
      <c r="N396" s="15">
        <f t="shared" si="162"/>
        <v>0.25240000000000001</v>
      </c>
      <c r="O396" s="14" t="str">
        <f t="shared" si="163"/>
        <v>BAJO</v>
      </c>
      <c r="P396" s="16">
        <f t="shared" si="164"/>
        <v>52</v>
      </c>
      <c r="Q396" s="16">
        <v>130</v>
      </c>
      <c r="R396" s="16">
        <f t="shared" si="165"/>
        <v>78</v>
      </c>
      <c r="S396" s="16">
        <f>+'[2]POAI 04 2025 AC'!AN370</f>
        <v>60</v>
      </c>
      <c r="T396" s="16">
        <v>12</v>
      </c>
      <c r="U396" s="16">
        <v>40</v>
      </c>
      <c r="V396" s="144"/>
      <c r="W396" s="145"/>
    </row>
    <row r="397" spans="1:23" ht="38.25">
      <c r="A397" s="157"/>
      <c r="B397" s="8" t="s">
        <v>276</v>
      </c>
      <c r="C397" s="47" t="s">
        <v>61</v>
      </c>
      <c r="D397" s="9" t="s">
        <v>282</v>
      </c>
      <c r="E397" s="27">
        <v>750</v>
      </c>
      <c r="F397" s="27">
        <f t="shared" si="157"/>
        <v>1750</v>
      </c>
      <c r="G397" s="27">
        <v>1000</v>
      </c>
      <c r="H397" s="12" t="s">
        <v>22</v>
      </c>
      <c r="I397" s="29">
        <f>+'[1]PIND 2025'!O372</f>
        <v>354</v>
      </c>
      <c r="J397" s="11">
        <f t="shared" si="158"/>
        <v>0.35399999999999998</v>
      </c>
      <c r="K397" s="14" t="str">
        <f t="shared" si="159"/>
        <v>BAJO</v>
      </c>
      <c r="L397" s="15">
        <f t="shared" si="160"/>
        <v>0.1076923076923077</v>
      </c>
      <c r="M397" s="14" t="str">
        <f t="shared" si="161"/>
        <v>MUY BAJO</v>
      </c>
      <c r="N397" s="15">
        <f t="shared" si="162"/>
        <v>3.8123076923076926E-2</v>
      </c>
      <c r="O397" s="14" t="str">
        <f t="shared" si="163"/>
        <v>MUY BAJO</v>
      </c>
      <c r="P397" s="16">
        <f t="shared" si="164"/>
        <v>7</v>
      </c>
      <c r="Q397" s="16">
        <v>65</v>
      </c>
      <c r="R397" s="16">
        <f t="shared" si="165"/>
        <v>58</v>
      </c>
      <c r="S397" s="16">
        <f>+'[2]POAI 04 2025 AC'!AN371</f>
        <v>22</v>
      </c>
      <c r="T397" s="16">
        <v>3</v>
      </c>
      <c r="U397" s="16">
        <v>4</v>
      </c>
      <c r="V397" s="144"/>
      <c r="W397" s="145"/>
    </row>
    <row r="398" spans="1:23" ht="38.25">
      <c r="A398" s="157"/>
      <c r="B398" s="8" t="s">
        <v>276</v>
      </c>
      <c r="C398" s="47" t="s">
        <v>63</v>
      </c>
      <c r="D398" s="9" t="s">
        <v>282</v>
      </c>
      <c r="E398" s="27">
        <v>7403</v>
      </c>
      <c r="F398" s="27">
        <f t="shared" si="157"/>
        <v>8603</v>
      </c>
      <c r="G398" s="27">
        <v>1200</v>
      </c>
      <c r="H398" s="12" t="s">
        <v>22</v>
      </c>
      <c r="I398" s="29">
        <f>+'[1]PIND 2025'!O373</f>
        <v>824</v>
      </c>
      <c r="J398" s="11">
        <f t="shared" si="158"/>
        <v>0.68666666666666665</v>
      </c>
      <c r="K398" s="14" t="str">
        <f t="shared" si="159"/>
        <v>ALTO</v>
      </c>
      <c r="L398" s="15">
        <f t="shared" si="160"/>
        <v>0.17647058823529413</v>
      </c>
      <c r="M398" s="14" t="str">
        <f t="shared" si="161"/>
        <v>MUY BAJO</v>
      </c>
      <c r="N398" s="15">
        <f t="shared" si="162"/>
        <v>0.1211764705882353</v>
      </c>
      <c r="O398" s="14" t="str">
        <f t="shared" si="163"/>
        <v>MUY BAJO</v>
      </c>
      <c r="P398" s="16">
        <f t="shared" si="164"/>
        <v>15</v>
      </c>
      <c r="Q398" s="16">
        <v>85</v>
      </c>
      <c r="R398" s="16">
        <f t="shared" si="165"/>
        <v>70</v>
      </c>
      <c r="S398" s="16">
        <f>+'[2]POAI 04 2025 AC'!AN372</f>
        <v>15</v>
      </c>
      <c r="T398" s="16"/>
      <c r="U398" s="16">
        <v>15</v>
      </c>
      <c r="V398" s="144"/>
      <c r="W398" s="145"/>
    </row>
    <row r="399" spans="1:23" ht="38.25">
      <c r="A399" s="157"/>
      <c r="B399" s="8" t="s">
        <v>276</v>
      </c>
      <c r="C399" s="47" t="s">
        <v>59</v>
      </c>
      <c r="D399" s="9" t="s">
        <v>283</v>
      </c>
      <c r="E399" s="27">
        <v>10701</v>
      </c>
      <c r="F399" s="27">
        <f t="shared" si="157"/>
        <v>10901</v>
      </c>
      <c r="G399" s="27">
        <v>200</v>
      </c>
      <c r="H399" s="12" t="s">
        <v>22</v>
      </c>
      <c r="I399" s="29">
        <f>+'[1]PIND 2025'!O374</f>
        <v>877</v>
      </c>
      <c r="J399" s="11">
        <f t="shared" si="158"/>
        <v>4.3849999999999998</v>
      </c>
      <c r="K399" s="14" t="str">
        <f t="shared" si="159"/>
        <v>MUY ALTO</v>
      </c>
      <c r="L399" s="15">
        <f t="shared" si="160"/>
        <v>0</v>
      </c>
      <c r="M399" s="14" t="str">
        <f t="shared" si="161"/>
        <v>MUY BAJO</v>
      </c>
      <c r="N399" s="15">
        <f t="shared" si="162"/>
        <v>0</v>
      </c>
      <c r="O399" s="14" t="str">
        <f t="shared" si="163"/>
        <v>MUY BAJO</v>
      </c>
      <c r="P399" s="16">
        <f t="shared" si="164"/>
        <v>0</v>
      </c>
      <c r="Q399" s="16">
        <v>125</v>
      </c>
      <c r="R399" s="16">
        <f t="shared" si="165"/>
        <v>125</v>
      </c>
      <c r="S399" s="16">
        <f>+'[2]POAI 04 2025 AC'!AN373</f>
        <v>0</v>
      </c>
      <c r="T399" s="16"/>
      <c r="U399" s="16"/>
      <c r="V399" s="144"/>
      <c r="W399" s="145"/>
    </row>
    <row r="400" spans="1:23" ht="38.25">
      <c r="A400" s="157"/>
      <c r="B400" s="8" t="s">
        <v>276</v>
      </c>
      <c r="C400" s="47" t="s">
        <v>61</v>
      </c>
      <c r="D400" s="9" t="s">
        <v>283</v>
      </c>
      <c r="E400" s="27">
        <v>240</v>
      </c>
      <c r="F400" s="27">
        <f t="shared" si="157"/>
        <v>440</v>
      </c>
      <c r="G400" s="27">
        <v>200</v>
      </c>
      <c r="H400" s="12" t="s">
        <v>22</v>
      </c>
      <c r="I400" s="29">
        <f>+'[1]PIND 2025'!O375</f>
        <v>366</v>
      </c>
      <c r="J400" s="11">
        <f t="shared" si="158"/>
        <v>1.83</v>
      </c>
      <c r="K400" s="14" t="str">
        <f t="shared" si="159"/>
        <v>MUY ALTO</v>
      </c>
      <c r="L400" s="15">
        <f t="shared" si="160"/>
        <v>0</v>
      </c>
      <c r="M400" s="14" t="str">
        <f t="shared" si="161"/>
        <v>MUY BAJO</v>
      </c>
      <c r="N400" s="15">
        <f t="shared" si="162"/>
        <v>0</v>
      </c>
      <c r="O400" s="14" t="str">
        <f t="shared" si="163"/>
        <v>MUY BAJO</v>
      </c>
      <c r="P400" s="16">
        <f t="shared" si="164"/>
        <v>0</v>
      </c>
      <c r="Q400" s="16">
        <v>125</v>
      </c>
      <c r="R400" s="16">
        <f t="shared" si="165"/>
        <v>125</v>
      </c>
      <c r="S400" s="16">
        <f>+'[2]POAI 04 2025 AC'!AN374</f>
        <v>0</v>
      </c>
      <c r="T400" s="16"/>
      <c r="U400" s="16"/>
      <c r="V400" s="144"/>
      <c r="W400" s="145"/>
    </row>
    <row r="401" spans="1:23" ht="38.25">
      <c r="A401" s="157"/>
      <c r="B401" s="8" t="s">
        <v>276</v>
      </c>
      <c r="C401" s="47" t="s">
        <v>63</v>
      </c>
      <c r="D401" s="9" t="s">
        <v>283</v>
      </c>
      <c r="E401" s="27">
        <v>300</v>
      </c>
      <c r="F401" s="27">
        <f t="shared" si="157"/>
        <v>500</v>
      </c>
      <c r="G401" s="27">
        <v>200</v>
      </c>
      <c r="H401" s="12" t="s">
        <v>22</v>
      </c>
      <c r="I401" s="29">
        <f>+'[1]PIND 2025'!O376</f>
        <v>150</v>
      </c>
      <c r="J401" s="11">
        <f t="shared" si="158"/>
        <v>0.75</v>
      </c>
      <c r="K401" s="14" t="str">
        <f t="shared" si="159"/>
        <v>ALTO</v>
      </c>
      <c r="L401" s="15">
        <f t="shared" si="160"/>
        <v>0</v>
      </c>
      <c r="M401" s="14" t="str">
        <f t="shared" si="161"/>
        <v>MUY BAJO</v>
      </c>
      <c r="N401" s="15">
        <f t="shared" si="162"/>
        <v>0</v>
      </c>
      <c r="O401" s="14" t="str">
        <f t="shared" si="163"/>
        <v>MUY BAJO</v>
      </c>
      <c r="P401" s="16">
        <f t="shared" si="164"/>
        <v>0</v>
      </c>
      <c r="Q401" s="16">
        <v>125</v>
      </c>
      <c r="R401" s="16">
        <f t="shared" si="165"/>
        <v>125</v>
      </c>
      <c r="S401" s="16">
        <f>+'[2]POAI 04 2025 AC'!AN375</f>
        <v>0</v>
      </c>
      <c r="T401" s="16"/>
      <c r="U401" s="16"/>
      <c r="V401" s="144"/>
      <c r="W401" s="145"/>
    </row>
    <row r="402" spans="1:23" ht="38.25">
      <c r="A402" s="157"/>
      <c r="B402" s="8" t="s">
        <v>276</v>
      </c>
      <c r="C402" s="47" t="s">
        <v>59</v>
      </c>
      <c r="D402" s="9" t="s">
        <v>284</v>
      </c>
      <c r="E402" s="27">
        <v>1639</v>
      </c>
      <c r="F402" s="27">
        <f t="shared" si="157"/>
        <v>1939</v>
      </c>
      <c r="G402" s="27">
        <v>300</v>
      </c>
      <c r="H402" s="12" t="s">
        <v>22</v>
      </c>
      <c r="I402" s="29">
        <f>+'[1]PIND 2025'!O377</f>
        <v>127</v>
      </c>
      <c r="J402" s="11">
        <f t="shared" si="158"/>
        <v>0.42333333333333334</v>
      </c>
      <c r="K402" s="14" t="str">
        <f t="shared" si="159"/>
        <v>MEDIO</v>
      </c>
      <c r="L402" s="15">
        <f t="shared" si="160"/>
        <v>0</v>
      </c>
      <c r="M402" s="14" t="str">
        <f t="shared" si="161"/>
        <v>MUY BAJO</v>
      </c>
      <c r="N402" s="15">
        <f t="shared" si="162"/>
        <v>0</v>
      </c>
      <c r="O402" s="14" t="str">
        <f t="shared" si="163"/>
        <v>MUY BAJO</v>
      </c>
      <c r="P402" s="16">
        <f t="shared" si="164"/>
        <v>0</v>
      </c>
      <c r="Q402" s="16">
        <v>165</v>
      </c>
      <c r="R402" s="16">
        <f t="shared" si="165"/>
        <v>165</v>
      </c>
      <c r="S402" s="16">
        <f>+'[2]POAI 04 2025 AC'!AN376</f>
        <v>46</v>
      </c>
      <c r="T402" s="16"/>
      <c r="U402" s="16"/>
      <c r="V402" s="144"/>
      <c r="W402" s="145"/>
    </row>
    <row r="403" spans="1:23" ht="38.25">
      <c r="A403" s="157"/>
      <c r="B403" s="8" t="s">
        <v>276</v>
      </c>
      <c r="C403" s="47" t="s">
        <v>61</v>
      </c>
      <c r="D403" s="9" t="s">
        <v>284</v>
      </c>
      <c r="E403" s="27">
        <v>39</v>
      </c>
      <c r="F403" s="27">
        <f t="shared" si="157"/>
        <v>49</v>
      </c>
      <c r="G403" s="27">
        <v>10</v>
      </c>
      <c r="H403" s="12" t="s">
        <v>22</v>
      </c>
      <c r="I403" s="29">
        <f>+'[1]PIND 2025'!O378</f>
        <v>7</v>
      </c>
      <c r="J403" s="11">
        <f t="shared" si="158"/>
        <v>0.7</v>
      </c>
      <c r="K403" s="14" t="str">
        <f t="shared" si="159"/>
        <v>ALTO</v>
      </c>
      <c r="L403" s="15">
        <f t="shared" si="160"/>
        <v>6</v>
      </c>
      <c r="M403" s="14" t="str">
        <f t="shared" si="161"/>
        <v>MUY ALTO</v>
      </c>
      <c r="N403" s="15">
        <f t="shared" si="162"/>
        <v>4.1999999999999993</v>
      </c>
      <c r="O403" s="14" t="str">
        <f t="shared" si="163"/>
        <v>MUY ALTO</v>
      </c>
      <c r="P403" s="16">
        <f t="shared" si="164"/>
        <v>30</v>
      </c>
      <c r="Q403" s="16">
        <v>5</v>
      </c>
      <c r="R403" s="16">
        <f t="shared" si="165"/>
        <v>-25</v>
      </c>
      <c r="S403" s="16">
        <f>+'[2]POAI 04 2025 AC'!AN377</f>
        <v>30</v>
      </c>
      <c r="T403" s="16"/>
      <c r="U403" s="16">
        <v>30</v>
      </c>
      <c r="V403" s="144"/>
      <c r="W403" s="145"/>
    </row>
    <row r="404" spans="1:23" ht="38.25">
      <c r="A404" s="157"/>
      <c r="B404" s="8" t="s">
        <v>276</v>
      </c>
      <c r="C404" s="47" t="s">
        <v>62</v>
      </c>
      <c r="D404" s="9" t="s">
        <v>284</v>
      </c>
      <c r="E404" s="27">
        <v>46</v>
      </c>
      <c r="F404" s="27">
        <f t="shared" si="157"/>
        <v>56</v>
      </c>
      <c r="G404" s="27">
        <v>10</v>
      </c>
      <c r="H404" s="12" t="s">
        <v>22</v>
      </c>
      <c r="I404" s="29">
        <f>+'[1]PIND 2025'!O379</f>
        <v>6</v>
      </c>
      <c r="J404" s="11">
        <f t="shared" si="158"/>
        <v>0.6</v>
      </c>
      <c r="K404" s="14" t="str">
        <f t="shared" si="159"/>
        <v>MEDIO</v>
      </c>
      <c r="L404" s="15">
        <f t="shared" si="160"/>
        <v>4.8</v>
      </c>
      <c r="M404" s="14" t="str">
        <f t="shared" si="161"/>
        <v>MUY ALTO</v>
      </c>
      <c r="N404" s="15">
        <f t="shared" si="162"/>
        <v>2.88</v>
      </c>
      <c r="O404" s="14" t="str">
        <f t="shared" si="163"/>
        <v>MUY ALTO</v>
      </c>
      <c r="P404" s="16">
        <f t="shared" si="164"/>
        <v>24</v>
      </c>
      <c r="Q404" s="16">
        <v>5</v>
      </c>
      <c r="R404" s="16">
        <f t="shared" si="165"/>
        <v>-19</v>
      </c>
      <c r="S404" s="16">
        <f>+'[2]POAI 04 2025 AC'!AN378</f>
        <v>25</v>
      </c>
      <c r="T404" s="16"/>
      <c r="U404" s="16">
        <v>24</v>
      </c>
      <c r="V404" s="144"/>
      <c r="W404" s="145"/>
    </row>
    <row r="405" spans="1:23" ht="38.25">
      <c r="A405" s="157"/>
      <c r="B405" s="8" t="s">
        <v>276</v>
      </c>
      <c r="C405" s="47" t="s">
        <v>63</v>
      </c>
      <c r="D405" s="9" t="s">
        <v>284</v>
      </c>
      <c r="E405" s="27">
        <v>232</v>
      </c>
      <c r="F405" s="27">
        <f t="shared" si="157"/>
        <v>292</v>
      </c>
      <c r="G405" s="27">
        <v>60</v>
      </c>
      <c r="H405" s="12" t="s">
        <v>22</v>
      </c>
      <c r="I405" s="29">
        <f>+'[1]PIND 2025'!O380</f>
        <v>21</v>
      </c>
      <c r="J405" s="11">
        <f t="shared" si="158"/>
        <v>0.35</v>
      </c>
      <c r="K405" s="14" t="str">
        <f t="shared" si="159"/>
        <v>BAJO</v>
      </c>
      <c r="L405" s="15">
        <f t="shared" si="160"/>
        <v>0.83333333333333337</v>
      </c>
      <c r="M405" s="14" t="str">
        <f t="shared" si="161"/>
        <v>MUY ALTO</v>
      </c>
      <c r="N405" s="15">
        <f t="shared" si="162"/>
        <v>0.29166666666666669</v>
      </c>
      <c r="O405" s="14" t="str">
        <f t="shared" si="163"/>
        <v>BAJO</v>
      </c>
      <c r="P405" s="16">
        <f t="shared" si="164"/>
        <v>25</v>
      </c>
      <c r="Q405" s="16">
        <v>30</v>
      </c>
      <c r="R405" s="16">
        <f t="shared" si="165"/>
        <v>5</v>
      </c>
      <c r="S405" s="16">
        <f>+'[2]POAI 04 2025 AC'!AN379</f>
        <v>25</v>
      </c>
      <c r="T405" s="16">
        <v>0</v>
      </c>
      <c r="U405" s="16">
        <v>25</v>
      </c>
      <c r="V405" s="144"/>
      <c r="W405" s="145"/>
    </row>
    <row r="406" spans="1:23" ht="38.25">
      <c r="A406" s="157"/>
      <c r="B406" s="8" t="s">
        <v>276</v>
      </c>
      <c r="C406" s="47" t="s">
        <v>59</v>
      </c>
      <c r="D406" s="9" t="s">
        <v>285</v>
      </c>
      <c r="E406" s="27">
        <v>682</v>
      </c>
      <c r="F406" s="27">
        <f t="shared" si="157"/>
        <v>782</v>
      </c>
      <c r="G406" s="27">
        <v>100</v>
      </c>
      <c r="H406" s="12" t="s">
        <v>22</v>
      </c>
      <c r="I406" s="29">
        <f>+'[1]PIND 2025'!O381</f>
        <v>106</v>
      </c>
      <c r="J406" s="11">
        <f t="shared" si="158"/>
        <v>1.06</v>
      </c>
      <c r="K406" s="14" t="str">
        <f t="shared" si="159"/>
        <v>MUY ALTO</v>
      </c>
      <c r="L406" s="15">
        <f t="shared" si="160"/>
        <v>0.33333333333333331</v>
      </c>
      <c r="M406" s="14" t="str">
        <f t="shared" si="161"/>
        <v>BAJO</v>
      </c>
      <c r="N406" s="15">
        <f t="shared" si="162"/>
        <v>0.35333333333333333</v>
      </c>
      <c r="O406" s="14" t="str">
        <f t="shared" si="163"/>
        <v>BAJO</v>
      </c>
      <c r="P406" s="16">
        <f t="shared" si="164"/>
        <v>50</v>
      </c>
      <c r="Q406" s="16">
        <v>150</v>
      </c>
      <c r="R406" s="16">
        <f t="shared" si="165"/>
        <v>100</v>
      </c>
      <c r="S406" s="16">
        <f>+'[2]POAI 04 2025 AC'!AN380</f>
        <v>50</v>
      </c>
      <c r="T406" s="16">
        <v>10</v>
      </c>
      <c r="U406" s="16">
        <v>40</v>
      </c>
      <c r="V406" s="144"/>
      <c r="W406" s="145"/>
    </row>
    <row r="407" spans="1:23" ht="38.25">
      <c r="A407" s="157"/>
      <c r="B407" s="8" t="s">
        <v>276</v>
      </c>
      <c r="C407" s="47" t="s">
        <v>61</v>
      </c>
      <c r="D407" s="9" t="s">
        <v>285</v>
      </c>
      <c r="E407" s="27">
        <v>35</v>
      </c>
      <c r="F407" s="27">
        <f t="shared" si="157"/>
        <v>45</v>
      </c>
      <c r="G407" s="27">
        <v>10</v>
      </c>
      <c r="H407" s="12" t="s">
        <v>22</v>
      </c>
      <c r="I407" s="29">
        <f>+'[1]PIND 2025'!O382</f>
        <v>6</v>
      </c>
      <c r="J407" s="11">
        <f t="shared" si="158"/>
        <v>0.6</v>
      </c>
      <c r="K407" s="14" t="str">
        <f t="shared" si="159"/>
        <v>MEDIO</v>
      </c>
      <c r="L407" s="15">
        <f t="shared" si="160"/>
        <v>0.8</v>
      </c>
      <c r="M407" s="14" t="str">
        <f t="shared" si="161"/>
        <v>ALTO</v>
      </c>
      <c r="N407" s="15">
        <f t="shared" si="162"/>
        <v>0.48</v>
      </c>
      <c r="O407" s="14" t="str">
        <f t="shared" si="163"/>
        <v>MEDIO</v>
      </c>
      <c r="P407" s="16">
        <f t="shared" si="164"/>
        <v>12</v>
      </c>
      <c r="Q407" s="16">
        <v>15</v>
      </c>
      <c r="R407" s="16">
        <f t="shared" si="165"/>
        <v>3</v>
      </c>
      <c r="S407" s="16">
        <f>+'[2]POAI 04 2025 AC'!AN381</f>
        <v>12</v>
      </c>
      <c r="T407" s="16">
        <v>0</v>
      </c>
      <c r="U407" s="16">
        <v>12</v>
      </c>
      <c r="V407" s="144"/>
      <c r="W407" s="145"/>
    </row>
    <row r="408" spans="1:23" ht="38.25">
      <c r="A408" s="157"/>
      <c r="B408" s="8" t="s">
        <v>276</v>
      </c>
      <c r="C408" s="47" t="s">
        <v>62</v>
      </c>
      <c r="D408" s="9" t="s">
        <v>285</v>
      </c>
      <c r="E408" s="27">
        <v>29</v>
      </c>
      <c r="F408" s="27">
        <f t="shared" si="157"/>
        <v>39</v>
      </c>
      <c r="G408" s="27">
        <v>10</v>
      </c>
      <c r="H408" s="12" t="s">
        <v>22</v>
      </c>
      <c r="I408" s="29">
        <f>+'[1]PIND 2025'!O383</f>
        <v>3</v>
      </c>
      <c r="J408" s="11">
        <f t="shared" si="158"/>
        <v>0.3</v>
      </c>
      <c r="K408" s="14" t="str">
        <f t="shared" si="159"/>
        <v>BAJO</v>
      </c>
      <c r="L408" s="15">
        <f t="shared" si="160"/>
        <v>0.66666666666666663</v>
      </c>
      <c r="M408" s="14" t="str">
        <f t="shared" si="161"/>
        <v>ALTO</v>
      </c>
      <c r="N408" s="15">
        <f t="shared" si="162"/>
        <v>0.19999999999999998</v>
      </c>
      <c r="O408" s="14" t="str">
        <f t="shared" si="163"/>
        <v>MUY BAJO</v>
      </c>
      <c r="P408" s="16">
        <f t="shared" si="164"/>
        <v>10</v>
      </c>
      <c r="Q408" s="16">
        <v>15</v>
      </c>
      <c r="R408" s="16">
        <f t="shared" si="165"/>
        <v>5</v>
      </c>
      <c r="S408" s="16">
        <f>+'[2]POAI 04 2025 AC'!AN382</f>
        <v>12</v>
      </c>
      <c r="T408" s="16"/>
      <c r="U408" s="16">
        <v>10</v>
      </c>
      <c r="V408" s="144"/>
      <c r="W408" s="145"/>
    </row>
    <row r="409" spans="1:23" ht="38.25">
      <c r="A409" s="157"/>
      <c r="B409" s="8" t="s">
        <v>276</v>
      </c>
      <c r="C409" s="47" t="s">
        <v>63</v>
      </c>
      <c r="D409" s="9" t="s">
        <v>285</v>
      </c>
      <c r="E409" s="27">
        <v>99</v>
      </c>
      <c r="F409" s="27">
        <f t="shared" si="157"/>
        <v>129</v>
      </c>
      <c r="G409" s="27">
        <v>30</v>
      </c>
      <c r="H409" s="12" t="s">
        <v>22</v>
      </c>
      <c r="I409" s="29">
        <f>+'[1]PIND 2025'!O384</f>
        <v>6</v>
      </c>
      <c r="J409" s="11">
        <f t="shared" si="158"/>
        <v>0.2</v>
      </c>
      <c r="K409" s="14" t="str">
        <f t="shared" si="159"/>
        <v>MUY BAJO</v>
      </c>
      <c r="L409" s="15">
        <f t="shared" si="160"/>
        <v>0.26666666666666666</v>
      </c>
      <c r="M409" s="14" t="str">
        <f t="shared" si="161"/>
        <v>BAJO</v>
      </c>
      <c r="N409" s="15">
        <f t="shared" si="162"/>
        <v>5.3333333333333337E-2</v>
      </c>
      <c r="O409" s="14" t="str">
        <f t="shared" si="163"/>
        <v>MUY BAJO</v>
      </c>
      <c r="P409" s="16">
        <f t="shared" si="164"/>
        <v>12</v>
      </c>
      <c r="Q409" s="16">
        <v>45</v>
      </c>
      <c r="R409" s="16">
        <f t="shared" si="165"/>
        <v>33</v>
      </c>
      <c r="S409" s="16">
        <f>+'[2]POAI 04 2025 AC'!AN383</f>
        <v>12</v>
      </c>
      <c r="T409" s="16">
        <v>0</v>
      </c>
      <c r="U409" s="16">
        <v>12</v>
      </c>
      <c r="V409" s="144"/>
      <c r="W409" s="145"/>
    </row>
    <row r="410" spans="1:23" ht="38.25">
      <c r="A410" s="157"/>
      <c r="B410" s="8" t="s">
        <v>276</v>
      </c>
      <c r="C410" s="47" t="s">
        <v>59</v>
      </c>
      <c r="D410" s="9" t="s">
        <v>286</v>
      </c>
      <c r="E410" s="27">
        <v>1224</v>
      </c>
      <c r="F410" s="27">
        <f t="shared" si="157"/>
        <v>1424</v>
      </c>
      <c r="G410" s="27">
        <v>200</v>
      </c>
      <c r="H410" s="12" t="s">
        <v>22</v>
      </c>
      <c r="I410" s="29">
        <f>+'[1]PIND 2025'!O385</f>
        <v>285</v>
      </c>
      <c r="J410" s="11">
        <f t="shared" si="158"/>
        <v>1.425</v>
      </c>
      <c r="K410" s="14" t="str">
        <f t="shared" si="159"/>
        <v>MUY ALTO</v>
      </c>
      <c r="L410" s="15">
        <f t="shared" si="160"/>
        <v>0.3</v>
      </c>
      <c r="M410" s="14" t="str">
        <f t="shared" si="161"/>
        <v>BAJO</v>
      </c>
      <c r="N410" s="15">
        <f t="shared" si="162"/>
        <v>0.42749999999999999</v>
      </c>
      <c r="O410" s="14" t="str">
        <f t="shared" si="163"/>
        <v>MEDIO</v>
      </c>
      <c r="P410" s="16">
        <f t="shared" si="164"/>
        <v>30</v>
      </c>
      <c r="Q410" s="16">
        <v>100</v>
      </c>
      <c r="R410" s="16">
        <f t="shared" si="165"/>
        <v>70</v>
      </c>
      <c r="S410" s="16">
        <f>+'[2]POAI 04 2025 AC'!AN384</f>
        <v>30</v>
      </c>
      <c r="T410" s="16">
        <v>7</v>
      </c>
      <c r="U410" s="16">
        <v>23</v>
      </c>
      <c r="V410" s="144"/>
      <c r="W410" s="145"/>
    </row>
    <row r="411" spans="1:23" ht="38.25">
      <c r="A411" s="157"/>
      <c r="B411" s="8" t="s">
        <v>276</v>
      </c>
      <c r="C411" s="47" t="s">
        <v>61</v>
      </c>
      <c r="D411" s="9" t="s">
        <v>286</v>
      </c>
      <c r="E411" s="27">
        <v>35</v>
      </c>
      <c r="F411" s="27">
        <f t="shared" si="157"/>
        <v>85</v>
      </c>
      <c r="G411" s="27">
        <v>50</v>
      </c>
      <c r="H411" s="12" t="s">
        <v>22</v>
      </c>
      <c r="I411" s="29">
        <f>+'[1]PIND 2025'!O386</f>
        <v>26</v>
      </c>
      <c r="J411" s="11">
        <f t="shared" si="158"/>
        <v>0.52</v>
      </c>
      <c r="K411" s="14" t="str">
        <f t="shared" si="159"/>
        <v>MEDIO</v>
      </c>
      <c r="L411" s="15">
        <f t="shared" si="160"/>
        <v>0.33333333333333331</v>
      </c>
      <c r="M411" s="14" t="str">
        <f t="shared" si="161"/>
        <v>BAJO</v>
      </c>
      <c r="N411" s="15">
        <f t="shared" si="162"/>
        <v>0.17333333333333334</v>
      </c>
      <c r="O411" s="14" t="str">
        <f t="shared" si="163"/>
        <v>MUY BAJO</v>
      </c>
      <c r="P411" s="16">
        <f t="shared" si="164"/>
        <v>10</v>
      </c>
      <c r="Q411" s="16">
        <v>30</v>
      </c>
      <c r="R411" s="16">
        <f t="shared" si="165"/>
        <v>20</v>
      </c>
      <c r="S411" s="16">
        <f>+'[2]POAI 04 2025 AC'!AN385</f>
        <v>10</v>
      </c>
      <c r="T411" s="16">
        <v>8</v>
      </c>
      <c r="U411" s="16">
        <v>2</v>
      </c>
      <c r="V411" s="144"/>
      <c r="W411" s="145"/>
    </row>
    <row r="412" spans="1:23" ht="38.25">
      <c r="A412" s="157"/>
      <c r="B412" s="8" t="s">
        <v>276</v>
      </c>
      <c r="C412" s="47" t="s">
        <v>62</v>
      </c>
      <c r="D412" s="9" t="s">
        <v>286</v>
      </c>
      <c r="E412" s="27">
        <v>144</v>
      </c>
      <c r="F412" s="27">
        <f t="shared" si="157"/>
        <v>194</v>
      </c>
      <c r="G412" s="27">
        <v>50</v>
      </c>
      <c r="H412" s="12" t="s">
        <v>22</v>
      </c>
      <c r="I412" s="29">
        <f>+'[1]PIND 2025'!O387</f>
        <v>29</v>
      </c>
      <c r="J412" s="11">
        <f t="shared" si="158"/>
        <v>0.57999999999999996</v>
      </c>
      <c r="K412" s="14" t="str">
        <f t="shared" si="159"/>
        <v>MEDIO</v>
      </c>
      <c r="L412" s="15">
        <f t="shared" si="160"/>
        <v>0</v>
      </c>
      <c r="M412" s="14" t="str">
        <f t="shared" si="161"/>
        <v>MUY BAJO</v>
      </c>
      <c r="N412" s="15">
        <f t="shared" si="162"/>
        <v>0</v>
      </c>
      <c r="O412" s="14" t="str">
        <f t="shared" si="163"/>
        <v>MUY BAJO</v>
      </c>
      <c r="P412" s="16">
        <f t="shared" si="164"/>
        <v>0</v>
      </c>
      <c r="Q412" s="16">
        <v>30</v>
      </c>
      <c r="R412" s="16">
        <f t="shared" si="165"/>
        <v>30</v>
      </c>
      <c r="S412" s="16">
        <f>+'[2]POAI 04 2025 AC'!AN386</f>
        <v>10</v>
      </c>
      <c r="T412" s="16"/>
      <c r="U412" s="16"/>
      <c r="V412" s="144"/>
      <c r="W412" s="145"/>
    </row>
    <row r="413" spans="1:23" ht="38.25">
      <c r="A413" s="157"/>
      <c r="B413" s="8" t="s">
        <v>276</v>
      </c>
      <c r="C413" s="47" t="s">
        <v>63</v>
      </c>
      <c r="D413" s="9" t="s">
        <v>286</v>
      </c>
      <c r="E413" s="27">
        <v>227</v>
      </c>
      <c r="F413" s="27">
        <f t="shared" si="157"/>
        <v>327</v>
      </c>
      <c r="G413" s="27">
        <v>100</v>
      </c>
      <c r="H413" s="12" t="s">
        <v>22</v>
      </c>
      <c r="I413" s="29">
        <f>+'[1]PIND 2025'!O388</f>
        <v>52</v>
      </c>
      <c r="J413" s="11">
        <f t="shared" si="158"/>
        <v>0.52</v>
      </c>
      <c r="K413" s="14" t="str">
        <f t="shared" si="159"/>
        <v>MEDIO</v>
      </c>
      <c r="L413" s="15">
        <f t="shared" si="160"/>
        <v>0</v>
      </c>
      <c r="M413" s="14" t="str">
        <f t="shared" si="161"/>
        <v>MUY BAJO</v>
      </c>
      <c r="N413" s="15">
        <f t="shared" si="162"/>
        <v>0</v>
      </c>
      <c r="O413" s="14" t="str">
        <f t="shared" si="163"/>
        <v>MUY BAJO</v>
      </c>
      <c r="P413" s="16">
        <f t="shared" si="164"/>
        <v>0</v>
      </c>
      <c r="Q413" s="16">
        <v>50</v>
      </c>
      <c r="R413" s="16">
        <f t="shared" si="165"/>
        <v>50</v>
      </c>
      <c r="S413" s="16">
        <f>+'[2]POAI 04 2025 AC'!AN387</f>
        <v>10</v>
      </c>
      <c r="T413" s="16"/>
      <c r="U413" s="16"/>
      <c r="V413" s="144"/>
      <c r="W413" s="145"/>
    </row>
    <row r="414" spans="1:23" ht="89.25">
      <c r="A414" s="157"/>
      <c r="B414" s="8" t="s">
        <v>276</v>
      </c>
      <c r="C414" s="47" t="s">
        <v>59</v>
      </c>
      <c r="D414" s="9" t="s">
        <v>287</v>
      </c>
      <c r="E414" s="27">
        <v>0</v>
      </c>
      <c r="F414" s="27">
        <f t="shared" si="157"/>
        <v>100</v>
      </c>
      <c r="G414" s="27">
        <v>100</v>
      </c>
      <c r="H414" s="12" t="s">
        <v>22</v>
      </c>
      <c r="I414" s="29">
        <f>+'[1]PIND 2025'!O389</f>
        <v>0</v>
      </c>
      <c r="J414" s="11">
        <f t="shared" si="158"/>
        <v>0</v>
      </c>
      <c r="K414" s="14" t="str">
        <f t="shared" si="159"/>
        <v>MUY BAJO</v>
      </c>
      <c r="L414" s="15">
        <f t="shared" si="160"/>
        <v>0.6</v>
      </c>
      <c r="M414" s="14" t="str">
        <f t="shared" si="161"/>
        <v>MEDIO</v>
      </c>
      <c r="N414" s="15">
        <f t="shared" si="162"/>
        <v>0</v>
      </c>
      <c r="O414" s="14" t="str">
        <f t="shared" si="163"/>
        <v>MUY BAJO</v>
      </c>
      <c r="P414" s="16">
        <f t="shared" si="164"/>
        <v>30</v>
      </c>
      <c r="Q414" s="16">
        <v>50</v>
      </c>
      <c r="R414" s="16">
        <f t="shared" si="165"/>
        <v>20</v>
      </c>
      <c r="S414" s="16">
        <f>+'[2]POAI 04 2025 AC'!AN388</f>
        <v>30</v>
      </c>
      <c r="T414" s="16">
        <v>30</v>
      </c>
      <c r="U414" s="16"/>
      <c r="V414" s="144"/>
      <c r="W414" s="145"/>
    </row>
    <row r="415" spans="1:23" ht="76.5">
      <c r="A415" s="157"/>
      <c r="B415" s="8" t="s">
        <v>276</v>
      </c>
      <c r="C415" s="47" t="s">
        <v>61</v>
      </c>
      <c r="D415" s="9" t="s">
        <v>288</v>
      </c>
      <c r="E415" s="27">
        <v>0</v>
      </c>
      <c r="F415" s="27">
        <f t="shared" si="157"/>
        <v>50</v>
      </c>
      <c r="G415" s="27">
        <v>50</v>
      </c>
      <c r="H415" s="12" t="s">
        <v>22</v>
      </c>
      <c r="I415" s="29">
        <f>+'[1]PIND 2025'!O390</f>
        <v>0</v>
      </c>
      <c r="J415" s="11">
        <f t="shared" si="158"/>
        <v>0</v>
      </c>
      <c r="K415" s="14" t="str">
        <f t="shared" si="159"/>
        <v>MUY BAJO</v>
      </c>
      <c r="L415" s="15">
        <f t="shared" si="160"/>
        <v>0.4</v>
      </c>
      <c r="M415" s="14" t="str">
        <f t="shared" si="161"/>
        <v>BAJO</v>
      </c>
      <c r="N415" s="15">
        <f t="shared" si="162"/>
        <v>0</v>
      </c>
      <c r="O415" s="14" t="str">
        <f t="shared" si="163"/>
        <v>MUY BAJO</v>
      </c>
      <c r="P415" s="16">
        <f t="shared" si="164"/>
        <v>10</v>
      </c>
      <c r="Q415" s="16">
        <v>25</v>
      </c>
      <c r="R415" s="16">
        <f t="shared" si="165"/>
        <v>15</v>
      </c>
      <c r="S415" s="16">
        <f>+'[2]POAI 04 2025 AC'!AN389</f>
        <v>10</v>
      </c>
      <c r="T415" s="16">
        <v>10</v>
      </c>
      <c r="U415" s="16"/>
      <c r="V415" s="144"/>
      <c r="W415" s="145"/>
    </row>
    <row r="416" spans="1:23" ht="76.5">
      <c r="A416" s="157"/>
      <c r="B416" s="8" t="s">
        <v>276</v>
      </c>
      <c r="C416" s="47" t="s">
        <v>62</v>
      </c>
      <c r="D416" s="9" t="s">
        <v>288</v>
      </c>
      <c r="E416" s="27">
        <v>0</v>
      </c>
      <c r="F416" s="27">
        <f t="shared" si="157"/>
        <v>50</v>
      </c>
      <c r="G416" s="27">
        <v>50</v>
      </c>
      <c r="H416" s="12" t="s">
        <v>22</v>
      </c>
      <c r="I416" s="29">
        <f>+'[1]PIND 2025'!O391</f>
        <v>50</v>
      </c>
      <c r="J416" s="11">
        <f t="shared" si="158"/>
        <v>1</v>
      </c>
      <c r="K416" s="14" t="str">
        <f t="shared" si="159"/>
        <v>MUY ALTO</v>
      </c>
      <c r="L416" s="15">
        <f t="shared" si="160"/>
        <v>0.4</v>
      </c>
      <c r="M416" s="14" t="str">
        <f t="shared" si="161"/>
        <v>BAJO</v>
      </c>
      <c r="N416" s="15">
        <f t="shared" si="162"/>
        <v>0.4</v>
      </c>
      <c r="O416" s="14" t="str">
        <f t="shared" si="163"/>
        <v>BAJO</v>
      </c>
      <c r="P416" s="16">
        <f t="shared" si="164"/>
        <v>10</v>
      </c>
      <c r="Q416" s="16">
        <v>25</v>
      </c>
      <c r="R416" s="16">
        <f t="shared" si="165"/>
        <v>15</v>
      </c>
      <c r="S416" s="16">
        <f>+'[2]POAI 04 2025 AC'!AN390</f>
        <v>10</v>
      </c>
      <c r="T416" s="16">
        <v>10</v>
      </c>
      <c r="U416" s="16"/>
      <c r="V416" s="144"/>
      <c r="W416" s="145"/>
    </row>
    <row r="417" spans="1:23" ht="76.5">
      <c r="A417" s="157"/>
      <c r="B417" s="8" t="s">
        <v>276</v>
      </c>
      <c r="C417" s="47" t="s">
        <v>63</v>
      </c>
      <c r="D417" s="9" t="s">
        <v>288</v>
      </c>
      <c r="E417" s="27">
        <v>0</v>
      </c>
      <c r="F417" s="27">
        <f t="shared" si="157"/>
        <v>50</v>
      </c>
      <c r="G417" s="27">
        <v>50</v>
      </c>
      <c r="H417" s="12" t="s">
        <v>22</v>
      </c>
      <c r="I417" s="29">
        <f>+'[1]PIND 2025'!O392</f>
        <v>0</v>
      </c>
      <c r="J417" s="11">
        <f t="shared" si="158"/>
        <v>0</v>
      </c>
      <c r="K417" s="14" t="str">
        <f t="shared" si="159"/>
        <v>MUY BAJO</v>
      </c>
      <c r="L417" s="15">
        <f t="shared" si="160"/>
        <v>0.4</v>
      </c>
      <c r="M417" s="14" t="str">
        <f t="shared" si="161"/>
        <v>BAJO</v>
      </c>
      <c r="N417" s="15">
        <f t="shared" si="162"/>
        <v>0</v>
      </c>
      <c r="O417" s="14" t="str">
        <f t="shared" si="163"/>
        <v>MUY BAJO</v>
      </c>
      <c r="P417" s="16">
        <f t="shared" si="164"/>
        <v>10</v>
      </c>
      <c r="Q417" s="16">
        <v>25</v>
      </c>
      <c r="R417" s="16">
        <f t="shared" si="165"/>
        <v>15</v>
      </c>
      <c r="S417" s="16">
        <f>+'[2]POAI 04 2025 AC'!AN391</f>
        <v>10</v>
      </c>
      <c r="T417" s="16">
        <v>10</v>
      </c>
      <c r="U417" s="16"/>
      <c r="V417" s="144"/>
      <c r="W417" s="145"/>
    </row>
    <row r="418" spans="1:23" ht="51">
      <c r="A418" s="157"/>
      <c r="B418" s="8" t="s">
        <v>289</v>
      </c>
      <c r="C418" s="47" t="s">
        <v>59</v>
      </c>
      <c r="D418" s="9" t="s">
        <v>290</v>
      </c>
      <c r="E418" s="27">
        <v>0</v>
      </c>
      <c r="F418" s="27">
        <f t="shared" si="157"/>
        <v>3</v>
      </c>
      <c r="G418" s="27">
        <v>3</v>
      </c>
      <c r="H418" s="12" t="s">
        <v>72</v>
      </c>
      <c r="I418" s="29">
        <f>+'[1]PIND 2025'!O393</f>
        <v>0</v>
      </c>
      <c r="J418" s="11">
        <f t="shared" si="158"/>
        <v>0</v>
      </c>
      <c r="K418" s="14" t="str">
        <f t="shared" si="159"/>
        <v>MUY BAJO</v>
      </c>
      <c r="L418" s="15">
        <f t="shared" si="160"/>
        <v>0.55555555555555558</v>
      </c>
      <c r="M418" s="14" t="str">
        <f t="shared" si="161"/>
        <v>MEDIO</v>
      </c>
      <c r="N418" s="15">
        <f t="shared" si="162"/>
        <v>0</v>
      </c>
      <c r="O418" s="14" t="str">
        <f t="shared" si="163"/>
        <v>MUY BAJO</v>
      </c>
      <c r="P418" s="16">
        <f t="shared" si="164"/>
        <v>20</v>
      </c>
      <c r="Q418" s="16">
        <v>36</v>
      </c>
      <c r="R418" s="16">
        <f t="shared" si="165"/>
        <v>16</v>
      </c>
      <c r="S418" s="16">
        <f>+'[2]POAI 04 2025 AC'!AN392</f>
        <v>20</v>
      </c>
      <c r="T418" s="16">
        <v>8</v>
      </c>
      <c r="U418" s="16">
        <v>12</v>
      </c>
      <c r="V418" s="144"/>
      <c r="W418" s="145"/>
    </row>
    <row r="419" spans="1:23" ht="51">
      <c r="A419" s="157"/>
      <c r="B419" s="8" t="s">
        <v>289</v>
      </c>
      <c r="C419" s="47" t="s">
        <v>61</v>
      </c>
      <c r="D419" s="9" t="s">
        <v>290</v>
      </c>
      <c r="E419" s="27">
        <v>0</v>
      </c>
      <c r="F419" s="27">
        <f t="shared" si="157"/>
        <v>1</v>
      </c>
      <c r="G419" s="27">
        <v>1</v>
      </c>
      <c r="H419" s="12" t="s">
        <v>72</v>
      </c>
      <c r="I419" s="29">
        <f>+'[1]PIND 2025'!O394</f>
        <v>0</v>
      </c>
      <c r="J419" s="11">
        <f t="shared" si="158"/>
        <v>0</v>
      </c>
      <c r="K419" s="14" t="str">
        <f t="shared" si="159"/>
        <v>MUY BAJO</v>
      </c>
      <c r="L419" s="15">
        <f t="shared" si="160"/>
        <v>0</v>
      </c>
      <c r="M419" s="14" t="str">
        <f t="shared" si="161"/>
        <v>MUY BAJO</v>
      </c>
      <c r="N419" s="15">
        <f t="shared" si="162"/>
        <v>0</v>
      </c>
      <c r="O419" s="14" t="str">
        <f t="shared" si="163"/>
        <v>MUY BAJO</v>
      </c>
      <c r="P419" s="16">
        <f t="shared" si="164"/>
        <v>0</v>
      </c>
      <c r="Q419" s="16">
        <v>36</v>
      </c>
      <c r="R419" s="16">
        <f t="shared" si="165"/>
        <v>36</v>
      </c>
      <c r="S419" s="16">
        <f>+'[2]POAI 04 2025 AC'!AN393</f>
        <v>20</v>
      </c>
      <c r="T419" s="16"/>
      <c r="U419" s="16"/>
      <c r="V419" s="144"/>
      <c r="W419" s="145"/>
    </row>
    <row r="420" spans="1:23" ht="51">
      <c r="A420" s="157"/>
      <c r="B420" s="8" t="s">
        <v>289</v>
      </c>
      <c r="C420" s="47" t="s">
        <v>62</v>
      </c>
      <c r="D420" s="9" t="s">
        <v>290</v>
      </c>
      <c r="E420" s="27">
        <v>0</v>
      </c>
      <c r="F420" s="27">
        <f t="shared" si="157"/>
        <v>1</v>
      </c>
      <c r="G420" s="27">
        <v>1</v>
      </c>
      <c r="H420" s="12" t="s">
        <v>22</v>
      </c>
      <c r="I420" s="29">
        <f>+'[1]PIND 2025'!O395</f>
        <v>0</v>
      </c>
      <c r="J420" s="11">
        <f t="shared" si="158"/>
        <v>0</v>
      </c>
      <c r="K420" s="14" t="str">
        <f t="shared" si="159"/>
        <v>MUY BAJO</v>
      </c>
      <c r="L420" s="15">
        <f t="shared" si="160"/>
        <v>0.55555555555555558</v>
      </c>
      <c r="M420" s="14" t="str">
        <f t="shared" si="161"/>
        <v>MEDIO</v>
      </c>
      <c r="N420" s="15">
        <f t="shared" si="162"/>
        <v>0</v>
      </c>
      <c r="O420" s="14" t="str">
        <f t="shared" si="163"/>
        <v>MUY BAJO</v>
      </c>
      <c r="P420" s="16">
        <f t="shared" si="164"/>
        <v>20</v>
      </c>
      <c r="Q420" s="16">
        <v>36</v>
      </c>
      <c r="R420" s="16">
        <f t="shared" si="165"/>
        <v>16</v>
      </c>
      <c r="S420" s="16">
        <f>+'[2]POAI 04 2025 AC'!AN394</f>
        <v>20</v>
      </c>
      <c r="T420" s="16">
        <v>3</v>
      </c>
      <c r="U420" s="16">
        <v>17</v>
      </c>
      <c r="V420" s="144"/>
      <c r="W420" s="145"/>
    </row>
    <row r="421" spans="1:23" ht="51">
      <c r="A421" s="157"/>
      <c r="B421" s="8" t="s">
        <v>289</v>
      </c>
      <c r="C421" s="47" t="s">
        <v>63</v>
      </c>
      <c r="D421" s="9" t="s">
        <v>290</v>
      </c>
      <c r="E421" s="27">
        <v>0</v>
      </c>
      <c r="F421" s="27">
        <f t="shared" si="157"/>
        <v>1</v>
      </c>
      <c r="G421" s="27">
        <v>1</v>
      </c>
      <c r="H421" s="12" t="s">
        <v>22</v>
      </c>
      <c r="I421" s="29">
        <f>+'[1]PIND 2025'!O396</f>
        <v>0</v>
      </c>
      <c r="J421" s="11">
        <f t="shared" si="158"/>
        <v>0</v>
      </c>
      <c r="K421" s="14" t="str">
        <f t="shared" si="159"/>
        <v>MUY BAJO</v>
      </c>
      <c r="L421" s="15">
        <f t="shared" si="160"/>
        <v>0.55555555555555558</v>
      </c>
      <c r="M421" s="14" t="str">
        <f t="shared" si="161"/>
        <v>MEDIO</v>
      </c>
      <c r="N421" s="15">
        <f t="shared" si="162"/>
        <v>0</v>
      </c>
      <c r="O421" s="14" t="str">
        <f t="shared" si="163"/>
        <v>MUY BAJO</v>
      </c>
      <c r="P421" s="16">
        <f t="shared" si="164"/>
        <v>20</v>
      </c>
      <c r="Q421" s="16">
        <v>36</v>
      </c>
      <c r="R421" s="16">
        <f t="shared" si="165"/>
        <v>16</v>
      </c>
      <c r="S421" s="16">
        <f>+'[2]POAI 04 2025 AC'!AN395</f>
        <v>20</v>
      </c>
      <c r="T421" s="16"/>
      <c r="U421" s="16">
        <v>20</v>
      </c>
      <c r="V421" s="144"/>
      <c r="W421" s="145"/>
    </row>
    <row r="422" spans="1:23" ht="25.5">
      <c r="A422" s="157"/>
      <c r="B422" s="92" t="s">
        <v>291</v>
      </c>
      <c r="C422" s="93"/>
      <c r="D422" s="94"/>
      <c r="E422" s="95"/>
      <c r="F422" s="95"/>
      <c r="G422" s="95"/>
      <c r="H422" s="97"/>
      <c r="I422" s="96"/>
      <c r="J422" s="98">
        <f>AVERAGE(J359:J421)</f>
        <v>0.57794304901447768</v>
      </c>
      <c r="K422" s="99" t="str">
        <f t="shared" si="159"/>
        <v>MEDIO</v>
      </c>
      <c r="L422" s="98">
        <f>AVERAGE(L359:L421)</f>
        <v>0.37734310503596907</v>
      </c>
      <c r="M422" s="14" t="str">
        <f t="shared" si="161"/>
        <v>BAJO</v>
      </c>
      <c r="N422" s="98">
        <f>AVERAGE(N359:N421)</f>
        <v>0.21939737139866627</v>
      </c>
      <c r="O422" s="14" t="str">
        <f t="shared" si="163"/>
        <v>BAJO</v>
      </c>
      <c r="P422" s="100">
        <f t="shared" ref="P422:U422" si="166">SUM(P359:P421)</f>
        <v>1382</v>
      </c>
      <c r="Q422" s="100">
        <f t="shared" si="166"/>
        <v>3973.7400000000002</v>
      </c>
      <c r="R422" s="100">
        <f t="shared" si="166"/>
        <v>2591.7399999999998</v>
      </c>
      <c r="S422" s="100">
        <f t="shared" si="166"/>
        <v>1780</v>
      </c>
      <c r="T422" s="100">
        <f t="shared" si="166"/>
        <v>332</v>
      </c>
      <c r="U422" s="100">
        <f t="shared" si="166"/>
        <v>1050</v>
      </c>
      <c r="V422" s="144"/>
      <c r="W422" s="145"/>
    </row>
    <row r="423" spans="1:23" ht="38.25">
      <c r="A423" s="157"/>
      <c r="B423" s="101" t="s">
        <v>292</v>
      </c>
      <c r="C423" s="81"/>
      <c r="D423" s="33"/>
      <c r="E423" s="102"/>
      <c r="F423" s="102"/>
      <c r="G423" s="102"/>
      <c r="H423" s="104"/>
      <c r="I423" s="103"/>
      <c r="J423" s="121">
        <f>AVERAGE(J422,J358,J321,J298,J291)</f>
        <v>0.63886183347951597</v>
      </c>
      <c r="K423" s="46" t="str">
        <f t="shared" ref="K423:K454" si="167">IF(J423&lt;=20%,"MUY BAJO",IF(AND(J423&gt;20%,J423&lt;=40%),"BAJO",IF(AND(J423&gt;40%,J423&lt;=60%),"MEDIO",IF(AND(J423&gt;60%,J423&lt;=80%),"ALTO","MUY ALTO"))))</f>
        <v>ALTO</v>
      </c>
      <c r="L423" s="105">
        <f>AVERAGE(L422,L358,L321,L298,L298,L291)</f>
        <v>0.77959775736048875</v>
      </c>
      <c r="M423" s="14" t="str">
        <f t="shared" ref="M423:M451" si="168">IF(L423&lt;=20%,"MUY BAJO",IF(AND(L423&gt;20%,L423&lt;=40%),"BAJO",IF(AND(L423&gt;40%,L423&lt;=60%),"MEDIO",IF(AND(L423&gt;60%,L423&lt;=80%),"ALTO","MUY ALTO"))))</f>
        <v>ALTO</v>
      </c>
      <c r="N423" s="105">
        <f>AVERAGE(N422,N358,N321,N298,N298,N291)</f>
        <v>0.90921289179112741</v>
      </c>
      <c r="O423" s="14" t="str">
        <f t="shared" ref="O423:O451" si="169">IF(N423&lt;=20%,"MUY BAJO",IF(AND(N423&gt;20%,N423&lt;=40%),"BAJO",IF(AND(N423&gt;40%,N423&lt;=60%),"MEDIO",IF(AND(N423&gt;60%,N423&lt;=80%),"ALTO","MUY ALTO"))))</f>
        <v>MUY ALTO</v>
      </c>
      <c r="P423" s="40">
        <f t="shared" ref="P423:U423" si="170">+P422+P358+P321+P298+P291</f>
        <v>10463</v>
      </c>
      <c r="Q423" s="40">
        <f t="shared" si="170"/>
        <v>15877.14</v>
      </c>
      <c r="R423" s="40">
        <f t="shared" si="170"/>
        <v>5414.1399999999994</v>
      </c>
      <c r="S423" s="40">
        <f t="shared" si="170"/>
        <v>23379</v>
      </c>
      <c r="T423" s="40">
        <f t="shared" si="170"/>
        <v>6783</v>
      </c>
      <c r="U423" s="40">
        <f t="shared" si="170"/>
        <v>3680</v>
      </c>
      <c r="V423" s="144"/>
      <c r="W423" s="145"/>
    </row>
    <row r="424" spans="1:23" customFormat="1" ht="38.25" customHeight="1">
      <c r="A424" s="187" t="s">
        <v>293</v>
      </c>
      <c r="B424" s="68" t="s">
        <v>294</v>
      </c>
      <c r="C424" s="69" t="s">
        <v>59</v>
      </c>
      <c r="D424" s="70" t="s">
        <v>295</v>
      </c>
      <c r="E424" s="106">
        <v>3352</v>
      </c>
      <c r="F424" s="333">
        <f t="shared" ref="F424:F455" si="171">+E424+G424</f>
        <v>4852</v>
      </c>
      <c r="G424" s="333">
        <v>1500</v>
      </c>
      <c r="H424" s="49" t="s">
        <v>22</v>
      </c>
      <c r="I424" s="29">
        <f>+'[1]PIND 2025'!O397</f>
        <v>858</v>
      </c>
      <c r="J424" s="72">
        <f t="shared" ref="J424:J455" si="172">+I424/G424</f>
        <v>0.57199999999999995</v>
      </c>
      <c r="K424" s="73" t="str">
        <f t="shared" si="167"/>
        <v>MEDIO</v>
      </c>
      <c r="L424" s="74">
        <f t="shared" ref="L424:L451" si="173">+P424/Q424</f>
        <v>0.14796547472256472</v>
      </c>
      <c r="M424" s="73" t="str">
        <f t="shared" si="168"/>
        <v>MUY BAJO</v>
      </c>
      <c r="N424" s="74">
        <f t="shared" ref="N424:N451" si="174">+J424*L424</f>
        <v>8.4636251541307009E-2</v>
      </c>
      <c r="O424" s="73" t="str">
        <f t="shared" si="169"/>
        <v>MUY BAJO</v>
      </c>
      <c r="P424" s="75">
        <f t="shared" ref="P424:P455" si="175">+U424+T424</f>
        <v>18</v>
      </c>
      <c r="Q424" s="75">
        <v>121.65</v>
      </c>
      <c r="R424" s="75">
        <f t="shared" ref="R424:R455" si="176">+Q424-P424</f>
        <v>103.65</v>
      </c>
      <c r="S424" s="16">
        <f>+'[2]POAI 04 2025 AC'!AN396</f>
        <v>39</v>
      </c>
      <c r="T424" s="75"/>
      <c r="U424" s="75">
        <v>18</v>
      </c>
      <c r="V424" s="142"/>
      <c r="W424" s="143"/>
    </row>
    <row r="425" spans="1:23" customFormat="1" ht="38.25">
      <c r="A425" s="188"/>
      <c r="B425" s="8" t="s">
        <v>294</v>
      </c>
      <c r="C425" s="47" t="s">
        <v>61</v>
      </c>
      <c r="D425" s="9" t="s">
        <v>295</v>
      </c>
      <c r="E425" s="27">
        <v>509</v>
      </c>
      <c r="F425" s="334">
        <f t="shared" si="171"/>
        <v>709</v>
      </c>
      <c r="G425" s="334">
        <v>200</v>
      </c>
      <c r="H425" s="12" t="s">
        <v>22</v>
      </c>
      <c r="I425" s="29">
        <f>+'[1]PIND 2025'!O398</f>
        <v>0</v>
      </c>
      <c r="J425" s="11">
        <f t="shared" si="172"/>
        <v>0</v>
      </c>
      <c r="K425" s="14" t="str">
        <f t="shared" si="167"/>
        <v>MUY BAJO</v>
      </c>
      <c r="L425" s="15">
        <f t="shared" si="173"/>
        <v>0.40355125100887812</v>
      </c>
      <c r="M425" s="14" t="str">
        <f t="shared" si="168"/>
        <v>MEDIO</v>
      </c>
      <c r="N425" s="15">
        <f t="shared" si="174"/>
        <v>0</v>
      </c>
      <c r="O425" s="14" t="str">
        <f t="shared" si="169"/>
        <v>MUY BAJO</v>
      </c>
      <c r="P425" s="16">
        <f t="shared" si="175"/>
        <v>7</v>
      </c>
      <c r="Q425" s="16">
        <v>17.346</v>
      </c>
      <c r="R425" s="16">
        <f t="shared" si="176"/>
        <v>10.346</v>
      </c>
      <c r="S425" s="16">
        <f>+'[2]POAI 04 2025 AC'!AN397</f>
        <v>15</v>
      </c>
      <c r="T425" s="16">
        <v>7</v>
      </c>
      <c r="U425" s="16"/>
      <c r="V425" s="142"/>
      <c r="W425" s="143"/>
    </row>
    <row r="426" spans="1:23" customFormat="1" ht="38.25">
      <c r="A426" s="188"/>
      <c r="B426" s="8" t="s">
        <v>294</v>
      </c>
      <c r="C426" s="47" t="s">
        <v>62</v>
      </c>
      <c r="D426" s="9" t="s">
        <v>295</v>
      </c>
      <c r="E426" s="27">
        <v>594</v>
      </c>
      <c r="F426" s="334">
        <f t="shared" si="171"/>
        <v>794</v>
      </c>
      <c r="G426" s="334">
        <v>200</v>
      </c>
      <c r="H426" s="12" t="s">
        <v>22</v>
      </c>
      <c r="I426" s="29">
        <f>+'[1]PIND 2025'!O399</f>
        <v>112</v>
      </c>
      <c r="J426" s="11">
        <f t="shared" si="172"/>
        <v>0.56000000000000005</v>
      </c>
      <c r="K426" s="14" t="str">
        <f t="shared" si="167"/>
        <v>MEDIO</v>
      </c>
      <c r="L426" s="15">
        <f t="shared" si="173"/>
        <v>0.40355125100887812</v>
      </c>
      <c r="M426" s="14" t="str">
        <f t="shared" si="168"/>
        <v>MEDIO</v>
      </c>
      <c r="N426" s="15">
        <f t="shared" si="174"/>
        <v>0.22598870056497178</v>
      </c>
      <c r="O426" s="14" t="str">
        <f t="shared" si="169"/>
        <v>BAJO</v>
      </c>
      <c r="P426" s="16">
        <f t="shared" si="175"/>
        <v>7</v>
      </c>
      <c r="Q426" s="16">
        <v>17.346</v>
      </c>
      <c r="R426" s="16">
        <f t="shared" si="176"/>
        <v>10.346</v>
      </c>
      <c r="S426" s="16">
        <f>+'[2]POAI 04 2025 AC'!AN398</f>
        <v>16</v>
      </c>
      <c r="T426" s="16">
        <v>7</v>
      </c>
      <c r="U426" s="16"/>
      <c r="V426" s="142"/>
      <c r="W426" s="143"/>
    </row>
    <row r="427" spans="1:23" customFormat="1" ht="38.25">
      <c r="A427" s="188"/>
      <c r="B427" s="8" t="s">
        <v>294</v>
      </c>
      <c r="C427" s="47" t="s">
        <v>63</v>
      </c>
      <c r="D427" s="9" t="s">
        <v>295</v>
      </c>
      <c r="E427" s="27">
        <v>619</v>
      </c>
      <c r="F427" s="334">
        <f t="shared" si="171"/>
        <v>869</v>
      </c>
      <c r="G427" s="334">
        <v>250</v>
      </c>
      <c r="H427" s="12" t="s">
        <v>22</v>
      </c>
      <c r="I427" s="29">
        <f>+'[1]PIND 2025'!O400</f>
        <v>225</v>
      </c>
      <c r="J427" s="11">
        <f t="shared" si="172"/>
        <v>0.9</v>
      </c>
      <c r="K427" s="14" t="str">
        <f t="shared" si="167"/>
        <v>MUY ALTO</v>
      </c>
      <c r="L427" s="15">
        <f t="shared" si="173"/>
        <v>0.51885160843998612</v>
      </c>
      <c r="M427" s="14" t="str">
        <f t="shared" si="168"/>
        <v>MEDIO</v>
      </c>
      <c r="N427" s="15">
        <f t="shared" si="174"/>
        <v>0.46696644759598754</v>
      </c>
      <c r="O427" s="14" t="str">
        <f t="shared" si="169"/>
        <v>MEDIO</v>
      </c>
      <c r="P427" s="16">
        <f t="shared" si="175"/>
        <v>9</v>
      </c>
      <c r="Q427" s="16">
        <v>17.346</v>
      </c>
      <c r="R427" s="16">
        <f t="shared" si="176"/>
        <v>8.3460000000000001</v>
      </c>
      <c r="S427" s="16">
        <f>+'[2]POAI 04 2025 AC'!AN399</f>
        <v>11</v>
      </c>
      <c r="T427" s="16"/>
      <c r="U427" s="16">
        <v>9</v>
      </c>
      <c r="V427" s="142"/>
      <c r="W427" s="143"/>
    </row>
    <row r="428" spans="1:23" customFormat="1" ht="38.25">
      <c r="A428" s="188"/>
      <c r="B428" s="8" t="s">
        <v>294</v>
      </c>
      <c r="C428" s="47" t="s">
        <v>59</v>
      </c>
      <c r="D428" s="9" t="s">
        <v>296</v>
      </c>
      <c r="E428" s="27">
        <v>1748</v>
      </c>
      <c r="F428" s="334">
        <f t="shared" si="171"/>
        <v>2748</v>
      </c>
      <c r="G428" s="334">
        <v>1000</v>
      </c>
      <c r="H428" s="12" t="s">
        <v>22</v>
      </c>
      <c r="I428" s="29">
        <f>+'[1]PIND 2025'!O401</f>
        <v>827</v>
      </c>
      <c r="J428" s="11">
        <f t="shared" si="172"/>
        <v>0.82699999999999996</v>
      </c>
      <c r="K428" s="14" t="str">
        <f t="shared" si="167"/>
        <v>MUY ALTO</v>
      </c>
      <c r="L428" s="15">
        <f t="shared" si="173"/>
        <v>0</v>
      </c>
      <c r="M428" s="14" t="str">
        <f t="shared" si="168"/>
        <v>MUY BAJO</v>
      </c>
      <c r="N428" s="15">
        <f t="shared" si="174"/>
        <v>0</v>
      </c>
      <c r="O428" s="14" t="str">
        <f t="shared" si="169"/>
        <v>MUY BAJO</v>
      </c>
      <c r="P428" s="16">
        <f t="shared" si="175"/>
        <v>0</v>
      </c>
      <c r="Q428" s="16">
        <v>33</v>
      </c>
      <c r="R428" s="16">
        <f t="shared" si="176"/>
        <v>33</v>
      </c>
      <c r="S428" s="16">
        <f>+'[2]POAI 04 2025 AC'!AN400</f>
        <v>0</v>
      </c>
      <c r="T428" s="16"/>
      <c r="U428" s="16"/>
      <c r="V428" s="142"/>
      <c r="W428" s="143"/>
    </row>
    <row r="429" spans="1:23" customFormat="1" ht="38.25">
      <c r="A429" s="188"/>
      <c r="B429" s="8" t="s">
        <v>294</v>
      </c>
      <c r="C429" s="47" t="s">
        <v>61</v>
      </c>
      <c r="D429" s="9" t="s">
        <v>296</v>
      </c>
      <c r="E429" s="27">
        <v>378</v>
      </c>
      <c r="F429" s="334">
        <f t="shared" si="171"/>
        <v>678</v>
      </c>
      <c r="G429" s="334">
        <v>300</v>
      </c>
      <c r="H429" s="12" t="s">
        <v>22</v>
      </c>
      <c r="I429" s="29">
        <f>+'[1]PIND 2025'!O402</f>
        <v>185</v>
      </c>
      <c r="J429" s="11">
        <f t="shared" si="172"/>
        <v>0.6166666666666667</v>
      </c>
      <c r="K429" s="14" t="str">
        <f t="shared" si="167"/>
        <v>ALTO</v>
      </c>
      <c r="L429" s="15">
        <f t="shared" si="173"/>
        <v>0.32335716595408331</v>
      </c>
      <c r="M429" s="14" t="str">
        <f t="shared" si="168"/>
        <v>BAJO</v>
      </c>
      <c r="N429" s="15">
        <f t="shared" si="174"/>
        <v>0.19940358567168473</v>
      </c>
      <c r="O429" s="14" t="str">
        <f t="shared" si="169"/>
        <v>MUY BAJO</v>
      </c>
      <c r="P429" s="16">
        <f t="shared" si="175"/>
        <v>9</v>
      </c>
      <c r="Q429" s="16">
        <v>27.832999999999998</v>
      </c>
      <c r="R429" s="16">
        <f t="shared" si="176"/>
        <v>18.832999999999998</v>
      </c>
      <c r="S429" s="16">
        <f>+'[2]POAI 04 2025 AC'!AN401</f>
        <v>9</v>
      </c>
      <c r="T429" s="16"/>
      <c r="U429" s="16">
        <v>9</v>
      </c>
      <c r="V429" s="142"/>
      <c r="W429" s="143"/>
    </row>
    <row r="430" spans="1:23" customFormat="1" ht="38.25">
      <c r="A430" s="188"/>
      <c r="B430" s="8" t="s">
        <v>294</v>
      </c>
      <c r="C430" s="47" t="s">
        <v>62</v>
      </c>
      <c r="D430" s="9" t="s">
        <v>296</v>
      </c>
      <c r="E430" s="27">
        <v>364</v>
      </c>
      <c r="F430" s="334">
        <f t="shared" si="171"/>
        <v>664</v>
      </c>
      <c r="G430" s="334">
        <v>300</v>
      </c>
      <c r="H430" s="12" t="s">
        <v>22</v>
      </c>
      <c r="I430" s="29">
        <f>+'[1]PIND 2025'!O403</f>
        <v>207</v>
      </c>
      <c r="J430" s="11">
        <f t="shared" si="172"/>
        <v>0.69</v>
      </c>
      <c r="K430" s="14" t="str">
        <f t="shared" si="167"/>
        <v>ALTO</v>
      </c>
      <c r="L430" s="15">
        <f t="shared" si="173"/>
        <v>0.32335716595408331</v>
      </c>
      <c r="M430" s="14" t="str">
        <f t="shared" si="168"/>
        <v>BAJO</v>
      </c>
      <c r="N430" s="15">
        <f t="shared" si="174"/>
        <v>0.22311644450831747</v>
      </c>
      <c r="O430" s="14" t="str">
        <f t="shared" si="169"/>
        <v>BAJO</v>
      </c>
      <c r="P430" s="16">
        <f t="shared" si="175"/>
        <v>9</v>
      </c>
      <c r="Q430" s="16">
        <v>27.832999999999998</v>
      </c>
      <c r="R430" s="16">
        <f t="shared" si="176"/>
        <v>18.832999999999998</v>
      </c>
      <c r="S430" s="16">
        <f>+'[2]POAI 04 2025 AC'!AN402</f>
        <v>9</v>
      </c>
      <c r="T430" s="16"/>
      <c r="U430" s="16">
        <v>9</v>
      </c>
      <c r="V430" s="142"/>
      <c r="W430" s="143"/>
    </row>
    <row r="431" spans="1:23" customFormat="1" ht="38.25">
      <c r="A431" s="188"/>
      <c r="B431" s="8" t="s">
        <v>294</v>
      </c>
      <c r="C431" s="47" t="s">
        <v>63</v>
      </c>
      <c r="D431" s="9" t="s">
        <v>296</v>
      </c>
      <c r="E431" s="27">
        <v>408</v>
      </c>
      <c r="F431" s="334">
        <f t="shared" si="171"/>
        <v>708</v>
      </c>
      <c r="G431" s="334">
        <v>300</v>
      </c>
      <c r="H431" s="12" t="s">
        <v>22</v>
      </c>
      <c r="I431" s="29">
        <f>+'[1]PIND 2025'!O404</f>
        <v>152</v>
      </c>
      <c r="J431" s="11">
        <f t="shared" si="172"/>
        <v>0.50666666666666671</v>
      </c>
      <c r="K431" s="14" t="str">
        <f t="shared" si="167"/>
        <v>MEDIO</v>
      </c>
      <c r="L431" s="15">
        <f t="shared" si="173"/>
        <v>0.32334554860961412</v>
      </c>
      <c r="M431" s="14" t="str">
        <f t="shared" si="168"/>
        <v>BAJO</v>
      </c>
      <c r="N431" s="15">
        <f t="shared" si="174"/>
        <v>0.16382841129553782</v>
      </c>
      <c r="O431" s="14" t="str">
        <f t="shared" si="169"/>
        <v>MUY BAJO</v>
      </c>
      <c r="P431" s="16">
        <f t="shared" si="175"/>
        <v>9</v>
      </c>
      <c r="Q431" s="16">
        <v>27.834</v>
      </c>
      <c r="R431" s="16">
        <f t="shared" si="176"/>
        <v>18.834</v>
      </c>
      <c r="S431" s="16">
        <f>+'[2]POAI 04 2025 AC'!AN403</f>
        <v>9</v>
      </c>
      <c r="T431" s="16">
        <v>3</v>
      </c>
      <c r="U431" s="16">
        <v>6</v>
      </c>
      <c r="V431" s="142"/>
      <c r="W431" s="143"/>
    </row>
    <row r="432" spans="1:23" customFormat="1" ht="25.5">
      <c r="A432" s="317"/>
      <c r="B432" s="8" t="s">
        <v>294</v>
      </c>
      <c r="C432" s="47" t="s">
        <v>59</v>
      </c>
      <c r="D432" s="9" t="s">
        <v>297</v>
      </c>
      <c r="E432" s="27">
        <v>3150</v>
      </c>
      <c r="F432" s="334">
        <f t="shared" si="171"/>
        <v>7650</v>
      </c>
      <c r="G432" s="334">
        <v>4500</v>
      </c>
      <c r="H432" s="12" t="s">
        <v>22</v>
      </c>
      <c r="I432" s="29">
        <f>+'[1]PIND 2025'!O405</f>
        <v>2849</v>
      </c>
      <c r="J432" s="11">
        <f t="shared" si="172"/>
        <v>0.63311111111111107</v>
      </c>
      <c r="K432" s="14" t="str">
        <f t="shared" si="167"/>
        <v>ALTO</v>
      </c>
      <c r="L432" s="15">
        <f t="shared" si="173"/>
        <v>0.38190954773869346</v>
      </c>
      <c r="M432" s="14" t="str">
        <f t="shared" si="168"/>
        <v>BAJO</v>
      </c>
      <c r="N432" s="15">
        <f t="shared" si="174"/>
        <v>0.24179117811278614</v>
      </c>
      <c r="O432" s="14" t="str">
        <f t="shared" si="169"/>
        <v>BAJO</v>
      </c>
      <c r="P432" s="16">
        <f t="shared" si="175"/>
        <v>152</v>
      </c>
      <c r="Q432" s="16">
        <v>398</v>
      </c>
      <c r="R432" s="16">
        <f t="shared" si="176"/>
        <v>246</v>
      </c>
      <c r="S432" s="16">
        <f>+'[2]POAI 04 2025 AC'!AN404</f>
        <v>279</v>
      </c>
      <c r="T432" s="16">
        <v>32</v>
      </c>
      <c r="U432" s="16">
        <v>120</v>
      </c>
      <c r="V432" s="142"/>
      <c r="W432" s="143"/>
    </row>
    <row r="433" spans="1:23" customFormat="1" ht="25.5">
      <c r="A433" s="31"/>
      <c r="B433" s="8" t="s">
        <v>294</v>
      </c>
      <c r="C433" s="47" t="s">
        <v>61</v>
      </c>
      <c r="D433" s="9" t="s">
        <v>297</v>
      </c>
      <c r="E433" s="27">
        <v>0</v>
      </c>
      <c r="F433" s="334">
        <f t="shared" si="171"/>
        <v>300</v>
      </c>
      <c r="G433" s="334">
        <v>300</v>
      </c>
      <c r="H433" s="12" t="s">
        <v>22</v>
      </c>
      <c r="I433" s="29">
        <f>+'[1]PIND 2025'!O406</f>
        <v>258</v>
      </c>
      <c r="J433" s="11">
        <f t="shared" si="172"/>
        <v>0.86</v>
      </c>
      <c r="K433" s="14" t="str">
        <f t="shared" si="167"/>
        <v>MUY ALTO</v>
      </c>
      <c r="L433" s="15">
        <f t="shared" si="173"/>
        <v>0.47561555628727181</v>
      </c>
      <c r="M433" s="14" t="str">
        <f t="shared" si="168"/>
        <v>MEDIO</v>
      </c>
      <c r="N433" s="15">
        <f t="shared" si="174"/>
        <v>0.40902937840705378</v>
      </c>
      <c r="O433" s="14" t="str">
        <f t="shared" si="169"/>
        <v>MEDIO</v>
      </c>
      <c r="P433" s="16">
        <f t="shared" si="175"/>
        <v>13</v>
      </c>
      <c r="Q433" s="16">
        <v>27.332999999999998</v>
      </c>
      <c r="R433" s="16">
        <f t="shared" si="176"/>
        <v>14.332999999999998</v>
      </c>
      <c r="S433" s="16">
        <f>+'[2]POAI 04 2025 AC'!AN405</f>
        <v>15</v>
      </c>
      <c r="T433" s="16">
        <v>4</v>
      </c>
      <c r="U433" s="16">
        <v>9</v>
      </c>
      <c r="V433" s="142"/>
      <c r="W433" s="143"/>
    </row>
    <row r="434" spans="1:23" customFormat="1" ht="25.5">
      <c r="A434" s="31"/>
      <c r="B434" s="8" t="s">
        <v>294</v>
      </c>
      <c r="C434" s="47" t="s">
        <v>62</v>
      </c>
      <c r="D434" s="9" t="s">
        <v>297</v>
      </c>
      <c r="E434" s="27">
        <v>0</v>
      </c>
      <c r="F434" s="334">
        <f t="shared" si="171"/>
        <v>300</v>
      </c>
      <c r="G434" s="334">
        <v>300</v>
      </c>
      <c r="H434" s="27" t="s">
        <v>22</v>
      </c>
      <c r="I434" s="29">
        <f>+'[1]PIND 2025'!O407</f>
        <v>309</v>
      </c>
      <c r="J434" s="11">
        <f t="shared" si="172"/>
        <v>1.03</v>
      </c>
      <c r="K434" s="14" t="str">
        <f t="shared" si="167"/>
        <v>MUY ALTO</v>
      </c>
      <c r="L434" s="15">
        <f t="shared" si="173"/>
        <v>0.47561555628727181</v>
      </c>
      <c r="M434" s="14" t="str">
        <f t="shared" si="168"/>
        <v>MEDIO</v>
      </c>
      <c r="N434" s="15">
        <f t="shared" si="174"/>
        <v>0.48988402297588995</v>
      </c>
      <c r="O434" s="14" t="str">
        <f t="shared" si="169"/>
        <v>MEDIO</v>
      </c>
      <c r="P434" s="16">
        <f t="shared" si="175"/>
        <v>13</v>
      </c>
      <c r="Q434" s="16">
        <v>27.332999999999998</v>
      </c>
      <c r="R434" s="16">
        <f t="shared" si="176"/>
        <v>14.332999999999998</v>
      </c>
      <c r="S434" s="16">
        <f>+'[2]POAI 04 2025 AC'!AN406</f>
        <v>15</v>
      </c>
      <c r="T434" s="16">
        <v>1</v>
      </c>
      <c r="U434" s="16">
        <v>12</v>
      </c>
      <c r="V434" s="142"/>
      <c r="W434" s="143"/>
    </row>
    <row r="435" spans="1:23" customFormat="1" ht="25.5">
      <c r="A435" s="31"/>
      <c r="B435" s="8" t="s">
        <v>294</v>
      </c>
      <c r="C435" s="47" t="s">
        <v>63</v>
      </c>
      <c r="D435" s="9" t="s">
        <v>297</v>
      </c>
      <c r="E435" s="27">
        <v>0</v>
      </c>
      <c r="F435" s="334">
        <f t="shared" si="171"/>
        <v>350</v>
      </c>
      <c r="G435" s="334">
        <v>350</v>
      </c>
      <c r="H435" s="27" t="s">
        <v>22</v>
      </c>
      <c r="I435" s="29">
        <f>+'[1]PIND 2025'!O408</f>
        <v>245</v>
      </c>
      <c r="J435" s="11">
        <f t="shared" si="172"/>
        <v>0.7</v>
      </c>
      <c r="K435" s="14" t="str">
        <f t="shared" si="167"/>
        <v>ALTO</v>
      </c>
      <c r="L435" s="15">
        <f t="shared" si="173"/>
        <v>0.47559815614253309</v>
      </c>
      <c r="M435" s="14" t="str">
        <f t="shared" si="168"/>
        <v>MEDIO</v>
      </c>
      <c r="N435" s="15">
        <f t="shared" si="174"/>
        <v>0.33291870929977313</v>
      </c>
      <c r="O435" s="14" t="str">
        <f t="shared" si="169"/>
        <v>BAJO</v>
      </c>
      <c r="P435" s="16">
        <f t="shared" si="175"/>
        <v>13</v>
      </c>
      <c r="Q435" s="16">
        <v>27.334</v>
      </c>
      <c r="R435" s="16">
        <f t="shared" si="176"/>
        <v>14.334</v>
      </c>
      <c r="S435" s="16">
        <f>+'[2]POAI 04 2025 AC'!AN407</f>
        <v>15</v>
      </c>
      <c r="T435" s="16">
        <v>1</v>
      </c>
      <c r="U435" s="16">
        <v>12</v>
      </c>
      <c r="V435" s="142"/>
      <c r="W435" s="143"/>
    </row>
    <row r="436" spans="1:23" customFormat="1" ht="38.25">
      <c r="A436" s="31"/>
      <c r="B436" s="8" t="s">
        <v>294</v>
      </c>
      <c r="C436" s="47" t="s">
        <v>59</v>
      </c>
      <c r="D436" s="9" t="s">
        <v>298</v>
      </c>
      <c r="E436" s="27">
        <v>0</v>
      </c>
      <c r="F436" s="334">
        <f t="shared" si="171"/>
        <v>16</v>
      </c>
      <c r="G436" s="334">
        <v>16</v>
      </c>
      <c r="H436" s="27" t="s">
        <v>22</v>
      </c>
      <c r="I436" s="29">
        <f>+'[1]PIND 2025'!O409</f>
        <v>8</v>
      </c>
      <c r="J436" s="11">
        <f t="shared" si="172"/>
        <v>0.5</v>
      </c>
      <c r="K436" s="14" t="str">
        <f t="shared" si="167"/>
        <v>MEDIO</v>
      </c>
      <c r="L436" s="15">
        <f t="shared" si="173"/>
        <v>0</v>
      </c>
      <c r="M436" s="14" t="str">
        <f t="shared" si="168"/>
        <v>MUY BAJO</v>
      </c>
      <c r="N436" s="15">
        <f t="shared" si="174"/>
        <v>0</v>
      </c>
      <c r="O436" s="14" t="str">
        <f t="shared" si="169"/>
        <v>MUY BAJO</v>
      </c>
      <c r="P436" s="16">
        <f t="shared" si="175"/>
        <v>0</v>
      </c>
      <c r="Q436" s="16">
        <v>35</v>
      </c>
      <c r="R436" s="16">
        <f t="shared" si="176"/>
        <v>35</v>
      </c>
      <c r="S436" s="16">
        <f>+'[2]POAI 04 2025 AC'!AN408</f>
        <v>0</v>
      </c>
      <c r="T436" s="16"/>
      <c r="U436" s="16"/>
      <c r="V436" s="142"/>
      <c r="W436" s="143"/>
    </row>
    <row r="437" spans="1:23" customFormat="1" ht="38.25">
      <c r="A437" s="31"/>
      <c r="B437" s="8" t="s">
        <v>294</v>
      </c>
      <c r="C437" s="47" t="s">
        <v>61</v>
      </c>
      <c r="D437" s="9" t="s">
        <v>298</v>
      </c>
      <c r="E437" s="27">
        <v>0</v>
      </c>
      <c r="F437" s="334">
        <f t="shared" si="171"/>
        <v>2</v>
      </c>
      <c r="G437" s="334">
        <v>2</v>
      </c>
      <c r="H437" s="27" t="s">
        <v>22</v>
      </c>
      <c r="I437" s="29">
        <v>0</v>
      </c>
      <c r="J437" s="11">
        <f t="shared" si="172"/>
        <v>0</v>
      </c>
      <c r="K437" s="14" t="str">
        <f t="shared" si="167"/>
        <v>MUY BAJO</v>
      </c>
      <c r="L437" s="15">
        <f t="shared" si="173"/>
        <v>0</v>
      </c>
      <c r="M437" s="14" t="str">
        <f t="shared" si="168"/>
        <v>MUY BAJO</v>
      </c>
      <c r="N437" s="15">
        <f t="shared" si="174"/>
        <v>0</v>
      </c>
      <c r="O437" s="14" t="str">
        <f t="shared" si="169"/>
        <v>MUY BAJO</v>
      </c>
      <c r="P437" s="16">
        <f t="shared" si="175"/>
        <v>0</v>
      </c>
      <c r="Q437" s="16">
        <v>2</v>
      </c>
      <c r="R437" s="16">
        <f t="shared" si="176"/>
        <v>2</v>
      </c>
      <c r="S437" s="16">
        <f>+'[2]POAI 04 2025 AC'!AN409</f>
        <v>0</v>
      </c>
      <c r="T437" s="16"/>
      <c r="U437" s="16"/>
      <c r="V437" s="142"/>
      <c r="W437" s="143"/>
    </row>
    <row r="438" spans="1:23" customFormat="1" ht="38.25">
      <c r="A438" s="31"/>
      <c r="B438" s="8" t="s">
        <v>294</v>
      </c>
      <c r="C438" s="47" t="s">
        <v>62</v>
      </c>
      <c r="D438" s="9" t="s">
        <v>298</v>
      </c>
      <c r="E438" s="107">
        <v>0</v>
      </c>
      <c r="F438" s="334">
        <f t="shared" si="171"/>
        <v>2</v>
      </c>
      <c r="G438" s="334">
        <v>2</v>
      </c>
      <c r="H438" s="12" t="s">
        <v>22</v>
      </c>
      <c r="I438" s="29">
        <f>+'[1]PIND 2025'!O411</f>
        <v>1</v>
      </c>
      <c r="J438" s="11">
        <f t="shared" si="172"/>
        <v>0.5</v>
      </c>
      <c r="K438" s="14" t="str">
        <f t="shared" si="167"/>
        <v>MEDIO</v>
      </c>
      <c r="L438" s="15">
        <f t="shared" si="173"/>
        <v>0</v>
      </c>
      <c r="M438" s="14" t="str">
        <f t="shared" si="168"/>
        <v>MUY BAJO</v>
      </c>
      <c r="N438" s="15">
        <f t="shared" si="174"/>
        <v>0</v>
      </c>
      <c r="O438" s="14" t="str">
        <f t="shared" si="169"/>
        <v>MUY BAJO</v>
      </c>
      <c r="P438" s="16">
        <f t="shared" si="175"/>
        <v>0</v>
      </c>
      <c r="Q438" s="16">
        <v>2</v>
      </c>
      <c r="R438" s="16">
        <f t="shared" si="176"/>
        <v>2</v>
      </c>
      <c r="S438" s="16">
        <f>+'[2]POAI 04 2025 AC'!AN410</f>
        <v>0</v>
      </c>
      <c r="T438" s="16"/>
      <c r="U438" s="16"/>
      <c r="V438" s="142"/>
      <c r="W438" s="143"/>
    </row>
    <row r="439" spans="1:23" customFormat="1" ht="38.25">
      <c r="A439" s="31"/>
      <c r="B439" s="8" t="s">
        <v>294</v>
      </c>
      <c r="C439" s="47" t="s">
        <v>63</v>
      </c>
      <c r="D439" s="9" t="s">
        <v>298</v>
      </c>
      <c r="E439" s="107">
        <v>0</v>
      </c>
      <c r="F439" s="334">
        <f t="shared" si="171"/>
        <v>2</v>
      </c>
      <c r="G439" s="334">
        <v>2</v>
      </c>
      <c r="H439" s="12" t="s">
        <v>22</v>
      </c>
      <c r="I439" s="29">
        <f>+'[1]PIND 2025'!O412</f>
        <v>1</v>
      </c>
      <c r="J439" s="11">
        <f t="shared" si="172"/>
        <v>0.5</v>
      </c>
      <c r="K439" s="14" t="str">
        <f t="shared" si="167"/>
        <v>MEDIO</v>
      </c>
      <c r="L439" s="15">
        <f t="shared" si="173"/>
        <v>0</v>
      </c>
      <c r="M439" s="14" t="str">
        <f t="shared" si="168"/>
        <v>MUY BAJO</v>
      </c>
      <c r="N439" s="15">
        <f t="shared" si="174"/>
        <v>0</v>
      </c>
      <c r="O439" s="14" t="str">
        <f t="shared" si="169"/>
        <v>MUY BAJO</v>
      </c>
      <c r="P439" s="16">
        <f t="shared" si="175"/>
        <v>0</v>
      </c>
      <c r="Q439" s="16">
        <v>2</v>
      </c>
      <c r="R439" s="16">
        <f t="shared" si="176"/>
        <v>2</v>
      </c>
      <c r="S439" s="16">
        <f>+'[2]POAI 04 2025 AC'!AN411</f>
        <v>0</v>
      </c>
      <c r="T439" s="16"/>
      <c r="U439" s="16"/>
      <c r="V439" s="142"/>
      <c r="W439" s="143"/>
    </row>
    <row r="440" spans="1:23" customFormat="1" ht="25.5">
      <c r="A440" s="31"/>
      <c r="B440" s="8" t="s">
        <v>294</v>
      </c>
      <c r="C440" s="47" t="s">
        <v>59</v>
      </c>
      <c r="D440" s="9" t="s">
        <v>299</v>
      </c>
      <c r="E440" s="107">
        <v>25</v>
      </c>
      <c r="F440" s="334">
        <f t="shared" si="171"/>
        <v>35</v>
      </c>
      <c r="G440" s="334">
        <v>10</v>
      </c>
      <c r="H440" s="12" t="s">
        <v>22</v>
      </c>
      <c r="I440" s="29">
        <f>+'[1]PIND 2025'!O413</f>
        <v>10</v>
      </c>
      <c r="J440" s="11">
        <f t="shared" si="172"/>
        <v>1</v>
      </c>
      <c r="K440" s="14" t="str">
        <f t="shared" si="167"/>
        <v>MUY ALTO</v>
      </c>
      <c r="L440" s="15">
        <f t="shared" si="173"/>
        <v>0</v>
      </c>
      <c r="M440" s="14" t="str">
        <f t="shared" si="168"/>
        <v>MUY BAJO</v>
      </c>
      <c r="N440" s="15">
        <f t="shared" si="174"/>
        <v>0</v>
      </c>
      <c r="O440" s="14" t="str">
        <f t="shared" si="169"/>
        <v>MUY BAJO</v>
      </c>
      <c r="P440" s="16">
        <f t="shared" si="175"/>
        <v>0</v>
      </c>
      <c r="Q440" s="16">
        <v>15</v>
      </c>
      <c r="R440" s="16">
        <f t="shared" si="176"/>
        <v>15</v>
      </c>
      <c r="S440" s="16">
        <f>+'[2]POAI 04 2025 AC'!AN412</f>
        <v>8</v>
      </c>
      <c r="T440" s="16"/>
      <c r="U440" s="16"/>
      <c r="V440" s="142"/>
      <c r="W440" s="143"/>
    </row>
    <row r="441" spans="1:23" customFormat="1" ht="25.5">
      <c r="A441" s="31"/>
      <c r="B441" s="8" t="s">
        <v>294</v>
      </c>
      <c r="C441" s="47" t="s">
        <v>61</v>
      </c>
      <c r="D441" s="9" t="s">
        <v>299</v>
      </c>
      <c r="E441" s="107">
        <v>22</v>
      </c>
      <c r="F441" s="334">
        <f t="shared" si="171"/>
        <v>32</v>
      </c>
      <c r="G441" s="334">
        <v>10</v>
      </c>
      <c r="H441" s="12" t="s">
        <v>22</v>
      </c>
      <c r="I441" s="29">
        <v>0</v>
      </c>
      <c r="J441" s="11">
        <f t="shared" si="172"/>
        <v>0</v>
      </c>
      <c r="K441" s="14" t="str">
        <f t="shared" si="167"/>
        <v>MUY BAJO</v>
      </c>
      <c r="L441" s="15">
        <f t="shared" si="173"/>
        <v>0</v>
      </c>
      <c r="M441" s="14" t="str">
        <f t="shared" si="168"/>
        <v>MUY BAJO</v>
      </c>
      <c r="N441" s="15">
        <f t="shared" si="174"/>
        <v>0</v>
      </c>
      <c r="O441" s="14" t="str">
        <f t="shared" si="169"/>
        <v>MUY BAJO</v>
      </c>
      <c r="P441" s="16">
        <f t="shared" si="175"/>
        <v>0</v>
      </c>
      <c r="Q441" s="16">
        <v>5</v>
      </c>
      <c r="R441" s="16">
        <f t="shared" si="176"/>
        <v>5</v>
      </c>
      <c r="S441" s="16">
        <f>+'[2]POAI 04 2025 AC'!AN413</f>
        <v>4</v>
      </c>
      <c r="T441" s="16"/>
      <c r="U441" s="16"/>
      <c r="V441" s="142"/>
      <c r="W441" s="143"/>
    </row>
    <row r="442" spans="1:23" customFormat="1" ht="25.5">
      <c r="A442" s="31"/>
      <c r="B442" s="8" t="s">
        <v>294</v>
      </c>
      <c r="C442" s="47" t="s">
        <v>62</v>
      </c>
      <c r="D442" s="9" t="s">
        <v>299</v>
      </c>
      <c r="E442" s="107">
        <v>24</v>
      </c>
      <c r="F442" s="334">
        <f t="shared" si="171"/>
        <v>34</v>
      </c>
      <c r="G442" s="334">
        <v>10</v>
      </c>
      <c r="H442" s="12" t="s">
        <v>22</v>
      </c>
      <c r="I442" s="29">
        <f>+'[1]PIND 2025'!O415</f>
        <v>9</v>
      </c>
      <c r="J442" s="11">
        <f t="shared" si="172"/>
        <v>0.9</v>
      </c>
      <c r="K442" s="14" t="str">
        <f t="shared" si="167"/>
        <v>MUY ALTO</v>
      </c>
      <c r="L442" s="15">
        <f t="shared" si="173"/>
        <v>0</v>
      </c>
      <c r="M442" s="14" t="str">
        <f t="shared" si="168"/>
        <v>MUY BAJO</v>
      </c>
      <c r="N442" s="15">
        <f t="shared" si="174"/>
        <v>0</v>
      </c>
      <c r="O442" s="14" t="str">
        <f t="shared" si="169"/>
        <v>MUY BAJO</v>
      </c>
      <c r="P442" s="16">
        <f t="shared" si="175"/>
        <v>0</v>
      </c>
      <c r="Q442" s="16">
        <v>5</v>
      </c>
      <c r="R442" s="16">
        <f t="shared" si="176"/>
        <v>5</v>
      </c>
      <c r="S442" s="16">
        <f>+'[2]POAI 04 2025 AC'!AN414</f>
        <v>4</v>
      </c>
      <c r="T442" s="16"/>
      <c r="U442" s="16"/>
      <c r="V442" s="142"/>
      <c r="W442" s="143"/>
    </row>
    <row r="443" spans="1:23" customFormat="1" ht="25.5">
      <c r="A443" s="31"/>
      <c r="B443" s="8" t="s">
        <v>294</v>
      </c>
      <c r="C443" s="47" t="s">
        <v>63</v>
      </c>
      <c r="D443" s="9" t="s">
        <v>299</v>
      </c>
      <c r="E443" s="107">
        <v>23</v>
      </c>
      <c r="F443" s="334">
        <f t="shared" si="171"/>
        <v>33</v>
      </c>
      <c r="G443" s="334">
        <v>10</v>
      </c>
      <c r="H443" s="12" t="s">
        <v>22</v>
      </c>
      <c r="I443" s="29">
        <f>+'[1]PIND 2025'!O416</f>
        <v>9</v>
      </c>
      <c r="J443" s="11">
        <f t="shared" si="172"/>
        <v>0.9</v>
      </c>
      <c r="K443" s="14" t="str">
        <f t="shared" si="167"/>
        <v>MUY ALTO</v>
      </c>
      <c r="L443" s="15">
        <f t="shared" si="173"/>
        <v>0</v>
      </c>
      <c r="M443" s="14" t="str">
        <f t="shared" si="168"/>
        <v>MUY BAJO</v>
      </c>
      <c r="N443" s="15">
        <f t="shared" si="174"/>
        <v>0</v>
      </c>
      <c r="O443" s="14" t="str">
        <f t="shared" si="169"/>
        <v>MUY BAJO</v>
      </c>
      <c r="P443" s="16">
        <f t="shared" si="175"/>
        <v>0</v>
      </c>
      <c r="Q443" s="16">
        <v>5</v>
      </c>
      <c r="R443" s="16">
        <f t="shared" si="176"/>
        <v>5</v>
      </c>
      <c r="S443" s="16">
        <f>+'[2]POAI 04 2025 AC'!AN415</f>
        <v>4</v>
      </c>
      <c r="T443" s="16"/>
      <c r="U443" s="16"/>
      <c r="V443" s="142"/>
      <c r="W443" s="143"/>
    </row>
    <row r="444" spans="1:23" customFormat="1" ht="25.5">
      <c r="A444" s="31"/>
      <c r="B444" s="8" t="s">
        <v>294</v>
      </c>
      <c r="C444" s="47" t="s">
        <v>59</v>
      </c>
      <c r="D444" s="9" t="s">
        <v>300</v>
      </c>
      <c r="E444" s="107">
        <v>26</v>
      </c>
      <c r="F444" s="334">
        <f t="shared" si="171"/>
        <v>36</v>
      </c>
      <c r="G444" s="334">
        <v>10</v>
      </c>
      <c r="H444" s="12" t="s">
        <v>22</v>
      </c>
      <c r="I444" s="29">
        <f>+'[1]PIND 2025'!O417</f>
        <v>10</v>
      </c>
      <c r="J444" s="11">
        <f t="shared" si="172"/>
        <v>1</v>
      </c>
      <c r="K444" s="14" t="str">
        <f t="shared" si="167"/>
        <v>MUY ALTO</v>
      </c>
      <c r="L444" s="15">
        <f t="shared" si="173"/>
        <v>0</v>
      </c>
      <c r="M444" s="14" t="str">
        <f t="shared" si="168"/>
        <v>MUY BAJO</v>
      </c>
      <c r="N444" s="15">
        <f t="shared" si="174"/>
        <v>0</v>
      </c>
      <c r="O444" s="14" t="str">
        <f t="shared" si="169"/>
        <v>MUY BAJO</v>
      </c>
      <c r="P444" s="16">
        <f t="shared" si="175"/>
        <v>0</v>
      </c>
      <c r="Q444" s="16">
        <v>15</v>
      </c>
      <c r="R444" s="16">
        <f t="shared" si="176"/>
        <v>15</v>
      </c>
      <c r="S444" s="16">
        <f>+'[2]POAI 04 2025 AC'!AN416</f>
        <v>0</v>
      </c>
      <c r="T444" s="16"/>
      <c r="U444" s="16"/>
      <c r="V444" s="142"/>
      <c r="W444" s="143"/>
    </row>
    <row r="445" spans="1:23" customFormat="1" ht="25.5">
      <c r="A445" s="31"/>
      <c r="B445" s="8" t="s">
        <v>294</v>
      </c>
      <c r="C445" s="47" t="s">
        <v>61</v>
      </c>
      <c r="D445" s="9" t="s">
        <v>300</v>
      </c>
      <c r="E445" s="107">
        <v>24</v>
      </c>
      <c r="F445" s="334">
        <f t="shared" si="171"/>
        <v>34</v>
      </c>
      <c r="G445" s="334">
        <v>10</v>
      </c>
      <c r="H445" s="12" t="s">
        <v>22</v>
      </c>
      <c r="I445" s="29">
        <f>+'[1]PIND 2025'!O418</f>
        <v>9</v>
      </c>
      <c r="J445" s="11">
        <f t="shared" si="172"/>
        <v>0.9</v>
      </c>
      <c r="K445" s="14" t="str">
        <f t="shared" si="167"/>
        <v>MUY ALTO</v>
      </c>
      <c r="L445" s="15">
        <f t="shared" si="173"/>
        <v>0</v>
      </c>
      <c r="M445" s="14" t="str">
        <f t="shared" si="168"/>
        <v>MUY BAJO</v>
      </c>
      <c r="N445" s="15">
        <f t="shared" si="174"/>
        <v>0</v>
      </c>
      <c r="O445" s="14" t="str">
        <f t="shared" si="169"/>
        <v>MUY BAJO</v>
      </c>
      <c r="P445" s="16">
        <f t="shared" si="175"/>
        <v>0</v>
      </c>
      <c r="Q445" s="16">
        <v>5</v>
      </c>
      <c r="R445" s="16">
        <f t="shared" si="176"/>
        <v>5</v>
      </c>
      <c r="S445" s="16">
        <f>+'[2]POAI 04 2025 AC'!AN417</f>
        <v>0</v>
      </c>
      <c r="T445" s="16"/>
      <c r="U445" s="16"/>
      <c r="V445" s="142"/>
      <c r="W445" s="143"/>
    </row>
    <row r="446" spans="1:23" customFormat="1" ht="25.5">
      <c r="A446" s="31"/>
      <c r="B446" s="8" t="s">
        <v>294</v>
      </c>
      <c r="C446" s="47" t="s">
        <v>62</v>
      </c>
      <c r="D446" s="9" t="s">
        <v>300</v>
      </c>
      <c r="E446" s="107">
        <v>25</v>
      </c>
      <c r="F446" s="334">
        <f t="shared" si="171"/>
        <v>35</v>
      </c>
      <c r="G446" s="334">
        <v>10</v>
      </c>
      <c r="H446" s="12" t="s">
        <v>22</v>
      </c>
      <c r="I446" s="29">
        <f>+'[1]PIND 2025'!O419</f>
        <v>9</v>
      </c>
      <c r="J446" s="11">
        <f t="shared" si="172"/>
        <v>0.9</v>
      </c>
      <c r="K446" s="14" t="str">
        <f t="shared" si="167"/>
        <v>MUY ALTO</v>
      </c>
      <c r="L446" s="15">
        <f t="shared" si="173"/>
        <v>0</v>
      </c>
      <c r="M446" s="14" t="str">
        <f t="shared" si="168"/>
        <v>MUY BAJO</v>
      </c>
      <c r="N446" s="15">
        <f t="shared" si="174"/>
        <v>0</v>
      </c>
      <c r="O446" s="14" t="str">
        <f t="shared" si="169"/>
        <v>MUY BAJO</v>
      </c>
      <c r="P446" s="16">
        <f t="shared" si="175"/>
        <v>0</v>
      </c>
      <c r="Q446" s="16">
        <v>5</v>
      </c>
      <c r="R446" s="16">
        <f t="shared" si="176"/>
        <v>5</v>
      </c>
      <c r="S446" s="16">
        <f>+'[2]POAI 04 2025 AC'!AN418</f>
        <v>0</v>
      </c>
      <c r="T446" s="16"/>
      <c r="U446" s="16"/>
      <c r="V446" s="142"/>
      <c r="W446" s="143"/>
    </row>
    <row r="447" spans="1:23" customFormat="1" ht="25.5">
      <c r="A447" s="31"/>
      <c r="B447" s="8" t="s">
        <v>294</v>
      </c>
      <c r="C447" s="47" t="s">
        <v>63</v>
      </c>
      <c r="D447" s="9" t="s">
        <v>300</v>
      </c>
      <c r="E447" s="27">
        <v>25</v>
      </c>
      <c r="F447" s="334">
        <f t="shared" si="171"/>
        <v>35</v>
      </c>
      <c r="G447" s="334">
        <v>10</v>
      </c>
      <c r="H447" s="12" t="s">
        <v>22</v>
      </c>
      <c r="I447" s="29">
        <f>+'[1]PIND 2025'!O420</f>
        <v>9</v>
      </c>
      <c r="J447" s="11">
        <f t="shared" si="172"/>
        <v>0.9</v>
      </c>
      <c r="K447" s="14" t="str">
        <f t="shared" si="167"/>
        <v>MUY ALTO</v>
      </c>
      <c r="L447" s="15">
        <f t="shared" si="173"/>
        <v>0</v>
      </c>
      <c r="M447" s="14" t="str">
        <f t="shared" si="168"/>
        <v>MUY BAJO</v>
      </c>
      <c r="N447" s="15">
        <f t="shared" si="174"/>
        <v>0</v>
      </c>
      <c r="O447" s="14" t="str">
        <f t="shared" si="169"/>
        <v>MUY BAJO</v>
      </c>
      <c r="P447" s="16">
        <f t="shared" si="175"/>
        <v>0</v>
      </c>
      <c r="Q447" s="16">
        <v>5</v>
      </c>
      <c r="R447" s="16">
        <f t="shared" si="176"/>
        <v>5</v>
      </c>
      <c r="S447" s="16">
        <f>+'[2]POAI 04 2025 AC'!AN419</f>
        <v>0</v>
      </c>
      <c r="T447" s="16"/>
      <c r="U447" s="16"/>
      <c r="V447" s="142"/>
      <c r="W447" s="143"/>
    </row>
    <row r="448" spans="1:23" customFormat="1" ht="51">
      <c r="A448" s="31"/>
      <c r="B448" s="8" t="s">
        <v>294</v>
      </c>
      <c r="C448" s="47" t="s">
        <v>59</v>
      </c>
      <c r="D448" s="9" t="s">
        <v>301</v>
      </c>
      <c r="E448" s="27">
        <v>23</v>
      </c>
      <c r="F448" s="334">
        <f t="shared" si="171"/>
        <v>35</v>
      </c>
      <c r="G448" s="334">
        <v>12</v>
      </c>
      <c r="H448" s="12" t="s">
        <v>22</v>
      </c>
      <c r="I448" s="29">
        <f>+'[1]PIND 2025'!O421</f>
        <v>11</v>
      </c>
      <c r="J448" s="11">
        <f t="shared" si="172"/>
        <v>0.91666666666666663</v>
      </c>
      <c r="K448" s="14" t="str">
        <f t="shared" si="167"/>
        <v>MUY ALTO</v>
      </c>
      <c r="L448" s="15">
        <f t="shared" si="173"/>
        <v>0.37333333333333335</v>
      </c>
      <c r="M448" s="14" t="str">
        <f t="shared" si="168"/>
        <v>BAJO</v>
      </c>
      <c r="N448" s="15">
        <f t="shared" si="174"/>
        <v>0.34222222222222221</v>
      </c>
      <c r="O448" s="14" t="str">
        <f t="shared" si="169"/>
        <v>BAJO</v>
      </c>
      <c r="P448" s="16">
        <f t="shared" si="175"/>
        <v>7</v>
      </c>
      <c r="Q448" s="16">
        <v>18.75</v>
      </c>
      <c r="R448" s="16">
        <f t="shared" si="176"/>
        <v>11.75</v>
      </c>
      <c r="S448" s="16">
        <f>+'[2]POAI 04 2025 AC'!AN420</f>
        <v>9</v>
      </c>
      <c r="T448" s="16">
        <v>2</v>
      </c>
      <c r="U448" s="16">
        <v>5</v>
      </c>
      <c r="V448" s="142"/>
      <c r="W448" s="143"/>
    </row>
    <row r="449" spans="1:23" customFormat="1" ht="51">
      <c r="A449" s="31"/>
      <c r="B449" s="8" t="s">
        <v>294</v>
      </c>
      <c r="C449" s="47" t="s">
        <v>61</v>
      </c>
      <c r="D449" s="9" t="s">
        <v>301</v>
      </c>
      <c r="E449" s="27">
        <v>19</v>
      </c>
      <c r="F449" s="334">
        <f t="shared" si="171"/>
        <v>31</v>
      </c>
      <c r="G449" s="334">
        <v>12</v>
      </c>
      <c r="H449" s="12" t="s">
        <v>22</v>
      </c>
      <c r="I449" s="29">
        <f>+'[1]PIND 2025'!O422</f>
        <v>9</v>
      </c>
      <c r="J449" s="11">
        <f t="shared" si="172"/>
        <v>0.75</v>
      </c>
      <c r="K449" s="14" t="str">
        <f t="shared" si="167"/>
        <v>ALTO</v>
      </c>
      <c r="L449" s="15">
        <f t="shared" si="173"/>
        <v>0</v>
      </c>
      <c r="M449" s="14" t="str">
        <f t="shared" si="168"/>
        <v>MUY BAJO</v>
      </c>
      <c r="N449" s="15">
        <f t="shared" si="174"/>
        <v>0</v>
      </c>
      <c r="O449" s="14" t="str">
        <f t="shared" si="169"/>
        <v>MUY BAJO</v>
      </c>
      <c r="P449" s="16">
        <f t="shared" si="175"/>
        <v>0</v>
      </c>
      <c r="Q449" s="16">
        <v>3.75</v>
      </c>
      <c r="R449" s="16">
        <f t="shared" si="176"/>
        <v>3.75</v>
      </c>
      <c r="S449" s="16">
        <f>+'[2]POAI 04 2025 AC'!AN421</f>
        <v>0</v>
      </c>
      <c r="T449" s="16"/>
      <c r="U449" s="16"/>
      <c r="V449" s="142"/>
      <c r="W449" s="143"/>
    </row>
    <row r="450" spans="1:23" customFormat="1" ht="51">
      <c r="A450" s="31"/>
      <c r="B450" s="8" t="s">
        <v>294</v>
      </c>
      <c r="C450" s="47" t="s">
        <v>62</v>
      </c>
      <c r="D450" s="9" t="s">
        <v>301</v>
      </c>
      <c r="E450" s="27">
        <v>20</v>
      </c>
      <c r="F450" s="334">
        <f t="shared" si="171"/>
        <v>32</v>
      </c>
      <c r="G450" s="334">
        <v>12</v>
      </c>
      <c r="H450" s="12" t="s">
        <v>22</v>
      </c>
      <c r="I450" s="29">
        <f>+'[1]PIND 2025'!O423</f>
        <v>9</v>
      </c>
      <c r="J450" s="11">
        <f t="shared" si="172"/>
        <v>0.75</v>
      </c>
      <c r="K450" s="14" t="str">
        <f t="shared" si="167"/>
        <v>ALTO</v>
      </c>
      <c r="L450" s="15">
        <f t="shared" si="173"/>
        <v>0</v>
      </c>
      <c r="M450" s="14" t="str">
        <f t="shared" si="168"/>
        <v>MUY BAJO</v>
      </c>
      <c r="N450" s="15">
        <f t="shared" si="174"/>
        <v>0</v>
      </c>
      <c r="O450" s="14" t="str">
        <f t="shared" si="169"/>
        <v>MUY BAJO</v>
      </c>
      <c r="P450" s="16">
        <f t="shared" si="175"/>
        <v>0</v>
      </c>
      <c r="Q450" s="16">
        <v>3.75</v>
      </c>
      <c r="R450" s="16">
        <f t="shared" si="176"/>
        <v>3.75</v>
      </c>
      <c r="S450" s="16">
        <f>+'[2]POAI 04 2025 AC'!AN422</f>
        <v>0</v>
      </c>
      <c r="T450" s="16"/>
      <c r="U450" s="16"/>
      <c r="V450" s="142"/>
      <c r="W450" s="143"/>
    </row>
    <row r="451" spans="1:23" customFormat="1" ht="51">
      <c r="A451" s="31"/>
      <c r="B451" s="8" t="s">
        <v>294</v>
      </c>
      <c r="C451" s="47" t="s">
        <v>63</v>
      </c>
      <c r="D451" s="9" t="s">
        <v>301</v>
      </c>
      <c r="E451" s="27">
        <v>19</v>
      </c>
      <c r="F451" s="334">
        <f t="shared" si="171"/>
        <v>31</v>
      </c>
      <c r="G451" s="334">
        <v>12</v>
      </c>
      <c r="H451" s="12" t="s">
        <v>22</v>
      </c>
      <c r="I451" s="29">
        <f>+'[1]PIND 2025'!O424</f>
        <v>9</v>
      </c>
      <c r="J451" s="11">
        <f t="shared" si="172"/>
        <v>0.75</v>
      </c>
      <c r="K451" s="14" t="str">
        <f t="shared" si="167"/>
        <v>ALTO</v>
      </c>
      <c r="L451" s="15">
        <f t="shared" si="173"/>
        <v>0</v>
      </c>
      <c r="M451" s="14" t="str">
        <f t="shared" si="168"/>
        <v>MUY BAJO</v>
      </c>
      <c r="N451" s="15">
        <f t="shared" si="174"/>
        <v>0</v>
      </c>
      <c r="O451" s="14" t="str">
        <f t="shared" si="169"/>
        <v>MUY BAJO</v>
      </c>
      <c r="P451" s="16">
        <f t="shared" si="175"/>
        <v>0</v>
      </c>
      <c r="Q451" s="16">
        <v>3.75</v>
      </c>
      <c r="R451" s="16">
        <f t="shared" si="176"/>
        <v>3.75</v>
      </c>
      <c r="S451" s="16">
        <f>+'[2]POAI 04 2025 AC'!AN423</f>
        <v>0</v>
      </c>
      <c r="T451" s="16"/>
      <c r="U451" s="16"/>
      <c r="V451" s="142"/>
      <c r="W451" s="143"/>
    </row>
    <row r="452" spans="1:23" customFormat="1" ht="76.5">
      <c r="A452" s="31"/>
      <c r="B452" s="8" t="s">
        <v>294</v>
      </c>
      <c r="C452" s="47" t="s">
        <v>59</v>
      </c>
      <c r="D452" s="9" t="s">
        <v>302</v>
      </c>
      <c r="E452" s="27">
        <v>0</v>
      </c>
      <c r="F452" s="334">
        <f t="shared" si="171"/>
        <v>1000</v>
      </c>
      <c r="G452" s="334">
        <v>1000</v>
      </c>
      <c r="H452" s="12" t="s">
        <v>41</v>
      </c>
      <c r="I452" s="29">
        <f>+'[1]PIND 2025'!O425</f>
        <v>1454</v>
      </c>
      <c r="J452" s="11">
        <f t="shared" si="172"/>
        <v>1.454</v>
      </c>
      <c r="K452" s="14" t="str">
        <f t="shared" si="167"/>
        <v>MUY ALTO</v>
      </c>
      <c r="L452" s="15"/>
      <c r="M452" s="14" t="s">
        <v>23</v>
      </c>
      <c r="N452" s="15"/>
      <c r="O452" s="14" t="s">
        <v>23</v>
      </c>
      <c r="P452" s="16">
        <f t="shared" si="175"/>
        <v>0</v>
      </c>
      <c r="Q452" s="16">
        <v>0</v>
      </c>
      <c r="R452" s="16">
        <f t="shared" si="176"/>
        <v>0</v>
      </c>
      <c r="S452" s="16">
        <f>+'[2]POAI 04 2025 AC'!AN424</f>
        <v>0</v>
      </c>
      <c r="T452" s="16"/>
      <c r="U452" s="16"/>
      <c r="V452" s="142"/>
      <c r="W452" s="143"/>
    </row>
    <row r="453" spans="1:23" customFormat="1" ht="38.25">
      <c r="A453" s="31"/>
      <c r="B453" s="8" t="s">
        <v>294</v>
      </c>
      <c r="C453" s="47" t="s">
        <v>59</v>
      </c>
      <c r="D453" s="9" t="s">
        <v>303</v>
      </c>
      <c r="E453" s="27">
        <v>16442</v>
      </c>
      <c r="F453" s="334">
        <f t="shared" si="171"/>
        <v>24442</v>
      </c>
      <c r="G453" s="334">
        <v>8000</v>
      </c>
      <c r="H453" s="12" t="s">
        <v>22</v>
      </c>
      <c r="I453" s="29">
        <f>+'[1]PIND 2025'!O426</f>
        <v>4315</v>
      </c>
      <c r="J453" s="11">
        <f t="shared" si="172"/>
        <v>0.53937500000000005</v>
      </c>
      <c r="K453" s="14" t="str">
        <f t="shared" si="167"/>
        <v>MEDIO</v>
      </c>
      <c r="L453" s="15">
        <f t="shared" ref="L453:L499" si="177">+P453/Q453</f>
        <v>0.37020316027088035</v>
      </c>
      <c r="M453" s="14" t="str">
        <f t="shared" ref="M453:M499" si="178">IF(L453&lt;=20%,"MUY BAJO",IF(AND(L453&gt;20%,L453&lt;=40%),"BAJO",IF(AND(L453&gt;40%,L453&lt;=60%),"MEDIO",IF(AND(L453&gt;60%,L453&lt;=80%),"ALTO","MUY ALTO"))))</f>
        <v>BAJO</v>
      </c>
      <c r="N453" s="15">
        <f t="shared" ref="N453:N499" si="179">+J453*L453</f>
        <v>0.19967832957110609</v>
      </c>
      <c r="O453" s="14" t="str">
        <f t="shared" ref="O453:O499" si="180">IF(N453&lt;=20%,"MUY BAJO",IF(AND(N453&gt;20%,N453&lt;=40%),"BAJO",IF(AND(N453&gt;40%,N453&lt;=60%),"MEDIO",IF(AND(N453&gt;60%,N453&lt;=80%),"ALTO","MUY ALTO"))))</f>
        <v>MUY BAJO</v>
      </c>
      <c r="P453" s="16">
        <f t="shared" si="175"/>
        <v>82</v>
      </c>
      <c r="Q453" s="16">
        <v>221.5</v>
      </c>
      <c r="R453" s="16">
        <f t="shared" si="176"/>
        <v>139.5</v>
      </c>
      <c r="S453" s="16">
        <f>+'[2]POAI 04 2025 AC'!AN425</f>
        <v>90</v>
      </c>
      <c r="T453" s="16">
        <v>20</v>
      </c>
      <c r="U453" s="16">
        <v>62</v>
      </c>
      <c r="V453" s="142"/>
      <c r="W453" s="143"/>
    </row>
    <row r="454" spans="1:23" customFormat="1" ht="38.25">
      <c r="A454" s="31"/>
      <c r="B454" s="8" t="s">
        <v>294</v>
      </c>
      <c r="C454" s="47" t="s">
        <v>61</v>
      </c>
      <c r="D454" s="9" t="s">
        <v>303</v>
      </c>
      <c r="E454" s="107">
        <v>722</v>
      </c>
      <c r="F454" s="334">
        <f t="shared" si="171"/>
        <v>822</v>
      </c>
      <c r="G454" s="334">
        <v>100</v>
      </c>
      <c r="H454" s="12" t="s">
        <v>22</v>
      </c>
      <c r="I454" s="29">
        <f>+'[1]PIND 2025'!O427</f>
        <v>0</v>
      </c>
      <c r="J454" s="11">
        <f t="shared" si="172"/>
        <v>0</v>
      </c>
      <c r="K454" s="14" t="str">
        <f t="shared" si="167"/>
        <v>MUY BAJO</v>
      </c>
      <c r="L454" s="15">
        <f t="shared" si="177"/>
        <v>0</v>
      </c>
      <c r="M454" s="14" t="str">
        <f t="shared" si="178"/>
        <v>MUY BAJO</v>
      </c>
      <c r="N454" s="15">
        <f t="shared" si="179"/>
        <v>0</v>
      </c>
      <c r="O454" s="14" t="str">
        <f t="shared" si="180"/>
        <v>MUY BAJO</v>
      </c>
      <c r="P454" s="16">
        <f t="shared" si="175"/>
        <v>0</v>
      </c>
      <c r="Q454" s="16">
        <v>10</v>
      </c>
      <c r="R454" s="16">
        <f t="shared" si="176"/>
        <v>10</v>
      </c>
      <c r="S454" s="16">
        <f>+'[2]POAI 04 2025 AC'!AN426</f>
        <v>0</v>
      </c>
      <c r="T454" s="16"/>
      <c r="U454" s="16"/>
      <c r="V454" s="142"/>
      <c r="W454" s="143"/>
    </row>
    <row r="455" spans="1:23" customFormat="1" ht="38.25">
      <c r="A455" s="31"/>
      <c r="B455" s="8" t="s">
        <v>294</v>
      </c>
      <c r="C455" s="47" t="s">
        <v>62</v>
      </c>
      <c r="D455" s="9" t="s">
        <v>303</v>
      </c>
      <c r="E455" s="107">
        <v>600</v>
      </c>
      <c r="F455" s="334">
        <f t="shared" si="171"/>
        <v>750</v>
      </c>
      <c r="G455" s="334">
        <v>150</v>
      </c>
      <c r="H455" s="12" t="s">
        <v>22</v>
      </c>
      <c r="I455" s="29">
        <f>+'[1]PIND 2025'!O428</f>
        <v>0</v>
      </c>
      <c r="J455" s="11">
        <f t="shared" si="172"/>
        <v>0</v>
      </c>
      <c r="K455" s="14" t="str">
        <f t="shared" ref="K455:K486" si="181">IF(J455&lt;=20%,"MUY BAJO",IF(AND(J455&gt;20%,J455&lt;=40%),"BAJO",IF(AND(J455&gt;40%,J455&lt;=60%),"MEDIO",IF(AND(J455&gt;60%,J455&lt;=80%),"ALTO","MUY ALTO"))))</f>
        <v>MUY BAJO</v>
      </c>
      <c r="L455" s="15">
        <f t="shared" si="177"/>
        <v>0</v>
      </c>
      <c r="M455" s="14" t="str">
        <f t="shared" si="178"/>
        <v>MUY BAJO</v>
      </c>
      <c r="N455" s="15">
        <f t="shared" si="179"/>
        <v>0</v>
      </c>
      <c r="O455" s="14" t="str">
        <f t="shared" si="180"/>
        <v>MUY BAJO</v>
      </c>
      <c r="P455" s="16">
        <f t="shared" si="175"/>
        <v>0</v>
      </c>
      <c r="Q455" s="16">
        <v>10</v>
      </c>
      <c r="R455" s="16">
        <f t="shared" si="176"/>
        <v>10</v>
      </c>
      <c r="S455" s="16">
        <f>+'[2]POAI 04 2025 AC'!AN427</f>
        <v>0</v>
      </c>
      <c r="T455" s="16"/>
      <c r="U455" s="16"/>
      <c r="V455" s="142"/>
      <c r="W455" s="143"/>
    </row>
    <row r="456" spans="1:23" customFormat="1" ht="38.25">
      <c r="A456" s="31"/>
      <c r="B456" s="8" t="s">
        <v>294</v>
      </c>
      <c r="C456" s="47" t="s">
        <v>63</v>
      </c>
      <c r="D456" s="9" t="s">
        <v>303</v>
      </c>
      <c r="E456" s="107">
        <v>1075</v>
      </c>
      <c r="F456" s="334">
        <f t="shared" ref="F456:F487" si="182">+E456+G456</f>
        <v>1275</v>
      </c>
      <c r="G456" s="334">
        <v>200</v>
      </c>
      <c r="H456" s="12" t="s">
        <v>22</v>
      </c>
      <c r="I456" s="29">
        <f>+'[1]PIND 2025'!O429</f>
        <v>0</v>
      </c>
      <c r="J456" s="11">
        <f t="shared" ref="J456:J487" si="183">+I456/G456</f>
        <v>0</v>
      </c>
      <c r="K456" s="14" t="str">
        <f t="shared" si="181"/>
        <v>MUY BAJO</v>
      </c>
      <c r="L456" s="15">
        <f t="shared" si="177"/>
        <v>0</v>
      </c>
      <c r="M456" s="14" t="str">
        <f t="shared" si="178"/>
        <v>MUY BAJO</v>
      </c>
      <c r="N456" s="15">
        <f t="shared" si="179"/>
        <v>0</v>
      </c>
      <c r="O456" s="14" t="str">
        <f t="shared" si="180"/>
        <v>MUY BAJO</v>
      </c>
      <c r="P456" s="16">
        <f t="shared" ref="P456:P487" si="184">+U456+T456</f>
        <v>0</v>
      </c>
      <c r="Q456" s="16">
        <v>10</v>
      </c>
      <c r="R456" s="16">
        <f t="shared" ref="R456:R487" si="185">+Q456-P456</f>
        <v>10</v>
      </c>
      <c r="S456" s="16">
        <f>+'[2]POAI 04 2025 AC'!AN428</f>
        <v>0</v>
      </c>
      <c r="T456" s="16"/>
      <c r="U456" s="16"/>
      <c r="V456" s="142"/>
      <c r="W456" s="143"/>
    </row>
    <row r="457" spans="1:23" customFormat="1" ht="63.75">
      <c r="A457" s="31"/>
      <c r="B457" s="8" t="s">
        <v>304</v>
      </c>
      <c r="C457" s="47" t="s">
        <v>59</v>
      </c>
      <c r="D457" s="9" t="s">
        <v>305</v>
      </c>
      <c r="E457" s="107">
        <v>210</v>
      </c>
      <c r="F457" s="334">
        <f t="shared" si="182"/>
        <v>380</v>
      </c>
      <c r="G457" s="334">
        <v>170</v>
      </c>
      <c r="H457" s="12" t="s">
        <v>22</v>
      </c>
      <c r="I457" s="29">
        <v>180</v>
      </c>
      <c r="J457" s="11">
        <f t="shared" si="183"/>
        <v>1.0588235294117647</v>
      </c>
      <c r="K457" s="14" t="str">
        <f t="shared" si="181"/>
        <v>MUY ALTO</v>
      </c>
      <c r="L457" s="15">
        <f t="shared" si="177"/>
        <v>0.4838709677419355</v>
      </c>
      <c r="M457" s="14" t="str">
        <f t="shared" si="178"/>
        <v>MEDIO</v>
      </c>
      <c r="N457" s="15">
        <f t="shared" si="179"/>
        <v>0.51233396584440227</v>
      </c>
      <c r="O457" s="14" t="str">
        <f t="shared" si="180"/>
        <v>MEDIO</v>
      </c>
      <c r="P457" s="16">
        <f t="shared" si="184"/>
        <v>150</v>
      </c>
      <c r="Q457" s="16">
        <v>310</v>
      </c>
      <c r="R457" s="16">
        <f t="shared" si="185"/>
        <v>160</v>
      </c>
      <c r="S457" s="16">
        <f>+'[2]POAI 04 2025 AC'!AN429</f>
        <v>169</v>
      </c>
      <c r="T457" s="16">
        <v>75</v>
      </c>
      <c r="U457" s="16">
        <v>75</v>
      </c>
      <c r="V457" s="142"/>
      <c r="W457" s="143"/>
    </row>
    <row r="458" spans="1:23" customFormat="1" ht="63.75">
      <c r="A458" s="31"/>
      <c r="B458" s="8" t="s">
        <v>304</v>
      </c>
      <c r="C458" s="47" t="s">
        <v>61</v>
      </c>
      <c r="D458" s="9" t="s">
        <v>305</v>
      </c>
      <c r="E458" s="107">
        <v>84</v>
      </c>
      <c r="F458" s="334">
        <f t="shared" si="182"/>
        <v>154</v>
      </c>
      <c r="G458" s="334">
        <v>70</v>
      </c>
      <c r="H458" s="12" t="s">
        <v>22</v>
      </c>
      <c r="I458" s="29">
        <v>70</v>
      </c>
      <c r="J458" s="11">
        <f t="shared" si="183"/>
        <v>1</v>
      </c>
      <c r="K458" s="14" t="str">
        <f t="shared" si="181"/>
        <v>MUY ALTO</v>
      </c>
      <c r="L458" s="15">
        <f t="shared" si="177"/>
        <v>0.36</v>
      </c>
      <c r="M458" s="14" t="str">
        <f t="shared" si="178"/>
        <v>BAJO</v>
      </c>
      <c r="N458" s="15">
        <f t="shared" si="179"/>
        <v>0.36</v>
      </c>
      <c r="O458" s="14" t="str">
        <f t="shared" si="180"/>
        <v>BAJO</v>
      </c>
      <c r="P458" s="16">
        <f t="shared" si="184"/>
        <v>9</v>
      </c>
      <c r="Q458" s="16">
        <v>25</v>
      </c>
      <c r="R458" s="16">
        <f t="shared" si="185"/>
        <v>16</v>
      </c>
      <c r="S458" s="16">
        <f>+'[2]POAI 04 2025 AC'!AN430</f>
        <v>13</v>
      </c>
      <c r="T458" s="16"/>
      <c r="U458" s="16">
        <v>9</v>
      </c>
      <c r="V458" s="142"/>
      <c r="W458" s="143"/>
    </row>
    <row r="459" spans="1:23" customFormat="1" ht="63.75">
      <c r="A459" s="31"/>
      <c r="B459" s="8" t="s">
        <v>304</v>
      </c>
      <c r="C459" s="47" t="s">
        <v>62</v>
      </c>
      <c r="D459" s="9" t="s">
        <v>305</v>
      </c>
      <c r="E459" s="107">
        <v>60</v>
      </c>
      <c r="F459" s="334">
        <f t="shared" si="182"/>
        <v>120</v>
      </c>
      <c r="G459" s="334">
        <v>60</v>
      </c>
      <c r="H459" s="12" t="s">
        <v>22</v>
      </c>
      <c r="I459" s="29">
        <v>50</v>
      </c>
      <c r="J459" s="11">
        <f t="shared" si="183"/>
        <v>0.83333333333333337</v>
      </c>
      <c r="K459" s="14" t="str">
        <f t="shared" si="181"/>
        <v>MUY ALTO</v>
      </c>
      <c r="L459" s="15">
        <f t="shared" si="177"/>
        <v>0.36</v>
      </c>
      <c r="M459" s="14" t="str">
        <f t="shared" si="178"/>
        <v>BAJO</v>
      </c>
      <c r="N459" s="15">
        <f t="shared" si="179"/>
        <v>0.3</v>
      </c>
      <c r="O459" s="14" t="str">
        <f t="shared" si="180"/>
        <v>BAJO</v>
      </c>
      <c r="P459" s="16">
        <f t="shared" si="184"/>
        <v>9</v>
      </c>
      <c r="Q459" s="16">
        <v>25</v>
      </c>
      <c r="R459" s="16">
        <f t="shared" si="185"/>
        <v>16</v>
      </c>
      <c r="S459" s="16">
        <f>+'[2]POAI 04 2025 AC'!AN431</f>
        <v>13</v>
      </c>
      <c r="T459" s="16"/>
      <c r="U459" s="16">
        <v>9</v>
      </c>
      <c r="V459" s="142"/>
      <c r="W459" s="143"/>
    </row>
    <row r="460" spans="1:23" customFormat="1" ht="63.75">
      <c r="A460" s="31"/>
      <c r="B460" s="8" t="s">
        <v>304</v>
      </c>
      <c r="C460" s="47" t="s">
        <v>63</v>
      </c>
      <c r="D460" s="9" t="s">
        <v>305</v>
      </c>
      <c r="E460" s="107">
        <v>84</v>
      </c>
      <c r="F460" s="334">
        <f t="shared" si="182"/>
        <v>164</v>
      </c>
      <c r="G460" s="334">
        <v>80</v>
      </c>
      <c r="H460" s="12" t="s">
        <v>22</v>
      </c>
      <c r="I460" s="29">
        <v>70</v>
      </c>
      <c r="J460" s="11">
        <f t="shared" si="183"/>
        <v>0.875</v>
      </c>
      <c r="K460" s="14" t="str">
        <f t="shared" si="181"/>
        <v>MUY ALTO</v>
      </c>
      <c r="L460" s="15">
        <f t="shared" si="177"/>
        <v>0.44</v>
      </c>
      <c r="M460" s="14" t="str">
        <f t="shared" si="178"/>
        <v>MEDIO</v>
      </c>
      <c r="N460" s="15">
        <f t="shared" si="179"/>
        <v>0.38500000000000001</v>
      </c>
      <c r="O460" s="14" t="str">
        <f t="shared" si="180"/>
        <v>BAJO</v>
      </c>
      <c r="P460" s="16">
        <f t="shared" si="184"/>
        <v>11</v>
      </c>
      <c r="Q460" s="16">
        <v>25</v>
      </c>
      <c r="R460" s="16">
        <f t="shared" si="185"/>
        <v>14</v>
      </c>
      <c r="S460" s="16">
        <f>+'[2]POAI 04 2025 AC'!AN432</f>
        <v>14</v>
      </c>
      <c r="T460" s="16"/>
      <c r="U460" s="16">
        <v>11</v>
      </c>
      <c r="V460" s="142"/>
      <c r="W460" s="143"/>
    </row>
    <row r="461" spans="1:23" customFormat="1" ht="38.25">
      <c r="A461" s="31"/>
      <c r="B461" s="8" t="s">
        <v>304</v>
      </c>
      <c r="C461" s="47" t="s">
        <v>59</v>
      </c>
      <c r="D461" s="9" t="s">
        <v>306</v>
      </c>
      <c r="E461" s="107">
        <v>76</v>
      </c>
      <c r="F461" s="334">
        <f t="shared" si="182"/>
        <v>246</v>
      </c>
      <c r="G461" s="334">
        <v>170</v>
      </c>
      <c r="H461" s="12" t="s">
        <v>22</v>
      </c>
      <c r="I461" s="29">
        <v>50</v>
      </c>
      <c r="J461" s="11">
        <f t="shared" si="183"/>
        <v>0.29411764705882354</v>
      </c>
      <c r="K461" s="14" t="str">
        <f t="shared" si="181"/>
        <v>BAJO</v>
      </c>
      <c r="L461" s="15">
        <f t="shared" si="177"/>
        <v>9.5688748685594113E-2</v>
      </c>
      <c r="M461" s="14" t="str">
        <f t="shared" si="178"/>
        <v>MUY BAJO</v>
      </c>
      <c r="N461" s="15">
        <f t="shared" si="179"/>
        <v>2.8143749613410034E-2</v>
      </c>
      <c r="O461" s="14" t="str">
        <f t="shared" si="180"/>
        <v>MUY BAJO</v>
      </c>
      <c r="P461" s="16">
        <f t="shared" si="184"/>
        <v>91</v>
      </c>
      <c r="Q461" s="16">
        <v>951</v>
      </c>
      <c r="R461" s="16">
        <f t="shared" si="185"/>
        <v>860</v>
      </c>
      <c r="S461" s="16">
        <f>+'[2]POAI 04 2025 AC'!AN433</f>
        <v>92</v>
      </c>
      <c r="T461" s="16">
        <v>1</v>
      </c>
      <c r="U461" s="16">
        <v>90</v>
      </c>
      <c r="V461" s="142"/>
      <c r="W461" s="143"/>
    </row>
    <row r="462" spans="1:23" customFormat="1" ht="38.25">
      <c r="A462" s="31"/>
      <c r="B462" s="8" t="s">
        <v>304</v>
      </c>
      <c r="C462" s="47" t="s">
        <v>61</v>
      </c>
      <c r="D462" s="9" t="s">
        <v>306</v>
      </c>
      <c r="E462" s="107">
        <v>23</v>
      </c>
      <c r="F462" s="334">
        <f t="shared" si="182"/>
        <v>29</v>
      </c>
      <c r="G462" s="334">
        <v>6</v>
      </c>
      <c r="H462" s="12" t="s">
        <v>22</v>
      </c>
      <c r="I462" s="29">
        <v>3</v>
      </c>
      <c r="J462" s="11">
        <f t="shared" si="183"/>
        <v>0.5</v>
      </c>
      <c r="K462" s="14" t="str">
        <f t="shared" si="181"/>
        <v>MEDIO</v>
      </c>
      <c r="L462" s="15">
        <f t="shared" si="177"/>
        <v>0</v>
      </c>
      <c r="M462" s="14" t="str">
        <f t="shared" si="178"/>
        <v>MUY BAJO</v>
      </c>
      <c r="N462" s="15">
        <f t="shared" si="179"/>
        <v>0</v>
      </c>
      <c r="O462" s="14" t="str">
        <f t="shared" si="180"/>
        <v>MUY BAJO</v>
      </c>
      <c r="P462" s="16">
        <f t="shared" si="184"/>
        <v>0</v>
      </c>
      <c r="Q462" s="16">
        <v>10</v>
      </c>
      <c r="R462" s="16">
        <f t="shared" si="185"/>
        <v>10</v>
      </c>
      <c r="S462" s="16">
        <f>+'[2]POAI 04 2025 AC'!AN434</f>
        <v>0</v>
      </c>
      <c r="T462" s="16"/>
      <c r="U462" s="16"/>
      <c r="V462" s="142"/>
      <c r="W462" s="143"/>
    </row>
    <row r="463" spans="1:23" customFormat="1" ht="38.25">
      <c r="A463" s="31"/>
      <c r="B463" s="8" t="s">
        <v>304</v>
      </c>
      <c r="C463" s="47" t="s">
        <v>62</v>
      </c>
      <c r="D463" s="9" t="s">
        <v>306</v>
      </c>
      <c r="E463" s="107">
        <v>17</v>
      </c>
      <c r="F463" s="334">
        <f t="shared" si="182"/>
        <v>23</v>
      </c>
      <c r="G463" s="334">
        <v>6</v>
      </c>
      <c r="H463" s="12" t="s">
        <v>22</v>
      </c>
      <c r="I463" s="29">
        <v>3</v>
      </c>
      <c r="J463" s="11">
        <f t="shared" si="183"/>
        <v>0.5</v>
      </c>
      <c r="K463" s="14" t="str">
        <f t="shared" si="181"/>
        <v>MEDIO</v>
      </c>
      <c r="L463" s="15">
        <f t="shared" si="177"/>
        <v>0</v>
      </c>
      <c r="M463" s="14" t="str">
        <f t="shared" si="178"/>
        <v>MUY BAJO</v>
      </c>
      <c r="N463" s="15">
        <f t="shared" si="179"/>
        <v>0</v>
      </c>
      <c r="O463" s="14" t="str">
        <f t="shared" si="180"/>
        <v>MUY BAJO</v>
      </c>
      <c r="P463" s="16">
        <f t="shared" si="184"/>
        <v>0</v>
      </c>
      <c r="Q463" s="16">
        <v>10</v>
      </c>
      <c r="R463" s="16">
        <f t="shared" si="185"/>
        <v>10</v>
      </c>
      <c r="S463" s="16">
        <f>+'[2]POAI 04 2025 AC'!AN435</f>
        <v>0</v>
      </c>
      <c r="T463" s="16"/>
      <c r="U463" s="16"/>
      <c r="V463" s="142"/>
      <c r="W463" s="143"/>
    </row>
    <row r="464" spans="1:23" customFormat="1" ht="38.25">
      <c r="A464" s="31"/>
      <c r="B464" s="8" t="s">
        <v>304</v>
      </c>
      <c r="C464" s="47" t="s">
        <v>63</v>
      </c>
      <c r="D464" s="9" t="s">
        <v>306</v>
      </c>
      <c r="E464" s="107">
        <v>23</v>
      </c>
      <c r="F464" s="334">
        <f t="shared" si="182"/>
        <v>31</v>
      </c>
      <c r="G464" s="334">
        <v>8</v>
      </c>
      <c r="H464" s="12" t="s">
        <v>22</v>
      </c>
      <c r="I464" s="29">
        <v>4</v>
      </c>
      <c r="J464" s="11">
        <f t="shared" si="183"/>
        <v>0.5</v>
      </c>
      <c r="K464" s="14" t="str">
        <f t="shared" si="181"/>
        <v>MEDIO</v>
      </c>
      <c r="L464" s="15">
        <f t="shared" si="177"/>
        <v>0</v>
      </c>
      <c r="M464" s="14" t="str">
        <f t="shared" si="178"/>
        <v>MUY BAJO</v>
      </c>
      <c r="N464" s="15">
        <f t="shared" si="179"/>
        <v>0</v>
      </c>
      <c r="O464" s="14" t="str">
        <f t="shared" si="180"/>
        <v>MUY BAJO</v>
      </c>
      <c r="P464" s="16">
        <f t="shared" si="184"/>
        <v>0</v>
      </c>
      <c r="Q464" s="16">
        <v>15</v>
      </c>
      <c r="R464" s="16">
        <f t="shared" si="185"/>
        <v>15</v>
      </c>
      <c r="S464" s="16">
        <f>+'[2]POAI 04 2025 AC'!AN436</f>
        <v>0</v>
      </c>
      <c r="T464" s="16"/>
      <c r="U464" s="16"/>
      <c r="V464" s="142"/>
      <c r="W464" s="143"/>
    </row>
    <row r="465" spans="1:23" customFormat="1" ht="51">
      <c r="A465" s="31"/>
      <c r="B465" s="8" t="s">
        <v>304</v>
      </c>
      <c r="C465" s="47" t="s">
        <v>59</v>
      </c>
      <c r="D465" s="9" t="s">
        <v>307</v>
      </c>
      <c r="E465" s="107">
        <v>124</v>
      </c>
      <c r="F465" s="334">
        <f t="shared" si="182"/>
        <v>194</v>
      </c>
      <c r="G465" s="334">
        <v>70</v>
      </c>
      <c r="H465" s="12" t="s">
        <v>22</v>
      </c>
      <c r="I465" s="29">
        <v>120</v>
      </c>
      <c r="J465" s="11">
        <f t="shared" si="183"/>
        <v>1.7142857142857142</v>
      </c>
      <c r="K465" s="14" t="str">
        <f t="shared" si="181"/>
        <v>MUY ALTO</v>
      </c>
      <c r="L465" s="15">
        <f t="shared" si="177"/>
        <v>0.11379310344827587</v>
      </c>
      <c r="M465" s="14" t="str">
        <f t="shared" si="178"/>
        <v>MUY BAJO</v>
      </c>
      <c r="N465" s="15">
        <f t="shared" si="179"/>
        <v>0.19507389162561575</v>
      </c>
      <c r="O465" s="14" t="str">
        <f t="shared" si="180"/>
        <v>MUY BAJO</v>
      </c>
      <c r="P465" s="16">
        <f t="shared" si="184"/>
        <v>33</v>
      </c>
      <c r="Q465" s="16">
        <v>290</v>
      </c>
      <c r="R465" s="16">
        <f t="shared" si="185"/>
        <v>257</v>
      </c>
      <c r="S465" s="16">
        <f>+'[2]POAI 04 2025 AC'!AN437</f>
        <v>64</v>
      </c>
      <c r="T465" s="16">
        <v>4</v>
      </c>
      <c r="U465" s="16">
        <v>29</v>
      </c>
      <c r="V465" s="142"/>
      <c r="W465" s="143"/>
    </row>
    <row r="466" spans="1:23" customFormat="1" ht="51">
      <c r="A466" s="31"/>
      <c r="B466" s="8" t="s">
        <v>304</v>
      </c>
      <c r="C466" s="47" t="s">
        <v>61</v>
      </c>
      <c r="D466" s="9" t="s">
        <v>307</v>
      </c>
      <c r="E466" s="27">
        <v>22</v>
      </c>
      <c r="F466" s="334">
        <f t="shared" si="182"/>
        <v>37</v>
      </c>
      <c r="G466" s="334">
        <v>15</v>
      </c>
      <c r="H466" s="12" t="s">
        <v>22</v>
      </c>
      <c r="I466" s="29">
        <v>7</v>
      </c>
      <c r="J466" s="11">
        <f t="shared" si="183"/>
        <v>0.46666666666666667</v>
      </c>
      <c r="K466" s="14" t="str">
        <f t="shared" si="181"/>
        <v>MEDIO</v>
      </c>
      <c r="L466" s="15">
        <f t="shared" si="177"/>
        <v>0</v>
      </c>
      <c r="M466" s="14" t="str">
        <f t="shared" si="178"/>
        <v>MUY BAJO</v>
      </c>
      <c r="N466" s="15">
        <f t="shared" si="179"/>
        <v>0</v>
      </c>
      <c r="O466" s="14" t="str">
        <f t="shared" si="180"/>
        <v>MUY BAJO</v>
      </c>
      <c r="P466" s="16">
        <f t="shared" si="184"/>
        <v>0</v>
      </c>
      <c r="Q466" s="16">
        <v>10</v>
      </c>
      <c r="R466" s="16">
        <f t="shared" si="185"/>
        <v>10</v>
      </c>
      <c r="S466" s="16">
        <f>+'[2]POAI 04 2025 AC'!AN438</f>
        <v>0</v>
      </c>
      <c r="T466" s="16"/>
      <c r="U466" s="16"/>
      <c r="V466" s="142"/>
      <c r="W466" s="143"/>
    </row>
    <row r="467" spans="1:23" customFormat="1" ht="51">
      <c r="A467" s="31"/>
      <c r="B467" s="8" t="s">
        <v>304</v>
      </c>
      <c r="C467" s="47" t="s">
        <v>62</v>
      </c>
      <c r="D467" s="9" t="s">
        <v>307</v>
      </c>
      <c r="E467" s="107">
        <v>22</v>
      </c>
      <c r="F467" s="334">
        <f t="shared" si="182"/>
        <v>32</v>
      </c>
      <c r="G467" s="334">
        <v>10</v>
      </c>
      <c r="H467" s="12" t="s">
        <v>22</v>
      </c>
      <c r="I467" s="29">
        <v>7</v>
      </c>
      <c r="J467" s="11">
        <f t="shared" si="183"/>
        <v>0.7</v>
      </c>
      <c r="K467" s="14" t="str">
        <f t="shared" si="181"/>
        <v>ALTO</v>
      </c>
      <c r="L467" s="15">
        <f t="shared" si="177"/>
        <v>0</v>
      </c>
      <c r="M467" s="14" t="str">
        <f t="shared" si="178"/>
        <v>MUY BAJO</v>
      </c>
      <c r="N467" s="15">
        <f t="shared" si="179"/>
        <v>0</v>
      </c>
      <c r="O467" s="14" t="str">
        <f t="shared" si="180"/>
        <v>MUY BAJO</v>
      </c>
      <c r="P467" s="16">
        <f t="shared" si="184"/>
        <v>0</v>
      </c>
      <c r="Q467" s="16">
        <v>10</v>
      </c>
      <c r="R467" s="16">
        <f t="shared" si="185"/>
        <v>10</v>
      </c>
      <c r="S467" s="16">
        <f>+'[2]POAI 04 2025 AC'!AN439</f>
        <v>0</v>
      </c>
      <c r="T467" s="16"/>
      <c r="U467" s="16"/>
      <c r="V467" s="142"/>
      <c r="W467" s="143"/>
    </row>
    <row r="468" spans="1:23" customFormat="1" ht="51">
      <c r="A468" s="31"/>
      <c r="B468" s="8" t="s">
        <v>304</v>
      </c>
      <c r="C468" s="47" t="s">
        <v>63</v>
      </c>
      <c r="D468" s="9" t="s">
        <v>307</v>
      </c>
      <c r="E468" s="107">
        <v>22</v>
      </c>
      <c r="F468" s="334">
        <f t="shared" si="182"/>
        <v>37</v>
      </c>
      <c r="G468" s="334">
        <v>15</v>
      </c>
      <c r="H468" s="12" t="s">
        <v>22</v>
      </c>
      <c r="I468" s="29">
        <v>7</v>
      </c>
      <c r="J468" s="11">
        <f t="shared" si="183"/>
        <v>0.46666666666666667</v>
      </c>
      <c r="K468" s="14" t="str">
        <f t="shared" si="181"/>
        <v>MEDIO</v>
      </c>
      <c r="L468" s="15">
        <f t="shared" si="177"/>
        <v>0</v>
      </c>
      <c r="M468" s="14" t="str">
        <f t="shared" si="178"/>
        <v>MUY BAJO</v>
      </c>
      <c r="N468" s="15">
        <f t="shared" si="179"/>
        <v>0</v>
      </c>
      <c r="O468" s="14" t="str">
        <f t="shared" si="180"/>
        <v>MUY BAJO</v>
      </c>
      <c r="P468" s="16">
        <f t="shared" si="184"/>
        <v>0</v>
      </c>
      <c r="Q468" s="16">
        <v>15</v>
      </c>
      <c r="R468" s="16">
        <f t="shared" si="185"/>
        <v>15</v>
      </c>
      <c r="S468" s="16">
        <f>+'[2]POAI 04 2025 AC'!AN440</f>
        <v>0</v>
      </c>
      <c r="T468" s="16"/>
      <c r="U468" s="16"/>
      <c r="V468" s="142"/>
      <c r="W468" s="143"/>
    </row>
    <row r="469" spans="1:23" customFormat="1" ht="51">
      <c r="A469" s="31"/>
      <c r="B469" s="8" t="s">
        <v>304</v>
      </c>
      <c r="C469" s="47" t="s">
        <v>59</v>
      </c>
      <c r="D469" s="9" t="s">
        <v>308</v>
      </c>
      <c r="E469" s="107">
        <v>0</v>
      </c>
      <c r="F469" s="334">
        <f t="shared" si="182"/>
        <v>400</v>
      </c>
      <c r="G469" s="334">
        <v>400</v>
      </c>
      <c r="H469" s="12" t="s">
        <v>22</v>
      </c>
      <c r="I469" s="29">
        <f>+'[1]PIND 2025'!O442</f>
        <v>174</v>
      </c>
      <c r="J469" s="11">
        <f t="shared" si="183"/>
        <v>0.435</v>
      </c>
      <c r="K469" s="14" t="str">
        <f t="shared" si="181"/>
        <v>MEDIO</v>
      </c>
      <c r="L469" s="15">
        <f t="shared" si="177"/>
        <v>0</v>
      </c>
      <c r="M469" s="14" t="str">
        <f t="shared" si="178"/>
        <v>MUY BAJO</v>
      </c>
      <c r="N469" s="15">
        <f t="shared" si="179"/>
        <v>0</v>
      </c>
      <c r="O469" s="14" t="str">
        <f t="shared" si="180"/>
        <v>MUY BAJO</v>
      </c>
      <c r="P469" s="16">
        <f t="shared" si="184"/>
        <v>0</v>
      </c>
      <c r="Q469" s="16">
        <v>54.4</v>
      </c>
      <c r="R469" s="16">
        <f t="shared" si="185"/>
        <v>54.4</v>
      </c>
      <c r="S469" s="16">
        <f>+'[2]POAI 04 2025 AC'!AN441</f>
        <v>0</v>
      </c>
      <c r="T469" s="16"/>
      <c r="U469" s="16"/>
      <c r="V469" s="142"/>
      <c r="W469" s="143"/>
    </row>
    <row r="470" spans="1:23" customFormat="1" ht="51">
      <c r="A470" s="31"/>
      <c r="B470" s="8" t="s">
        <v>304</v>
      </c>
      <c r="C470" s="47" t="s">
        <v>61</v>
      </c>
      <c r="D470" s="9" t="s">
        <v>308</v>
      </c>
      <c r="E470" s="107">
        <v>0</v>
      </c>
      <c r="F470" s="334">
        <f t="shared" si="182"/>
        <v>100</v>
      </c>
      <c r="G470" s="334">
        <v>100</v>
      </c>
      <c r="H470" s="12" t="s">
        <v>22</v>
      </c>
      <c r="I470" s="29">
        <f>+'[1]PIND 2025'!O443</f>
        <v>0</v>
      </c>
      <c r="J470" s="11">
        <f t="shared" si="183"/>
        <v>0</v>
      </c>
      <c r="K470" s="14" t="str">
        <f t="shared" si="181"/>
        <v>MUY BAJO</v>
      </c>
      <c r="L470" s="15">
        <f t="shared" si="177"/>
        <v>0</v>
      </c>
      <c r="M470" s="14" t="str">
        <f t="shared" si="178"/>
        <v>MUY BAJO</v>
      </c>
      <c r="N470" s="15">
        <f t="shared" si="179"/>
        <v>0</v>
      </c>
      <c r="O470" s="14" t="str">
        <f t="shared" si="180"/>
        <v>MUY BAJO</v>
      </c>
      <c r="P470" s="16">
        <f t="shared" si="184"/>
        <v>0</v>
      </c>
      <c r="Q470" s="16">
        <v>13</v>
      </c>
      <c r="R470" s="16">
        <f t="shared" si="185"/>
        <v>13</v>
      </c>
      <c r="S470" s="16">
        <f>+'[2]POAI 04 2025 AC'!AN442</f>
        <v>0</v>
      </c>
      <c r="T470" s="16"/>
      <c r="U470" s="16"/>
      <c r="V470" s="142"/>
      <c r="W470" s="143"/>
    </row>
    <row r="471" spans="1:23" customFormat="1" ht="51">
      <c r="A471" s="31"/>
      <c r="B471" s="8" t="s">
        <v>304</v>
      </c>
      <c r="C471" s="47" t="s">
        <v>62</v>
      </c>
      <c r="D471" s="9" t="s">
        <v>308</v>
      </c>
      <c r="E471" s="107">
        <v>0</v>
      </c>
      <c r="F471" s="334">
        <f t="shared" si="182"/>
        <v>100</v>
      </c>
      <c r="G471" s="334">
        <v>100</v>
      </c>
      <c r="H471" s="12" t="s">
        <v>22</v>
      </c>
      <c r="I471" s="29">
        <f>+'[1]PIND 2025'!O444</f>
        <v>0</v>
      </c>
      <c r="J471" s="11">
        <f t="shared" si="183"/>
        <v>0</v>
      </c>
      <c r="K471" s="14" t="str">
        <f t="shared" si="181"/>
        <v>MUY BAJO</v>
      </c>
      <c r="L471" s="15">
        <f t="shared" si="177"/>
        <v>0</v>
      </c>
      <c r="M471" s="14" t="str">
        <f t="shared" si="178"/>
        <v>MUY BAJO</v>
      </c>
      <c r="N471" s="15">
        <f t="shared" si="179"/>
        <v>0</v>
      </c>
      <c r="O471" s="14" t="str">
        <f t="shared" si="180"/>
        <v>MUY BAJO</v>
      </c>
      <c r="P471" s="16">
        <f t="shared" si="184"/>
        <v>0</v>
      </c>
      <c r="Q471" s="16">
        <v>13</v>
      </c>
      <c r="R471" s="16">
        <f t="shared" si="185"/>
        <v>13</v>
      </c>
      <c r="S471" s="16">
        <f>+'[2]POAI 04 2025 AC'!AN443</f>
        <v>0</v>
      </c>
      <c r="T471" s="16"/>
      <c r="U471" s="16"/>
      <c r="V471" s="142"/>
      <c r="W471" s="143"/>
    </row>
    <row r="472" spans="1:23" customFormat="1" ht="51">
      <c r="A472" s="31"/>
      <c r="B472" s="8" t="s">
        <v>304</v>
      </c>
      <c r="C472" s="47" t="s">
        <v>63</v>
      </c>
      <c r="D472" s="9" t="s">
        <v>308</v>
      </c>
      <c r="E472" s="107">
        <v>0</v>
      </c>
      <c r="F472" s="334">
        <f t="shared" si="182"/>
        <v>100</v>
      </c>
      <c r="G472" s="334">
        <v>100</v>
      </c>
      <c r="H472" s="12" t="s">
        <v>22</v>
      </c>
      <c r="I472" s="29">
        <f>+'[1]PIND 2025'!O445</f>
        <v>0</v>
      </c>
      <c r="J472" s="11">
        <f t="shared" si="183"/>
        <v>0</v>
      </c>
      <c r="K472" s="14" t="str">
        <f t="shared" si="181"/>
        <v>MUY BAJO</v>
      </c>
      <c r="L472" s="15">
        <f t="shared" si="177"/>
        <v>0</v>
      </c>
      <c r="M472" s="14" t="str">
        <f t="shared" si="178"/>
        <v>MUY BAJO</v>
      </c>
      <c r="N472" s="15">
        <f t="shared" si="179"/>
        <v>0</v>
      </c>
      <c r="O472" s="14" t="str">
        <f t="shared" si="180"/>
        <v>MUY BAJO</v>
      </c>
      <c r="P472" s="16">
        <f t="shared" si="184"/>
        <v>0</v>
      </c>
      <c r="Q472" s="16">
        <v>13</v>
      </c>
      <c r="R472" s="16">
        <f t="shared" si="185"/>
        <v>13</v>
      </c>
      <c r="S472" s="16">
        <f>+'[2]POAI 04 2025 AC'!AN444</f>
        <v>0</v>
      </c>
      <c r="T472" s="16"/>
      <c r="U472" s="16"/>
      <c r="V472" s="142"/>
      <c r="W472" s="143"/>
    </row>
    <row r="473" spans="1:23" customFormat="1" ht="38.25">
      <c r="A473" s="31"/>
      <c r="B473" s="8" t="s">
        <v>304</v>
      </c>
      <c r="C473" s="47" t="s">
        <v>59</v>
      </c>
      <c r="D473" s="9" t="s">
        <v>309</v>
      </c>
      <c r="E473" s="107">
        <v>0</v>
      </c>
      <c r="F473" s="334">
        <f t="shared" si="182"/>
        <v>100</v>
      </c>
      <c r="G473" s="334">
        <v>100</v>
      </c>
      <c r="H473" s="12" t="s">
        <v>22</v>
      </c>
      <c r="I473" s="29">
        <v>0</v>
      </c>
      <c r="J473" s="11">
        <f t="shared" si="183"/>
        <v>0</v>
      </c>
      <c r="K473" s="14" t="str">
        <f t="shared" si="181"/>
        <v>MUY BAJO</v>
      </c>
      <c r="L473" s="15">
        <f t="shared" si="177"/>
        <v>0</v>
      </c>
      <c r="M473" s="14" t="str">
        <f t="shared" si="178"/>
        <v>MUY BAJO</v>
      </c>
      <c r="N473" s="15">
        <f t="shared" si="179"/>
        <v>0</v>
      </c>
      <c r="O473" s="14" t="str">
        <f t="shared" si="180"/>
        <v>MUY BAJO</v>
      </c>
      <c r="P473" s="16">
        <f t="shared" si="184"/>
        <v>0</v>
      </c>
      <c r="Q473" s="16">
        <v>27.2</v>
      </c>
      <c r="R473" s="16">
        <f t="shared" si="185"/>
        <v>27.2</v>
      </c>
      <c r="S473" s="16">
        <f>+'[2]POAI 04 2025 AC'!AN445</f>
        <v>0</v>
      </c>
      <c r="T473" s="16"/>
      <c r="U473" s="16"/>
      <c r="V473" s="142"/>
      <c r="W473" s="143"/>
    </row>
    <row r="474" spans="1:23" customFormat="1" ht="38.25">
      <c r="A474" s="31"/>
      <c r="B474" s="8" t="s">
        <v>304</v>
      </c>
      <c r="C474" s="47" t="s">
        <v>61</v>
      </c>
      <c r="D474" s="9" t="s">
        <v>309</v>
      </c>
      <c r="E474" s="107">
        <v>0</v>
      </c>
      <c r="F474" s="334">
        <f t="shared" si="182"/>
        <v>20</v>
      </c>
      <c r="G474" s="334">
        <v>20</v>
      </c>
      <c r="H474" s="12" t="s">
        <v>22</v>
      </c>
      <c r="I474" s="29">
        <f>+'[1]PIND 2025'!O447</f>
        <v>0</v>
      </c>
      <c r="J474" s="11">
        <f t="shared" si="183"/>
        <v>0</v>
      </c>
      <c r="K474" s="14" t="str">
        <f t="shared" si="181"/>
        <v>MUY BAJO</v>
      </c>
      <c r="L474" s="15">
        <f t="shared" si="177"/>
        <v>0</v>
      </c>
      <c r="M474" s="14" t="str">
        <f t="shared" si="178"/>
        <v>MUY BAJO</v>
      </c>
      <c r="N474" s="15">
        <f t="shared" si="179"/>
        <v>0</v>
      </c>
      <c r="O474" s="14" t="str">
        <f t="shared" si="180"/>
        <v>MUY BAJO</v>
      </c>
      <c r="P474" s="16">
        <f t="shared" si="184"/>
        <v>0</v>
      </c>
      <c r="Q474" s="16">
        <v>13</v>
      </c>
      <c r="R474" s="16">
        <f t="shared" si="185"/>
        <v>13</v>
      </c>
      <c r="S474" s="16">
        <f>+'[2]POAI 04 2025 AC'!AN446</f>
        <v>0</v>
      </c>
      <c r="T474" s="16"/>
      <c r="U474" s="16"/>
      <c r="V474" s="142"/>
      <c r="W474" s="143"/>
    </row>
    <row r="475" spans="1:23" customFormat="1" ht="38.25">
      <c r="A475" s="31"/>
      <c r="B475" s="8" t="s">
        <v>304</v>
      </c>
      <c r="C475" s="47" t="s">
        <v>62</v>
      </c>
      <c r="D475" s="9" t="s">
        <v>309</v>
      </c>
      <c r="E475" s="107">
        <v>0</v>
      </c>
      <c r="F475" s="334">
        <f t="shared" si="182"/>
        <v>20</v>
      </c>
      <c r="G475" s="334">
        <v>20</v>
      </c>
      <c r="H475" s="12" t="s">
        <v>22</v>
      </c>
      <c r="I475" s="29">
        <f>+'[1]PIND 2025'!O448</f>
        <v>0</v>
      </c>
      <c r="J475" s="11">
        <f t="shared" si="183"/>
        <v>0</v>
      </c>
      <c r="K475" s="14" t="str">
        <f t="shared" si="181"/>
        <v>MUY BAJO</v>
      </c>
      <c r="L475" s="15">
        <f t="shared" si="177"/>
        <v>0</v>
      </c>
      <c r="M475" s="14" t="str">
        <f t="shared" si="178"/>
        <v>MUY BAJO</v>
      </c>
      <c r="N475" s="15">
        <f t="shared" si="179"/>
        <v>0</v>
      </c>
      <c r="O475" s="14" t="str">
        <f t="shared" si="180"/>
        <v>MUY BAJO</v>
      </c>
      <c r="P475" s="16">
        <f t="shared" si="184"/>
        <v>0</v>
      </c>
      <c r="Q475" s="16">
        <v>13</v>
      </c>
      <c r="R475" s="16">
        <f t="shared" si="185"/>
        <v>13</v>
      </c>
      <c r="S475" s="16">
        <f>+'[2]POAI 04 2025 AC'!AN447</f>
        <v>0</v>
      </c>
      <c r="T475" s="16"/>
      <c r="U475" s="16"/>
      <c r="V475" s="142"/>
      <c r="W475" s="143"/>
    </row>
    <row r="476" spans="1:23" customFormat="1" ht="38.25">
      <c r="A476" s="31"/>
      <c r="B476" s="8" t="s">
        <v>304</v>
      </c>
      <c r="C476" s="47" t="s">
        <v>63</v>
      </c>
      <c r="D476" s="9" t="s">
        <v>309</v>
      </c>
      <c r="E476" s="107">
        <v>0</v>
      </c>
      <c r="F476" s="334">
        <f t="shared" si="182"/>
        <v>20</v>
      </c>
      <c r="G476" s="334">
        <v>20</v>
      </c>
      <c r="H476" s="12" t="s">
        <v>22</v>
      </c>
      <c r="I476" s="29">
        <f>+'[1]PIND 2025'!O449</f>
        <v>0</v>
      </c>
      <c r="J476" s="11">
        <f t="shared" si="183"/>
        <v>0</v>
      </c>
      <c r="K476" s="14" t="str">
        <f t="shared" si="181"/>
        <v>MUY BAJO</v>
      </c>
      <c r="L476" s="15">
        <f t="shared" si="177"/>
        <v>0</v>
      </c>
      <c r="M476" s="14" t="str">
        <f t="shared" si="178"/>
        <v>MUY BAJO</v>
      </c>
      <c r="N476" s="15">
        <f t="shared" si="179"/>
        <v>0</v>
      </c>
      <c r="O476" s="14" t="str">
        <f t="shared" si="180"/>
        <v>MUY BAJO</v>
      </c>
      <c r="P476" s="16">
        <f t="shared" si="184"/>
        <v>0</v>
      </c>
      <c r="Q476" s="16">
        <v>13</v>
      </c>
      <c r="R476" s="16">
        <f t="shared" si="185"/>
        <v>13</v>
      </c>
      <c r="S476" s="16">
        <f>+'[2]POAI 04 2025 AC'!AN448</f>
        <v>0</v>
      </c>
      <c r="T476" s="16"/>
      <c r="U476" s="16"/>
      <c r="V476" s="142"/>
      <c r="W476" s="143"/>
    </row>
    <row r="477" spans="1:23" customFormat="1" ht="51">
      <c r="A477" s="31"/>
      <c r="B477" s="8" t="s">
        <v>310</v>
      </c>
      <c r="C477" s="47" t="s">
        <v>59</v>
      </c>
      <c r="D477" s="9" t="s">
        <v>311</v>
      </c>
      <c r="E477" s="107">
        <v>44</v>
      </c>
      <c r="F477" s="334">
        <f t="shared" si="182"/>
        <v>60</v>
      </c>
      <c r="G477" s="334">
        <v>16</v>
      </c>
      <c r="H477" s="12" t="s">
        <v>22</v>
      </c>
      <c r="I477" s="29">
        <v>8</v>
      </c>
      <c r="J477" s="11">
        <f t="shared" si="183"/>
        <v>0.5</v>
      </c>
      <c r="K477" s="14" t="str">
        <f t="shared" si="181"/>
        <v>MEDIO</v>
      </c>
      <c r="L477" s="15">
        <f t="shared" si="177"/>
        <v>0.36499999999999999</v>
      </c>
      <c r="M477" s="14" t="str">
        <f t="shared" si="178"/>
        <v>BAJO</v>
      </c>
      <c r="N477" s="15">
        <f t="shared" si="179"/>
        <v>0.1825</v>
      </c>
      <c r="O477" s="14" t="str">
        <f t="shared" si="180"/>
        <v>MUY BAJO</v>
      </c>
      <c r="P477" s="16">
        <f t="shared" si="184"/>
        <v>146</v>
      </c>
      <c r="Q477" s="16">
        <v>400</v>
      </c>
      <c r="R477" s="16">
        <f t="shared" si="185"/>
        <v>254</v>
      </c>
      <c r="S477" s="16">
        <f>+'[2]POAI 04 2025 AC'!AN449</f>
        <v>152</v>
      </c>
      <c r="T477" s="16">
        <v>53</v>
      </c>
      <c r="U477" s="16">
        <v>93</v>
      </c>
      <c r="V477" s="142"/>
      <c r="W477" s="143"/>
    </row>
    <row r="478" spans="1:23" customFormat="1" ht="51">
      <c r="A478" s="31"/>
      <c r="B478" s="8" t="s">
        <v>310</v>
      </c>
      <c r="C478" s="47" t="s">
        <v>61</v>
      </c>
      <c r="D478" s="9" t="s">
        <v>311</v>
      </c>
      <c r="E478" s="107">
        <v>17</v>
      </c>
      <c r="F478" s="334">
        <f t="shared" si="182"/>
        <v>23</v>
      </c>
      <c r="G478" s="334">
        <v>6</v>
      </c>
      <c r="H478" s="12" t="s">
        <v>22</v>
      </c>
      <c r="I478" s="29">
        <v>3</v>
      </c>
      <c r="J478" s="11">
        <f t="shared" si="183"/>
        <v>0.5</v>
      </c>
      <c r="K478" s="14" t="str">
        <f t="shared" si="181"/>
        <v>MEDIO</v>
      </c>
      <c r="L478" s="15">
        <f t="shared" si="177"/>
        <v>0.20930232558139536</v>
      </c>
      <c r="M478" s="14" t="str">
        <f t="shared" si="178"/>
        <v>BAJO</v>
      </c>
      <c r="N478" s="15">
        <f t="shared" si="179"/>
        <v>0.10465116279069768</v>
      </c>
      <c r="O478" s="14" t="str">
        <f t="shared" si="180"/>
        <v>MUY BAJO</v>
      </c>
      <c r="P478" s="16">
        <f t="shared" si="184"/>
        <v>9</v>
      </c>
      <c r="Q478" s="16">
        <v>43</v>
      </c>
      <c r="R478" s="16">
        <f t="shared" si="185"/>
        <v>34</v>
      </c>
      <c r="S478" s="16">
        <f>+'[2]POAI 04 2025 AC'!AN450</f>
        <v>16</v>
      </c>
      <c r="T478" s="16"/>
      <c r="U478" s="16">
        <v>9</v>
      </c>
      <c r="V478" s="142"/>
      <c r="W478" s="143"/>
    </row>
    <row r="479" spans="1:23" customFormat="1" ht="51">
      <c r="A479" s="31"/>
      <c r="B479" s="8" t="s">
        <v>310</v>
      </c>
      <c r="C479" s="47" t="s">
        <v>62</v>
      </c>
      <c r="D479" s="9" t="s">
        <v>311</v>
      </c>
      <c r="E479" s="107">
        <v>16</v>
      </c>
      <c r="F479" s="334">
        <f t="shared" si="182"/>
        <v>22</v>
      </c>
      <c r="G479" s="334">
        <v>6</v>
      </c>
      <c r="H479" s="12" t="s">
        <v>22</v>
      </c>
      <c r="I479" s="29">
        <v>3</v>
      </c>
      <c r="J479" s="11">
        <f t="shared" si="183"/>
        <v>0.5</v>
      </c>
      <c r="K479" s="14" t="str">
        <f t="shared" si="181"/>
        <v>MEDIO</v>
      </c>
      <c r="L479" s="15">
        <f t="shared" si="177"/>
        <v>0.20930232558139536</v>
      </c>
      <c r="M479" s="14" t="str">
        <f t="shared" si="178"/>
        <v>BAJO</v>
      </c>
      <c r="N479" s="15">
        <f t="shared" si="179"/>
        <v>0.10465116279069768</v>
      </c>
      <c r="O479" s="14" t="str">
        <f t="shared" si="180"/>
        <v>MUY BAJO</v>
      </c>
      <c r="P479" s="16">
        <f t="shared" si="184"/>
        <v>9</v>
      </c>
      <c r="Q479" s="16">
        <v>43</v>
      </c>
      <c r="R479" s="16">
        <f t="shared" si="185"/>
        <v>34</v>
      </c>
      <c r="S479" s="16">
        <f>+'[2]POAI 04 2025 AC'!AN451</f>
        <v>14</v>
      </c>
      <c r="T479" s="16"/>
      <c r="U479" s="16">
        <v>9</v>
      </c>
      <c r="V479" s="142"/>
      <c r="W479" s="143"/>
    </row>
    <row r="480" spans="1:23" customFormat="1" ht="51">
      <c r="A480" s="31"/>
      <c r="B480" s="8" t="s">
        <v>310</v>
      </c>
      <c r="C480" s="47" t="s">
        <v>63</v>
      </c>
      <c r="D480" s="9" t="s">
        <v>311</v>
      </c>
      <c r="E480" s="107">
        <v>17</v>
      </c>
      <c r="F480" s="334">
        <f t="shared" si="182"/>
        <v>23</v>
      </c>
      <c r="G480" s="334">
        <v>6</v>
      </c>
      <c r="H480" s="12" t="s">
        <v>22</v>
      </c>
      <c r="I480" s="29">
        <v>3</v>
      </c>
      <c r="J480" s="11">
        <f t="shared" si="183"/>
        <v>0.5</v>
      </c>
      <c r="K480" s="14" t="str">
        <f t="shared" si="181"/>
        <v>MEDIO</v>
      </c>
      <c r="L480" s="15">
        <f t="shared" si="177"/>
        <v>0.20930232558139536</v>
      </c>
      <c r="M480" s="14" t="str">
        <f t="shared" si="178"/>
        <v>BAJO</v>
      </c>
      <c r="N480" s="15">
        <f t="shared" si="179"/>
        <v>0.10465116279069768</v>
      </c>
      <c r="O480" s="14" t="str">
        <f t="shared" si="180"/>
        <v>MUY BAJO</v>
      </c>
      <c r="P480" s="16">
        <f t="shared" si="184"/>
        <v>9</v>
      </c>
      <c r="Q480" s="16">
        <v>43</v>
      </c>
      <c r="R480" s="16">
        <f t="shared" si="185"/>
        <v>34</v>
      </c>
      <c r="S480" s="16">
        <f>+'[2]POAI 04 2025 AC'!AN452</f>
        <v>13</v>
      </c>
      <c r="T480" s="16"/>
      <c r="U480" s="16">
        <v>9</v>
      </c>
      <c r="V480" s="142"/>
      <c r="W480" s="143"/>
    </row>
    <row r="481" spans="1:23" customFormat="1" ht="51">
      <c r="A481" s="31"/>
      <c r="B481" s="8" t="s">
        <v>310</v>
      </c>
      <c r="C481" s="47" t="s">
        <v>59</v>
      </c>
      <c r="D481" s="9" t="s">
        <v>312</v>
      </c>
      <c r="E481" s="107">
        <v>0</v>
      </c>
      <c r="F481" s="334">
        <f t="shared" si="182"/>
        <v>16</v>
      </c>
      <c r="G481" s="334">
        <v>16</v>
      </c>
      <c r="H481" s="12" t="s">
        <v>22</v>
      </c>
      <c r="I481" s="29">
        <v>8</v>
      </c>
      <c r="J481" s="11">
        <f t="shared" si="183"/>
        <v>0.5</v>
      </c>
      <c r="K481" s="14" t="str">
        <f t="shared" si="181"/>
        <v>MEDIO</v>
      </c>
      <c r="L481" s="15">
        <f t="shared" si="177"/>
        <v>0.15483870967741936</v>
      </c>
      <c r="M481" s="14" t="str">
        <f t="shared" si="178"/>
        <v>MUY BAJO</v>
      </c>
      <c r="N481" s="15">
        <f t="shared" si="179"/>
        <v>7.7419354838709681E-2</v>
      </c>
      <c r="O481" s="14" t="str">
        <f t="shared" si="180"/>
        <v>MUY BAJO</v>
      </c>
      <c r="P481" s="16">
        <f t="shared" si="184"/>
        <v>72</v>
      </c>
      <c r="Q481" s="16">
        <v>465</v>
      </c>
      <c r="R481" s="16">
        <f t="shared" si="185"/>
        <v>393</v>
      </c>
      <c r="S481" s="16">
        <f>+'[2]POAI 04 2025 AC'!AN453</f>
        <v>74</v>
      </c>
      <c r="T481" s="16">
        <v>15</v>
      </c>
      <c r="U481" s="16">
        <v>57</v>
      </c>
      <c r="V481" s="142"/>
      <c r="W481" s="143"/>
    </row>
    <row r="482" spans="1:23" customFormat="1" ht="51">
      <c r="A482" s="31"/>
      <c r="B482" s="8" t="s">
        <v>310</v>
      </c>
      <c r="C482" s="47" t="s">
        <v>61</v>
      </c>
      <c r="D482" s="9" t="s">
        <v>312</v>
      </c>
      <c r="E482" s="107">
        <v>0</v>
      </c>
      <c r="F482" s="334">
        <f t="shared" si="182"/>
        <v>6</v>
      </c>
      <c r="G482" s="334">
        <v>6</v>
      </c>
      <c r="H482" s="12" t="s">
        <v>22</v>
      </c>
      <c r="I482" s="29">
        <v>3</v>
      </c>
      <c r="J482" s="11">
        <f t="shared" si="183"/>
        <v>0.5</v>
      </c>
      <c r="K482" s="14" t="str">
        <f t="shared" si="181"/>
        <v>MEDIO</v>
      </c>
      <c r="L482" s="15">
        <f t="shared" si="177"/>
        <v>0</v>
      </c>
      <c r="M482" s="14" t="str">
        <f t="shared" si="178"/>
        <v>MUY BAJO</v>
      </c>
      <c r="N482" s="15">
        <f t="shared" si="179"/>
        <v>0</v>
      </c>
      <c r="O482" s="14" t="str">
        <f t="shared" si="180"/>
        <v>MUY BAJO</v>
      </c>
      <c r="P482" s="16">
        <f t="shared" si="184"/>
        <v>0</v>
      </c>
      <c r="Q482" s="16">
        <v>20</v>
      </c>
      <c r="R482" s="16">
        <f t="shared" si="185"/>
        <v>20</v>
      </c>
      <c r="S482" s="16">
        <f>+'[2]POAI 04 2025 AC'!AN454</f>
        <v>0</v>
      </c>
      <c r="T482" s="16"/>
      <c r="U482" s="16"/>
      <c r="V482" s="142"/>
      <c r="W482" s="143"/>
    </row>
    <row r="483" spans="1:23" customFormat="1" ht="51">
      <c r="A483" s="31"/>
      <c r="B483" s="8" t="s">
        <v>310</v>
      </c>
      <c r="C483" s="47" t="s">
        <v>62</v>
      </c>
      <c r="D483" s="9" t="s">
        <v>312</v>
      </c>
      <c r="E483" s="27">
        <v>0</v>
      </c>
      <c r="F483" s="334">
        <f t="shared" si="182"/>
        <v>6</v>
      </c>
      <c r="G483" s="334">
        <v>6</v>
      </c>
      <c r="H483" s="12" t="s">
        <v>22</v>
      </c>
      <c r="I483" s="29">
        <v>3</v>
      </c>
      <c r="J483" s="11">
        <f t="shared" si="183"/>
        <v>0.5</v>
      </c>
      <c r="K483" s="14" t="str">
        <f t="shared" si="181"/>
        <v>MEDIO</v>
      </c>
      <c r="L483" s="15">
        <f t="shared" si="177"/>
        <v>0</v>
      </c>
      <c r="M483" s="14" t="str">
        <f t="shared" si="178"/>
        <v>MUY BAJO</v>
      </c>
      <c r="N483" s="15">
        <f t="shared" si="179"/>
        <v>0</v>
      </c>
      <c r="O483" s="14" t="str">
        <f t="shared" si="180"/>
        <v>MUY BAJO</v>
      </c>
      <c r="P483" s="16">
        <f t="shared" si="184"/>
        <v>0</v>
      </c>
      <c r="Q483" s="16">
        <v>20</v>
      </c>
      <c r="R483" s="16">
        <f t="shared" si="185"/>
        <v>20</v>
      </c>
      <c r="S483" s="16">
        <f>+'[2]POAI 04 2025 AC'!AN455</f>
        <v>0</v>
      </c>
      <c r="T483" s="16"/>
      <c r="U483" s="16"/>
      <c r="V483" s="142"/>
      <c r="W483" s="143"/>
    </row>
    <row r="484" spans="1:23" customFormat="1" ht="51">
      <c r="A484" s="31"/>
      <c r="B484" s="8" t="s">
        <v>310</v>
      </c>
      <c r="C484" s="47" t="s">
        <v>63</v>
      </c>
      <c r="D484" s="9" t="s">
        <v>312</v>
      </c>
      <c r="E484" s="27">
        <v>0</v>
      </c>
      <c r="F484" s="334">
        <f t="shared" si="182"/>
        <v>6</v>
      </c>
      <c r="G484" s="334">
        <v>6</v>
      </c>
      <c r="H484" s="12" t="s">
        <v>22</v>
      </c>
      <c r="I484" s="29">
        <v>3</v>
      </c>
      <c r="J484" s="11">
        <f t="shared" si="183"/>
        <v>0.5</v>
      </c>
      <c r="K484" s="14" t="str">
        <f t="shared" si="181"/>
        <v>MEDIO</v>
      </c>
      <c r="L484" s="15">
        <f t="shared" si="177"/>
        <v>0</v>
      </c>
      <c r="M484" s="14" t="str">
        <f t="shared" si="178"/>
        <v>MUY BAJO</v>
      </c>
      <c r="N484" s="15">
        <f t="shared" si="179"/>
        <v>0</v>
      </c>
      <c r="O484" s="14" t="str">
        <f t="shared" si="180"/>
        <v>MUY BAJO</v>
      </c>
      <c r="P484" s="16">
        <f t="shared" si="184"/>
        <v>0</v>
      </c>
      <c r="Q484" s="16">
        <v>25</v>
      </c>
      <c r="R484" s="16">
        <f t="shared" si="185"/>
        <v>25</v>
      </c>
      <c r="S484" s="16">
        <f>+'[2]POAI 04 2025 AC'!AN456</f>
        <v>0</v>
      </c>
      <c r="T484" s="16"/>
      <c r="U484" s="16"/>
      <c r="V484" s="142"/>
      <c r="W484" s="143"/>
    </row>
    <row r="485" spans="1:23" customFormat="1" ht="38.25">
      <c r="A485" s="31"/>
      <c r="B485" s="8" t="s">
        <v>310</v>
      </c>
      <c r="C485" s="47" t="s">
        <v>59</v>
      </c>
      <c r="D485" s="9" t="s">
        <v>313</v>
      </c>
      <c r="E485" s="27">
        <v>586</v>
      </c>
      <c r="F485" s="334">
        <f t="shared" si="182"/>
        <v>886</v>
      </c>
      <c r="G485" s="334">
        <v>300</v>
      </c>
      <c r="H485" s="12" t="s">
        <v>22</v>
      </c>
      <c r="I485" s="29">
        <f>+'[1]PIND 2025'!O458</f>
        <v>217</v>
      </c>
      <c r="J485" s="11">
        <f t="shared" si="183"/>
        <v>0.72333333333333338</v>
      </c>
      <c r="K485" s="14" t="str">
        <f t="shared" si="181"/>
        <v>ALTO</v>
      </c>
      <c r="L485" s="15">
        <f t="shared" si="177"/>
        <v>0</v>
      </c>
      <c r="M485" s="14" t="str">
        <f t="shared" si="178"/>
        <v>MUY BAJO</v>
      </c>
      <c r="N485" s="15">
        <f t="shared" si="179"/>
        <v>0</v>
      </c>
      <c r="O485" s="14" t="str">
        <f t="shared" si="180"/>
        <v>MUY BAJO</v>
      </c>
      <c r="P485" s="16">
        <f t="shared" si="184"/>
        <v>0</v>
      </c>
      <c r="Q485" s="16">
        <v>70</v>
      </c>
      <c r="R485" s="16">
        <f t="shared" si="185"/>
        <v>70</v>
      </c>
      <c r="S485" s="16">
        <f>+'[2]POAI 04 2025 AC'!AN457</f>
        <v>0</v>
      </c>
      <c r="T485" s="16"/>
      <c r="U485" s="16"/>
      <c r="V485" s="142"/>
      <c r="W485" s="143"/>
    </row>
    <row r="486" spans="1:23" customFormat="1" ht="38.25">
      <c r="A486" s="31"/>
      <c r="B486" s="8" t="s">
        <v>310</v>
      </c>
      <c r="C486" s="47" t="s">
        <v>61</v>
      </c>
      <c r="D486" s="9" t="s">
        <v>313</v>
      </c>
      <c r="E486" s="27">
        <v>105</v>
      </c>
      <c r="F486" s="334">
        <f t="shared" si="182"/>
        <v>145</v>
      </c>
      <c r="G486" s="334">
        <v>40</v>
      </c>
      <c r="H486" s="12" t="s">
        <v>22</v>
      </c>
      <c r="I486" s="29">
        <f>+'[1]PIND 2025'!O459</f>
        <v>27</v>
      </c>
      <c r="J486" s="11">
        <f t="shared" si="183"/>
        <v>0.67500000000000004</v>
      </c>
      <c r="K486" s="14" t="str">
        <f t="shared" si="181"/>
        <v>ALTO</v>
      </c>
      <c r="L486" s="15">
        <f t="shared" si="177"/>
        <v>0</v>
      </c>
      <c r="M486" s="14" t="str">
        <f t="shared" si="178"/>
        <v>MUY BAJO</v>
      </c>
      <c r="N486" s="15">
        <f t="shared" si="179"/>
        <v>0</v>
      </c>
      <c r="O486" s="14" t="str">
        <f t="shared" si="180"/>
        <v>MUY BAJO</v>
      </c>
      <c r="P486" s="16">
        <f t="shared" si="184"/>
        <v>0</v>
      </c>
      <c r="Q486" s="16">
        <v>5</v>
      </c>
      <c r="R486" s="16">
        <f t="shared" si="185"/>
        <v>5</v>
      </c>
      <c r="S486" s="16">
        <f>+'[2]POAI 04 2025 AC'!AN458</f>
        <v>0</v>
      </c>
      <c r="T486" s="16"/>
      <c r="U486" s="16"/>
      <c r="V486" s="142"/>
      <c r="W486" s="143"/>
    </row>
    <row r="487" spans="1:23" customFormat="1" ht="38.25">
      <c r="A487" s="31"/>
      <c r="B487" s="8" t="s">
        <v>310</v>
      </c>
      <c r="C487" s="47" t="s">
        <v>62</v>
      </c>
      <c r="D487" s="9" t="s">
        <v>313</v>
      </c>
      <c r="E487" s="27">
        <v>98</v>
      </c>
      <c r="F487" s="334">
        <f t="shared" si="182"/>
        <v>138</v>
      </c>
      <c r="G487" s="334">
        <v>40</v>
      </c>
      <c r="H487" s="12" t="s">
        <v>22</v>
      </c>
      <c r="I487" s="29">
        <f>+'[1]PIND 2025'!O460</f>
        <v>16</v>
      </c>
      <c r="J487" s="11">
        <f t="shared" si="183"/>
        <v>0.4</v>
      </c>
      <c r="K487" s="14" t="str">
        <f t="shared" ref="K487:K518" si="186">IF(J487&lt;=20%,"MUY BAJO",IF(AND(J487&gt;20%,J487&lt;=40%),"BAJO",IF(AND(J487&gt;40%,J487&lt;=60%),"MEDIO",IF(AND(J487&gt;60%,J487&lt;=80%),"ALTO","MUY ALTO"))))</f>
        <v>BAJO</v>
      </c>
      <c r="L487" s="15">
        <f t="shared" si="177"/>
        <v>0</v>
      </c>
      <c r="M487" s="14" t="str">
        <f t="shared" si="178"/>
        <v>MUY BAJO</v>
      </c>
      <c r="N487" s="15">
        <f t="shared" si="179"/>
        <v>0</v>
      </c>
      <c r="O487" s="14" t="str">
        <f t="shared" si="180"/>
        <v>MUY BAJO</v>
      </c>
      <c r="P487" s="16">
        <f t="shared" si="184"/>
        <v>0</v>
      </c>
      <c r="Q487" s="16">
        <v>5</v>
      </c>
      <c r="R487" s="16">
        <f t="shared" si="185"/>
        <v>5</v>
      </c>
      <c r="S487" s="16">
        <f>+'[2]POAI 04 2025 AC'!AN459</f>
        <v>0</v>
      </c>
      <c r="T487" s="16"/>
      <c r="U487" s="16"/>
      <c r="V487" s="142"/>
      <c r="W487" s="143"/>
    </row>
    <row r="488" spans="1:23" customFormat="1" ht="38.25">
      <c r="A488" s="31"/>
      <c r="B488" s="8" t="s">
        <v>310</v>
      </c>
      <c r="C488" s="47" t="s">
        <v>63</v>
      </c>
      <c r="D488" s="9" t="s">
        <v>313</v>
      </c>
      <c r="E488" s="27">
        <v>108</v>
      </c>
      <c r="F488" s="334">
        <f t="shared" ref="F488:F519" si="187">+E488+G488</f>
        <v>148</v>
      </c>
      <c r="G488" s="334">
        <v>40</v>
      </c>
      <c r="H488" s="12" t="s">
        <v>22</v>
      </c>
      <c r="I488" s="29">
        <f>+'[1]PIND 2025'!O461</f>
        <v>29</v>
      </c>
      <c r="J488" s="11">
        <f t="shared" ref="J488:J519" si="188">+I488/G488</f>
        <v>0.72499999999999998</v>
      </c>
      <c r="K488" s="14" t="str">
        <f t="shared" si="186"/>
        <v>ALTO</v>
      </c>
      <c r="L488" s="15">
        <f t="shared" si="177"/>
        <v>0</v>
      </c>
      <c r="M488" s="14" t="str">
        <f t="shared" si="178"/>
        <v>MUY BAJO</v>
      </c>
      <c r="N488" s="15">
        <f t="shared" si="179"/>
        <v>0</v>
      </c>
      <c r="O488" s="14" t="str">
        <f t="shared" si="180"/>
        <v>MUY BAJO</v>
      </c>
      <c r="P488" s="16">
        <f t="shared" ref="P488:P519" si="189">+U488+T488</f>
        <v>0</v>
      </c>
      <c r="Q488" s="16">
        <v>5</v>
      </c>
      <c r="R488" s="16">
        <f t="shared" ref="R488:R519" si="190">+Q488-P488</f>
        <v>5</v>
      </c>
      <c r="S488" s="16">
        <f>+'[2]POAI 04 2025 AC'!AN460</f>
        <v>0</v>
      </c>
      <c r="T488" s="16"/>
      <c r="U488" s="16"/>
      <c r="V488" s="142"/>
      <c r="W488" s="143"/>
    </row>
    <row r="489" spans="1:23" customFormat="1" ht="38.25">
      <c r="A489" s="31"/>
      <c r="B489" s="8" t="s">
        <v>314</v>
      </c>
      <c r="C489" s="47" t="s">
        <v>59</v>
      </c>
      <c r="D489" s="9" t="s">
        <v>315</v>
      </c>
      <c r="E489" s="27">
        <v>600</v>
      </c>
      <c r="F489" s="334">
        <f t="shared" si="187"/>
        <v>710</v>
      </c>
      <c r="G489" s="334">
        <v>110</v>
      </c>
      <c r="H489" s="12" t="s">
        <v>22</v>
      </c>
      <c r="I489" s="29">
        <f>+'[1]PIND 2025'!O462</f>
        <v>15</v>
      </c>
      <c r="J489" s="11">
        <f t="shared" si="188"/>
        <v>0.13636363636363635</v>
      </c>
      <c r="K489" s="14" t="str">
        <f t="shared" si="186"/>
        <v>MUY BAJO</v>
      </c>
      <c r="L489" s="15">
        <f t="shared" si="177"/>
        <v>0.38807699872944657</v>
      </c>
      <c r="M489" s="14" t="str">
        <f t="shared" si="178"/>
        <v>BAJO</v>
      </c>
      <c r="N489" s="15">
        <f t="shared" si="179"/>
        <v>5.2919590735833619E-2</v>
      </c>
      <c r="O489" s="14" t="str">
        <f t="shared" si="180"/>
        <v>MUY BAJO</v>
      </c>
      <c r="P489" s="16">
        <f t="shared" si="189"/>
        <v>73</v>
      </c>
      <c r="Q489" s="16">
        <v>188.107</v>
      </c>
      <c r="R489" s="16">
        <f t="shared" si="190"/>
        <v>115.107</v>
      </c>
      <c r="S489" s="16">
        <f>+'[2]POAI 04 2025 AC'!AN461</f>
        <v>89</v>
      </c>
      <c r="T489" s="16">
        <v>24</v>
      </c>
      <c r="U489" s="16">
        <v>49</v>
      </c>
      <c r="V489" s="142"/>
      <c r="W489" s="143"/>
    </row>
    <row r="490" spans="1:23" customFormat="1" ht="38.25">
      <c r="A490" s="31"/>
      <c r="B490" s="8" t="s">
        <v>314</v>
      </c>
      <c r="C490" s="47" t="s">
        <v>61</v>
      </c>
      <c r="D490" s="9" t="s">
        <v>315</v>
      </c>
      <c r="E490" s="27">
        <v>20</v>
      </c>
      <c r="F490" s="334">
        <f t="shared" si="187"/>
        <v>30</v>
      </c>
      <c r="G490" s="334">
        <v>10</v>
      </c>
      <c r="H490" s="12" t="s">
        <v>22</v>
      </c>
      <c r="I490" s="29">
        <f>+'[1]PIND 2025'!O463</f>
        <v>1</v>
      </c>
      <c r="J490" s="11">
        <f t="shared" si="188"/>
        <v>0.1</v>
      </c>
      <c r="K490" s="14" t="str">
        <f t="shared" si="186"/>
        <v>MUY BAJO</v>
      </c>
      <c r="L490" s="15">
        <f t="shared" si="177"/>
        <v>0</v>
      </c>
      <c r="M490" s="14" t="str">
        <f t="shared" si="178"/>
        <v>MUY BAJO</v>
      </c>
      <c r="N490" s="15">
        <f t="shared" si="179"/>
        <v>0</v>
      </c>
      <c r="O490" s="14" t="str">
        <f t="shared" si="180"/>
        <v>MUY BAJO</v>
      </c>
      <c r="P490" s="16">
        <f t="shared" si="189"/>
        <v>0</v>
      </c>
      <c r="Q490" s="16">
        <v>5</v>
      </c>
      <c r="R490" s="16">
        <f t="shared" si="190"/>
        <v>5</v>
      </c>
      <c r="S490" s="16">
        <f>+'[2]POAI 04 2025 AC'!AN462</f>
        <v>0</v>
      </c>
      <c r="T490" s="16"/>
      <c r="U490" s="16"/>
      <c r="V490" s="142"/>
      <c r="W490" s="143"/>
    </row>
    <row r="491" spans="1:23" customFormat="1" ht="38.25">
      <c r="A491" s="31"/>
      <c r="B491" s="8" t="s">
        <v>314</v>
      </c>
      <c r="C491" s="47" t="s">
        <v>62</v>
      </c>
      <c r="D491" s="9" t="s">
        <v>315</v>
      </c>
      <c r="E491" s="107">
        <v>20</v>
      </c>
      <c r="F491" s="334">
        <f t="shared" si="187"/>
        <v>30</v>
      </c>
      <c r="G491" s="334">
        <v>10</v>
      </c>
      <c r="H491" s="12" t="s">
        <v>22</v>
      </c>
      <c r="I491" s="29">
        <f>+'[1]PIND 2025'!O464</f>
        <v>2</v>
      </c>
      <c r="J491" s="11">
        <f t="shared" si="188"/>
        <v>0.2</v>
      </c>
      <c r="K491" s="14" t="str">
        <f t="shared" si="186"/>
        <v>MUY BAJO</v>
      </c>
      <c r="L491" s="15">
        <f t="shared" si="177"/>
        <v>0</v>
      </c>
      <c r="M491" s="14" t="str">
        <f t="shared" si="178"/>
        <v>MUY BAJO</v>
      </c>
      <c r="N491" s="15">
        <f t="shared" si="179"/>
        <v>0</v>
      </c>
      <c r="O491" s="14" t="str">
        <f t="shared" si="180"/>
        <v>MUY BAJO</v>
      </c>
      <c r="P491" s="16">
        <f t="shared" si="189"/>
        <v>0</v>
      </c>
      <c r="Q491" s="16">
        <v>5</v>
      </c>
      <c r="R491" s="16">
        <f t="shared" si="190"/>
        <v>5</v>
      </c>
      <c r="S491" s="16">
        <f>+'[2]POAI 04 2025 AC'!AN463</f>
        <v>0</v>
      </c>
      <c r="T491" s="16"/>
      <c r="U491" s="16"/>
      <c r="V491" s="142"/>
      <c r="W491" s="143"/>
    </row>
    <row r="492" spans="1:23" customFormat="1" ht="38.25">
      <c r="A492" s="31"/>
      <c r="B492" s="8" t="s">
        <v>314</v>
      </c>
      <c r="C492" s="47" t="s">
        <v>63</v>
      </c>
      <c r="D492" s="9" t="s">
        <v>315</v>
      </c>
      <c r="E492" s="107">
        <v>30</v>
      </c>
      <c r="F492" s="334">
        <f t="shared" si="187"/>
        <v>40</v>
      </c>
      <c r="G492" s="334">
        <v>10</v>
      </c>
      <c r="H492" s="12" t="s">
        <v>22</v>
      </c>
      <c r="I492" s="29">
        <f>+'[1]PIND 2025'!O465</f>
        <v>0</v>
      </c>
      <c r="J492" s="11">
        <f t="shared" si="188"/>
        <v>0</v>
      </c>
      <c r="K492" s="14" t="str">
        <f t="shared" si="186"/>
        <v>MUY BAJO</v>
      </c>
      <c r="L492" s="15">
        <f t="shared" si="177"/>
        <v>0</v>
      </c>
      <c r="M492" s="14" t="str">
        <f t="shared" si="178"/>
        <v>MUY BAJO</v>
      </c>
      <c r="N492" s="15">
        <f t="shared" si="179"/>
        <v>0</v>
      </c>
      <c r="O492" s="14" t="str">
        <f t="shared" si="180"/>
        <v>MUY BAJO</v>
      </c>
      <c r="P492" s="16">
        <f t="shared" si="189"/>
        <v>0</v>
      </c>
      <c r="Q492" s="16">
        <v>7</v>
      </c>
      <c r="R492" s="16">
        <f t="shared" si="190"/>
        <v>7</v>
      </c>
      <c r="S492" s="16">
        <f>+'[2]POAI 04 2025 AC'!AN464</f>
        <v>0</v>
      </c>
      <c r="T492" s="16"/>
      <c r="U492" s="16"/>
      <c r="V492" s="142"/>
      <c r="W492" s="143"/>
    </row>
    <row r="493" spans="1:23" customFormat="1" ht="51">
      <c r="A493" s="31"/>
      <c r="B493" s="8" t="s">
        <v>314</v>
      </c>
      <c r="C493" s="47" t="s">
        <v>59</v>
      </c>
      <c r="D493" s="9" t="s">
        <v>316</v>
      </c>
      <c r="E493" s="107">
        <v>18590</v>
      </c>
      <c r="F493" s="334">
        <f t="shared" si="187"/>
        <v>25363</v>
      </c>
      <c r="G493" s="334">
        <v>6773</v>
      </c>
      <c r="H493" s="12" t="s">
        <v>22</v>
      </c>
      <c r="I493" s="29">
        <v>4952</v>
      </c>
      <c r="J493" s="11">
        <f t="shared" si="188"/>
        <v>0.73113834342241257</v>
      </c>
      <c r="K493" s="14" t="str">
        <f t="shared" si="186"/>
        <v>ALTO</v>
      </c>
      <c r="L493" s="15">
        <f t="shared" si="177"/>
        <v>0.55454680756064889</v>
      </c>
      <c r="M493" s="14" t="str">
        <f t="shared" si="178"/>
        <v>MEDIO</v>
      </c>
      <c r="N493" s="15">
        <f t="shared" si="179"/>
        <v>0.40545043423008026</v>
      </c>
      <c r="O493" s="14" t="str">
        <f t="shared" si="180"/>
        <v>MEDIO</v>
      </c>
      <c r="P493" s="16">
        <f t="shared" si="189"/>
        <v>1863</v>
      </c>
      <c r="Q493" s="16">
        <v>3359.5</v>
      </c>
      <c r="R493" s="16">
        <f t="shared" si="190"/>
        <v>1496.5</v>
      </c>
      <c r="S493" s="16">
        <f>+'[2]POAI 04 2025 AC'!AN465</f>
        <v>2053</v>
      </c>
      <c r="T493" s="16">
        <v>534</v>
      </c>
      <c r="U493" s="16">
        <v>1329</v>
      </c>
      <c r="V493" s="142"/>
      <c r="W493" s="143"/>
    </row>
    <row r="494" spans="1:23" customFormat="1" ht="51">
      <c r="A494" s="31"/>
      <c r="B494" s="8" t="s">
        <v>314</v>
      </c>
      <c r="C494" s="47" t="s">
        <v>61</v>
      </c>
      <c r="D494" s="9" t="s">
        <v>317</v>
      </c>
      <c r="E494" s="107">
        <v>2856</v>
      </c>
      <c r="F494" s="334">
        <f t="shared" si="187"/>
        <v>3665</v>
      </c>
      <c r="G494" s="334">
        <v>809</v>
      </c>
      <c r="H494" s="12" t="s">
        <v>22</v>
      </c>
      <c r="I494" s="29">
        <v>805</v>
      </c>
      <c r="J494" s="11">
        <f t="shared" si="188"/>
        <v>0.99505562422744132</v>
      </c>
      <c r="K494" s="14" t="str">
        <f t="shared" si="186"/>
        <v>MUY ALTO</v>
      </c>
      <c r="L494" s="15">
        <f t="shared" si="177"/>
        <v>0.43504531722054379</v>
      </c>
      <c r="M494" s="14" t="str">
        <f t="shared" si="178"/>
        <v>MEDIO</v>
      </c>
      <c r="N494" s="15">
        <f t="shared" si="179"/>
        <v>0.43289428969411342</v>
      </c>
      <c r="O494" s="14" t="str">
        <f t="shared" si="180"/>
        <v>MEDIO</v>
      </c>
      <c r="P494" s="16">
        <f t="shared" si="189"/>
        <v>288</v>
      </c>
      <c r="Q494" s="16">
        <v>662</v>
      </c>
      <c r="R494" s="16">
        <f t="shared" si="190"/>
        <v>374</v>
      </c>
      <c r="S494" s="16">
        <f>+'[2]POAI 04 2025 AC'!AN466</f>
        <v>395</v>
      </c>
      <c r="T494" s="16">
        <v>96</v>
      </c>
      <c r="U494" s="16">
        <v>192</v>
      </c>
      <c r="V494" s="142"/>
      <c r="W494" s="143"/>
    </row>
    <row r="495" spans="1:23" customFormat="1" ht="51">
      <c r="A495" s="31"/>
      <c r="B495" s="8" t="s">
        <v>314</v>
      </c>
      <c r="C495" s="47" t="s">
        <v>62</v>
      </c>
      <c r="D495" s="9" t="s">
        <v>317</v>
      </c>
      <c r="E495" s="27">
        <v>2559</v>
      </c>
      <c r="F495" s="334">
        <f t="shared" si="187"/>
        <v>3742</v>
      </c>
      <c r="G495" s="334">
        <v>1183</v>
      </c>
      <c r="H495" s="12" t="s">
        <v>22</v>
      </c>
      <c r="I495" s="29">
        <v>639</v>
      </c>
      <c r="J495" s="11">
        <f t="shared" si="188"/>
        <v>0.54015215553677087</v>
      </c>
      <c r="K495" s="14" t="str">
        <f t="shared" si="186"/>
        <v>MEDIO</v>
      </c>
      <c r="L495" s="15">
        <f t="shared" si="177"/>
        <v>0.64876957494407161</v>
      </c>
      <c r="M495" s="14" t="str">
        <f t="shared" si="178"/>
        <v>ALTO</v>
      </c>
      <c r="N495" s="15">
        <f t="shared" si="179"/>
        <v>0.3504342843527149</v>
      </c>
      <c r="O495" s="14" t="str">
        <f t="shared" si="180"/>
        <v>BAJO</v>
      </c>
      <c r="P495" s="16">
        <f t="shared" si="189"/>
        <v>290</v>
      </c>
      <c r="Q495" s="16">
        <v>447</v>
      </c>
      <c r="R495" s="16">
        <f t="shared" si="190"/>
        <v>157</v>
      </c>
      <c r="S495" s="16">
        <f>+'[2]POAI 04 2025 AC'!AN467</f>
        <v>395</v>
      </c>
      <c r="T495" s="16">
        <v>96</v>
      </c>
      <c r="U495" s="16">
        <v>194</v>
      </c>
      <c r="V495" s="142"/>
      <c r="W495" s="143"/>
    </row>
    <row r="496" spans="1:23" customFormat="1" ht="51">
      <c r="A496" s="31"/>
      <c r="B496" s="8" t="s">
        <v>314</v>
      </c>
      <c r="C496" s="47" t="s">
        <v>63</v>
      </c>
      <c r="D496" s="9" t="s">
        <v>317</v>
      </c>
      <c r="E496" s="27">
        <v>4718</v>
      </c>
      <c r="F496" s="334">
        <f t="shared" si="187"/>
        <v>6633</v>
      </c>
      <c r="G496" s="334">
        <v>1915</v>
      </c>
      <c r="H496" s="12" t="s">
        <v>22</v>
      </c>
      <c r="I496" s="29">
        <v>997</v>
      </c>
      <c r="J496" s="11">
        <f t="shared" si="188"/>
        <v>0.52062663185378588</v>
      </c>
      <c r="K496" s="14" t="str">
        <f t="shared" si="186"/>
        <v>MEDIO</v>
      </c>
      <c r="L496" s="15">
        <f t="shared" si="177"/>
        <v>0.58165548098434006</v>
      </c>
      <c r="M496" s="14" t="str">
        <f t="shared" si="178"/>
        <v>MEDIO</v>
      </c>
      <c r="N496" s="15">
        <f t="shared" si="179"/>
        <v>0.30282533396417077</v>
      </c>
      <c r="O496" s="14" t="str">
        <f t="shared" si="180"/>
        <v>BAJO</v>
      </c>
      <c r="P496" s="16">
        <f t="shared" si="189"/>
        <v>260</v>
      </c>
      <c r="Q496" s="16">
        <v>447</v>
      </c>
      <c r="R496" s="16">
        <f t="shared" si="190"/>
        <v>187</v>
      </c>
      <c r="S496" s="16">
        <f>+'[2]POAI 04 2025 AC'!AN468</f>
        <v>530</v>
      </c>
      <c r="T496" s="16"/>
      <c r="U496" s="16">
        <v>260</v>
      </c>
      <c r="V496" s="142"/>
      <c r="W496" s="143"/>
    </row>
    <row r="497" spans="1:23" customFormat="1" ht="51">
      <c r="A497" s="31"/>
      <c r="B497" s="8" t="s">
        <v>314</v>
      </c>
      <c r="C497" s="47" t="s">
        <v>59</v>
      </c>
      <c r="D497" s="9" t="s">
        <v>318</v>
      </c>
      <c r="E497" s="27">
        <v>1363</v>
      </c>
      <c r="F497" s="334">
        <f t="shared" si="187"/>
        <v>2726</v>
      </c>
      <c r="G497" s="334">
        <v>1363</v>
      </c>
      <c r="H497" s="12" t="s">
        <v>72</v>
      </c>
      <c r="I497" s="29">
        <f>+'[1]PIND 2025'!O470</f>
        <v>0</v>
      </c>
      <c r="J497" s="11">
        <f t="shared" si="188"/>
        <v>0</v>
      </c>
      <c r="K497" s="14" t="str">
        <f t="shared" si="186"/>
        <v>MUY BAJO</v>
      </c>
      <c r="L497" s="15">
        <f t="shared" si="177"/>
        <v>0</v>
      </c>
      <c r="M497" s="14" t="str">
        <f t="shared" si="178"/>
        <v>MUY BAJO</v>
      </c>
      <c r="N497" s="15">
        <f t="shared" si="179"/>
        <v>0</v>
      </c>
      <c r="O497" s="14" t="str">
        <f t="shared" si="180"/>
        <v>MUY BAJO</v>
      </c>
      <c r="P497" s="16">
        <f t="shared" si="189"/>
        <v>0</v>
      </c>
      <c r="Q497" s="16">
        <v>15</v>
      </c>
      <c r="R497" s="16">
        <f t="shared" si="190"/>
        <v>15</v>
      </c>
      <c r="S497" s="16">
        <f>+'[2]POAI 04 2025 AC'!AN469</f>
        <v>0</v>
      </c>
      <c r="T497" s="16"/>
      <c r="U497" s="16"/>
      <c r="V497" s="142"/>
      <c r="W497" s="143"/>
    </row>
    <row r="498" spans="1:23" customFormat="1" ht="51">
      <c r="A498" s="31"/>
      <c r="B498" s="8" t="s">
        <v>314</v>
      </c>
      <c r="C498" s="47" t="s">
        <v>61</v>
      </c>
      <c r="D498" s="9" t="s">
        <v>318</v>
      </c>
      <c r="E498" s="27">
        <v>228</v>
      </c>
      <c r="F498" s="334">
        <f t="shared" si="187"/>
        <v>456</v>
      </c>
      <c r="G498" s="334">
        <v>228</v>
      </c>
      <c r="H498" s="12" t="s">
        <v>72</v>
      </c>
      <c r="I498" s="29">
        <f>+'[1]PIND 2025'!O471</f>
        <v>0</v>
      </c>
      <c r="J498" s="11">
        <f t="shared" si="188"/>
        <v>0</v>
      </c>
      <c r="K498" s="14" t="str">
        <f t="shared" si="186"/>
        <v>MUY BAJO</v>
      </c>
      <c r="L498" s="15">
        <f t="shared" si="177"/>
        <v>0</v>
      </c>
      <c r="M498" s="14" t="str">
        <f t="shared" si="178"/>
        <v>MUY BAJO</v>
      </c>
      <c r="N498" s="15">
        <f t="shared" si="179"/>
        <v>0</v>
      </c>
      <c r="O498" s="14" t="str">
        <f t="shared" si="180"/>
        <v>MUY BAJO</v>
      </c>
      <c r="P498" s="16">
        <f t="shared" si="189"/>
        <v>0</v>
      </c>
      <c r="Q498" s="16">
        <v>16.2</v>
      </c>
      <c r="R498" s="16">
        <f t="shared" si="190"/>
        <v>16.2</v>
      </c>
      <c r="S498" s="16">
        <f>+'[2]POAI 04 2025 AC'!AN470</f>
        <v>0</v>
      </c>
      <c r="T498" s="16"/>
      <c r="U498" s="16"/>
      <c r="V498" s="142"/>
      <c r="W498" s="143"/>
    </row>
    <row r="499" spans="1:23" customFormat="1" ht="51">
      <c r="A499" s="31"/>
      <c r="B499" s="8" t="s">
        <v>314</v>
      </c>
      <c r="C499" s="47" t="s">
        <v>62</v>
      </c>
      <c r="D499" s="9" t="s">
        <v>318</v>
      </c>
      <c r="E499" s="107">
        <v>233</v>
      </c>
      <c r="F499" s="334">
        <f t="shared" si="187"/>
        <v>466</v>
      </c>
      <c r="G499" s="334">
        <v>233</v>
      </c>
      <c r="H499" s="12" t="s">
        <v>72</v>
      </c>
      <c r="I499" s="29">
        <f>+'[1]PIND 2025'!O472</f>
        <v>0</v>
      </c>
      <c r="J499" s="11">
        <f t="shared" si="188"/>
        <v>0</v>
      </c>
      <c r="K499" s="14" t="str">
        <f t="shared" si="186"/>
        <v>MUY BAJO</v>
      </c>
      <c r="L499" s="15">
        <f t="shared" si="177"/>
        <v>0</v>
      </c>
      <c r="M499" s="14" t="str">
        <f t="shared" si="178"/>
        <v>MUY BAJO</v>
      </c>
      <c r="N499" s="15">
        <f t="shared" si="179"/>
        <v>0</v>
      </c>
      <c r="O499" s="14" t="str">
        <f t="shared" si="180"/>
        <v>MUY BAJO</v>
      </c>
      <c r="P499" s="16">
        <f t="shared" si="189"/>
        <v>0</v>
      </c>
      <c r="Q499" s="16">
        <v>15</v>
      </c>
      <c r="R499" s="16">
        <f t="shared" si="190"/>
        <v>15</v>
      </c>
      <c r="S499" s="16">
        <f>+'[2]POAI 04 2025 AC'!AN471</f>
        <v>0</v>
      </c>
      <c r="T499" s="16"/>
      <c r="U499" s="16"/>
      <c r="V499" s="142"/>
      <c r="W499" s="143"/>
    </row>
    <row r="500" spans="1:23" customFormat="1" ht="51">
      <c r="A500" s="31"/>
      <c r="B500" s="8" t="s">
        <v>314</v>
      </c>
      <c r="C500" s="47" t="s">
        <v>63</v>
      </c>
      <c r="D500" s="9" t="s">
        <v>319</v>
      </c>
      <c r="E500" s="107">
        <v>498</v>
      </c>
      <c r="F500" s="334">
        <f t="shared" si="187"/>
        <v>996</v>
      </c>
      <c r="G500" s="334">
        <v>498</v>
      </c>
      <c r="H500" s="12" t="s">
        <v>72</v>
      </c>
      <c r="I500" s="29">
        <f>+'[1]PIND 2025'!O473</f>
        <v>0</v>
      </c>
      <c r="J500" s="11">
        <f t="shared" si="188"/>
        <v>0</v>
      </c>
      <c r="K500" s="14" t="str">
        <f t="shared" si="186"/>
        <v>MUY BAJO</v>
      </c>
      <c r="L500" s="15"/>
      <c r="M500" s="14" t="s">
        <v>23</v>
      </c>
      <c r="N500" s="15"/>
      <c r="O500" s="14" t="s">
        <v>23</v>
      </c>
      <c r="P500" s="16">
        <f t="shared" si="189"/>
        <v>0</v>
      </c>
      <c r="Q500" s="16">
        <v>0.45</v>
      </c>
      <c r="R500" s="16">
        <f t="shared" si="190"/>
        <v>0.45</v>
      </c>
      <c r="S500" s="16">
        <f>+'[2]POAI 04 2025 AC'!AN472</f>
        <v>0</v>
      </c>
      <c r="T500" s="16"/>
      <c r="U500" s="16"/>
      <c r="V500" s="142"/>
      <c r="W500" s="143"/>
    </row>
    <row r="501" spans="1:23" customFormat="1" ht="51">
      <c r="A501" s="31"/>
      <c r="B501" s="8" t="s">
        <v>314</v>
      </c>
      <c r="C501" s="47" t="s">
        <v>59</v>
      </c>
      <c r="D501" s="9" t="s">
        <v>320</v>
      </c>
      <c r="E501" s="107">
        <v>470</v>
      </c>
      <c r="F501" s="334">
        <f t="shared" si="187"/>
        <v>940</v>
      </c>
      <c r="G501" s="334">
        <v>470</v>
      </c>
      <c r="H501" s="12" t="s">
        <v>72</v>
      </c>
      <c r="I501" s="29">
        <f>+'[1]PIND 2025'!O474</f>
        <v>252</v>
      </c>
      <c r="J501" s="11">
        <f t="shared" si="188"/>
        <v>0.53617021276595744</v>
      </c>
      <c r="K501" s="14" t="str">
        <f t="shared" si="186"/>
        <v>MEDIO</v>
      </c>
      <c r="L501" s="15">
        <f t="shared" ref="L501:L516" si="191">+P501/Q501</f>
        <v>3.4782608695652174E-2</v>
      </c>
      <c r="M501" s="14" t="str">
        <f t="shared" ref="M501:M516" si="192">IF(L501&lt;=20%,"MUY BAJO",IF(AND(L501&gt;20%,L501&lt;=40%),"BAJO",IF(AND(L501&gt;40%,L501&lt;=60%),"MEDIO",IF(AND(L501&gt;60%,L501&lt;=80%),"ALTO","MUY ALTO"))))</f>
        <v>MUY BAJO</v>
      </c>
      <c r="N501" s="15">
        <f t="shared" ref="N501:N516" si="193">+J501*L501</f>
        <v>1.8649398704902866E-2</v>
      </c>
      <c r="O501" s="14" t="str">
        <f t="shared" ref="O501:O516" si="194">IF(N501&lt;=20%,"MUY BAJO",IF(AND(N501&gt;20%,N501&lt;=40%),"BAJO",IF(AND(N501&gt;40%,N501&lt;=60%),"MEDIO",IF(AND(N501&gt;60%,N501&lt;=80%),"ALTO","MUY ALTO"))))</f>
        <v>MUY BAJO</v>
      </c>
      <c r="P501" s="16">
        <f t="shared" si="189"/>
        <v>12</v>
      </c>
      <c r="Q501" s="16">
        <v>345</v>
      </c>
      <c r="R501" s="16">
        <f t="shared" si="190"/>
        <v>333</v>
      </c>
      <c r="S501" s="16">
        <f>+'[2]POAI 04 2025 AC'!AN473</f>
        <v>14</v>
      </c>
      <c r="T501" s="16">
        <v>3</v>
      </c>
      <c r="U501" s="16">
        <v>9</v>
      </c>
      <c r="V501" s="142"/>
      <c r="W501" s="143"/>
    </row>
    <row r="502" spans="1:23" customFormat="1" ht="51">
      <c r="A502" s="31"/>
      <c r="B502" s="8" t="s">
        <v>314</v>
      </c>
      <c r="C502" s="47" t="s">
        <v>61</v>
      </c>
      <c r="D502" s="9" t="s">
        <v>320</v>
      </c>
      <c r="E502" s="107">
        <v>90</v>
      </c>
      <c r="F502" s="334">
        <f t="shared" si="187"/>
        <v>180</v>
      </c>
      <c r="G502" s="334">
        <v>90</v>
      </c>
      <c r="H502" s="12" t="s">
        <v>72</v>
      </c>
      <c r="I502" s="29">
        <f>+'[1]PIND 2025'!O475</f>
        <v>40</v>
      </c>
      <c r="J502" s="11">
        <f t="shared" si="188"/>
        <v>0.44444444444444442</v>
      </c>
      <c r="K502" s="14" t="str">
        <f t="shared" si="186"/>
        <v>MEDIO</v>
      </c>
      <c r="L502" s="15">
        <f t="shared" si="191"/>
        <v>0</v>
      </c>
      <c r="M502" s="14" t="str">
        <f t="shared" si="192"/>
        <v>MUY BAJO</v>
      </c>
      <c r="N502" s="15">
        <f t="shared" si="193"/>
        <v>0</v>
      </c>
      <c r="O502" s="14" t="str">
        <f t="shared" si="194"/>
        <v>MUY BAJO</v>
      </c>
      <c r="P502" s="16">
        <f t="shared" si="189"/>
        <v>0</v>
      </c>
      <c r="Q502" s="16">
        <v>15</v>
      </c>
      <c r="R502" s="16">
        <f t="shared" si="190"/>
        <v>15</v>
      </c>
      <c r="S502" s="16">
        <f>+'[2]POAI 04 2025 AC'!AN474</f>
        <v>0</v>
      </c>
      <c r="T502" s="16"/>
      <c r="U502" s="16"/>
      <c r="V502" s="142"/>
      <c r="W502" s="143"/>
    </row>
    <row r="503" spans="1:23" customFormat="1" ht="51">
      <c r="A503" s="31"/>
      <c r="B503" s="8" t="s">
        <v>314</v>
      </c>
      <c r="C503" s="47" t="s">
        <v>62</v>
      </c>
      <c r="D503" s="9" t="s">
        <v>320</v>
      </c>
      <c r="E503" s="107">
        <v>90</v>
      </c>
      <c r="F503" s="334">
        <f t="shared" si="187"/>
        <v>180</v>
      </c>
      <c r="G503" s="334">
        <v>90</v>
      </c>
      <c r="H503" s="12" t="s">
        <v>72</v>
      </c>
      <c r="I503" s="29">
        <f>+'[1]PIND 2025'!O476</f>
        <v>40</v>
      </c>
      <c r="J503" s="11">
        <f t="shared" si="188"/>
        <v>0.44444444444444442</v>
      </c>
      <c r="K503" s="14" t="str">
        <f t="shared" si="186"/>
        <v>MEDIO</v>
      </c>
      <c r="L503" s="15">
        <f t="shared" si="191"/>
        <v>0</v>
      </c>
      <c r="M503" s="14" t="str">
        <f t="shared" si="192"/>
        <v>MUY BAJO</v>
      </c>
      <c r="N503" s="15">
        <f t="shared" si="193"/>
        <v>0</v>
      </c>
      <c r="O503" s="14" t="str">
        <f t="shared" si="194"/>
        <v>MUY BAJO</v>
      </c>
      <c r="P503" s="16">
        <f t="shared" si="189"/>
        <v>0</v>
      </c>
      <c r="Q503" s="16">
        <v>15</v>
      </c>
      <c r="R503" s="16">
        <f t="shared" si="190"/>
        <v>15</v>
      </c>
      <c r="S503" s="16">
        <f>+'[2]POAI 04 2025 AC'!AN475</f>
        <v>0</v>
      </c>
      <c r="T503" s="16"/>
      <c r="U503" s="16"/>
      <c r="V503" s="142"/>
      <c r="W503" s="143"/>
    </row>
    <row r="504" spans="1:23" customFormat="1" ht="51">
      <c r="A504" s="31"/>
      <c r="B504" s="8" t="s">
        <v>314</v>
      </c>
      <c r="C504" s="47" t="s">
        <v>63</v>
      </c>
      <c r="D504" s="9" t="s">
        <v>320</v>
      </c>
      <c r="E504" s="107">
        <v>120</v>
      </c>
      <c r="F504" s="334">
        <f t="shared" si="187"/>
        <v>240</v>
      </c>
      <c r="G504" s="334">
        <v>120</v>
      </c>
      <c r="H504" s="12" t="s">
        <v>72</v>
      </c>
      <c r="I504" s="29">
        <f>+'[1]PIND 2025'!O477</f>
        <v>56</v>
      </c>
      <c r="J504" s="11">
        <f t="shared" si="188"/>
        <v>0.46666666666666667</v>
      </c>
      <c r="K504" s="14" t="str">
        <f t="shared" si="186"/>
        <v>MEDIO</v>
      </c>
      <c r="L504" s="15">
        <f t="shared" si="191"/>
        <v>0</v>
      </c>
      <c r="M504" s="14" t="str">
        <f t="shared" si="192"/>
        <v>MUY BAJO</v>
      </c>
      <c r="N504" s="15">
        <f t="shared" si="193"/>
        <v>0</v>
      </c>
      <c r="O504" s="14" t="str">
        <f t="shared" si="194"/>
        <v>MUY BAJO</v>
      </c>
      <c r="P504" s="16">
        <f t="shared" si="189"/>
        <v>0</v>
      </c>
      <c r="Q504" s="16">
        <v>45</v>
      </c>
      <c r="R504" s="16">
        <f t="shared" si="190"/>
        <v>45</v>
      </c>
      <c r="S504" s="16">
        <f>+'[2]POAI 04 2025 AC'!AN476</f>
        <v>0</v>
      </c>
      <c r="T504" s="16"/>
      <c r="U504" s="16"/>
      <c r="V504" s="142"/>
      <c r="W504" s="143"/>
    </row>
    <row r="505" spans="1:23" customFormat="1" ht="76.5">
      <c r="A505" s="31"/>
      <c r="B505" s="8" t="s">
        <v>314</v>
      </c>
      <c r="C505" s="47" t="s">
        <v>59</v>
      </c>
      <c r="D505" s="9" t="s">
        <v>321</v>
      </c>
      <c r="E505" s="107">
        <v>29568</v>
      </c>
      <c r="F505" s="334">
        <f t="shared" si="187"/>
        <v>31268</v>
      </c>
      <c r="G505" s="334">
        <v>1700</v>
      </c>
      <c r="H505" s="12" t="s">
        <v>41</v>
      </c>
      <c r="I505" s="29">
        <f>+'[1]PIND 2025'!O478</f>
        <v>864</v>
      </c>
      <c r="J505" s="11">
        <f t="shared" si="188"/>
        <v>0.50823529411764701</v>
      </c>
      <c r="K505" s="14" t="str">
        <f t="shared" si="186"/>
        <v>MEDIO</v>
      </c>
      <c r="L505" s="15">
        <f t="shared" si="191"/>
        <v>0.68885850846236185</v>
      </c>
      <c r="M505" s="14" t="str">
        <f t="shared" si="192"/>
        <v>ALTO</v>
      </c>
      <c r="N505" s="15">
        <f t="shared" si="193"/>
        <v>0.35010220665381209</v>
      </c>
      <c r="O505" s="14" t="str">
        <f t="shared" si="194"/>
        <v>BAJO</v>
      </c>
      <c r="P505" s="16">
        <f t="shared" si="189"/>
        <v>65</v>
      </c>
      <c r="Q505" s="16">
        <v>94.358999999999995</v>
      </c>
      <c r="R505" s="16">
        <f t="shared" si="190"/>
        <v>29.358999999999995</v>
      </c>
      <c r="S505" s="16">
        <f>+'[2]POAI 04 2025 AC'!AN477</f>
        <v>93</v>
      </c>
      <c r="T505" s="16">
        <v>49</v>
      </c>
      <c r="U505" s="16">
        <v>16</v>
      </c>
      <c r="V505" s="142"/>
      <c r="W505" s="143"/>
    </row>
    <row r="506" spans="1:23" customFormat="1" ht="63.75">
      <c r="A506" s="31"/>
      <c r="B506" s="8" t="s">
        <v>314</v>
      </c>
      <c r="C506" s="47" t="s">
        <v>61</v>
      </c>
      <c r="D506" s="9" t="s">
        <v>322</v>
      </c>
      <c r="E506" s="107"/>
      <c r="F506" s="334">
        <f t="shared" si="187"/>
        <v>240</v>
      </c>
      <c r="G506" s="334">
        <v>240</v>
      </c>
      <c r="H506" s="12" t="s">
        <v>41</v>
      </c>
      <c r="I506" s="29">
        <f>+'[1]PIND 2025'!O479</f>
        <v>121</v>
      </c>
      <c r="J506" s="11">
        <f t="shared" si="188"/>
        <v>0.50416666666666665</v>
      </c>
      <c r="K506" s="14" t="str">
        <f t="shared" si="186"/>
        <v>MEDIO</v>
      </c>
      <c r="L506" s="15">
        <f t="shared" si="191"/>
        <v>0</v>
      </c>
      <c r="M506" s="14" t="str">
        <f t="shared" si="192"/>
        <v>MUY BAJO</v>
      </c>
      <c r="N506" s="15">
        <f t="shared" si="193"/>
        <v>0</v>
      </c>
      <c r="O506" s="14" t="str">
        <f t="shared" si="194"/>
        <v>MUY BAJO</v>
      </c>
      <c r="P506" s="16">
        <f t="shared" si="189"/>
        <v>0</v>
      </c>
      <c r="Q506" s="16">
        <v>3</v>
      </c>
      <c r="R506" s="16">
        <f t="shared" si="190"/>
        <v>3</v>
      </c>
      <c r="S506" s="16">
        <f>+'[2]POAI 04 2025 AC'!AN478</f>
        <v>0</v>
      </c>
      <c r="T506" s="16"/>
      <c r="U506" s="16"/>
      <c r="V506" s="142"/>
      <c r="W506" s="143"/>
    </row>
    <row r="507" spans="1:23" customFormat="1" ht="63.75">
      <c r="A507" s="31"/>
      <c r="B507" s="8" t="s">
        <v>314</v>
      </c>
      <c r="C507" s="47" t="s">
        <v>62</v>
      </c>
      <c r="D507" s="9" t="s">
        <v>322</v>
      </c>
      <c r="E507" s="107"/>
      <c r="F507" s="334">
        <f t="shared" si="187"/>
        <v>150</v>
      </c>
      <c r="G507" s="334">
        <v>150</v>
      </c>
      <c r="H507" s="12" t="s">
        <v>41</v>
      </c>
      <c r="I507" s="29">
        <f>+'[1]PIND 2025'!O480</f>
        <v>150</v>
      </c>
      <c r="J507" s="11">
        <f t="shared" si="188"/>
        <v>1</v>
      </c>
      <c r="K507" s="14" t="str">
        <f t="shared" si="186"/>
        <v>MUY ALTO</v>
      </c>
      <c r="L507" s="15">
        <f t="shared" si="191"/>
        <v>0</v>
      </c>
      <c r="M507" s="14" t="str">
        <f t="shared" si="192"/>
        <v>MUY BAJO</v>
      </c>
      <c r="N507" s="15">
        <f t="shared" si="193"/>
        <v>0</v>
      </c>
      <c r="O507" s="14" t="str">
        <f t="shared" si="194"/>
        <v>MUY BAJO</v>
      </c>
      <c r="P507" s="16">
        <f t="shared" si="189"/>
        <v>0</v>
      </c>
      <c r="Q507" s="16">
        <v>3</v>
      </c>
      <c r="R507" s="16">
        <f t="shared" si="190"/>
        <v>3</v>
      </c>
      <c r="S507" s="16">
        <f>+'[2]POAI 04 2025 AC'!AN479</f>
        <v>0</v>
      </c>
      <c r="T507" s="16"/>
      <c r="U507" s="16"/>
      <c r="V507" s="142"/>
      <c r="W507" s="143"/>
    </row>
    <row r="508" spans="1:23" customFormat="1" ht="63.75">
      <c r="A508" s="31"/>
      <c r="B508" s="8" t="s">
        <v>314</v>
      </c>
      <c r="C508" s="47" t="s">
        <v>63</v>
      </c>
      <c r="D508" s="9" t="s">
        <v>322</v>
      </c>
      <c r="E508" s="107"/>
      <c r="F508" s="334">
        <f t="shared" si="187"/>
        <v>500</v>
      </c>
      <c r="G508" s="334">
        <v>500</v>
      </c>
      <c r="H508" s="12" t="s">
        <v>41</v>
      </c>
      <c r="I508" s="29">
        <f>+'[1]PIND 2025'!O481</f>
        <v>181</v>
      </c>
      <c r="J508" s="11">
        <f t="shared" si="188"/>
        <v>0.36199999999999999</v>
      </c>
      <c r="K508" s="14" t="str">
        <f t="shared" si="186"/>
        <v>BAJO</v>
      </c>
      <c r="L508" s="15">
        <f t="shared" si="191"/>
        <v>0</v>
      </c>
      <c r="M508" s="14" t="str">
        <f t="shared" si="192"/>
        <v>MUY BAJO</v>
      </c>
      <c r="N508" s="15">
        <f t="shared" si="193"/>
        <v>0</v>
      </c>
      <c r="O508" s="14" t="str">
        <f t="shared" si="194"/>
        <v>MUY BAJO</v>
      </c>
      <c r="P508" s="16">
        <f t="shared" si="189"/>
        <v>0</v>
      </c>
      <c r="Q508" s="16">
        <v>5</v>
      </c>
      <c r="R508" s="16">
        <f t="shared" si="190"/>
        <v>5</v>
      </c>
      <c r="S508" s="16">
        <f>+'[2]POAI 04 2025 AC'!AN480</f>
        <v>0</v>
      </c>
      <c r="T508" s="16"/>
      <c r="U508" s="16"/>
      <c r="V508" s="142"/>
      <c r="W508" s="143"/>
    </row>
    <row r="509" spans="1:23" customFormat="1" ht="38.25">
      <c r="A509" s="31"/>
      <c r="B509" s="8" t="s">
        <v>314</v>
      </c>
      <c r="C509" s="47" t="s">
        <v>59</v>
      </c>
      <c r="D509" s="9" t="s">
        <v>323</v>
      </c>
      <c r="E509" s="107">
        <v>4479</v>
      </c>
      <c r="F509" s="334">
        <f t="shared" si="187"/>
        <v>4879</v>
      </c>
      <c r="G509" s="334">
        <v>400</v>
      </c>
      <c r="H509" s="12" t="s">
        <v>22</v>
      </c>
      <c r="I509" s="29">
        <f>+'[1]PIND 2025'!O482</f>
        <v>63</v>
      </c>
      <c r="J509" s="11">
        <f t="shared" si="188"/>
        <v>0.1575</v>
      </c>
      <c r="K509" s="14" t="str">
        <f t="shared" si="186"/>
        <v>MUY BAJO</v>
      </c>
      <c r="L509" s="15">
        <f t="shared" si="191"/>
        <v>0.56999999999999995</v>
      </c>
      <c r="M509" s="14" t="str">
        <f t="shared" si="192"/>
        <v>MEDIO</v>
      </c>
      <c r="N509" s="15">
        <f t="shared" si="193"/>
        <v>8.9774999999999994E-2</v>
      </c>
      <c r="O509" s="14" t="str">
        <f t="shared" si="194"/>
        <v>MUY BAJO</v>
      </c>
      <c r="P509" s="16">
        <f t="shared" si="189"/>
        <v>114</v>
      </c>
      <c r="Q509" s="16">
        <v>200</v>
      </c>
      <c r="R509" s="16">
        <f t="shared" si="190"/>
        <v>86</v>
      </c>
      <c r="S509" s="16">
        <f>+'[2]POAI 04 2025 AC'!AN481</f>
        <v>124</v>
      </c>
      <c r="T509" s="16">
        <v>56</v>
      </c>
      <c r="U509" s="16">
        <v>58</v>
      </c>
      <c r="V509" s="142"/>
      <c r="W509" s="143"/>
    </row>
    <row r="510" spans="1:23" customFormat="1" ht="38.25">
      <c r="A510" s="31"/>
      <c r="B510" s="8" t="s">
        <v>314</v>
      </c>
      <c r="C510" s="47" t="s">
        <v>61</v>
      </c>
      <c r="D510" s="9" t="s">
        <v>323</v>
      </c>
      <c r="E510" s="107">
        <v>460</v>
      </c>
      <c r="F510" s="334">
        <f t="shared" si="187"/>
        <v>560</v>
      </c>
      <c r="G510" s="334">
        <v>100</v>
      </c>
      <c r="H510" s="12" t="s">
        <v>22</v>
      </c>
      <c r="I510" s="29">
        <f>+'[1]PIND 2025'!O483</f>
        <v>8</v>
      </c>
      <c r="J510" s="11">
        <f t="shared" si="188"/>
        <v>0.08</v>
      </c>
      <c r="K510" s="14" t="str">
        <f t="shared" si="186"/>
        <v>MUY BAJO</v>
      </c>
      <c r="L510" s="15">
        <f t="shared" si="191"/>
        <v>0</v>
      </c>
      <c r="M510" s="14" t="str">
        <f t="shared" si="192"/>
        <v>MUY BAJO</v>
      </c>
      <c r="N510" s="15">
        <f t="shared" si="193"/>
        <v>0</v>
      </c>
      <c r="O510" s="14" t="str">
        <f t="shared" si="194"/>
        <v>MUY BAJO</v>
      </c>
      <c r="P510" s="16">
        <f t="shared" si="189"/>
        <v>0</v>
      </c>
      <c r="Q510" s="16">
        <v>50</v>
      </c>
      <c r="R510" s="16">
        <f t="shared" si="190"/>
        <v>50</v>
      </c>
      <c r="S510" s="16">
        <f>+'[2]POAI 04 2025 AC'!AN482</f>
        <v>0</v>
      </c>
      <c r="T510" s="16"/>
      <c r="U510" s="16"/>
      <c r="V510" s="142"/>
      <c r="W510" s="143"/>
    </row>
    <row r="511" spans="1:23" customFormat="1" ht="38.25">
      <c r="A511" s="31"/>
      <c r="B511" s="8" t="s">
        <v>314</v>
      </c>
      <c r="C511" s="47" t="s">
        <v>62</v>
      </c>
      <c r="D511" s="9" t="s">
        <v>323</v>
      </c>
      <c r="E511" s="107">
        <v>356</v>
      </c>
      <c r="F511" s="334">
        <f t="shared" si="187"/>
        <v>456</v>
      </c>
      <c r="G511" s="334">
        <v>100</v>
      </c>
      <c r="H511" s="12" t="s">
        <v>22</v>
      </c>
      <c r="I511" s="29">
        <f>+'[1]PIND 2025'!O484</f>
        <v>10</v>
      </c>
      <c r="J511" s="11">
        <f t="shared" si="188"/>
        <v>0.1</v>
      </c>
      <c r="K511" s="14" t="str">
        <f t="shared" si="186"/>
        <v>MUY BAJO</v>
      </c>
      <c r="L511" s="15">
        <f t="shared" si="191"/>
        <v>0</v>
      </c>
      <c r="M511" s="14" t="str">
        <f t="shared" si="192"/>
        <v>MUY BAJO</v>
      </c>
      <c r="N511" s="15">
        <f t="shared" si="193"/>
        <v>0</v>
      </c>
      <c r="O511" s="14" t="str">
        <f t="shared" si="194"/>
        <v>MUY BAJO</v>
      </c>
      <c r="P511" s="16">
        <f t="shared" si="189"/>
        <v>0</v>
      </c>
      <c r="Q511" s="16">
        <v>50</v>
      </c>
      <c r="R511" s="16">
        <f t="shared" si="190"/>
        <v>50</v>
      </c>
      <c r="S511" s="16">
        <f>+'[2]POAI 04 2025 AC'!AN483</f>
        <v>0</v>
      </c>
      <c r="T511" s="16"/>
      <c r="U511" s="16"/>
      <c r="V511" s="142"/>
      <c r="W511" s="143"/>
    </row>
    <row r="512" spans="1:23" customFormat="1" ht="38.25">
      <c r="A512" s="31"/>
      <c r="B512" s="8" t="s">
        <v>314</v>
      </c>
      <c r="C512" s="47" t="s">
        <v>63</v>
      </c>
      <c r="D512" s="9" t="s">
        <v>323</v>
      </c>
      <c r="E512" s="107">
        <v>704</v>
      </c>
      <c r="F512" s="334">
        <f t="shared" si="187"/>
        <v>824</v>
      </c>
      <c r="G512" s="334">
        <v>120</v>
      </c>
      <c r="H512" s="12" t="s">
        <v>22</v>
      </c>
      <c r="I512" s="29">
        <f>+'[1]PIND 2025'!O485</f>
        <v>29</v>
      </c>
      <c r="J512" s="11">
        <f t="shared" si="188"/>
        <v>0.24166666666666667</v>
      </c>
      <c r="K512" s="14" t="str">
        <f t="shared" si="186"/>
        <v>BAJO</v>
      </c>
      <c r="L512" s="15">
        <f t="shared" si="191"/>
        <v>0</v>
      </c>
      <c r="M512" s="14" t="str">
        <f t="shared" si="192"/>
        <v>MUY BAJO</v>
      </c>
      <c r="N512" s="15">
        <f t="shared" si="193"/>
        <v>0</v>
      </c>
      <c r="O512" s="14" t="str">
        <f t="shared" si="194"/>
        <v>MUY BAJO</v>
      </c>
      <c r="P512" s="16">
        <f t="shared" si="189"/>
        <v>0</v>
      </c>
      <c r="Q512" s="16">
        <v>70</v>
      </c>
      <c r="R512" s="16">
        <f t="shared" si="190"/>
        <v>70</v>
      </c>
      <c r="S512" s="16">
        <f>+'[2]POAI 04 2025 AC'!AN484</f>
        <v>0</v>
      </c>
      <c r="T512" s="16"/>
      <c r="U512" s="16"/>
      <c r="V512" s="142"/>
      <c r="W512" s="143"/>
    </row>
    <row r="513" spans="1:23" customFormat="1" ht="38.25">
      <c r="A513" s="31"/>
      <c r="B513" s="8" t="s">
        <v>314</v>
      </c>
      <c r="C513" s="47" t="s">
        <v>59</v>
      </c>
      <c r="D513" s="9" t="s">
        <v>324</v>
      </c>
      <c r="E513" s="107">
        <v>4479</v>
      </c>
      <c r="F513" s="334">
        <f t="shared" si="187"/>
        <v>6279</v>
      </c>
      <c r="G513" s="334">
        <v>1800</v>
      </c>
      <c r="H513" s="12" t="s">
        <v>22</v>
      </c>
      <c r="I513" s="29">
        <f>+'[1]PIND 2025'!O486</f>
        <v>4837</v>
      </c>
      <c r="J513" s="11">
        <f t="shared" si="188"/>
        <v>2.6872222222222222</v>
      </c>
      <c r="K513" s="14" t="str">
        <f t="shared" si="186"/>
        <v>MUY ALTO</v>
      </c>
      <c r="L513" s="15">
        <f t="shared" si="191"/>
        <v>0.5490196078431373</v>
      </c>
      <c r="M513" s="14" t="str">
        <f t="shared" si="192"/>
        <v>MEDIO</v>
      </c>
      <c r="N513" s="15">
        <f t="shared" si="193"/>
        <v>1.4753376906318083</v>
      </c>
      <c r="O513" s="14" t="str">
        <f t="shared" si="194"/>
        <v>MUY ALTO</v>
      </c>
      <c r="P513" s="16">
        <f t="shared" si="189"/>
        <v>28</v>
      </c>
      <c r="Q513" s="16">
        <v>51</v>
      </c>
      <c r="R513" s="16">
        <f t="shared" si="190"/>
        <v>23</v>
      </c>
      <c r="S513" s="16">
        <f>+'[2]POAI 04 2025 AC'!AN485</f>
        <v>36</v>
      </c>
      <c r="T513" s="16">
        <v>7</v>
      </c>
      <c r="U513" s="16">
        <v>21</v>
      </c>
      <c r="V513" s="142"/>
      <c r="W513" s="143"/>
    </row>
    <row r="514" spans="1:23" customFormat="1" ht="38.25">
      <c r="A514" s="31"/>
      <c r="B514" s="8" t="s">
        <v>314</v>
      </c>
      <c r="C514" s="47" t="s">
        <v>61</v>
      </c>
      <c r="D514" s="9" t="s">
        <v>324</v>
      </c>
      <c r="E514" s="107">
        <v>460</v>
      </c>
      <c r="F514" s="334">
        <f t="shared" si="187"/>
        <v>660</v>
      </c>
      <c r="G514" s="334">
        <v>200</v>
      </c>
      <c r="H514" s="12" t="s">
        <v>22</v>
      </c>
      <c r="I514" s="29">
        <f>+'[1]PIND 2025'!O487</f>
        <v>1243</v>
      </c>
      <c r="J514" s="11">
        <f t="shared" si="188"/>
        <v>6.2149999999999999</v>
      </c>
      <c r="K514" s="14" t="str">
        <f t="shared" si="186"/>
        <v>MUY ALTO</v>
      </c>
      <c r="L514" s="15">
        <f t="shared" si="191"/>
        <v>0</v>
      </c>
      <c r="M514" s="14" t="str">
        <f t="shared" si="192"/>
        <v>MUY BAJO</v>
      </c>
      <c r="N514" s="15">
        <f t="shared" si="193"/>
        <v>0</v>
      </c>
      <c r="O514" s="14" t="str">
        <f t="shared" si="194"/>
        <v>MUY BAJO</v>
      </c>
      <c r="P514" s="16">
        <f t="shared" si="189"/>
        <v>0</v>
      </c>
      <c r="Q514" s="16">
        <v>12</v>
      </c>
      <c r="R514" s="16">
        <f t="shared" si="190"/>
        <v>12</v>
      </c>
      <c r="S514" s="16">
        <f>+'[2]POAI 04 2025 AC'!AN486</f>
        <v>0</v>
      </c>
      <c r="T514" s="16"/>
      <c r="U514" s="16"/>
      <c r="V514" s="142"/>
      <c r="W514" s="143"/>
    </row>
    <row r="515" spans="1:23" customFormat="1" ht="38.25">
      <c r="A515" s="31"/>
      <c r="B515" s="8" t="s">
        <v>314</v>
      </c>
      <c r="C515" s="47" t="s">
        <v>62</v>
      </c>
      <c r="D515" s="9" t="s">
        <v>324</v>
      </c>
      <c r="E515" s="107">
        <v>356</v>
      </c>
      <c r="F515" s="334">
        <f t="shared" si="187"/>
        <v>506</v>
      </c>
      <c r="G515" s="334">
        <v>150</v>
      </c>
      <c r="H515" s="12" t="s">
        <v>22</v>
      </c>
      <c r="I515" s="29">
        <f>+'[1]PIND 2025'!O488</f>
        <v>653</v>
      </c>
      <c r="J515" s="11">
        <f t="shared" si="188"/>
        <v>4.3533333333333335</v>
      </c>
      <c r="K515" s="14" t="str">
        <f t="shared" si="186"/>
        <v>MUY ALTO</v>
      </c>
      <c r="L515" s="15">
        <f t="shared" si="191"/>
        <v>0</v>
      </c>
      <c r="M515" s="14" t="str">
        <f t="shared" si="192"/>
        <v>MUY BAJO</v>
      </c>
      <c r="N515" s="15">
        <f t="shared" si="193"/>
        <v>0</v>
      </c>
      <c r="O515" s="14" t="str">
        <f t="shared" si="194"/>
        <v>MUY BAJO</v>
      </c>
      <c r="P515" s="16">
        <f t="shared" si="189"/>
        <v>0</v>
      </c>
      <c r="Q515" s="16">
        <v>12</v>
      </c>
      <c r="R515" s="16">
        <f t="shared" si="190"/>
        <v>12</v>
      </c>
      <c r="S515" s="16">
        <f>+'[2]POAI 04 2025 AC'!AN487</f>
        <v>0</v>
      </c>
      <c r="T515" s="16"/>
      <c r="U515" s="16"/>
      <c r="V515" s="142"/>
      <c r="W515" s="143"/>
    </row>
    <row r="516" spans="1:23" customFormat="1" ht="38.25">
      <c r="A516" s="31"/>
      <c r="B516" s="8" t="s">
        <v>314</v>
      </c>
      <c r="C516" s="47" t="s">
        <v>63</v>
      </c>
      <c r="D516" s="9" t="s">
        <v>324</v>
      </c>
      <c r="E516" s="107">
        <v>704</v>
      </c>
      <c r="F516" s="334">
        <f t="shared" si="187"/>
        <v>1024</v>
      </c>
      <c r="G516" s="334">
        <v>320</v>
      </c>
      <c r="H516" s="12" t="s">
        <v>22</v>
      </c>
      <c r="I516" s="29">
        <f>+'[1]PIND 2025'!O489</f>
        <v>1857</v>
      </c>
      <c r="J516" s="11">
        <f t="shared" si="188"/>
        <v>5.8031249999999996</v>
      </c>
      <c r="K516" s="14" t="str">
        <f t="shared" si="186"/>
        <v>MUY ALTO</v>
      </c>
      <c r="L516" s="15">
        <f t="shared" si="191"/>
        <v>0</v>
      </c>
      <c r="M516" s="14" t="str">
        <f t="shared" si="192"/>
        <v>MUY BAJO</v>
      </c>
      <c r="N516" s="15">
        <f t="shared" si="193"/>
        <v>0</v>
      </c>
      <c r="O516" s="14" t="str">
        <f t="shared" si="194"/>
        <v>MUY BAJO</v>
      </c>
      <c r="P516" s="16">
        <f t="shared" si="189"/>
        <v>0</v>
      </c>
      <c r="Q516" s="16">
        <v>15</v>
      </c>
      <c r="R516" s="16">
        <f t="shared" si="190"/>
        <v>15</v>
      </c>
      <c r="S516" s="16">
        <f>+'[2]POAI 04 2025 AC'!AN488</f>
        <v>0</v>
      </c>
      <c r="T516" s="16"/>
      <c r="U516" s="16"/>
      <c r="V516" s="142"/>
      <c r="W516" s="143"/>
    </row>
    <row r="517" spans="1:23" customFormat="1" ht="63.75">
      <c r="A517" s="31"/>
      <c r="B517" s="8" t="s">
        <v>325</v>
      </c>
      <c r="C517" s="47" t="s">
        <v>59</v>
      </c>
      <c r="D517" s="9" t="s">
        <v>326</v>
      </c>
      <c r="E517" s="107">
        <v>4447</v>
      </c>
      <c r="F517" s="334">
        <f t="shared" si="187"/>
        <v>7697</v>
      </c>
      <c r="G517" s="334">
        <v>3250</v>
      </c>
      <c r="H517" s="12" t="s">
        <v>22</v>
      </c>
      <c r="I517" s="29">
        <v>928</v>
      </c>
      <c r="J517" s="11">
        <f t="shared" si="188"/>
        <v>0.28553846153846152</v>
      </c>
      <c r="K517" s="14" t="str">
        <f t="shared" si="186"/>
        <v>BAJO</v>
      </c>
      <c r="L517" s="15"/>
      <c r="M517" s="14" t="s">
        <v>23</v>
      </c>
      <c r="N517" s="15"/>
      <c r="O517" s="14" t="s">
        <v>23</v>
      </c>
      <c r="P517" s="16">
        <f t="shared" si="189"/>
        <v>2</v>
      </c>
      <c r="Q517" s="16">
        <v>0</v>
      </c>
      <c r="R517" s="16">
        <f t="shared" si="190"/>
        <v>-2</v>
      </c>
      <c r="S517" s="16">
        <f>+'[2]POAI 04 2025 AC'!AN489</f>
        <v>20</v>
      </c>
      <c r="T517" s="16"/>
      <c r="U517" s="16">
        <v>2</v>
      </c>
      <c r="V517" s="142"/>
      <c r="W517" s="143"/>
    </row>
    <row r="518" spans="1:23" customFormat="1" ht="63.75">
      <c r="A518" s="31"/>
      <c r="B518" s="8" t="s">
        <v>325</v>
      </c>
      <c r="C518" s="47" t="s">
        <v>61</v>
      </c>
      <c r="D518" s="9" t="s">
        <v>326</v>
      </c>
      <c r="E518" s="107">
        <v>487</v>
      </c>
      <c r="F518" s="334">
        <f t="shared" si="187"/>
        <v>727</v>
      </c>
      <c r="G518" s="334">
        <v>240</v>
      </c>
      <c r="H518" s="12" t="s">
        <v>22</v>
      </c>
      <c r="I518" s="29">
        <v>161</v>
      </c>
      <c r="J518" s="11">
        <f t="shared" si="188"/>
        <v>0.67083333333333328</v>
      </c>
      <c r="K518" s="14" t="str">
        <f t="shared" si="186"/>
        <v>ALTO</v>
      </c>
      <c r="L518" s="15"/>
      <c r="M518" s="14" t="s">
        <v>23</v>
      </c>
      <c r="N518" s="15"/>
      <c r="O518" s="14" t="s">
        <v>23</v>
      </c>
      <c r="P518" s="16">
        <f t="shared" si="189"/>
        <v>0</v>
      </c>
      <c r="Q518" s="16">
        <v>0</v>
      </c>
      <c r="R518" s="16">
        <f t="shared" si="190"/>
        <v>0</v>
      </c>
      <c r="S518" s="16">
        <f>+'[2]POAI 04 2025 AC'!AN490</f>
        <v>0</v>
      </c>
      <c r="T518" s="16"/>
      <c r="U518" s="16"/>
      <c r="V518" s="142"/>
      <c r="W518" s="143"/>
    </row>
    <row r="519" spans="1:23" customFormat="1" ht="63.75">
      <c r="A519" s="31"/>
      <c r="B519" s="8" t="s">
        <v>325</v>
      </c>
      <c r="C519" s="47" t="s">
        <v>62</v>
      </c>
      <c r="D519" s="9" t="s">
        <v>326</v>
      </c>
      <c r="E519" s="107">
        <v>339</v>
      </c>
      <c r="F519" s="334">
        <f t="shared" si="187"/>
        <v>479</v>
      </c>
      <c r="G519" s="334">
        <v>140</v>
      </c>
      <c r="H519" s="12" t="s">
        <v>22</v>
      </c>
      <c r="I519" s="29">
        <v>126</v>
      </c>
      <c r="J519" s="11">
        <f t="shared" si="188"/>
        <v>0.9</v>
      </c>
      <c r="K519" s="14" t="str">
        <f t="shared" ref="K519:K546" si="195">IF(J519&lt;=20%,"MUY BAJO",IF(AND(J519&gt;20%,J519&lt;=40%),"BAJO",IF(AND(J519&gt;40%,J519&lt;=60%),"MEDIO",IF(AND(J519&gt;60%,J519&lt;=80%),"ALTO","MUY ALTO"))))</f>
        <v>MUY ALTO</v>
      </c>
      <c r="L519" s="15"/>
      <c r="M519" s="14" t="s">
        <v>23</v>
      </c>
      <c r="N519" s="15"/>
      <c r="O519" s="14" t="s">
        <v>23</v>
      </c>
      <c r="P519" s="16">
        <f t="shared" si="189"/>
        <v>0</v>
      </c>
      <c r="Q519" s="16">
        <v>0</v>
      </c>
      <c r="R519" s="16">
        <f t="shared" si="190"/>
        <v>0</v>
      </c>
      <c r="S519" s="16">
        <f>+'[2]POAI 04 2025 AC'!AN491</f>
        <v>0</v>
      </c>
      <c r="T519" s="16"/>
      <c r="U519" s="16"/>
      <c r="V519" s="142"/>
      <c r="W519" s="143"/>
    </row>
    <row r="520" spans="1:23" customFormat="1" ht="63.75">
      <c r="A520" s="31"/>
      <c r="B520" s="8" t="s">
        <v>325</v>
      </c>
      <c r="C520" s="47" t="s">
        <v>63</v>
      </c>
      <c r="D520" s="9" t="s">
        <v>326</v>
      </c>
      <c r="E520" s="27">
        <v>826</v>
      </c>
      <c r="F520" s="334">
        <f t="shared" ref="F520:F538" si="196">+E520+G520</f>
        <v>1326</v>
      </c>
      <c r="G520" s="334">
        <v>500</v>
      </c>
      <c r="H520" s="12" t="s">
        <v>22</v>
      </c>
      <c r="I520" s="29">
        <v>238</v>
      </c>
      <c r="J520" s="11">
        <f t="shared" ref="J520:J538" si="197">+I520/G520</f>
        <v>0.47599999999999998</v>
      </c>
      <c r="K520" s="14" t="str">
        <f t="shared" si="195"/>
        <v>MEDIO</v>
      </c>
      <c r="L520" s="15"/>
      <c r="M520" s="14" t="s">
        <v>23</v>
      </c>
      <c r="N520" s="15"/>
      <c r="O520" s="14" t="s">
        <v>23</v>
      </c>
      <c r="P520" s="16">
        <f t="shared" ref="P520:P538" si="198">+U520+T520</f>
        <v>0</v>
      </c>
      <c r="Q520" s="16">
        <v>0</v>
      </c>
      <c r="R520" s="16">
        <f t="shared" ref="R520:R538" si="199">+Q520-P520</f>
        <v>0</v>
      </c>
      <c r="S520" s="16">
        <f>+'[2]POAI 04 2025 AC'!AN492</f>
        <v>0</v>
      </c>
      <c r="T520" s="16"/>
      <c r="U520" s="16"/>
      <c r="V520" s="142"/>
      <c r="W520" s="143"/>
    </row>
    <row r="521" spans="1:23" customFormat="1" ht="51">
      <c r="A521" s="31"/>
      <c r="B521" s="8" t="s">
        <v>325</v>
      </c>
      <c r="C521" s="47" t="s">
        <v>59</v>
      </c>
      <c r="D521" s="9" t="s">
        <v>327</v>
      </c>
      <c r="E521" s="27">
        <v>0</v>
      </c>
      <c r="F521" s="334">
        <f t="shared" si="196"/>
        <v>10</v>
      </c>
      <c r="G521" s="334">
        <v>10</v>
      </c>
      <c r="H521" s="12" t="s">
        <v>22</v>
      </c>
      <c r="I521" s="29">
        <f>+'[1]PIND 2025'!O494</f>
        <v>0</v>
      </c>
      <c r="J521" s="11">
        <f t="shared" si="197"/>
        <v>0</v>
      </c>
      <c r="K521" s="14" t="str">
        <f t="shared" si="195"/>
        <v>MUY BAJO</v>
      </c>
      <c r="L521" s="15"/>
      <c r="M521" s="14" t="s">
        <v>23</v>
      </c>
      <c r="N521" s="15"/>
      <c r="O521" s="14" t="s">
        <v>23</v>
      </c>
      <c r="P521" s="16">
        <f t="shared" si="198"/>
        <v>0</v>
      </c>
      <c r="Q521" s="16">
        <v>0</v>
      </c>
      <c r="R521" s="16">
        <f t="shared" si="199"/>
        <v>0</v>
      </c>
      <c r="S521" s="16">
        <f>+'[2]POAI 04 2025 AC'!AN493</f>
        <v>0</v>
      </c>
      <c r="T521" s="16"/>
      <c r="U521" s="16"/>
      <c r="V521" s="142"/>
      <c r="W521" s="143"/>
    </row>
    <row r="522" spans="1:23" customFormat="1" ht="51">
      <c r="A522" s="31"/>
      <c r="B522" s="8" t="s">
        <v>325</v>
      </c>
      <c r="C522" s="47" t="s">
        <v>61</v>
      </c>
      <c r="D522" s="9" t="s">
        <v>327</v>
      </c>
      <c r="E522" s="27">
        <v>0</v>
      </c>
      <c r="F522" s="334">
        <f t="shared" si="196"/>
        <v>2</v>
      </c>
      <c r="G522" s="334">
        <v>2</v>
      </c>
      <c r="H522" s="12" t="s">
        <v>22</v>
      </c>
      <c r="I522" s="29">
        <f>+'[1]PIND 2025'!O495</f>
        <v>0</v>
      </c>
      <c r="J522" s="11">
        <f t="shared" si="197"/>
        <v>0</v>
      </c>
      <c r="K522" s="14" t="str">
        <f t="shared" si="195"/>
        <v>MUY BAJO</v>
      </c>
      <c r="L522" s="15"/>
      <c r="M522" s="14" t="s">
        <v>23</v>
      </c>
      <c r="N522" s="15"/>
      <c r="O522" s="14" t="s">
        <v>23</v>
      </c>
      <c r="P522" s="16">
        <f t="shared" si="198"/>
        <v>0</v>
      </c>
      <c r="Q522" s="16">
        <v>0</v>
      </c>
      <c r="R522" s="16">
        <f t="shared" si="199"/>
        <v>0</v>
      </c>
      <c r="S522" s="16">
        <f>+'[2]POAI 04 2025 AC'!AN494</f>
        <v>0</v>
      </c>
      <c r="T522" s="16"/>
      <c r="U522" s="16"/>
      <c r="V522" s="142"/>
      <c r="W522" s="143"/>
    </row>
    <row r="523" spans="1:23" customFormat="1" ht="51">
      <c r="A523" s="31"/>
      <c r="B523" s="8" t="s">
        <v>325</v>
      </c>
      <c r="C523" s="47" t="s">
        <v>62</v>
      </c>
      <c r="D523" s="9" t="s">
        <v>327</v>
      </c>
      <c r="E523" s="27">
        <v>0</v>
      </c>
      <c r="F523" s="334">
        <f t="shared" si="196"/>
        <v>2</v>
      </c>
      <c r="G523" s="334">
        <v>2</v>
      </c>
      <c r="H523" s="12" t="s">
        <v>22</v>
      </c>
      <c r="I523" s="29">
        <f>+'[1]PIND 2025'!O496</f>
        <v>0</v>
      </c>
      <c r="J523" s="11">
        <f t="shared" si="197"/>
        <v>0</v>
      </c>
      <c r="K523" s="14" t="str">
        <f t="shared" si="195"/>
        <v>MUY BAJO</v>
      </c>
      <c r="L523" s="15"/>
      <c r="M523" s="14" t="s">
        <v>23</v>
      </c>
      <c r="N523" s="15"/>
      <c r="O523" s="14" t="s">
        <v>23</v>
      </c>
      <c r="P523" s="16">
        <f t="shared" si="198"/>
        <v>0</v>
      </c>
      <c r="Q523" s="16">
        <v>0</v>
      </c>
      <c r="R523" s="16">
        <f t="shared" si="199"/>
        <v>0</v>
      </c>
      <c r="S523" s="16">
        <f>+'[2]POAI 04 2025 AC'!AN495</f>
        <v>0</v>
      </c>
      <c r="T523" s="16"/>
      <c r="U523" s="16"/>
      <c r="V523" s="142"/>
      <c r="W523" s="143"/>
    </row>
    <row r="524" spans="1:23" customFormat="1" ht="51">
      <c r="A524" s="31"/>
      <c r="B524" s="8" t="s">
        <v>325</v>
      </c>
      <c r="C524" s="47" t="s">
        <v>63</v>
      </c>
      <c r="D524" s="9" t="s">
        <v>327</v>
      </c>
      <c r="E524" s="27">
        <v>0</v>
      </c>
      <c r="F524" s="334">
        <f t="shared" si="196"/>
        <v>3</v>
      </c>
      <c r="G524" s="334">
        <v>3</v>
      </c>
      <c r="H524" s="12" t="s">
        <v>22</v>
      </c>
      <c r="I524" s="29">
        <f>+'[1]PIND 2025'!O497</f>
        <v>0</v>
      </c>
      <c r="J524" s="11">
        <f t="shared" si="197"/>
        <v>0</v>
      </c>
      <c r="K524" s="14" t="str">
        <f t="shared" si="195"/>
        <v>MUY BAJO</v>
      </c>
      <c r="L524" s="15"/>
      <c r="M524" s="14" t="s">
        <v>23</v>
      </c>
      <c r="N524" s="15"/>
      <c r="O524" s="14" t="s">
        <v>23</v>
      </c>
      <c r="P524" s="16">
        <f t="shared" si="198"/>
        <v>0</v>
      </c>
      <c r="Q524" s="16">
        <v>0</v>
      </c>
      <c r="R524" s="16">
        <f t="shared" si="199"/>
        <v>0</v>
      </c>
      <c r="S524" s="16">
        <f>+'[2]POAI 04 2025 AC'!AN496</f>
        <v>0</v>
      </c>
      <c r="T524" s="16"/>
      <c r="U524" s="16"/>
      <c r="V524" s="142"/>
      <c r="W524" s="143"/>
    </row>
    <row r="525" spans="1:23" customFormat="1" ht="76.5">
      <c r="A525" s="31"/>
      <c r="B525" s="8" t="s">
        <v>325</v>
      </c>
      <c r="C525" s="47" t="s">
        <v>59</v>
      </c>
      <c r="D525" s="9" t="s">
        <v>328</v>
      </c>
      <c r="E525" s="27">
        <v>0</v>
      </c>
      <c r="F525" s="334">
        <f t="shared" si="196"/>
        <v>40</v>
      </c>
      <c r="G525" s="334">
        <v>40</v>
      </c>
      <c r="H525" s="12" t="s">
        <v>22</v>
      </c>
      <c r="I525" s="29">
        <f>+'[1]PIND 2025'!O498</f>
        <v>335</v>
      </c>
      <c r="J525" s="11">
        <f t="shared" si="197"/>
        <v>8.375</v>
      </c>
      <c r="K525" s="14" t="str">
        <f t="shared" si="195"/>
        <v>MUY ALTO</v>
      </c>
      <c r="L525" s="15">
        <f t="shared" ref="L525:L538" si="200">+P525/Q525</f>
        <v>0</v>
      </c>
      <c r="M525" s="14" t="str">
        <f t="shared" ref="M525:M539" si="201">IF(L525&lt;=20%,"MUY BAJO",IF(AND(L525&gt;20%,L525&lt;=40%),"BAJO",IF(AND(L525&gt;40%,L525&lt;=60%),"MEDIO",IF(AND(L525&gt;60%,L525&lt;=80%),"ALTO","MUY ALTO"))))</f>
        <v>MUY BAJO</v>
      </c>
      <c r="N525" s="15">
        <f t="shared" ref="N525:N538" si="202">+J525*L525</f>
        <v>0</v>
      </c>
      <c r="O525" s="14" t="str">
        <f t="shared" ref="O525:O539" si="203">IF(N525&lt;=20%,"MUY BAJO",IF(AND(N525&gt;20%,N525&lt;=40%),"BAJO",IF(AND(N525&gt;40%,N525&lt;=60%),"MEDIO",IF(AND(N525&gt;60%,N525&lt;=80%),"ALTO","MUY ALTO"))))</f>
        <v>MUY BAJO</v>
      </c>
      <c r="P525" s="16">
        <f t="shared" si="198"/>
        <v>0</v>
      </c>
      <c r="Q525" s="16">
        <v>387.8</v>
      </c>
      <c r="R525" s="16">
        <f t="shared" si="199"/>
        <v>387.8</v>
      </c>
      <c r="S525" s="16">
        <f>+'[2]POAI 04 2025 AC'!AN497</f>
        <v>0</v>
      </c>
      <c r="T525" s="16"/>
      <c r="U525" s="16"/>
      <c r="V525" s="142"/>
      <c r="W525" s="143"/>
    </row>
    <row r="526" spans="1:23" customFormat="1" ht="76.5">
      <c r="A526" s="31"/>
      <c r="B526" s="8" t="s">
        <v>325</v>
      </c>
      <c r="C526" s="47" t="s">
        <v>61</v>
      </c>
      <c r="D526" s="9" t="s">
        <v>328</v>
      </c>
      <c r="E526" s="27">
        <v>0</v>
      </c>
      <c r="F526" s="334">
        <f t="shared" si="196"/>
        <v>6</v>
      </c>
      <c r="G526" s="334">
        <v>6</v>
      </c>
      <c r="H526" s="12" t="s">
        <v>22</v>
      </c>
      <c r="I526" s="29">
        <f>+'[1]PIND 2025'!O499</f>
        <v>14</v>
      </c>
      <c r="J526" s="11">
        <f t="shared" si="197"/>
        <v>2.3333333333333335</v>
      </c>
      <c r="K526" s="14" t="str">
        <f t="shared" si="195"/>
        <v>MUY ALTO</v>
      </c>
      <c r="L526" s="15">
        <f t="shared" si="200"/>
        <v>0</v>
      </c>
      <c r="M526" s="14" t="str">
        <f t="shared" si="201"/>
        <v>MUY BAJO</v>
      </c>
      <c r="N526" s="15">
        <f t="shared" si="202"/>
        <v>0</v>
      </c>
      <c r="O526" s="14" t="str">
        <f t="shared" si="203"/>
        <v>MUY BAJO</v>
      </c>
      <c r="P526" s="16">
        <f t="shared" si="198"/>
        <v>0</v>
      </c>
      <c r="Q526" s="16">
        <v>7</v>
      </c>
      <c r="R526" s="16">
        <f t="shared" si="199"/>
        <v>7</v>
      </c>
      <c r="S526" s="16">
        <f>+'[2]POAI 04 2025 AC'!AN498</f>
        <v>0</v>
      </c>
      <c r="T526" s="16"/>
      <c r="U526" s="16"/>
      <c r="V526" s="142"/>
      <c r="W526" s="143"/>
    </row>
    <row r="527" spans="1:23" customFormat="1" ht="76.5">
      <c r="A527" s="31"/>
      <c r="B527" s="8" t="s">
        <v>325</v>
      </c>
      <c r="C527" s="47" t="s">
        <v>62</v>
      </c>
      <c r="D527" s="9" t="s">
        <v>328</v>
      </c>
      <c r="E527" s="27">
        <v>0</v>
      </c>
      <c r="F527" s="334">
        <f t="shared" si="196"/>
        <v>6</v>
      </c>
      <c r="G527" s="334">
        <v>6</v>
      </c>
      <c r="H527" s="12" t="s">
        <v>22</v>
      </c>
      <c r="I527" s="29">
        <f>+'[1]PIND 2025'!O500</f>
        <v>21</v>
      </c>
      <c r="J527" s="11">
        <f t="shared" si="197"/>
        <v>3.5</v>
      </c>
      <c r="K527" s="14" t="str">
        <f t="shared" si="195"/>
        <v>MUY ALTO</v>
      </c>
      <c r="L527" s="15">
        <f t="shared" si="200"/>
        <v>0</v>
      </c>
      <c r="M527" s="14" t="str">
        <f t="shared" si="201"/>
        <v>MUY BAJO</v>
      </c>
      <c r="N527" s="15">
        <f t="shared" si="202"/>
        <v>0</v>
      </c>
      <c r="O527" s="14" t="str">
        <f t="shared" si="203"/>
        <v>MUY BAJO</v>
      </c>
      <c r="P527" s="16">
        <f t="shared" si="198"/>
        <v>0</v>
      </c>
      <c r="Q527" s="16">
        <v>7</v>
      </c>
      <c r="R527" s="16">
        <f t="shared" si="199"/>
        <v>7</v>
      </c>
      <c r="S527" s="16">
        <f>+'[2]POAI 04 2025 AC'!AN499</f>
        <v>0</v>
      </c>
      <c r="T527" s="16"/>
      <c r="U527" s="16"/>
      <c r="V527" s="142"/>
      <c r="W527" s="143"/>
    </row>
    <row r="528" spans="1:23" customFormat="1" ht="76.5">
      <c r="A528" s="31"/>
      <c r="B528" s="8" t="s">
        <v>325</v>
      </c>
      <c r="C528" s="47" t="s">
        <v>63</v>
      </c>
      <c r="D528" s="9" t="s">
        <v>328</v>
      </c>
      <c r="E528" s="27">
        <v>0</v>
      </c>
      <c r="F528" s="334">
        <f t="shared" si="196"/>
        <v>6</v>
      </c>
      <c r="G528" s="334">
        <v>6</v>
      </c>
      <c r="H528" s="12" t="s">
        <v>22</v>
      </c>
      <c r="I528" s="29">
        <f>+'[1]PIND 2025'!O501</f>
        <v>21</v>
      </c>
      <c r="J528" s="11">
        <f t="shared" si="197"/>
        <v>3.5</v>
      </c>
      <c r="K528" s="14" t="str">
        <f t="shared" si="195"/>
        <v>MUY ALTO</v>
      </c>
      <c r="L528" s="15">
        <f t="shared" si="200"/>
        <v>0</v>
      </c>
      <c r="M528" s="14" t="str">
        <f t="shared" si="201"/>
        <v>MUY BAJO</v>
      </c>
      <c r="N528" s="15">
        <f t="shared" si="202"/>
        <v>0</v>
      </c>
      <c r="O528" s="14" t="str">
        <f t="shared" si="203"/>
        <v>MUY BAJO</v>
      </c>
      <c r="P528" s="16">
        <f t="shared" si="198"/>
        <v>0</v>
      </c>
      <c r="Q528" s="16">
        <v>10</v>
      </c>
      <c r="R528" s="16">
        <f t="shared" si="199"/>
        <v>10</v>
      </c>
      <c r="S528" s="16">
        <f>+'[2]POAI 04 2025 AC'!AN500</f>
        <v>0</v>
      </c>
      <c r="T528" s="16"/>
      <c r="U528" s="16"/>
      <c r="V528" s="142"/>
      <c r="W528" s="143"/>
    </row>
    <row r="529" spans="1:23" customFormat="1" ht="63.75">
      <c r="A529" s="31"/>
      <c r="B529" s="8" t="s">
        <v>325</v>
      </c>
      <c r="C529" s="47" t="s">
        <v>59</v>
      </c>
      <c r="D529" s="9" t="s">
        <v>329</v>
      </c>
      <c r="E529" s="27">
        <v>2820</v>
      </c>
      <c r="F529" s="334">
        <f t="shared" si="196"/>
        <v>17820</v>
      </c>
      <c r="G529" s="334">
        <v>15000</v>
      </c>
      <c r="H529" s="12" t="s">
        <v>41</v>
      </c>
      <c r="I529" s="29">
        <f>+'[1]PIND 2025'!O502</f>
        <v>2516</v>
      </c>
      <c r="J529" s="11">
        <f t="shared" si="197"/>
        <v>0.16773333333333335</v>
      </c>
      <c r="K529" s="14" t="str">
        <f t="shared" si="195"/>
        <v>MUY BAJO</v>
      </c>
      <c r="L529" s="15">
        <f t="shared" si="200"/>
        <v>0.32065535400819195</v>
      </c>
      <c r="M529" s="14" t="str">
        <f t="shared" si="201"/>
        <v>BAJO</v>
      </c>
      <c r="N529" s="15">
        <f t="shared" si="202"/>
        <v>5.3784591378974067E-2</v>
      </c>
      <c r="O529" s="14" t="str">
        <f t="shared" si="203"/>
        <v>MUY BAJO</v>
      </c>
      <c r="P529" s="16">
        <f t="shared" si="198"/>
        <v>137</v>
      </c>
      <c r="Q529" s="16">
        <v>427.25</v>
      </c>
      <c r="R529" s="16">
        <f t="shared" si="199"/>
        <v>290.25</v>
      </c>
      <c r="S529" s="16">
        <f>+'[2]POAI 04 2025 AC'!AN501</f>
        <v>166</v>
      </c>
      <c r="T529" s="16">
        <v>112</v>
      </c>
      <c r="U529" s="16">
        <v>25</v>
      </c>
      <c r="V529" s="142"/>
      <c r="W529" s="143"/>
    </row>
    <row r="530" spans="1:23" customFormat="1" ht="63.75">
      <c r="A530" s="31"/>
      <c r="B530" s="8" t="s">
        <v>325</v>
      </c>
      <c r="C530" s="47" t="s">
        <v>61</v>
      </c>
      <c r="D530" s="9" t="s">
        <v>329</v>
      </c>
      <c r="E530" s="27">
        <v>31</v>
      </c>
      <c r="F530" s="334">
        <f t="shared" si="196"/>
        <v>281</v>
      </c>
      <c r="G530" s="334">
        <v>250</v>
      </c>
      <c r="H530" s="12" t="s">
        <v>41</v>
      </c>
      <c r="I530" s="29">
        <f>+'[1]PIND 2025'!O503</f>
        <v>9</v>
      </c>
      <c r="J530" s="11">
        <f t="shared" si="197"/>
        <v>3.5999999999999997E-2</v>
      </c>
      <c r="K530" s="14" t="str">
        <f t="shared" si="195"/>
        <v>MUY BAJO</v>
      </c>
      <c r="L530" s="15">
        <f t="shared" si="200"/>
        <v>0</v>
      </c>
      <c r="M530" s="14" t="str">
        <f t="shared" si="201"/>
        <v>MUY BAJO</v>
      </c>
      <c r="N530" s="15">
        <f t="shared" si="202"/>
        <v>0</v>
      </c>
      <c r="O530" s="14" t="str">
        <f t="shared" si="203"/>
        <v>MUY BAJO</v>
      </c>
      <c r="P530" s="16">
        <f t="shared" si="198"/>
        <v>0</v>
      </c>
      <c r="Q530" s="16">
        <v>50</v>
      </c>
      <c r="R530" s="16">
        <f t="shared" si="199"/>
        <v>50</v>
      </c>
      <c r="S530" s="16">
        <f>+'[2]POAI 04 2025 AC'!AN502</f>
        <v>0</v>
      </c>
      <c r="T530" s="16"/>
      <c r="U530" s="16"/>
      <c r="V530" s="142"/>
      <c r="W530" s="143"/>
    </row>
    <row r="531" spans="1:23" customFormat="1" ht="63.75">
      <c r="A531" s="31"/>
      <c r="B531" s="8" t="s">
        <v>325</v>
      </c>
      <c r="C531" s="47" t="s">
        <v>62</v>
      </c>
      <c r="D531" s="9" t="s">
        <v>329</v>
      </c>
      <c r="E531" s="107">
        <v>27</v>
      </c>
      <c r="F531" s="334">
        <f t="shared" si="196"/>
        <v>227</v>
      </c>
      <c r="G531" s="334">
        <v>200</v>
      </c>
      <c r="H531" s="12" t="s">
        <v>22</v>
      </c>
      <c r="I531" s="29">
        <f>+'[1]PIND 2025'!O504</f>
        <v>12</v>
      </c>
      <c r="J531" s="11">
        <f t="shared" si="197"/>
        <v>0.06</v>
      </c>
      <c r="K531" s="14" t="str">
        <f t="shared" si="195"/>
        <v>MUY BAJO</v>
      </c>
      <c r="L531" s="15">
        <f t="shared" si="200"/>
        <v>0</v>
      </c>
      <c r="M531" s="14" t="str">
        <f t="shared" si="201"/>
        <v>MUY BAJO</v>
      </c>
      <c r="N531" s="15">
        <f t="shared" si="202"/>
        <v>0</v>
      </c>
      <c r="O531" s="14" t="str">
        <f t="shared" si="203"/>
        <v>MUY BAJO</v>
      </c>
      <c r="P531" s="16">
        <f t="shared" si="198"/>
        <v>0</v>
      </c>
      <c r="Q531" s="16">
        <v>40</v>
      </c>
      <c r="R531" s="16">
        <f t="shared" si="199"/>
        <v>40</v>
      </c>
      <c r="S531" s="16">
        <f>+'[2]POAI 04 2025 AC'!AN503</f>
        <v>0</v>
      </c>
      <c r="T531" s="16"/>
      <c r="U531" s="16"/>
      <c r="V531" s="142"/>
      <c r="W531" s="143"/>
    </row>
    <row r="532" spans="1:23" customFormat="1" ht="63.75">
      <c r="A532" s="31"/>
      <c r="B532" s="8" t="s">
        <v>325</v>
      </c>
      <c r="C532" s="47" t="s">
        <v>63</v>
      </c>
      <c r="D532" s="9" t="s">
        <v>329</v>
      </c>
      <c r="E532" s="107">
        <v>37</v>
      </c>
      <c r="F532" s="334">
        <f t="shared" si="196"/>
        <v>537</v>
      </c>
      <c r="G532" s="334">
        <v>500</v>
      </c>
      <c r="H532" s="12" t="s">
        <v>22</v>
      </c>
      <c r="I532" s="29">
        <f>+'[1]PIND 2025'!O505</f>
        <v>0</v>
      </c>
      <c r="J532" s="11">
        <f t="shared" si="197"/>
        <v>0</v>
      </c>
      <c r="K532" s="14" t="str">
        <f t="shared" si="195"/>
        <v>MUY BAJO</v>
      </c>
      <c r="L532" s="15">
        <f t="shared" si="200"/>
        <v>0</v>
      </c>
      <c r="M532" s="14" t="str">
        <f t="shared" si="201"/>
        <v>MUY BAJO</v>
      </c>
      <c r="N532" s="15">
        <f t="shared" si="202"/>
        <v>0</v>
      </c>
      <c r="O532" s="14" t="str">
        <f t="shared" si="203"/>
        <v>MUY BAJO</v>
      </c>
      <c r="P532" s="16">
        <f t="shared" si="198"/>
        <v>0</v>
      </c>
      <c r="Q532" s="16">
        <v>80</v>
      </c>
      <c r="R532" s="16">
        <f t="shared" si="199"/>
        <v>80</v>
      </c>
      <c r="S532" s="16">
        <f>+'[2]POAI 04 2025 AC'!AN504</f>
        <v>0</v>
      </c>
      <c r="T532" s="16"/>
      <c r="U532" s="16"/>
      <c r="V532" s="142"/>
      <c r="W532" s="143"/>
    </row>
    <row r="533" spans="1:23" customFormat="1" ht="51">
      <c r="A533" s="31"/>
      <c r="B533" s="8" t="s">
        <v>325</v>
      </c>
      <c r="C533" s="47" t="s">
        <v>59</v>
      </c>
      <c r="D533" s="9" t="s">
        <v>330</v>
      </c>
      <c r="E533" s="107">
        <v>104</v>
      </c>
      <c r="F533" s="334">
        <f t="shared" si="196"/>
        <v>222</v>
      </c>
      <c r="G533" s="334">
        <v>118</v>
      </c>
      <c r="H533" s="12" t="s">
        <v>72</v>
      </c>
      <c r="I533" s="29">
        <f>+'[1]PIND 2025'!O506</f>
        <v>140</v>
      </c>
      <c r="J533" s="11">
        <f t="shared" si="197"/>
        <v>1.1864406779661016</v>
      </c>
      <c r="K533" s="14" t="str">
        <f t="shared" si="195"/>
        <v>MUY ALTO</v>
      </c>
      <c r="L533" s="15">
        <f t="shared" si="200"/>
        <v>3.8974358974358974</v>
      </c>
      <c r="M533" s="14" t="str">
        <f t="shared" si="201"/>
        <v>MUY ALTO</v>
      </c>
      <c r="N533" s="15">
        <f t="shared" si="202"/>
        <v>4.6240764884832677</v>
      </c>
      <c r="O533" s="14" t="str">
        <f t="shared" si="203"/>
        <v>MUY ALTO</v>
      </c>
      <c r="P533" s="16">
        <f t="shared" si="198"/>
        <v>152</v>
      </c>
      <c r="Q533" s="16">
        <v>39</v>
      </c>
      <c r="R533" s="16">
        <f t="shared" si="199"/>
        <v>-113</v>
      </c>
      <c r="S533" s="16">
        <f>+'[2]POAI 04 2025 AC'!AN505</f>
        <v>154</v>
      </c>
      <c r="T533" s="16">
        <v>47</v>
      </c>
      <c r="U533" s="16">
        <v>105</v>
      </c>
      <c r="V533" s="142"/>
      <c r="W533" s="143"/>
    </row>
    <row r="534" spans="1:23" customFormat="1" ht="51">
      <c r="A534" s="31"/>
      <c r="B534" s="8" t="s">
        <v>325</v>
      </c>
      <c r="C534" s="47" t="s">
        <v>61</v>
      </c>
      <c r="D534" s="9" t="s">
        <v>330</v>
      </c>
      <c r="E534" s="107">
        <v>1</v>
      </c>
      <c r="F534" s="334">
        <f t="shared" si="196"/>
        <v>2</v>
      </c>
      <c r="G534" s="334">
        <v>1</v>
      </c>
      <c r="H534" s="12" t="s">
        <v>72</v>
      </c>
      <c r="I534" s="29">
        <f>+'[1]PIND 2025'!O507</f>
        <v>4</v>
      </c>
      <c r="J534" s="11">
        <f t="shared" si="197"/>
        <v>4</v>
      </c>
      <c r="K534" s="14" t="str">
        <f t="shared" si="195"/>
        <v>MUY ALTO</v>
      </c>
      <c r="L534" s="15">
        <f t="shared" si="200"/>
        <v>0</v>
      </c>
      <c r="M534" s="14" t="str">
        <f t="shared" si="201"/>
        <v>MUY BAJO</v>
      </c>
      <c r="N534" s="15">
        <f t="shared" si="202"/>
        <v>0</v>
      </c>
      <c r="O534" s="14" t="str">
        <f t="shared" si="203"/>
        <v>MUY BAJO</v>
      </c>
      <c r="P534" s="16">
        <f t="shared" si="198"/>
        <v>0</v>
      </c>
      <c r="Q534" s="16">
        <v>5</v>
      </c>
      <c r="R534" s="16">
        <f t="shared" si="199"/>
        <v>5</v>
      </c>
      <c r="S534" s="16">
        <f>+'[2]POAI 04 2025 AC'!AN506</f>
        <v>0</v>
      </c>
      <c r="T534" s="16"/>
      <c r="U534" s="16"/>
      <c r="V534" s="142"/>
      <c r="W534" s="143"/>
    </row>
    <row r="535" spans="1:23" customFormat="1" ht="51">
      <c r="A535" s="31"/>
      <c r="B535" s="8" t="s">
        <v>325</v>
      </c>
      <c r="C535" s="47" t="s">
        <v>62</v>
      </c>
      <c r="D535" s="9" t="s">
        <v>330</v>
      </c>
      <c r="E535" s="27">
        <v>2</v>
      </c>
      <c r="F535" s="334">
        <f t="shared" si="196"/>
        <v>4</v>
      </c>
      <c r="G535" s="334">
        <v>2</v>
      </c>
      <c r="H535" s="12" t="s">
        <v>72</v>
      </c>
      <c r="I535" s="29">
        <f>+'[1]PIND 2025'!O508</f>
        <v>12</v>
      </c>
      <c r="J535" s="11">
        <f t="shared" si="197"/>
        <v>6</v>
      </c>
      <c r="K535" s="14" t="str">
        <f t="shared" si="195"/>
        <v>MUY ALTO</v>
      </c>
      <c r="L535" s="15">
        <f t="shared" si="200"/>
        <v>0</v>
      </c>
      <c r="M535" s="14" t="str">
        <f t="shared" si="201"/>
        <v>MUY BAJO</v>
      </c>
      <c r="N535" s="15">
        <f t="shared" si="202"/>
        <v>0</v>
      </c>
      <c r="O535" s="14" t="str">
        <f t="shared" si="203"/>
        <v>MUY BAJO</v>
      </c>
      <c r="P535" s="16">
        <f t="shared" si="198"/>
        <v>0</v>
      </c>
      <c r="Q535" s="16">
        <v>5</v>
      </c>
      <c r="R535" s="16">
        <f t="shared" si="199"/>
        <v>5</v>
      </c>
      <c r="S535" s="16">
        <f>+'[2]POAI 04 2025 AC'!AN507</f>
        <v>0</v>
      </c>
      <c r="T535" s="16"/>
      <c r="U535" s="16"/>
      <c r="V535" s="142"/>
      <c r="W535" s="143"/>
    </row>
    <row r="536" spans="1:23" customFormat="1" ht="51">
      <c r="A536" s="31"/>
      <c r="B536" s="8" t="s">
        <v>325</v>
      </c>
      <c r="C536" s="47" t="s">
        <v>63</v>
      </c>
      <c r="D536" s="9" t="s">
        <v>330</v>
      </c>
      <c r="E536" s="27">
        <v>13</v>
      </c>
      <c r="F536" s="334">
        <f t="shared" si="196"/>
        <v>26</v>
      </c>
      <c r="G536" s="334">
        <v>13</v>
      </c>
      <c r="H536" s="12" t="s">
        <v>72</v>
      </c>
      <c r="I536" s="29">
        <f>+'[1]PIND 2025'!O509</f>
        <v>8</v>
      </c>
      <c r="J536" s="11">
        <f t="shared" si="197"/>
        <v>0.61538461538461542</v>
      </c>
      <c r="K536" s="14" t="str">
        <f t="shared" si="195"/>
        <v>ALTO</v>
      </c>
      <c r="L536" s="15">
        <f t="shared" si="200"/>
        <v>0</v>
      </c>
      <c r="M536" s="14" t="str">
        <f t="shared" si="201"/>
        <v>MUY BAJO</v>
      </c>
      <c r="N536" s="15">
        <f t="shared" si="202"/>
        <v>0</v>
      </c>
      <c r="O536" s="14" t="str">
        <f t="shared" si="203"/>
        <v>MUY BAJO</v>
      </c>
      <c r="P536" s="16">
        <f t="shared" si="198"/>
        <v>0</v>
      </c>
      <c r="Q536" s="16">
        <v>8</v>
      </c>
      <c r="R536" s="16">
        <f t="shared" si="199"/>
        <v>8</v>
      </c>
      <c r="S536" s="16">
        <f>+'[2]POAI 04 2025 AC'!AN508</f>
        <v>0</v>
      </c>
      <c r="T536" s="16"/>
      <c r="U536" s="16"/>
      <c r="V536" s="142"/>
      <c r="W536" s="143"/>
    </row>
    <row r="537" spans="1:23" customFormat="1" ht="38.25">
      <c r="A537" s="31"/>
      <c r="B537" s="8" t="s">
        <v>325</v>
      </c>
      <c r="C537" s="47" t="s">
        <v>20</v>
      </c>
      <c r="D537" s="9" t="s">
        <v>331</v>
      </c>
      <c r="E537" s="27">
        <v>200</v>
      </c>
      <c r="F537" s="334">
        <f t="shared" si="196"/>
        <v>400</v>
      </c>
      <c r="G537" s="334">
        <v>200</v>
      </c>
      <c r="H537" s="12" t="s">
        <v>72</v>
      </c>
      <c r="I537" s="29">
        <f>+'[1]PIND 2025'!O510</f>
        <v>53</v>
      </c>
      <c r="J537" s="11">
        <f t="shared" si="197"/>
        <v>0.26500000000000001</v>
      </c>
      <c r="K537" s="14" t="str">
        <f t="shared" si="195"/>
        <v>BAJO</v>
      </c>
      <c r="L537" s="15">
        <f t="shared" si="200"/>
        <v>0.48499999999999999</v>
      </c>
      <c r="M537" s="14" t="str">
        <f t="shared" si="201"/>
        <v>MEDIO</v>
      </c>
      <c r="N537" s="15">
        <f t="shared" si="202"/>
        <v>0.128525</v>
      </c>
      <c r="O537" s="14" t="str">
        <f t="shared" si="203"/>
        <v>MUY BAJO</v>
      </c>
      <c r="P537" s="16">
        <f t="shared" si="198"/>
        <v>97</v>
      </c>
      <c r="Q537" s="16">
        <v>200</v>
      </c>
      <c r="R537" s="16">
        <f t="shared" si="199"/>
        <v>103</v>
      </c>
      <c r="S537" s="16">
        <f>+'[2]POAI 04 2025 AC'!AN509</f>
        <v>162</v>
      </c>
      <c r="T537" s="16">
        <v>72</v>
      </c>
      <c r="U537" s="16">
        <v>25</v>
      </c>
      <c r="V537" s="142"/>
      <c r="W537" s="143"/>
    </row>
    <row r="538" spans="1:23" customFormat="1" ht="51">
      <c r="A538" s="31"/>
      <c r="B538" s="8" t="s">
        <v>325</v>
      </c>
      <c r="C538" s="47" t="s">
        <v>20</v>
      </c>
      <c r="D538" s="9" t="s">
        <v>332</v>
      </c>
      <c r="E538" s="27">
        <v>10</v>
      </c>
      <c r="F538" s="334">
        <f t="shared" si="196"/>
        <v>11</v>
      </c>
      <c r="G538" s="334">
        <v>1</v>
      </c>
      <c r="H538" s="12" t="s">
        <v>22</v>
      </c>
      <c r="I538" s="29">
        <f>+'[1]PIND 2025'!O511</f>
        <v>2</v>
      </c>
      <c r="J538" s="11">
        <f t="shared" si="197"/>
        <v>2</v>
      </c>
      <c r="K538" s="14" t="str">
        <f t="shared" si="195"/>
        <v>MUY ALTO</v>
      </c>
      <c r="L538" s="15">
        <f t="shared" si="200"/>
        <v>0.04</v>
      </c>
      <c r="M538" s="14" t="str">
        <f t="shared" si="201"/>
        <v>MUY BAJO</v>
      </c>
      <c r="N538" s="15">
        <f t="shared" si="202"/>
        <v>0.08</v>
      </c>
      <c r="O538" s="14" t="str">
        <f t="shared" si="203"/>
        <v>MUY BAJO</v>
      </c>
      <c r="P538" s="16">
        <f t="shared" si="198"/>
        <v>6</v>
      </c>
      <c r="Q538" s="16">
        <v>150</v>
      </c>
      <c r="R538" s="16">
        <f t="shared" si="199"/>
        <v>144</v>
      </c>
      <c r="S538" s="16">
        <f>+'[2]POAI 04 2025 AC'!AN510</f>
        <v>30</v>
      </c>
      <c r="T538" s="16"/>
      <c r="U538" s="16">
        <v>6</v>
      </c>
      <c r="V538" s="142"/>
      <c r="W538" s="143"/>
    </row>
    <row r="539" spans="1:23" customFormat="1" ht="51">
      <c r="A539" s="31"/>
      <c r="B539" s="17" t="s">
        <v>333</v>
      </c>
      <c r="C539" s="76"/>
      <c r="D539" s="18"/>
      <c r="E539" s="91"/>
      <c r="F539" s="335"/>
      <c r="G539" s="335"/>
      <c r="H539" s="21"/>
      <c r="I539" s="78"/>
      <c r="J539" s="20">
        <f>AVERAGE(J424:J538)</f>
        <v>0.85583728782164092</v>
      </c>
      <c r="K539" s="24" t="str">
        <f t="shared" si="195"/>
        <v>MUY ALTO</v>
      </c>
      <c r="L539" s="20">
        <f>AVERAGE(L424:L538)</f>
        <v>0.16372570893275978</v>
      </c>
      <c r="M539" s="14" t="str">
        <f t="shared" si="201"/>
        <v>MUY BAJO</v>
      </c>
      <c r="N539" s="20">
        <f>AVERAGE(N424:N538)</f>
        <v>0.13427297562752899</v>
      </c>
      <c r="O539" s="14" t="str">
        <f t="shared" si="203"/>
        <v>MUY BAJO</v>
      </c>
      <c r="P539" s="25">
        <f t="shared" ref="P539:U539" si="204">SUM(P424:P538)</f>
        <v>4283</v>
      </c>
      <c r="Q539" s="25">
        <f t="shared" si="204"/>
        <v>11720.954000000002</v>
      </c>
      <c r="R539" s="25">
        <f t="shared" si="204"/>
        <v>7437.9540000000006</v>
      </c>
      <c r="S539" s="25">
        <f t="shared" si="204"/>
        <v>5446</v>
      </c>
      <c r="T539" s="25">
        <f t="shared" si="204"/>
        <v>1321</v>
      </c>
      <c r="U539" s="25">
        <f t="shared" si="204"/>
        <v>2962</v>
      </c>
      <c r="V539" s="142"/>
      <c r="W539" s="143"/>
    </row>
    <row r="540" spans="1:23" customFormat="1" ht="25.5">
      <c r="A540" s="31"/>
      <c r="B540" s="8" t="s">
        <v>334</v>
      </c>
      <c r="C540" s="47" t="s">
        <v>20</v>
      </c>
      <c r="D540" s="9" t="s">
        <v>335</v>
      </c>
      <c r="E540" s="27">
        <v>0</v>
      </c>
      <c r="F540" s="27">
        <f t="shared" ref="F540:F547" si="205">+E540+G540</f>
        <v>1</v>
      </c>
      <c r="G540" s="27">
        <v>1</v>
      </c>
      <c r="H540" s="12" t="s">
        <v>41</v>
      </c>
      <c r="I540" s="29">
        <f>+'[1]PIND 2025'!O512</f>
        <v>0</v>
      </c>
      <c r="J540" s="11">
        <f t="shared" ref="J540:J546" si="206">+I540/G540</f>
        <v>0</v>
      </c>
      <c r="K540" s="14" t="str">
        <f t="shared" si="195"/>
        <v>MUY BAJO</v>
      </c>
      <c r="L540" s="15"/>
      <c r="M540" s="14" t="s">
        <v>23</v>
      </c>
      <c r="N540" s="15"/>
      <c r="O540" s="14" t="s">
        <v>23</v>
      </c>
      <c r="P540" s="16">
        <f t="shared" ref="P540:P547" si="207">+U540+T540</f>
        <v>0</v>
      </c>
      <c r="Q540" s="16">
        <v>0</v>
      </c>
      <c r="R540" s="16">
        <f t="shared" ref="R540:R547" si="208">+Q540-P540</f>
        <v>0</v>
      </c>
      <c r="S540" s="16">
        <f>+'[2]POAI 04 2025 AC'!AN511</f>
        <v>0</v>
      </c>
      <c r="T540" s="16"/>
      <c r="U540" s="16"/>
      <c r="V540" s="142"/>
      <c r="W540" s="143"/>
    </row>
    <row r="541" spans="1:23" customFormat="1" ht="25.5">
      <c r="A541" s="31"/>
      <c r="B541" s="8" t="s">
        <v>334</v>
      </c>
      <c r="C541" s="47" t="s">
        <v>20</v>
      </c>
      <c r="D541" s="9" t="s">
        <v>336</v>
      </c>
      <c r="E541" s="27">
        <v>1</v>
      </c>
      <c r="F541" s="27">
        <f t="shared" si="205"/>
        <v>2</v>
      </c>
      <c r="G541" s="27">
        <v>1</v>
      </c>
      <c r="H541" s="12" t="s">
        <v>41</v>
      </c>
      <c r="I541" s="29">
        <f>+'[1]PIND 2025'!O513</f>
        <v>0</v>
      </c>
      <c r="J541" s="11">
        <f t="shared" si="206"/>
        <v>0</v>
      </c>
      <c r="K541" s="14" t="str">
        <f t="shared" si="195"/>
        <v>MUY BAJO</v>
      </c>
      <c r="L541" s="15"/>
      <c r="M541" s="14" t="s">
        <v>23</v>
      </c>
      <c r="N541" s="15"/>
      <c r="O541" s="14" t="s">
        <v>23</v>
      </c>
      <c r="P541" s="16">
        <f t="shared" si="207"/>
        <v>0</v>
      </c>
      <c r="Q541" s="16">
        <v>0</v>
      </c>
      <c r="R541" s="16">
        <f t="shared" si="208"/>
        <v>0</v>
      </c>
      <c r="S541" s="16">
        <f>+'[2]POAI 04 2025 AC'!AN512</f>
        <v>0</v>
      </c>
      <c r="T541" s="16"/>
      <c r="U541" s="16"/>
      <c r="V541" s="142"/>
      <c r="W541" s="143"/>
    </row>
    <row r="542" spans="1:23" customFormat="1" ht="38.25">
      <c r="A542" s="31"/>
      <c r="B542" s="8" t="s">
        <v>337</v>
      </c>
      <c r="C542" s="47" t="s">
        <v>20</v>
      </c>
      <c r="D542" s="9" t="s">
        <v>338</v>
      </c>
      <c r="E542" s="27">
        <v>1</v>
      </c>
      <c r="F542" s="27">
        <f t="shared" si="205"/>
        <v>2</v>
      </c>
      <c r="G542" s="27">
        <v>1</v>
      </c>
      <c r="H542" s="12" t="s">
        <v>41</v>
      </c>
      <c r="I542" s="29">
        <f>+'[1]PIND 2025'!O514</f>
        <v>0</v>
      </c>
      <c r="J542" s="11">
        <f t="shared" si="206"/>
        <v>0</v>
      </c>
      <c r="K542" s="14" t="str">
        <f t="shared" si="195"/>
        <v>MUY BAJO</v>
      </c>
      <c r="L542" s="15"/>
      <c r="M542" s="14" t="s">
        <v>23</v>
      </c>
      <c r="N542" s="15"/>
      <c r="O542" s="14" t="s">
        <v>23</v>
      </c>
      <c r="P542" s="16">
        <f t="shared" si="207"/>
        <v>0</v>
      </c>
      <c r="Q542" s="16">
        <v>0</v>
      </c>
      <c r="R542" s="16">
        <f t="shared" si="208"/>
        <v>0</v>
      </c>
      <c r="S542" s="16">
        <f>+'[2]POAI 04 2025 AC'!AN513</f>
        <v>0</v>
      </c>
      <c r="T542" s="16"/>
      <c r="U542" s="16"/>
      <c r="V542" s="142"/>
      <c r="W542" s="143"/>
    </row>
    <row r="543" spans="1:23" customFormat="1" ht="51">
      <c r="A543" s="31"/>
      <c r="B543" s="8" t="s">
        <v>339</v>
      </c>
      <c r="C543" s="47" t="s">
        <v>59</v>
      </c>
      <c r="D543" s="9" t="s">
        <v>340</v>
      </c>
      <c r="E543" s="27">
        <v>0</v>
      </c>
      <c r="F543" s="27">
        <f t="shared" si="205"/>
        <v>10</v>
      </c>
      <c r="G543" s="27">
        <v>10</v>
      </c>
      <c r="H543" s="12" t="s">
        <v>22</v>
      </c>
      <c r="I543" s="29">
        <f>+'[1]PIND 2025'!O515</f>
        <v>0</v>
      </c>
      <c r="J543" s="11">
        <f t="shared" si="206"/>
        <v>0</v>
      </c>
      <c r="K543" s="14" t="str">
        <f t="shared" si="195"/>
        <v>MUY BAJO</v>
      </c>
      <c r="L543" s="15"/>
      <c r="M543" s="14" t="s">
        <v>23</v>
      </c>
      <c r="N543" s="15"/>
      <c r="O543" s="14" t="s">
        <v>23</v>
      </c>
      <c r="P543" s="16">
        <f t="shared" si="207"/>
        <v>0</v>
      </c>
      <c r="Q543" s="16">
        <v>0</v>
      </c>
      <c r="R543" s="16">
        <f t="shared" si="208"/>
        <v>0</v>
      </c>
      <c r="S543" s="16">
        <f>+'[2]POAI 04 2025 AC'!AN514</f>
        <v>0</v>
      </c>
      <c r="T543" s="16"/>
      <c r="U543" s="16"/>
      <c r="V543" s="142"/>
      <c r="W543" s="143"/>
    </row>
    <row r="544" spans="1:23" customFormat="1" ht="51">
      <c r="A544" s="31"/>
      <c r="B544" s="8" t="s">
        <v>339</v>
      </c>
      <c r="C544" s="47" t="s">
        <v>61</v>
      </c>
      <c r="D544" s="9" t="s">
        <v>340</v>
      </c>
      <c r="E544" s="107">
        <v>0</v>
      </c>
      <c r="F544" s="27">
        <f t="shared" si="205"/>
        <v>10</v>
      </c>
      <c r="G544" s="27">
        <v>10</v>
      </c>
      <c r="H544" s="12" t="s">
        <v>22</v>
      </c>
      <c r="I544" s="29">
        <f>+'[1]PIND 2025'!O516</f>
        <v>0</v>
      </c>
      <c r="J544" s="11">
        <f t="shared" si="206"/>
        <v>0</v>
      </c>
      <c r="K544" s="14" t="str">
        <f t="shared" si="195"/>
        <v>MUY BAJO</v>
      </c>
      <c r="L544" s="15"/>
      <c r="M544" s="14" t="s">
        <v>23</v>
      </c>
      <c r="N544" s="15"/>
      <c r="O544" s="14" t="s">
        <v>23</v>
      </c>
      <c r="P544" s="16">
        <f t="shared" si="207"/>
        <v>0</v>
      </c>
      <c r="Q544" s="16">
        <v>0</v>
      </c>
      <c r="R544" s="16">
        <f t="shared" si="208"/>
        <v>0</v>
      </c>
      <c r="S544" s="16">
        <f>+'[2]POAI 04 2025 AC'!AN515</f>
        <v>0</v>
      </c>
      <c r="T544" s="16"/>
      <c r="U544" s="16"/>
      <c r="V544" s="142"/>
      <c r="W544" s="143"/>
    </row>
    <row r="545" spans="1:23" customFormat="1" ht="51">
      <c r="A545" s="31"/>
      <c r="B545" s="8" t="s">
        <v>339</v>
      </c>
      <c r="C545" s="47" t="s">
        <v>62</v>
      </c>
      <c r="D545" s="9" t="s">
        <v>340</v>
      </c>
      <c r="E545" s="107">
        <v>0</v>
      </c>
      <c r="F545" s="27">
        <f t="shared" si="205"/>
        <v>10</v>
      </c>
      <c r="G545" s="27">
        <v>10</v>
      </c>
      <c r="H545" s="12" t="s">
        <v>22</v>
      </c>
      <c r="I545" s="29">
        <f>+'[1]PIND 2025'!O517</f>
        <v>0</v>
      </c>
      <c r="J545" s="11">
        <f t="shared" si="206"/>
        <v>0</v>
      </c>
      <c r="K545" s="14" t="str">
        <f t="shared" si="195"/>
        <v>MUY BAJO</v>
      </c>
      <c r="L545" s="15"/>
      <c r="M545" s="14" t="s">
        <v>23</v>
      </c>
      <c r="N545" s="15"/>
      <c r="O545" s="14" t="s">
        <v>23</v>
      </c>
      <c r="P545" s="16">
        <f t="shared" si="207"/>
        <v>0</v>
      </c>
      <c r="Q545" s="16">
        <v>0</v>
      </c>
      <c r="R545" s="16">
        <f t="shared" si="208"/>
        <v>0</v>
      </c>
      <c r="S545" s="16">
        <f>+'[2]POAI 04 2025 AC'!AN516</f>
        <v>0</v>
      </c>
      <c r="T545" s="16"/>
      <c r="U545" s="16"/>
      <c r="V545" s="142"/>
      <c r="W545" s="143"/>
    </row>
    <row r="546" spans="1:23" customFormat="1" ht="51">
      <c r="A546" s="31"/>
      <c r="B546" s="8" t="s">
        <v>339</v>
      </c>
      <c r="C546" s="47" t="s">
        <v>63</v>
      </c>
      <c r="D546" s="9" t="s">
        <v>340</v>
      </c>
      <c r="E546" s="107">
        <v>0</v>
      </c>
      <c r="F546" s="27">
        <f t="shared" si="205"/>
        <v>10</v>
      </c>
      <c r="G546" s="27">
        <v>10</v>
      </c>
      <c r="H546" s="12" t="s">
        <v>22</v>
      </c>
      <c r="I546" s="29">
        <f>+'[1]PIND 2025'!O518</f>
        <v>0</v>
      </c>
      <c r="J546" s="11">
        <f t="shared" si="206"/>
        <v>0</v>
      </c>
      <c r="K546" s="14" t="str">
        <f t="shared" si="195"/>
        <v>MUY BAJO</v>
      </c>
      <c r="L546" s="15"/>
      <c r="M546" s="14" t="s">
        <v>23</v>
      </c>
      <c r="N546" s="15"/>
      <c r="O546" s="14" t="s">
        <v>23</v>
      </c>
      <c r="P546" s="16">
        <f t="shared" si="207"/>
        <v>0</v>
      </c>
      <c r="Q546" s="16">
        <v>0</v>
      </c>
      <c r="R546" s="16">
        <f t="shared" si="208"/>
        <v>0</v>
      </c>
      <c r="S546" s="16">
        <f>+'[2]POAI 04 2025 AC'!AN517</f>
        <v>0</v>
      </c>
      <c r="T546" s="16"/>
      <c r="U546" s="16"/>
      <c r="V546" s="142"/>
      <c r="W546" s="143"/>
    </row>
    <row r="547" spans="1:23" customFormat="1" ht="38.25">
      <c r="A547" s="31"/>
      <c r="B547" s="8" t="s">
        <v>341</v>
      </c>
      <c r="C547" s="47" t="s">
        <v>20</v>
      </c>
      <c r="D547" s="9" t="s">
        <v>342</v>
      </c>
      <c r="E547" s="107">
        <v>0</v>
      </c>
      <c r="F547" s="27">
        <f t="shared" si="205"/>
        <v>0</v>
      </c>
      <c r="G547" s="27"/>
      <c r="H547" s="12" t="s">
        <v>41</v>
      </c>
      <c r="I547" s="29">
        <f>+'[1]PIND 2025'!O519</f>
        <v>1</v>
      </c>
      <c r="J547" s="11"/>
      <c r="K547" s="14" t="s">
        <v>23</v>
      </c>
      <c r="L547" s="15"/>
      <c r="M547" s="14" t="s">
        <v>23</v>
      </c>
      <c r="N547" s="15"/>
      <c r="O547" s="14" t="s">
        <v>23</v>
      </c>
      <c r="P547" s="16">
        <f t="shared" si="207"/>
        <v>51</v>
      </c>
      <c r="Q547" s="16">
        <v>0</v>
      </c>
      <c r="R547" s="16">
        <f t="shared" si="208"/>
        <v>-51</v>
      </c>
      <c r="S547" s="16">
        <f>+'[2]POAI 04 2025 AC'!AN518</f>
        <v>65</v>
      </c>
      <c r="T547" s="16">
        <v>51</v>
      </c>
      <c r="U547" s="16">
        <v>0</v>
      </c>
      <c r="V547" s="142"/>
      <c r="W547" s="143"/>
    </row>
    <row r="548" spans="1:23" customFormat="1" ht="25.5">
      <c r="A548" s="31"/>
      <c r="B548" s="92" t="s">
        <v>343</v>
      </c>
      <c r="C548" s="93"/>
      <c r="D548" s="94"/>
      <c r="E548" s="95"/>
      <c r="F548" s="336"/>
      <c r="G548" s="336"/>
      <c r="H548" s="97"/>
      <c r="I548" s="96"/>
      <c r="J548" s="98">
        <f>AVERAGE(J540:J547)</f>
        <v>0</v>
      </c>
      <c r="K548" s="14" t="str">
        <f>IF(J548&lt;=20%,"MUY BAJO",IF(AND(J548&gt;20%,J548&lt;=40%),"BAJO",IF(AND(J548&gt;40%,J548&lt;=60%),"MEDIO",IF(AND(J548&gt;60%,J548&lt;=80%),"ALTO","MUY ALTO"))))</f>
        <v>MUY BAJO</v>
      </c>
      <c r="L548" s="98"/>
      <c r="M548" s="99"/>
      <c r="N548" s="98"/>
      <c r="O548" s="99"/>
      <c r="P548" s="100">
        <f t="shared" ref="P548:U548" si="209">SUM(P540:P547)</f>
        <v>51</v>
      </c>
      <c r="Q548" s="100">
        <f t="shared" si="209"/>
        <v>0</v>
      </c>
      <c r="R548" s="100">
        <f t="shared" si="209"/>
        <v>-51</v>
      </c>
      <c r="S548" s="100">
        <f t="shared" si="209"/>
        <v>65</v>
      </c>
      <c r="T548" s="100">
        <f t="shared" si="209"/>
        <v>51</v>
      </c>
      <c r="U548" s="100">
        <f t="shared" si="209"/>
        <v>0</v>
      </c>
      <c r="V548" s="142"/>
      <c r="W548" s="143"/>
    </row>
    <row r="549" spans="1:23" customFormat="1" ht="30">
      <c r="A549" s="31"/>
      <c r="B549" s="108" t="s">
        <v>344</v>
      </c>
      <c r="C549" s="109"/>
      <c r="D549" s="109"/>
      <c r="E549" s="109"/>
      <c r="F549" s="337"/>
      <c r="G549" s="337"/>
      <c r="H549" s="109"/>
      <c r="I549" s="109"/>
      <c r="J549" s="46">
        <f>AVERAGE(J548,J539)</f>
        <v>0.42791864391082046</v>
      </c>
      <c r="K549" s="109"/>
      <c r="L549" s="110">
        <f>AVERAGE(L548,L539)</f>
        <v>0.16372570893275978</v>
      </c>
      <c r="M549" s="109"/>
      <c r="N549" s="110">
        <f>AVERAGE(N548,N539)</f>
        <v>0.13427297562752899</v>
      </c>
      <c r="O549" s="109"/>
      <c r="P549" s="40">
        <f t="shared" ref="P549:U549" si="210">+P548+P539</f>
        <v>4334</v>
      </c>
      <c r="Q549" s="40">
        <f t="shared" si="210"/>
        <v>11720.954000000002</v>
      </c>
      <c r="R549" s="40">
        <f t="shared" si="210"/>
        <v>7386.9540000000006</v>
      </c>
      <c r="S549" s="40">
        <f t="shared" si="210"/>
        <v>5511</v>
      </c>
      <c r="T549" s="40">
        <f t="shared" si="210"/>
        <v>1372</v>
      </c>
      <c r="U549" s="40">
        <f t="shared" si="210"/>
        <v>2962</v>
      </c>
      <c r="V549" s="142"/>
      <c r="W549" s="143"/>
    </row>
    <row r="550" spans="1:23" customFormat="1" ht="15.75">
      <c r="B550" s="345" t="s">
        <v>459</v>
      </c>
      <c r="C550" s="346"/>
      <c r="D550" s="111"/>
      <c r="E550" s="111"/>
      <c r="F550" s="337"/>
      <c r="G550" s="337"/>
      <c r="H550" s="111"/>
      <c r="I550" s="111"/>
      <c r="J550" s="120">
        <f>AVERAGE(J549,J423,J267,J161,J28,J20,J15)</f>
        <v>0.44812205514879361</v>
      </c>
      <c r="K550" s="111"/>
      <c r="L550" s="112">
        <f>AVERAGE(L549,L423,L267,L161,L28,L20,L15)</f>
        <v>0.91210726632809536</v>
      </c>
      <c r="M550" s="111"/>
      <c r="N550" s="112">
        <f>AVERAGE(N549,N423,N267,N161,N28,N20,N15)</f>
        <v>0.98361146164703506</v>
      </c>
      <c r="O550" s="111"/>
      <c r="P550" s="113">
        <f t="shared" ref="P550:U550" si="211">+P549+P423+P267+P161+P28+P20+P15</f>
        <v>30230</v>
      </c>
      <c r="Q550" s="113">
        <f t="shared" si="211"/>
        <v>76427.610364000007</v>
      </c>
      <c r="R550" s="113">
        <f t="shared" si="211"/>
        <v>46197.610364000007</v>
      </c>
      <c r="S550" s="113">
        <f t="shared" si="211"/>
        <v>51045</v>
      </c>
      <c r="T550" s="113">
        <f t="shared" si="211"/>
        <v>20434</v>
      </c>
      <c r="U550" s="113">
        <f t="shared" si="211"/>
        <v>9796</v>
      </c>
      <c r="V550" s="142"/>
      <c r="W550" s="143"/>
    </row>
    <row r="551" spans="1:23" customFormat="1" ht="21">
      <c r="B551" t="s">
        <v>462</v>
      </c>
      <c r="F551" s="338"/>
      <c r="G551" s="338"/>
      <c r="L551" s="114"/>
      <c r="M551" s="115"/>
      <c r="O551" s="115"/>
      <c r="R551" s="116"/>
      <c r="S551" s="116"/>
      <c r="T551" s="116"/>
      <c r="V551" s="142"/>
      <c r="W551" s="143"/>
    </row>
    <row r="552" spans="1:23" customFormat="1">
      <c r="B552" t="s">
        <v>460</v>
      </c>
      <c r="F552" s="338"/>
      <c r="G552" s="338"/>
      <c r="M552" s="115"/>
      <c r="O552" s="115"/>
      <c r="R552" s="117"/>
      <c r="S552" s="117"/>
      <c r="T552" s="118"/>
      <c r="V552" s="142"/>
      <c r="W552" s="143"/>
    </row>
    <row r="553" spans="1:23" customFormat="1">
      <c r="F553" s="338"/>
      <c r="G553" s="338"/>
      <c r="M553" s="115"/>
      <c r="O553" s="115"/>
      <c r="R553" s="119"/>
      <c r="S553" s="119"/>
      <c r="T553" s="118"/>
      <c r="V553" s="142"/>
      <c r="W553" s="143"/>
    </row>
  </sheetData>
  <autoFilter ref="A3:W553" xr:uid="{B1128ACE-0DEB-4DF6-A3B1-D3AF9C7A653A}">
    <filterColumn colId="9" showButton="0"/>
    <filterColumn colId="11" showButton="0"/>
    <filterColumn colId="13" showButton="0"/>
  </autoFilter>
  <mergeCells count="13">
    <mergeCell ref="A1:Y1"/>
    <mergeCell ref="B550:C550"/>
    <mergeCell ref="N2:O3"/>
    <mergeCell ref="G2:G3"/>
    <mergeCell ref="I2:I3"/>
    <mergeCell ref="J2:K3"/>
    <mergeCell ref="L2:M3"/>
    <mergeCell ref="P2:U2"/>
    <mergeCell ref="A2:A3"/>
    <mergeCell ref="C2:C3"/>
    <mergeCell ref="D2:D3"/>
    <mergeCell ref="E2:E3"/>
    <mergeCell ref="F2:F3"/>
  </mergeCells>
  <conditionalFormatting sqref="K4:K548 M4:M548 O4:O548">
    <cfRule type="containsText" dxfId="824" priority="402" operator="containsText" text="MUY ALTO">
      <formula>NOT(ISERROR(SEARCH("MUY ALTO",K4)))</formula>
    </cfRule>
    <cfRule type="containsText" dxfId="823" priority="403" operator="containsText" text="ALTO">
      <formula>NOT(ISERROR(SEARCH("ALTO",K4)))</formula>
    </cfRule>
    <cfRule type="containsText" dxfId="822" priority="404" operator="containsText" text="MEDIO">
      <formula>NOT(ISERROR(SEARCH("MEDIO",K4)))</formula>
    </cfRule>
    <cfRule type="containsText" dxfId="821" priority="405" operator="containsText" text="BAJO">
      <formula>NOT(ISERROR(SEARCH("BAJO",K4)))</formula>
    </cfRule>
  </conditionalFormatting>
  <conditionalFormatting sqref="M4:M6">
    <cfRule type="containsText" dxfId="820" priority="316" operator="containsText" text="MUY BAJO">
      <formula>NOT(ISERROR(SEARCH("MUY BAJO",M4)))</formula>
    </cfRule>
    <cfRule type="containsText" dxfId="819" priority="317" operator="containsText" text="MUY ALTO">
      <formula>NOT(ISERROR(SEARCH("MUY ALTO",M4)))</formula>
    </cfRule>
    <cfRule type="containsText" dxfId="818" priority="318" operator="containsText" text="ALTO">
      <formula>NOT(ISERROR(SEARCH("ALTO",M4)))</formula>
    </cfRule>
    <cfRule type="containsText" dxfId="817" priority="319" operator="containsText" text="MEDIO">
      <formula>NOT(ISERROR(SEARCH("MEDIO",M4)))</formula>
    </cfRule>
    <cfRule type="containsText" dxfId="816" priority="320" operator="containsText" text="BAJO">
      <formula>NOT(ISERROR(SEARCH("BAJO",M4)))</formula>
    </cfRule>
  </conditionalFormatting>
  <conditionalFormatting sqref="M4:M548 O4:O548 K4:K548">
    <cfRule type="containsText" dxfId="815" priority="401" operator="containsText" text="MUY BAJO">
      <formula>NOT(ISERROR(SEARCH("MUY BAJO",K4)))</formula>
    </cfRule>
  </conditionalFormatting>
  <conditionalFormatting sqref="M72:M78">
    <cfRule type="containsText" dxfId="814" priority="396" operator="containsText" text="MUY BAJO">
      <formula>NOT(ISERROR(SEARCH("MUY BAJO",M72)))</formula>
    </cfRule>
    <cfRule type="containsText" dxfId="813" priority="397" operator="containsText" text="MUY ALTO">
      <formula>NOT(ISERROR(SEARCH("MUY ALTO",M72)))</formula>
    </cfRule>
    <cfRule type="containsText" dxfId="812" priority="398" operator="containsText" text="ALTO">
      <formula>NOT(ISERROR(SEARCH("ALTO",M72)))</formula>
    </cfRule>
    <cfRule type="containsText" dxfId="811" priority="399" operator="containsText" text="MEDIO">
      <formula>NOT(ISERROR(SEARCH("MEDIO",M72)))</formula>
    </cfRule>
    <cfRule type="containsText" dxfId="810" priority="400" operator="containsText" text="BAJO">
      <formula>NOT(ISERROR(SEARCH("BAJO",M72)))</formula>
    </cfRule>
  </conditionalFormatting>
  <conditionalFormatting sqref="M97:M102">
    <cfRule type="containsText" dxfId="809" priority="306" operator="containsText" text="MUY BAJO">
      <formula>NOT(ISERROR(SEARCH("MUY BAJO",M97)))</formula>
    </cfRule>
    <cfRule type="containsText" dxfId="808" priority="307" operator="containsText" text="MUY ALTO">
      <formula>NOT(ISERROR(SEARCH("MUY ALTO",M97)))</formula>
    </cfRule>
    <cfRule type="containsText" dxfId="807" priority="308" operator="containsText" text="ALTO">
      <formula>NOT(ISERROR(SEARCH("ALTO",M97)))</formula>
    </cfRule>
    <cfRule type="containsText" dxfId="806" priority="309" operator="containsText" text="MEDIO">
      <formula>NOT(ISERROR(SEARCH("MEDIO",M97)))</formula>
    </cfRule>
    <cfRule type="containsText" dxfId="805" priority="310" operator="containsText" text="BAJO">
      <formula>NOT(ISERROR(SEARCH("BAJO",M97)))</formula>
    </cfRule>
  </conditionalFormatting>
  <conditionalFormatting sqref="M104:M107">
    <cfRule type="containsText" dxfId="804" priority="296" operator="containsText" text="MUY BAJO">
      <formula>NOT(ISERROR(SEARCH("MUY BAJO",M104)))</formula>
    </cfRule>
    <cfRule type="containsText" dxfId="803" priority="297" operator="containsText" text="MUY ALTO">
      <formula>NOT(ISERROR(SEARCH("MUY ALTO",M104)))</formula>
    </cfRule>
    <cfRule type="containsText" dxfId="802" priority="298" operator="containsText" text="ALTO">
      <formula>NOT(ISERROR(SEARCH("ALTO",M104)))</formula>
    </cfRule>
    <cfRule type="containsText" dxfId="801" priority="299" operator="containsText" text="MEDIO">
      <formula>NOT(ISERROR(SEARCH("MEDIO",M104)))</formula>
    </cfRule>
    <cfRule type="containsText" dxfId="800" priority="300" operator="containsText" text="BAJO">
      <formula>NOT(ISERROR(SEARCH("BAJO",M104)))</formula>
    </cfRule>
  </conditionalFormatting>
  <conditionalFormatting sqref="M112:M140">
    <cfRule type="containsText" dxfId="799" priority="286" operator="containsText" text="MUY BAJO">
      <formula>NOT(ISERROR(SEARCH("MUY BAJO",M112)))</formula>
    </cfRule>
    <cfRule type="containsText" dxfId="798" priority="287" operator="containsText" text="MUY ALTO">
      <formula>NOT(ISERROR(SEARCH("MUY ALTO",M112)))</formula>
    </cfRule>
    <cfRule type="containsText" dxfId="797" priority="288" operator="containsText" text="ALTO">
      <formula>NOT(ISERROR(SEARCH("ALTO",M112)))</formula>
    </cfRule>
    <cfRule type="containsText" dxfId="796" priority="289" operator="containsText" text="MEDIO">
      <formula>NOT(ISERROR(SEARCH("MEDIO",M112)))</formula>
    </cfRule>
    <cfRule type="containsText" dxfId="795" priority="290" operator="containsText" text="BAJO">
      <formula>NOT(ISERROR(SEARCH("BAJO",M112)))</formula>
    </cfRule>
  </conditionalFormatting>
  <conditionalFormatting sqref="M145:M156">
    <cfRule type="containsText" dxfId="794" priority="226" operator="containsText" text="MUY BAJO">
      <formula>NOT(ISERROR(SEARCH("MUY BAJO",M145)))</formula>
    </cfRule>
    <cfRule type="containsText" dxfId="793" priority="227" operator="containsText" text="MUY ALTO">
      <formula>NOT(ISERROR(SEARCH("MUY ALTO",M145)))</formula>
    </cfRule>
    <cfRule type="containsText" dxfId="792" priority="228" operator="containsText" text="ALTO">
      <formula>NOT(ISERROR(SEARCH("ALTO",M145)))</formula>
    </cfRule>
    <cfRule type="containsText" dxfId="791" priority="229" operator="containsText" text="MEDIO">
      <formula>NOT(ISERROR(SEARCH("MEDIO",M145)))</formula>
    </cfRule>
    <cfRule type="containsText" dxfId="790" priority="230" operator="containsText" text="BAJO">
      <formula>NOT(ISERROR(SEARCH("BAJO",M145)))</formula>
    </cfRule>
  </conditionalFormatting>
  <conditionalFormatting sqref="M158:M161">
    <cfRule type="containsText" dxfId="789" priority="216" operator="containsText" text="MUY BAJO">
      <formula>NOT(ISERROR(SEARCH("MUY BAJO",M158)))</formula>
    </cfRule>
    <cfRule type="containsText" dxfId="788" priority="217" operator="containsText" text="MUY ALTO">
      <formula>NOT(ISERROR(SEARCH("MUY ALTO",M158)))</formula>
    </cfRule>
    <cfRule type="containsText" dxfId="787" priority="218" operator="containsText" text="ALTO">
      <formula>NOT(ISERROR(SEARCH("ALTO",M158)))</formula>
    </cfRule>
    <cfRule type="containsText" dxfId="786" priority="219" operator="containsText" text="MEDIO">
      <formula>NOT(ISERROR(SEARCH("MEDIO",M158)))</formula>
    </cfRule>
    <cfRule type="containsText" dxfId="785" priority="220" operator="containsText" text="BAJO">
      <formula>NOT(ISERROR(SEARCH("BAJO",M158)))</formula>
    </cfRule>
  </conditionalFormatting>
  <conditionalFormatting sqref="M166">
    <cfRule type="containsText" dxfId="784" priority="206" operator="containsText" text="MUY BAJO">
      <formula>NOT(ISERROR(SEARCH("MUY BAJO",M166)))</formula>
    </cfRule>
    <cfRule type="containsText" dxfId="783" priority="207" operator="containsText" text="MUY ALTO">
      <formula>NOT(ISERROR(SEARCH("MUY ALTO",M166)))</formula>
    </cfRule>
    <cfRule type="containsText" dxfId="782" priority="208" operator="containsText" text="ALTO">
      <formula>NOT(ISERROR(SEARCH("ALTO",M166)))</formula>
    </cfRule>
    <cfRule type="containsText" dxfId="781" priority="209" operator="containsText" text="MEDIO">
      <formula>NOT(ISERROR(SEARCH("MEDIO",M166)))</formula>
    </cfRule>
    <cfRule type="containsText" dxfId="780" priority="210" operator="containsText" text="BAJO">
      <formula>NOT(ISERROR(SEARCH("BAJO",M166)))</formula>
    </cfRule>
  </conditionalFormatting>
  <conditionalFormatting sqref="M173">
    <cfRule type="containsText" dxfId="779" priority="386" operator="containsText" text="MUY BAJO">
      <formula>NOT(ISERROR(SEARCH("MUY BAJO",M173)))</formula>
    </cfRule>
    <cfRule type="containsText" dxfId="778" priority="387" operator="containsText" text="MUY ALTO">
      <formula>NOT(ISERROR(SEARCH("MUY ALTO",M173)))</formula>
    </cfRule>
    <cfRule type="containsText" dxfId="777" priority="388" operator="containsText" text="ALTO">
      <formula>NOT(ISERROR(SEARCH("ALTO",M173)))</formula>
    </cfRule>
    <cfRule type="containsText" dxfId="776" priority="389" operator="containsText" text="MEDIO">
      <formula>NOT(ISERROR(SEARCH("MEDIO",M173)))</formula>
    </cfRule>
    <cfRule type="containsText" dxfId="775" priority="390" operator="containsText" text="BAJO">
      <formula>NOT(ISERROR(SEARCH("BAJO",M173)))</formula>
    </cfRule>
  </conditionalFormatting>
  <conditionalFormatting sqref="M176:M182">
    <cfRule type="containsText" dxfId="774" priority="376" operator="containsText" text="MUY BAJO">
      <formula>NOT(ISERROR(SEARCH("MUY BAJO",M176)))</formula>
    </cfRule>
    <cfRule type="containsText" dxfId="773" priority="377" operator="containsText" text="MUY ALTO">
      <formula>NOT(ISERROR(SEARCH("MUY ALTO",M176)))</formula>
    </cfRule>
    <cfRule type="containsText" dxfId="772" priority="378" operator="containsText" text="ALTO">
      <formula>NOT(ISERROR(SEARCH("ALTO",M176)))</formula>
    </cfRule>
    <cfRule type="containsText" dxfId="771" priority="379" operator="containsText" text="MEDIO">
      <formula>NOT(ISERROR(SEARCH("MEDIO",M176)))</formula>
    </cfRule>
    <cfRule type="containsText" dxfId="770" priority="380" operator="containsText" text="BAJO">
      <formula>NOT(ISERROR(SEARCH("BAJO",M176)))</formula>
    </cfRule>
  </conditionalFormatting>
  <conditionalFormatting sqref="M187">
    <cfRule type="containsText" dxfId="769" priority="196" operator="containsText" text="MUY BAJO">
      <formula>NOT(ISERROR(SEARCH("MUY BAJO",M187)))</formula>
    </cfRule>
    <cfRule type="containsText" dxfId="768" priority="197" operator="containsText" text="MUY ALTO">
      <formula>NOT(ISERROR(SEARCH("MUY ALTO",M187)))</formula>
    </cfRule>
    <cfRule type="containsText" dxfId="767" priority="198" operator="containsText" text="ALTO">
      <formula>NOT(ISERROR(SEARCH("ALTO",M187)))</formula>
    </cfRule>
    <cfRule type="containsText" dxfId="766" priority="199" operator="containsText" text="MEDIO">
      <formula>NOT(ISERROR(SEARCH("MEDIO",M187)))</formula>
    </cfRule>
    <cfRule type="containsText" dxfId="765" priority="200" operator="containsText" text="BAJO">
      <formula>NOT(ISERROR(SEARCH("BAJO",M187)))</formula>
    </cfRule>
  </conditionalFormatting>
  <conditionalFormatting sqref="M192">
    <cfRule type="containsText" dxfId="764" priority="186" operator="containsText" text="MUY BAJO">
      <formula>NOT(ISERROR(SEARCH("MUY BAJO",M192)))</formula>
    </cfRule>
    <cfRule type="containsText" dxfId="763" priority="187" operator="containsText" text="MUY ALTO">
      <formula>NOT(ISERROR(SEARCH("MUY ALTO",M192)))</formula>
    </cfRule>
    <cfRule type="containsText" dxfId="762" priority="188" operator="containsText" text="ALTO">
      <formula>NOT(ISERROR(SEARCH("ALTO",M192)))</formula>
    </cfRule>
    <cfRule type="containsText" dxfId="761" priority="189" operator="containsText" text="MEDIO">
      <formula>NOT(ISERROR(SEARCH("MEDIO",M192)))</formula>
    </cfRule>
    <cfRule type="containsText" dxfId="760" priority="190" operator="containsText" text="BAJO">
      <formula>NOT(ISERROR(SEARCH("BAJO",M192)))</formula>
    </cfRule>
  </conditionalFormatting>
  <conditionalFormatting sqref="M202:M204">
    <cfRule type="containsText" dxfId="759" priority="366" operator="containsText" text="MUY BAJO">
      <formula>NOT(ISERROR(SEARCH("MUY BAJO",M202)))</formula>
    </cfRule>
    <cfRule type="containsText" dxfId="758" priority="367" operator="containsText" text="MUY ALTO">
      <formula>NOT(ISERROR(SEARCH("MUY ALTO",M202)))</formula>
    </cfRule>
    <cfRule type="containsText" dxfId="757" priority="368" operator="containsText" text="ALTO">
      <formula>NOT(ISERROR(SEARCH("ALTO",M202)))</formula>
    </cfRule>
    <cfRule type="containsText" dxfId="756" priority="369" operator="containsText" text="MEDIO">
      <formula>NOT(ISERROR(SEARCH("MEDIO",M202)))</formula>
    </cfRule>
    <cfRule type="containsText" dxfId="755" priority="370" operator="containsText" text="BAJO">
      <formula>NOT(ISERROR(SEARCH("BAJO",M202)))</formula>
    </cfRule>
  </conditionalFormatting>
  <conditionalFormatting sqref="M210:M215 M273:M275 M277">
    <cfRule type="containsText" dxfId="754" priority="356" operator="containsText" text="MUY BAJO">
      <formula>NOT(ISERROR(SEARCH("MUY BAJO",M210)))</formula>
    </cfRule>
    <cfRule type="containsText" dxfId="753" priority="357" operator="containsText" text="MUY ALTO">
      <formula>NOT(ISERROR(SEARCH("MUY ALTO",M210)))</formula>
    </cfRule>
    <cfRule type="containsText" dxfId="752" priority="358" operator="containsText" text="ALTO">
      <formula>NOT(ISERROR(SEARCH("ALTO",M210)))</formula>
    </cfRule>
    <cfRule type="containsText" dxfId="751" priority="359" operator="containsText" text="MEDIO">
      <formula>NOT(ISERROR(SEARCH("MEDIO",M210)))</formula>
    </cfRule>
    <cfRule type="containsText" dxfId="750" priority="360" operator="containsText" text="BAJO">
      <formula>NOT(ISERROR(SEARCH("BAJO",M210)))</formula>
    </cfRule>
  </conditionalFormatting>
  <conditionalFormatting sqref="M285:M286 M309">
    <cfRule type="containsText" dxfId="749" priority="346" operator="containsText" text="MUY BAJO">
      <formula>NOT(ISERROR(SEARCH("MUY BAJO",M285)))</formula>
    </cfRule>
    <cfRule type="containsText" dxfId="748" priority="347" operator="containsText" text="MUY ALTO">
      <formula>NOT(ISERROR(SEARCH("MUY ALTO",M285)))</formula>
    </cfRule>
    <cfRule type="containsText" dxfId="747" priority="348" operator="containsText" text="ALTO">
      <formula>NOT(ISERROR(SEARCH("ALTO",M285)))</formula>
    </cfRule>
    <cfRule type="containsText" dxfId="746" priority="349" operator="containsText" text="MEDIO">
      <formula>NOT(ISERROR(SEARCH("MEDIO",M285)))</formula>
    </cfRule>
    <cfRule type="containsText" dxfId="745" priority="350" operator="containsText" text="BAJO">
      <formula>NOT(ISERROR(SEARCH("BAJO",M285)))</formula>
    </cfRule>
  </conditionalFormatting>
  <conditionalFormatting sqref="M289">
    <cfRule type="containsText" dxfId="744" priority="276" operator="containsText" text="MUY BAJO">
      <formula>NOT(ISERROR(SEARCH("MUY BAJO",M289)))</formula>
    </cfRule>
    <cfRule type="containsText" dxfId="743" priority="277" operator="containsText" text="MUY ALTO">
      <formula>NOT(ISERROR(SEARCH("MUY ALTO",M289)))</formula>
    </cfRule>
    <cfRule type="containsText" dxfId="742" priority="278" operator="containsText" text="ALTO">
      <formula>NOT(ISERROR(SEARCH("ALTO",M289)))</formula>
    </cfRule>
    <cfRule type="containsText" dxfId="741" priority="279" operator="containsText" text="MEDIO">
      <formula>NOT(ISERROR(SEARCH("MEDIO",M289)))</formula>
    </cfRule>
    <cfRule type="containsText" dxfId="740" priority="280" operator="containsText" text="BAJO">
      <formula>NOT(ISERROR(SEARCH("BAJO",M289)))</formula>
    </cfRule>
  </conditionalFormatting>
  <conditionalFormatting sqref="M327:M328 M341:M343">
    <cfRule type="containsText" dxfId="739" priority="336" operator="containsText" text="MUY BAJO">
      <formula>NOT(ISERROR(SEARCH("MUY BAJO",M327)))</formula>
    </cfRule>
    <cfRule type="containsText" dxfId="738" priority="337" operator="containsText" text="MUY ALTO">
      <formula>NOT(ISERROR(SEARCH("MUY ALTO",M327)))</formula>
    </cfRule>
    <cfRule type="containsText" dxfId="737" priority="338" operator="containsText" text="ALTO">
      <formula>NOT(ISERROR(SEARCH("ALTO",M327)))</formula>
    </cfRule>
    <cfRule type="containsText" dxfId="736" priority="339" operator="containsText" text="MEDIO">
      <formula>NOT(ISERROR(SEARCH("MEDIO",M327)))</formula>
    </cfRule>
    <cfRule type="containsText" dxfId="735" priority="340" operator="containsText" text="BAJO">
      <formula>NOT(ISERROR(SEARCH("BAJO",M327)))</formula>
    </cfRule>
  </conditionalFormatting>
  <conditionalFormatting sqref="M355:M356">
    <cfRule type="containsText" dxfId="734" priority="326" operator="containsText" text="MUY BAJO">
      <formula>NOT(ISERROR(SEARCH("MUY BAJO",M355)))</formula>
    </cfRule>
    <cfRule type="containsText" dxfId="733" priority="327" operator="containsText" text="MUY ALTO">
      <formula>NOT(ISERROR(SEARCH("MUY ALTO",M355)))</formula>
    </cfRule>
    <cfRule type="containsText" dxfId="732" priority="328" operator="containsText" text="ALTO">
      <formula>NOT(ISERROR(SEARCH("ALTO",M355)))</formula>
    </cfRule>
    <cfRule type="containsText" dxfId="731" priority="329" operator="containsText" text="MEDIO">
      <formula>NOT(ISERROR(SEARCH("MEDIO",M355)))</formula>
    </cfRule>
    <cfRule type="containsText" dxfId="730" priority="330" operator="containsText" text="BAJO">
      <formula>NOT(ISERROR(SEARCH("BAJO",M355)))</formula>
    </cfRule>
  </conditionalFormatting>
  <conditionalFormatting sqref="M368 M390">
    <cfRule type="containsText" dxfId="729" priority="266" operator="containsText" text="MUY BAJO">
      <formula>NOT(ISERROR(SEARCH("MUY BAJO",M368)))</formula>
    </cfRule>
    <cfRule type="containsText" dxfId="728" priority="267" operator="containsText" text="MUY ALTO">
      <formula>NOT(ISERROR(SEARCH("MUY ALTO",M368)))</formula>
    </cfRule>
    <cfRule type="containsText" dxfId="727" priority="268" operator="containsText" text="ALTO">
      <formula>NOT(ISERROR(SEARCH("ALTO",M368)))</formula>
    </cfRule>
    <cfRule type="containsText" dxfId="726" priority="269" operator="containsText" text="MEDIO">
      <formula>NOT(ISERROR(SEARCH("MEDIO",M368)))</formula>
    </cfRule>
    <cfRule type="containsText" dxfId="725" priority="270" operator="containsText" text="BAJO">
      <formula>NOT(ISERROR(SEARCH("BAJO",M368)))</formula>
    </cfRule>
  </conditionalFormatting>
  <conditionalFormatting sqref="M452 M500">
    <cfRule type="containsText" dxfId="724" priority="256" operator="containsText" text="MUY BAJO">
      <formula>NOT(ISERROR(SEARCH("MUY BAJO",M452)))</formula>
    </cfRule>
    <cfRule type="containsText" dxfId="723" priority="257" operator="containsText" text="MUY ALTO">
      <formula>NOT(ISERROR(SEARCH("MUY ALTO",M452)))</formula>
    </cfRule>
    <cfRule type="containsText" dxfId="722" priority="258" operator="containsText" text="ALTO">
      <formula>NOT(ISERROR(SEARCH("ALTO",M452)))</formula>
    </cfRule>
    <cfRule type="containsText" dxfId="721" priority="259" operator="containsText" text="MEDIO">
      <formula>NOT(ISERROR(SEARCH("MEDIO",M452)))</formula>
    </cfRule>
    <cfRule type="containsText" dxfId="720" priority="260" operator="containsText" text="BAJO">
      <formula>NOT(ISERROR(SEARCH("BAJO",M452)))</formula>
    </cfRule>
  </conditionalFormatting>
  <conditionalFormatting sqref="M517:M524">
    <cfRule type="containsText" dxfId="719" priority="246" operator="containsText" text="MUY BAJO">
      <formula>NOT(ISERROR(SEARCH("MUY BAJO",M517)))</formula>
    </cfRule>
    <cfRule type="containsText" dxfId="718" priority="247" operator="containsText" text="MUY ALTO">
      <formula>NOT(ISERROR(SEARCH("MUY ALTO",M517)))</formula>
    </cfRule>
    <cfRule type="containsText" dxfId="717" priority="248" operator="containsText" text="ALTO">
      <formula>NOT(ISERROR(SEARCH("ALTO",M517)))</formula>
    </cfRule>
    <cfRule type="containsText" dxfId="716" priority="249" operator="containsText" text="MEDIO">
      <formula>NOT(ISERROR(SEARCH("MEDIO",M517)))</formula>
    </cfRule>
    <cfRule type="containsText" dxfId="715" priority="250" operator="containsText" text="BAJO">
      <formula>NOT(ISERROR(SEARCH("BAJO",M517)))</formula>
    </cfRule>
  </conditionalFormatting>
  <conditionalFormatting sqref="M540:M547">
    <cfRule type="containsText" dxfId="714" priority="236" operator="containsText" text="MUY BAJO">
      <formula>NOT(ISERROR(SEARCH("MUY BAJO",M540)))</formula>
    </cfRule>
    <cfRule type="containsText" dxfId="713" priority="237" operator="containsText" text="MUY ALTO">
      <formula>NOT(ISERROR(SEARCH("MUY ALTO",M540)))</formula>
    </cfRule>
    <cfRule type="containsText" dxfId="712" priority="238" operator="containsText" text="ALTO">
      <formula>NOT(ISERROR(SEARCH("ALTO",M540)))</formula>
    </cfRule>
    <cfRule type="containsText" dxfId="711" priority="239" operator="containsText" text="MEDIO">
      <formula>NOT(ISERROR(SEARCH("MEDIO",M540)))</formula>
    </cfRule>
    <cfRule type="containsText" dxfId="710" priority="240" operator="containsText" text="BAJO">
      <formula>NOT(ISERROR(SEARCH("BAJO",M540)))</formula>
    </cfRule>
  </conditionalFormatting>
  <conditionalFormatting sqref="O4:O6">
    <cfRule type="containsText" dxfId="709" priority="311" operator="containsText" text="MUY BAJO">
      <formula>NOT(ISERROR(SEARCH("MUY BAJO",O4)))</formula>
    </cfRule>
    <cfRule type="containsText" dxfId="708" priority="312" operator="containsText" text="MUY ALTO">
      <formula>NOT(ISERROR(SEARCH("MUY ALTO",O4)))</formula>
    </cfRule>
    <cfRule type="containsText" dxfId="707" priority="313" operator="containsText" text="ALTO">
      <formula>NOT(ISERROR(SEARCH("ALTO",O4)))</formula>
    </cfRule>
    <cfRule type="containsText" dxfId="706" priority="314" operator="containsText" text="MEDIO">
      <formula>NOT(ISERROR(SEARCH("MEDIO",O4)))</formula>
    </cfRule>
    <cfRule type="containsText" dxfId="705" priority="315" operator="containsText" text="BAJO">
      <formula>NOT(ISERROR(SEARCH("BAJO",O4)))</formula>
    </cfRule>
  </conditionalFormatting>
  <conditionalFormatting sqref="O72:O78">
    <cfRule type="containsText" dxfId="704" priority="391" operator="containsText" text="MUY BAJO">
      <formula>NOT(ISERROR(SEARCH("MUY BAJO",O72)))</formula>
    </cfRule>
    <cfRule type="containsText" dxfId="703" priority="392" operator="containsText" text="MUY ALTO">
      <formula>NOT(ISERROR(SEARCH("MUY ALTO",O72)))</formula>
    </cfRule>
    <cfRule type="containsText" dxfId="702" priority="393" operator="containsText" text="ALTO">
      <formula>NOT(ISERROR(SEARCH("ALTO",O72)))</formula>
    </cfRule>
    <cfRule type="containsText" dxfId="701" priority="394" operator="containsText" text="MEDIO">
      <formula>NOT(ISERROR(SEARCH("MEDIO",O72)))</formula>
    </cfRule>
    <cfRule type="containsText" dxfId="700" priority="395" operator="containsText" text="BAJO">
      <formula>NOT(ISERROR(SEARCH("BAJO",O72)))</formula>
    </cfRule>
  </conditionalFormatting>
  <conditionalFormatting sqref="O97:O102">
    <cfRule type="containsText" dxfId="699" priority="301" operator="containsText" text="MUY BAJO">
      <formula>NOT(ISERROR(SEARCH("MUY BAJO",O97)))</formula>
    </cfRule>
    <cfRule type="containsText" dxfId="698" priority="302" operator="containsText" text="MUY ALTO">
      <formula>NOT(ISERROR(SEARCH("MUY ALTO",O97)))</formula>
    </cfRule>
    <cfRule type="containsText" dxfId="697" priority="303" operator="containsText" text="ALTO">
      <formula>NOT(ISERROR(SEARCH("ALTO",O97)))</formula>
    </cfRule>
    <cfRule type="containsText" dxfId="696" priority="304" operator="containsText" text="MEDIO">
      <formula>NOT(ISERROR(SEARCH("MEDIO",O97)))</formula>
    </cfRule>
    <cfRule type="containsText" dxfId="695" priority="305" operator="containsText" text="BAJO">
      <formula>NOT(ISERROR(SEARCH("BAJO",O97)))</formula>
    </cfRule>
  </conditionalFormatting>
  <conditionalFormatting sqref="O104:O107">
    <cfRule type="containsText" dxfId="694" priority="291" operator="containsText" text="MUY BAJO">
      <formula>NOT(ISERROR(SEARCH("MUY BAJO",O104)))</formula>
    </cfRule>
    <cfRule type="containsText" dxfId="693" priority="292" operator="containsText" text="MUY ALTO">
      <formula>NOT(ISERROR(SEARCH("MUY ALTO",O104)))</formula>
    </cfRule>
    <cfRule type="containsText" dxfId="692" priority="293" operator="containsText" text="ALTO">
      <formula>NOT(ISERROR(SEARCH("ALTO",O104)))</formula>
    </cfRule>
    <cfRule type="containsText" dxfId="691" priority="294" operator="containsText" text="MEDIO">
      <formula>NOT(ISERROR(SEARCH("MEDIO",O104)))</formula>
    </cfRule>
    <cfRule type="containsText" dxfId="690" priority="295" operator="containsText" text="BAJO">
      <formula>NOT(ISERROR(SEARCH("BAJO",O104)))</formula>
    </cfRule>
  </conditionalFormatting>
  <conditionalFormatting sqref="O112:O140">
    <cfRule type="containsText" dxfId="689" priority="281" operator="containsText" text="MUY BAJO">
      <formula>NOT(ISERROR(SEARCH("MUY BAJO",O112)))</formula>
    </cfRule>
    <cfRule type="containsText" dxfId="688" priority="282" operator="containsText" text="MUY ALTO">
      <formula>NOT(ISERROR(SEARCH("MUY ALTO",O112)))</formula>
    </cfRule>
    <cfRule type="containsText" dxfId="687" priority="283" operator="containsText" text="ALTO">
      <formula>NOT(ISERROR(SEARCH("ALTO",O112)))</formula>
    </cfRule>
    <cfRule type="containsText" dxfId="686" priority="284" operator="containsText" text="MEDIO">
      <formula>NOT(ISERROR(SEARCH("MEDIO",O112)))</formula>
    </cfRule>
    <cfRule type="containsText" dxfId="685" priority="285" operator="containsText" text="BAJO">
      <formula>NOT(ISERROR(SEARCH("BAJO",O112)))</formula>
    </cfRule>
  </conditionalFormatting>
  <conditionalFormatting sqref="O145:O156">
    <cfRule type="containsText" dxfId="684" priority="221" operator="containsText" text="MUY BAJO">
      <formula>NOT(ISERROR(SEARCH("MUY BAJO",O145)))</formula>
    </cfRule>
    <cfRule type="containsText" dxfId="683" priority="222" operator="containsText" text="MUY ALTO">
      <formula>NOT(ISERROR(SEARCH("MUY ALTO",O145)))</formula>
    </cfRule>
    <cfRule type="containsText" dxfId="682" priority="223" operator="containsText" text="ALTO">
      <formula>NOT(ISERROR(SEARCH("ALTO",O145)))</formula>
    </cfRule>
    <cfRule type="containsText" dxfId="681" priority="224" operator="containsText" text="MEDIO">
      <formula>NOT(ISERROR(SEARCH("MEDIO",O145)))</formula>
    </cfRule>
    <cfRule type="containsText" dxfId="680" priority="225" operator="containsText" text="BAJO">
      <formula>NOT(ISERROR(SEARCH("BAJO",O145)))</formula>
    </cfRule>
  </conditionalFormatting>
  <conditionalFormatting sqref="O158:O161">
    <cfRule type="containsText" dxfId="679" priority="211" operator="containsText" text="MUY BAJO">
      <formula>NOT(ISERROR(SEARCH("MUY BAJO",O158)))</formula>
    </cfRule>
    <cfRule type="containsText" dxfId="678" priority="212" operator="containsText" text="MUY ALTO">
      <formula>NOT(ISERROR(SEARCH("MUY ALTO",O158)))</formula>
    </cfRule>
    <cfRule type="containsText" dxfId="677" priority="213" operator="containsText" text="ALTO">
      <formula>NOT(ISERROR(SEARCH("ALTO",O158)))</formula>
    </cfRule>
    <cfRule type="containsText" dxfId="676" priority="214" operator="containsText" text="MEDIO">
      <formula>NOT(ISERROR(SEARCH("MEDIO",O158)))</formula>
    </cfRule>
    <cfRule type="containsText" dxfId="675" priority="215" operator="containsText" text="BAJO">
      <formula>NOT(ISERROR(SEARCH("BAJO",O158)))</formula>
    </cfRule>
  </conditionalFormatting>
  <conditionalFormatting sqref="O166">
    <cfRule type="containsText" dxfId="674" priority="201" operator="containsText" text="MUY BAJO">
      <formula>NOT(ISERROR(SEARCH("MUY BAJO",O166)))</formula>
    </cfRule>
    <cfRule type="containsText" dxfId="673" priority="202" operator="containsText" text="MUY ALTO">
      <formula>NOT(ISERROR(SEARCH("MUY ALTO",O166)))</formula>
    </cfRule>
    <cfRule type="containsText" dxfId="672" priority="203" operator="containsText" text="ALTO">
      <formula>NOT(ISERROR(SEARCH("ALTO",O166)))</formula>
    </cfRule>
    <cfRule type="containsText" dxfId="671" priority="204" operator="containsText" text="MEDIO">
      <formula>NOT(ISERROR(SEARCH("MEDIO",O166)))</formula>
    </cfRule>
    <cfRule type="containsText" dxfId="670" priority="205" operator="containsText" text="BAJO">
      <formula>NOT(ISERROR(SEARCH("BAJO",O166)))</formula>
    </cfRule>
  </conditionalFormatting>
  <conditionalFormatting sqref="O173">
    <cfRule type="containsText" dxfId="669" priority="381" operator="containsText" text="MUY BAJO">
      <formula>NOT(ISERROR(SEARCH("MUY BAJO",O173)))</formula>
    </cfRule>
    <cfRule type="containsText" dxfId="668" priority="382" operator="containsText" text="MUY ALTO">
      <formula>NOT(ISERROR(SEARCH("MUY ALTO",O173)))</formula>
    </cfRule>
    <cfRule type="containsText" dxfId="667" priority="383" operator="containsText" text="ALTO">
      <formula>NOT(ISERROR(SEARCH("ALTO",O173)))</formula>
    </cfRule>
    <cfRule type="containsText" dxfId="666" priority="384" operator="containsText" text="MEDIO">
      <formula>NOT(ISERROR(SEARCH("MEDIO",O173)))</formula>
    </cfRule>
    <cfRule type="containsText" dxfId="665" priority="385" operator="containsText" text="BAJO">
      <formula>NOT(ISERROR(SEARCH("BAJO",O173)))</formula>
    </cfRule>
  </conditionalFormatting>
  <conditionalFormatting sqref="O176:O182">
    <cfRule type="containsText" dxfId="664" priority="371" operator="containsText" text="MUY BAJO">
      <formula>NOT(ISERROR(SEARCH("MUY BAJO",O176)))</formula>
    </cfRule>
    <cfRule type="containsText" dxfId="663" priority="372" operator="containsText" text="MUY ALTO">
      <formula>NOT(ISERROR(SEARCH("MUY ALTO",O176)))</formula>
    </cfRule>
    <cfRule type="containsText" dxfId="662" priority="373" operator="containsText" text="ALTO">
      <formula>NOT(ISERROR(SEARCH("ALTO",O176)))</formula>
    </cfRule>
    <cfRule type="containsText" dxfId="661" priority="374" operator="containsText" text="MEDIO">
      <formula>NOT(ISERROR(SEARCH("MEDIO",O176)))</formula>
    </cfRule>
    <cfRule type="containsText" dxfId="660" priority="375" operator="containsText" text="BAJO">
      <formula>NOT(ISERROR(SEARCH("BAJO",O176)))</formula>
    </cfRule>
  </conditionalFormatting>
  <conditionalFormatting sqref="O187">
    <cfRule type="containsText" dxfId="659" priority="191" operator="containsText" text="MUY BAJO">
      <formula>NOT(ISERROR(SEARCH("MUY BAJO",O187)))</formula>
    </cfRule>
    <cfRule type="containsText" dxfId="658" priority="192" operator="containsText" text="MUY ALTO">
      <formula>NOT(ISERROR(SEARCH("MUY ALTO",O187)))</formula>
    </cfRule>
    <cfRule type="containsText" dxfId="657" priority="193" operator="containsText" text="ALTO">
      <formula>NOT(ISERROR(SEARCH("ALTO",O187)))</formula>
    </cfRule>
    <cfRule type="containsText" dxfId="656" priority="194" operator="containsText" text="MEDIO">
      <formula>NOT(ISERROR(SEARCH("MEDIO",O187)))</formula>
    </cfRule>
    <cfRule type="containsText" dxfId="655" priority="195" operator="containsText" text="BAJO">
      <formula>NOT(ISERROR(SEARCH("BAJO",O187)))</formula>
    </cfRule>
  </conditionalFormatting>
  <conditionalFormatting sqref="O192">
    <cfRule type="containsText" dxfId="654" priority="181" operator="containsText" text="MUY BAJO">
      <formula>NOT(ISERROR(SEARCH("MUY BAJO",O192)))</formula>
    </cfRule>
    <cfRule type="containsText" dxfId="653" priority="182" operator="containsText" text="MUY ALTO">
      <formula>NOT(ISERROR(SEARCH("MUY ALTO",O192)))</formula>
    </cfRule>
    <cfRule type="containsText" dxfId="652" priority="183" operator="containsText" text="ALTO">
      <formula>NOT(ISERROR(SEARCH("ALTO",O192)))</formula>
    </cfRule>
    <cfRule type="containsText" dxfId="651" priority="184" operator="containsText" text="MEDIO">
      <formula>NOT(ISERROR(SEARCH("MEDIO",O192)))</formula>
    </cfRule>
    <cfRule type="containsText" dxfId="650" priority="185" operator="containsText" text="BAJO">
      <formula>NOT(ISERROR(SEARCH("BAJO",O192)))</formula>
    </cfRule>
  </conditionalFormatting>
  <conditionalFormatting sqref="O202:O204">
    <cfRule type="containsText" dxfId="649" priority="361" operator="containsText" text="MUY BAJO">
      <formula>NOT(ISERROR(SEARCH("MUY BAJO",O202)))</formula>
    </cfRule>
    <cfRule type="containsText" dxfId="648" priority="362" operator="containsText" text="MUY ALTO">
      <formula>NOT(ISERROR(SEARCH("MUY ALTO",O202)))</formula>
    </cfRule>
    <cfRule type="containsText" dxfId="647" priority="363" operator="containsText" text="ALTO">
      <formula>NOT(ISERROR(SEARCH("ALTO",O202)))</formula>
    </cfRule>
    <cfRule type="containsText" dxfId="646" priority="364" operator="containsText" text="MEDIO">
      <formula>NOT(ISERROR(SEARCH("MEDIO",O202)))</formula>
    </cfRule>
    <cfRule type="containsText" dxfId="645" priority="365" operator="containsText" text="BAJO">
      <formula>NOT(ISERROR(SEARCH("BAJO",O202)))</formula>
    </cfRule>
  </conditionalFormatting>
  <conditionalFormatting sqref="O210:O215 O273:O275 O277">
    <cfRule type="containsText" dxfId="644" priority="351" operator="containsText" text="MUY BAJO">
      <formula>NOT(ISERROR(SEARCH("MUY BAJO",O210)))</formula>
    </cfRule>
    <cfRule type="containsText" dxfId="643" priority="352" operator="containsText" text="MUY ALTO">
      <formula>NOT(ISERROR(SEARCH("MUY ALTO",O210)))</formula>
    </cfRule>
    <cfRule type="containsText" dxfId="642" priority="353" operator="containsText" text="ALTO">
      <formula>NOT(ISERROR(SEARCH("ALTO",O210)))</formula>
    </cfRule>
    <cfRule type="containsText" dxfId="641" priority="354" operator="containsText" text="MEDIO">
      <formula>NOT(ISERROR(SEARCH("MEDIO",O210)))</formula>
    </cfRule>
    <cfRule type="containsText" dxfId="640" priority="355" operator="containsText" text="BAJO">
      <formula>NOT(ISERROR(SEARCH("BAJO",O210)))</formula>
    </cfRule>
  </conditionalFormatting>
  <conditionalFormatting sqref="O285:O286 O309">
    <cfRule type="containsText" dxfId="639" priority="341" operator="containsText" text="MUY BAJO">
      <formula>NOT(ISERROR(SEARCH("MUY BAJO",O285)))</formula>
    </cfRule>
    <cfRule type="containsText" dxfId="638" priority="342" operator="containsText" text="MUY ALTO">
      <formula>NOT(ISERROR(SEARCH("MUY ALTO",O285)))</formula>
    </cfRule>
    <cfRule type="containsText" dxfId="637" priority="343" operator="containsText" text="ALTO">
      <formula>NOT(ISERROR(SEARCH("ALTO",O285)))</formula>
    </cfRule>
    <cfRule type="containsText" dxfId="636" priority="344" operator="containsText" text="MEDIO">
      <formula>NOT(ISERROR(SEARCH("MEDIO",O285)))</formula>
    </cfRule>
    <cfRule type="containsText" dxfId="635" priority="345" operator="containsText" text="BAJO">
      <formula>NOT(ISERROR(SEARCH("BAJO",O285)))</formula>
    </cfRule>
  </conditionalFormatting>
  <conditionalFormatting sqref="O289">
    <cfRule type="containsText" dxfId="634" priority="271" operator="containsText" text="MUY BAJO">
      <formula>NOT(ISERROR(SEARCH("MUY BAJO",O289)))</formula>
    </cfRule>
    <cfRule type="containsText" dxfId="633" priority="272" operator="containsText" text="MUY ALTO">
      <formula>NOT(ISERROR(SEARCH("MUY ALTO",O289)))</formula>
    </cfRule>
    <cfRule type="containsText" dxfId="632" priority="273" operator="containsText" text="ALTO">
      <formula>NOT(ISERROR(SEARCH("ALTO",O289)))</formula>
    </cfRule>
    <cfRule type="containsText" dxfId="631" priority="274" operator="containsText" text="MEDIO">
      <formula>NOT(ISERROR(SEARCH("MEDIO",O289)))</formula>
    </cfRule>
    <cfRule type="containsText" dxfId="630" priority="275" operator="containsText" text="BAJO">
      <formula>NOT(ISERROR(SEARCH("BAJO",O289)))</formula>
    </cfRule>
  </conditionalFormatting>
  <conditionalFormatting sqref="O327:O328 O341:O343">
    <cfRule type="containsText" dxfId="629" priority="331" operator="containsText" text="MUY BAJO">
      <formula>NOT(ISERROR(SEARCH("MUY BAJO",O327)))</formula>
    </cfRule>
    <cfRule type="containsText" dxfId="628" priority="332" operator="containsText" text="MUY ALTO">
      <formula>NOT(ISERROR(SEARCH("MUY ALTO",O327)))</formula>
    </cfRule>
    <cfRule type="containsText" dxfId="627" priority="333" operator="containsText" text="ALTO">
      <formula>NOT(ISERROR(SEARCH("ALTO",O327)))</formula>
    </cfRule>
    <cfRule type="containsText" dxfId="626" priority="334" operator="containsText" text="MEDIO">
      <formula>NOT(ISERROR(SEARCH("MEDIO",O327)))</formula>
    </cfRule>
    <cfRule type="containsText" dxfId="625" priority="335" operator="containsText" text="BAJO">
      <formula>NOT(ISERROR(SEARCH("BAJO",O327)))</formula>
    </cfRule>
  </conditionalFormatting>
  <conditionalFormatting sqref="O355:O356">
    <cfRule type="containsText" dxfId="624" priority="321" operator="containsText" text="MUY BAJO">
      <formula>NOT(ISERROR(SEARCH("MUY BAJO",O355)))</formula>
    </cfRule>
    <cfRule type="containsText" dxfId="623" priority="322" operator="containsText" text="MUY ALTO">
      <formula>NOT(ISERROR(SEARCH("MUY ALTO",O355)))</formula>
    </cfRule>
    <cfRule type="containsText" dxfId="622" priority="323" operator="containsText" text="ALTO">
      <formula>NOT(ISERROR(SEARCH("ALTO",O355)))</formula>
    </cfRule>
    <cfRule type="containsText" dxfId="621" priority="324" operator="containsText" text="MEDIO">
      <formula>NOT(ISERROR(SEARCH("MEDIO",O355)))</formula>
    </cfRule>
    <cfRule type="containsText" dxfId="620" priority="325" operator="containsText" text="BAJO">
      <formula>NOT(ISERROR(SEARCH("BAJO",O355)))</formula>
    </cfRule>
  </conditionalFormatting>
  <conditionalFormatting sqref="O368 O390">
    <cfRule type="containsText" dxfId="619" priority="261" operator="containsText" text="MUY BAJO">
      <formula>NOT(ISERROR(SEARCH("MUY BAJO",O368)))</formula>
    </cfRule>
    <cfRule type="containsText" dxfId="618" priority="262" operator="containsText" text="MUY ALTO">
      <formula>NOT(ISERROR(SEARCH("MUY ALTO",O368)))</formula>
    </cfRule>
    <cfRule type="containsText" dxfId="617" priority="263" operator="containsText" text="ALTO">
      <formula>NOT(ISERROR(SEARCH("ALTO",O368)))</formula>
    </cfRule>
    <cfRule type="containsText" dxfId="616" priority="264" operator="containsText" text="MEDIO">
      <formula>NOT(ISERROR(SEARCH("MEDIO",O368)))</formula>
    </cfRule>
    <cfRule type="containsText" dxfId="615" priority="265" operator="containsText" text="BAJO">
      <formula>NOT(ISERROR(SEARCH("BAJO",O368)))</formula>
    </cfRule>
  </conditionalFormatting>
  <conditionalFormatting sqref="O452 O500">
    <cfRule type="containsText" dxfId="614" priority="251" operator="containsText" text="MUY BAJO">
      <formula>NOT(ISERROR(SEARCH("MUY BAJO",O452)))</formula>
    </cfRule>
    <cfRule type="containsText" dxfId="613" priority="252" operator="containsText" text="MUY ALTO">
      <formula>NOT(ISERROR(SEARCH("MUY ALTO",O452)))</formula>
    </cfRule>
    <cfRule type="containsText" dxfId="612" priority="253" operator="containsText" text="ALTO">
      <formula>NOT(ISERROR(SEARCH("ALTO",O452)))</formula>
    </cfRule>
    <cfRule type="containsText" dxfId="611" priority="254" operator="containsText" text="MEDIO">
      <formula>NOT(ISERROR(SEARCH("MEDIO",O452)))</formula>
    </cfRule>
    <cfRule type="containsText" dxfId="610" priority="255" operator="containsText" text="BAJO">
      <formula>NOT(ISERROR(SEARCH("BAJO",O452)))</formula>
    </cfRule>
  </conditionalFormatting>
  <conditionalFormatting sqref="O517:O524">
    <cfRule type="containsText" dxfId="609" priority="241" operator="containsText" text="MUY BAJO">
      <formula>NOT(ISERROR(SEARCH("MUY BAJO",O517)))</formula>
    </cfRule>
    <cfRule type="containsText" dxfId="608" priority="242" operator="containsText" text="MUY ALTO">
      <formula>NOT(ISERROR(SEARCH("MUY ALTO",O517)))</formula>
    </cfRule>
    <cfRule type="containsText" dxfId="607" priority="243" operator="containsText" text="ALTO">
      <formula>NOT(ISERROR(SEARCH("ALTO",O517)))</formula>
    </cfRule>
    <cfRule type="containsText" dxfId="606" priority="244" operator="containsText" text="MEDIO">
      <formula>NOT(ISERROR(SEARCH("MEDIO",O517)))</formula>
    </cfRule>
    <cfRule type="containsText" dxfId="605" priority="245" operator="containsText" text="BAJO">
      <formula>NOT(ISERROR(SEARCH("BAJO",O517)))</formula>
    </cfRule>
  </conditionalFormatting>
  <conditionalFormatting sqref="O540:O547">
    <cfRule type="containsText" dxfId="604" priority="231" operator="containsText" text="MUY BAJO">
      <formula>NOT(ISERROR(SEARCH("MUY BAJO",O540)))</formula>
    </cfRule>
    <cfRule type="containsText" dxfId="603" priority="232" operator="containsText" text="MUY ALTO">
      <formula>NOT(ISERROR(SEARCH("MUY ALTO",O540)))</formula>
    </cfRule>
    <cfRule type="containsText" dxfId="602" priority="233" operator="containsText" text="ALTO">
      <formula>NOT(ISERROR(SEARCH("ALTO",O540)))</formula>
    </cfRule>
    <cfRule type="containsText" dxfId="601" priority="234" operator="containsText" text="MEDIO">
      <formula>NOT(ISERROR(SEARCH("MEDIO",O540)))</formula>
    </cfRule>
    <cfRule type="containsText" dxfId="600" priority="235" operator="containsText" text="BAJO">
      <formula>NOT(ISERROR(SEARCH("BAJO",O540)))</formula>
    </cfRule>
  </conditionalFormatting>
  <conditionalFormatting sqref="L4:L5">
    <cfRule type="containsText" dxfId="599" priority="177" operator="containsText" text="MUY ALTO">
      <formula>NOT(ISERROR(SEARCH("MUY ALTO",L4)))</formula>
    </cfRule>
    <cfRule type="containsText" dxfId="598" priority="178" operator="containsText" text="ALTO">
      <formula>NOT(ISERROR(SEARCH("ALTO",L4)))</formula>
    </cfRule>
    <cfRule type="containsText" dxfId="597" priority="179" operator="containsText" text="MEDIO">
      <formula>NOT(ISERROR(SEARCH("MEDIO",L4)))</formula>
    </cfRule>
    <cfRule type="containsText" dxfId="596" priority="180" operator="containsText" text="BAJO">
      <formula>NOT(ISERROR(SEARCH("BAJO",L4)))</formula>
    </cfRule>
  </conditionalFormatting>
  <conditionalFormatting sqref="L4:L5">
    <cfRule type="containsText" dxfId="595" priority="171" operator="containsText" text="MUY BAJO">
      <formula>NOT(ISERROR(SEARCH("MUY BAJO",L4)))</formula>
    </cfRule>
    <cfRule type="containsText" dxfId="594" priority="172" operator="containsText" text="MUY ALTO">
      <formula>NOT(ISERROR(SEARCH("MUY ALTO",L4)))</formula>
    </cfRule>
    <cfRule type="containsText" dxfId="593" priority="173" operator="containsText" text="ALTO">
      <formula>NOT(ISERROR(SEARCH("ALTO",L4)))</formula>
    </cfRule>
    <cfRule type="containsText" dxfId="592" priority="174" operator="containsText" text="MEDIO">
      <formula>NOT(ISERROR(SEARCH("MEDIO",L4)))</formula>
    </cfRule>
    <cfRule type="containsText" dxfId="591" priority="175" operator="containsText" text="BAJO">
      <formula>NOT(ISERROR(SEARCH("BAJO",L4)))</formula>
    </cfRule>
  </conditionalFormatting>
  <conditionalFormatting sqref="L4:L5">
    <cfRule type="containsText" dxfId="590" priority="176" operator="containsText" text="MUY BAJO">
      <formula>NOT(ISERROR(SEARCH("MUY BAJO",L4)))</formula>
    </cfRule>
  </conditionalFormatting>
  <conditionalFormatting sqref="N4:N5">
    <cfRule type="containsText" dxfId="589" priority="167" operator="containsText" text="MUY ALTO">
      <formula>NOT(ISERROR(SEARCH("MUY ALTO",N4)))</formula>
    </cfRule>
    <cfRule type="containsText" dxfId="588" priority="168" operator="containsText" text="ALTO">
      <formula>NOT(ISERROR(SEARCH("ALTO",N4)))</formula>
    </cfRule>
    <cfRule type="containsText" dxfId="587" priority="169" operator="containsText" text="MEDIO">
      <formula>NOT(ISERROR(SEARCH("MEDIO",N4)))</formula>
    </cfRule>
    <cfRule type="containsText" dxfId="586" priority="170" operator="containsText" text="BAJO">
      <formula>NOT(ISERROR(SEARCH("BAJO",N4)))</formula>
    </cfRule>
  </conditionalFormatting>
  <conditionalFormatting sqref="N4:N5">
    <cfRule type="containsText" dxfId="585" priority="161" operator="containsText" text="MUY BAJO">
      <formula>NOT(ISERROR(SEARCH("MUY BAJO",N4)))</formula>
    </cfRule>
    <cfRule type="containsText" dxfId="584" priority="162" operator="containsText" text="MUY ALTO">
      <formula>NOT(ISERROR(SEARCH("MUY ALTO",N4)))</formula>
    </cfRule>
    <cfRule type="containsText" dxfId="583" priority="163" operator="containsText" text="ALTO">
      <formula>NOT(ISERROR(SEARCH("ALTO",N4)))</formula>
    </cfRule>
    <cfRule type="containsText" dxfId="582" priority="164" operator="containsText" text="MEDIO">
      <formula>NOT(ISERROR(SEARCH("MEDIO",N4)))</formula>
    </cfRule>
    <cfRule type="containsText" dxfId="581" priority="165" operator="containsText" text="BAJO">
      <formula>NOT(ISERROR(SEARCH("BAJO",N4)))</formula>
    </cfRule>
  </conditionalFormatting>
  <conditionalFormatting sqref="N4:N5">
    <cfRule type="containsText" dxfId="580" priority="166" operator="containsText" text="MUY BAJO">
      <formula>NOT(ISERROR(SEARCH("MUY BAJO",N4)))</formula>
    </cfRule>
  </conditionalFormatting>
  <conditionalFormatting sqref="P4:U5">
    <cfRule type="containsText" dxfId="579" priority="157" operator="containsText" text="MUY ALTO">
      <formula>NOT(ISERROR(SEARCH("MUY ALTO",P4)))</formula>
    </cfRule>
    <cfRule type="containsText" dxfId="578" priority="158" operator="containsText" text="ALTO">
      <formula>NOT(ISERROR(SEARCH("ALTO",P4)))</formula>
    </cfRule>
    <cfRule type="containsText" dxfId="577" priority="159" operator="containsText" text="MEDIO">
      <formula>NOT(ISERROR(SEARCH("MEDIO",P4)))</formula>
    </cfRule>
    <cfRule type="containsText" dxfId="576" priority="160" operator="containsText" text="BAJO">
      <formula>NOT(ISERROR(SEARCH("BAJO",P4)))</formula>
    </cfRule>
  </conditionalFormatting>
  <conditionalFormatting sqref="P4:U5">
    <cfRule type="containsText" dxfId="575" priority="156" operator="containsText" text="MUY BAJO">
      <formula>NOT(ISERROR(SEARCH("MUY BAJO",P4)))</formula>
    </cfRule>
  </conditionalFormatting>
  <conditionalFormatting sqref="P4:U5">
    <cfRule type="containsText" dxfId="574" priority="151" operator="containsText" text="MUY BAJO">
      <formula>NOT(ISERROR(SEARCH("MUY BAJO",P4)))</formula>
    </cfRule>
    <cfRule type="containsText" dxfId="573" priority="152" operator="containsText" text="MUY ALTO">
      <formula>NOT(ISERROR(SEARCH("MUY ALTO",P4)))</formula>
    </cfRule>
    <cfRule type="containsText" dxfId="572" priority="153" operator="containsText" text="ALTO">
      <formula>NOT(ISERROR(SEARCH("ALTO",P4)))</formula>
    </cfRule>
    <cfRule type="containsText" dxfId="571" priority="154" operator="containsText" text="MEDIO">
      <formula>NOT(ISERROR(SEARCH("MEDIO",P4)))</formula>
    </cfRule>
    <cfRule type="containsText" dxfId="570" priority="155" operator="containsText" text="BAJO">
      <formula>NOT(ISERROR(SEARCH("BAJO",P4)))</formula>
    </cfRule>
  </conditionalFormatting>
  <conditionalFormatting sqref="L12:L13">
    <cfRule type="containsText" dxfId="569" priority="147" operator="containsText" text="MUY ALTO">
      <formula>NOT(ISERROR(SEARCH("MUY ALTO",L12)))</formula>
    </cfRule>
    <cfRule type="containsText" dxfId="568" priority="148" operator="containsText" text="ALTO">
      <formula>NOT(ISERROR(SEARCH("ALTO",L12)))</formula>
    </cfRule>
    <cfRule type="containsText" dxfId="567" priority="149" operator="containsText" text="MEDIO">
      <formula>NOT(ISERROR(SEARCH("MEDIO",L12)))</formula>
    </cfRule>
    <cfRule type="containsText" dxfId="566" priority="150" operator="containsText" text="BAJO">
      <formula>NOT(ISERROR(SEARCH("BAJO",L12)))</formula>
    </cfRule>
  </conditionalFormatting>
  <conditionalFormatting sqref="L12:L13">
    <cfRule type="containsText" dxfId="565" priority="146" operator="containsText" text="MUY BAJO">
      <formula>NOT(ISERROR(SEARCH("MUY BAJO",L12)))</formula>
    </cfRule>
  </conditionalFormatting>
  <conditionalFormatting sqref="N12:N13">
    <cfRule type="containsText" dxfId="564" priority="142" operator="containsText" text="MUY ALTO">
      <formula>NOT(ISERROR(SEARCH("MUY ALTO",N12)))</formula>
    </cfRule>
    <cfRule type="containsText" dxfId="563" priority="143" operator="containsText" text="ALTO">
      <formula>NOT(ISERROR(SEARCH("ALTO",N12)))</formula>
    </cfRule>
    <cfRule type="containsText" dxfId="562" priority="144" operator="containsText" text="MEDIO">
      <formula>NOT(ISERROR(SEARCH("MEDIO",N12)))</formula>
    </cfRule>
    <cfRule type="containsText" dxfId="561" priority="145" operator="containsText" text="BAJO">
      <formula>NOT(ISERROR(SEARCH("BAJO",N12)))</formula>
    </cfRule>
  </conditionalFormatting>
  <conditionalFormatting sqref="N12:N13">
    <cfRule type="containsText" dxfId="560" priority="141" operator="containsText" text="MUY BAJO">
      <formula>NOT(ISERROR(SEARCH("MUY BAJO",N12)))</formula>
    </cfRule>
  </conditionalFormatting>
  <conditionalFormatting sqref="L16:L18">
    <cfRule type="containsText" dxfId="559" priority="137" operator="containsText" text="MUY ALTO">
      <formula>NOT(ISERROR(SEARCH("MUY ALTO",L16)))</formula>
    </cfRule>
    <cfRule type="containsText" dxfId="558" priority="138" operator="containsText" text="ALTO">
      <formula>NOT(ISERROR(SEARCH("ALTO",L16)))</formula>
    </cfRule>
    <cfRule type="containsText" dxfId="557" priority="139" operator="containsText" text="MEDIO">
      <formula>NOT(ISERROR(SEARCH("MEDIO",L16)))</formula>
    </cfRule>
    <cfRule type="containsText" dxfId="556" priority="140" operator="containsText" text="BAJO">
      <formula>NOT(ISERROR(SEARCH("BAJO",L16)))</formula>
    </cfRule>
  </conditionalFormatting>
  <conditionalFormatting sqref="L16:L18">
    <cfRule type="containsText" dxfId="555" priority="136" operator="containsText" text="MUY BAJO">
      <formula>NOT(ISERROR(SEARCH("MUY BAJO",L16)))</formula>
    </cfRule>
  </conditionalFormatting>
  <conditionalFormatting sqref="N16:N18">
    <cfRule type="containsText" dxfId="554" priority="132" operator="containsText" text="MUY ALTO">
      <formula>NOT(ISERROR(SEARCH("MUY ALTO",N16)))</formula>
    </cfRule>
    <cfRule type="containsText" dxfId="553" priority="133" operator="containsText" text="ALTO">
      <formula>NOT(ISERROR(SEARCH("ALTO",N16)))</formula>
    </cfRule>
    <cfRule type="containsText" dxfId="552" priority="134" operator="containsText" text="MEDIO">
      <formula>NOT(ISERROR(SEARCH("MEDIO",N16)))</formula>
    </cfRule>
    <cfRule type="containsText" dxfId="551" priority="135" operator="containsText" text="BAJO">
      <formula>NOT(ISERROR(SEARCH("BAJO",N16)))</formula>
    </cfRule>
  </conditionalFormatting>
  <conditionalFormatting sqref="N16:N18">
    <cfRule type="containsText" dxfId="550" priority="131" operator="containsText" text="MUY BAJO">
      <formula>NOT(ISERROR(SEARCH("MUY BAJO",N16)))</formula>
    </cfRule>
  </conditionalFormatting>
  <conditionalFormatting sqref="L21:L26">
    <cfRule type="containsText" dxfId="549" priority="127" operator="containsText" text="MUY ALTO">
      <formula>NOT(ISERROR(SEARCH("MUY ALTO",L21)))</formula>
    </cfRule>
    <cfRule type="containsText" dxfId="548" priority="128" operator="containsText" text="ALTO">
      <formula>NOT(ISERROR(SEARCH("ALTO",L21)))</formula>
    </cfRule>
    <cfRule type="containsText" dxfId="547" priority="129" operator="containsText" text="MEDIO">
      <formula>NOT(ISERROR(SEARCH("MEDIO",L21)))</formula>
    </cfRule>
    <cfRule type="containsText" dxfId="546" priority="130" operator="containsText" text="BAJO">
      <formula>NOT(ISERROR(SEARCH("BAJO",L21)))</formula>
    </cfRule>
  </conditionalFormatting>
  <conditionalFormatting sqref="L21:L26">
    <cfRule type="containsText" dxfId="545" priority="126" operator="containsText" text="MUY BAJO">
      <formula>NOT(ISERROR(SEARCH("MUY BAJO",L21)))</formula>
    </cfRule>
  </conditionalFormatting>
  <conditionalFormatting sqref="N21:N26">
    <cfRule type="containsText" dxfId="544" priority="122" operator="containsText" text="MUY ALTO">
      <formula>NOT(ISERROR(SEARCH("MUY ALTO",N21)))</formula>
    </cfRule>
    <cfRule type="containsText" dxfId="543" priority="123" operator="containsText" text="ALTO">
      <formula>NOT(ISERROR(SEARCH("ALTO",N21)))</formula>
    </cfRule>
    <cfRule type="containsText" dxfId="542" priority="124" operator="containsText" text="MEDIO">
      <formula>NOT(ISERROR(SEARCH("MEDIO",N21)))</formula>
    </cfRule>
    <cfRule type="containsText" dxfId="541" priority="125" operator="containsText" text="BAJO">
      <formula>NOT(ISERROR(SEARCH("BAJO",N21)))</formula>
    </cfRule>
  </conditionalFormatting>
  <conditionalFormatting sqref="N21:N26">
    <cfRule type="containsText" dxfId="540" priority="121" operator="containsText" text="MUY BAJO">
      <formula>NOT(ISERROR(SEARCH("MUY BAJO",N21)))</formula>
    </cfRule>
  </conditionalFormatting>
  <conditionalFormatting sqref="L29">
    <cfRule type="containsText" dxfId="539" priority="117" operator="containsText" text="MUY ALTO">
      <formula>NOT(ISERROR(SEARCH("MUY ALTO",L29)))</formula>
    </cfRule>
    <cfRule type="containsText" dxfId="538" priority="118" operator="containsText" text="ALTO">
      <formula>NOT(ISERROR(SEARCH("ALTO",L29)))</formula>
    </cfRule>
    <cfRule type="containsText" dxfId="537" priority="119" operator="containsText" text="MEDIO">
      <formula>NOT(ISERROR(SEARCH("MEDIO",L29)))</formula>
    </cfRule>
    <cfRule type="containsText" dxfId="536" priority="120" operator="containsText" text="BAJO">
      <formula>NOT(ISERROR(SEARCH("BAJO",L29)))</formula>
    </cfRule>
  </conditionalFormatting>
  <conditionalFormatting sqref="L29">
    <cfRule type="containsText" dxfId="535" priority="116" operator="containsText" text="MUY BAJO">
      <formula>NOT(ISERROR(SEARCH("MUY BAJO",L29)))</formula>
    </cfRule>
  </conditionalFormatting>
  <conditionalFormatting sqref="N29">
    <cfRule type="containsText" dxfId="534" priority="112" operator="containsText" text="MUY ALTO">
      <formula>NOT(ISERROR(SEARCH("MUY ALTO",N29)))</formula>
    </cfRule>
    <cfRule type="containsText" dxfId="533" priority="113" operator="containsText" text="ALTO">
      <formula>NOT(ISERROR(SEARCH("ALTO",N29)))</formula>
    </cfRule>
    <cfRule type="containsText" dxfId="532" priority="114" operator="containsText" text="MEDIO">
      <formula>NOT(ISERROR(SEARCH("MEDIO",N29)))</formula>
    </cfRule>
    <cfRule type="containsText" dxfId="531" priority="115" operator="containsText" text="BAJO">
      <formula>NOT(ISERROR(SEARCH("BAJO",N29)))</formula>
    </cfRule>
  </conditionalFormatting>
  <conditionalFormatting sqref="N29">
    <cfRule type="containsText" dxfId="530" priority="111" operator="containsText" text="MUY BAJO">
      <formula>NOT(ISERROR(SEARCH("MUY BAJO",N29)))</formula>
    </cfRule>
  </conditionalFormatting>
  <conditionalFormatting sqref="P12:U12">
    <cfRule type="containsText" dxfId="529" priority="107" operator="containsText" text="MUY ALTO">
      <formula>NOT(ISERROR(SEARCH("MUY ALTO",P12)))</formula>
    </cfRule>
    <cfRule type="containsText" dxfId="528" priority="108" operator="containsText" text="ALTO">
      <formula>NOT(ISERROR(SEARCH("ALTO",P12)))</formula>
    </cfRule>
    <cfRule type="containsText" dxfId="527" priority="109" operator="containsText" text="MEDIO">
      <formula>NOT(ISERROR(SEARCH("MEDIO",P12)))</formula>
    </cfRule>
    <cfRule type="containsText" dxfId="526" priority="110" operator="containsText" text="BAJO">
      <formula>NOT(ISERROR(SEARCH("BAJO",P12)))</formula>
    </cfRule>
  </conditionalFormatting>
  <conditionalFormatting sqref="P12:U12">
    <cfRule type="containsText" dxfId="525" priority="106" operator="containsText" text="MUY BAJO">
      <formula>NOT(ISERROR(SEARCH("MUY BAJO",P12)))</formula>
    </cfRule>
  </conditionalFormatting>
  <conditionalFormatting sqref="P12:U12">
    <cfRule type="containsText" dxfId="524" priority="101" operator="containsText" text="MUY BAJO">
      <formula>NOT(ISERROR(SEARCH("MUY BAJO",P12)))</formula>
    </cfRule>
    <cfRule type="containsText" dxfId="523" priority="102" operator="containsText" text="MUY ALTO">
      <formula>NOT(ISERROR(SEARCH("MUY ALTO",P12)))</formula>
    </cfRule>
    <cfRule type="containsText" dxfId="522" priority="103" operator="containsText" text="ALTO">
      <formula>NOT(ISERROR(SEARCH("ALTO",P12)))</formula>
    </cfRule>
    <cfRule type="containsText" dxfId="521" priority="104" operator="containsText" text="MEDIO">
      <formula>NOT(ISERROR(SEARCH("MEDIO",P12)))</formula>
    </cfRule>
    <cfRule type="containsText" dxfId="520" priority="105" operator="containsText" text="BAJO">
      <formula>NOT(ISERROR(SEARCH("BAJO",P12)))</formula>
    </cfRule>
  </conditionalFormatting>
  <conditionalFormatting sqref="P16:U16">
    <cfRule type="containsText" dxfId="519" priority="97" operator="containsText" text="MUY ALTO">
      <formula>NOT(ISERROR(SEARCH("MUY ALTO",P16)))</formula>
    </cfRule>
    <cfRule type="containsText" dxfId="518" priority="98" operator="containsText" text="ALTO">
      <formula>NOT(ISERROR(SEARCH("ALTO",P16)))</formula>
    </cfRule>
    <cfRule type="containsText" dxfId="517" priority="99" operator="containsText" text="MEDIO">
      <formula>NOT(ISERROR(SEARCH("MEDIO",P16)))</formula>
    </cfRule>
    <cfRule type="containsText" dxfId="516" priority="100" operator="containsText" text="BAJO">
      <formula>NOT(ISERROR(SEARCH("BAJO",P16)))</formula>
    </cfRule>
  </conditionalFormatting>
  <conditionalFormatting sqref="P16:U16">
    <cfRule type="containsText" dxfId="515" priority="96" operator="containsText" text="MUY BAJO">
      <formula>NOT(ISERROR(SEARCH("MUY BAJO",P16)))</formula>
    </cfRule>
  </conditionalFormatting>
  <conditionalFormatting sqref="P16:U16">
    <cfRule type="containsText" dxfId="514" priority="91" operator="containsText" text="MUY BAJO">
      <formula>NOT(ISERROR(SEARCH("MUY BAJO",P16)))</formula>
    </cfRule>
    <cfRule type="containsText" dxfId="513" priority="92" operator="containsText" text="MUY ALTO">
      <formula>NOT(ISERROR(SEARCH("MUY ALTO",P16)))</formula>
    </cfRule>
    <cfRule type="containsText" dxfId="512" priority="93" operator="containsText" text="ALTO">
      <formula>NOT(ISERROR(SEARCH("ALTO",P16)))</formula>
    </cfRule>
    <cfRule type="containsText" dxfId="511" priority="94" operator="containsText" text="MEDIO">
      <formula>NOT(ISERROR(SEARCH("MEDIO",P16)))</formula>
    </cfRule>
    <cfRule type="containsText" dxfId="510" priority="95" operator="containsText" text="BAJO">
      <formula>NOT(ISERROR(SEARCH("BAJO",P16)))</formula>
    </cfRule>
  </conditionalFormatting>
  <conditionalFormatting sqref="P18:U18">
    <cfRule type="containsText" dxfId="509" priority="87" operator="containsText" text="MUY ALTO">
      <formula>NOT(ISERROR(SEARCH("MUY ALTO",P18)))</formula>
    </cfRule>
    <cfRule type="containsText" dxfId="508" priority="88" operator="containsText" text="ALTO">
      <formula>NOT(ISERROR(SEARCH("ALTO",P18)))</formula>
    </cfRule>
    <cfRule type="containsText" dxfId="507" priority="89" operator="containsText" text="MEDIO">
      <formula>NOT(ISERROR(SEARCH("MEDIO",P18)))</formula>
    </cfRule>
    <cfRule type="containsText" dxfId="506" priority="90" operator="containsText" text="BAJO">
      <formula>NOT(ISERROR(SEARCH("BAJO",P18)))</formula>
    </cfRule>
  </conditionalFormatting>
  <conditionalFormatting sqref="P18:U18">
    <cfRule type="containsText" dxfId="505" priority="86" operator="containsText" text="MUY BAJO">
      <formula>NOT(ISERROR(SEARCH("MUY BAJO",P18)))</formula>
    </cfRule>
  </conditionalFormatting>
  <conditionalFormatting sqref="P18:U18">
    <cfRule type="containsText" dxfId="504" priority="81" operator="containsText" text="MUY BAJO">
      <formula>NOT(ISERROR(SEARCH("MUY BAJO",P18)))</formula>
    </cfRule>
    <cfRule type="containsText" dxfId="503" priority="82" operator="containsText" text="MUY ALTO">
      <formula>NOT(ISERROR(SEARCH("MUY ALTO",P18)))</formula>
    </cfRule>
    <cfRule type="containsText" dxfId="502" priority="83" operator="containsText" text="ALTO">
      <formula>NOT(ISERROR(SEARCH("ALTO",P18)))</formula>
    </cfRule>
    <cfRule type="containsText" dxfId="501" priority="84" operator="containsText" text="MEDIO">
      <formula>NOT(ISERROR(SEARCH("MEDIO",P18)))</formula>
    </cfRule>
    <cfRule type="containsText" dxfId="500" priority="85" operator="containsText" text="BAJO">
      <formula>NOT(ISERROR(SEARCH("BAJO",P18)))</formula>
    </cfRule>
  </conditionalFormatting>
  <conditionalFormatting sqref="P17:U17">
    <cfRule type="containsText" dxfId="499" priority="77" operator="containsText" text="MUY ALTO">
      <formula>NOT(ISERROR(SEARCH("MUY ALTO",P17)))</formula>
    </cfRule>
    <cfRule type="containsText" dxfId="498" priority="78" operator="containsText" text="ALTO">
      <formula>NOT(ISERROR(SEARCH("ALTO",P17)))</formula>
    </cfRule>
    <cfRule type="containsText" dxfId="497" priority="79" operator="containsText" text="MEDIO">
      <formula>NOT(ISERROR(SEARCH("MEDIO",P17)))</formula>
    </cfRule>
    <cfRule type="containsText" dxfId="496" priority="80" operator="containsText" text="BAJO">
      <formula>NOT(ISERROR(SEARCH("BAJO",P17)))</formula>
    </cfRule>
  </conditionalFormatting>
  <conditionalFormatting sqref="P17:U17">
    <cfRule type="containsText" dxfId="495" priority="76" operator="containsText" text="MUY BAJO">
      <formula>NOT(ISERROR(SEARCH("MUY BAJO",P17)))</formula>
    </cfRule>
  </conditionalFormatting>
  <conditionalFormatting sqref="P17:U17">
    <cfRule type="containsText" dxfId="494" priority="71" operator="containsText" text="MUY BAJO">
      <formula>NOT(ISERROR(SEARCH("MUY BAJO",P17)))</formula>
    </cfRule>
    <cfRule type="containsText" dxfId="493" priority="72" operator="containsText" text="MUY ALTO">
      <formula>NOT(ISERROR(SEARCH("MUY ALTO",P17)))</formula>
    </cfRule>
    <cfRule type="containsText" dxfId="492" priority="73" operator="containsText" text="ALTO">
      <formula>NOT(ISERROR(SEARCH("ALTO",P17)))</formula>
    </cfRule>
    <cfRule type="containsText" dxfId="491" priority="74" operator="containsText" text="MEDIO">
      <formula>NOT(ISERROR(SEARCH("MEDIO",P17)))</formula>
    </cfRule>
    <cfRule type="containsText" dxfId="490" priority="75" operator="containsText" text="BAJO">
      <formula>NOT(ISERROR(SEARCH("BAJO",P17)))</formula>
    </cfRule>
  </conditionalFormatting>
  <conditionalFormatting sqref="P21:U21">
    <cfRule type="containsText" dxfId="489" priority="67" operator="containsText" text="MUY ALTO">
      <formula>NOT(ISERROR(SEARCH("MUY ALTO",P21)))</formula>
    </cfRule>
    <cfRule type="containsText" dxfId="488" priority="68" operator="containsText" text="ALTO">
      <formula>NOT(ISERROR(SEARCH("ALTO",P21)))</formula>
    </cfRule>
    <cfRule type="containsText" dxfId="487" priority="69" operator="containsText" text="MEDIO">
      <formula>NOT(ISERROR(SEARCH("MEDIO",P21)))</formula>
    </cfRule>
    <cfRule type="containsText" dxfId="486" priority="70" operator="containsText" text="BAJO">
      <formula>NOT(ISERROR(SEARCH("BAJO",P21)))</formula>
    </cfRule>
  </conditionalFormatting>
  <conditionalFormatting sqref="P21:U21">
    <cfRule type="containsText" dxfId="485" priority="66" operator="containsText" text="MUY BAJO">
      <formula>NOT(ISERROR(SEARCH("MUY BAJO",P21)))</formula>
    </cfRule>
  </conditionalFormatting>
  <conditionalFormatting sqref="P21:U21">
    <cfRule type="containsText" dxfId="484" priority="61" operator="containsText" text="MUY BAJO">
      <formula>NOT(ISERROR(SEARCH("MUY BAJO",P21)))</formula>
    </cfRule>
    <cfRule type="containsText" dxfId="483" priority="62" operator="containsText" text="MUY ALTO">
      <formula>NOT(ISERROR(SEARCH("MUY ALTO",P21)))</formula>
    </cfRule>
    <cfRule type="containsText" dxfId="482" priority="63" operator="containsText" text="ALTO">
      <formula>NOT(ISERROR(SEARCH("ALTO",P21)))</formula>
    </cfRule>
    <cfRule type="containsText" dxfId="481" priority="64" operator="containsText" text="MEDIO">
      <formula>NOT(ISERROR(SEARCH("MEDIO",P21)))</formula>
    </cfRule>
    <cfRule type="containsText" dxfId="480" priority="65" operator="containsText" text="BAJO">
      <formula>NOT(ISERROR(SEARCH("BAJO",P21)))</formula>
    </cfRule>
  </conditionalFormatting>
  <conditionalFormatting sqref="P22:U22">
    <cfRule type="containsText" dxfId="479" priority="57" operator="containsText" text="MUY ALTO">
      <formula>NOT(ISERROR(SEARCH("MUY ALTO",P22)))</formula>
    </cfRule>
    <cfRule type="containsText" dxfId="478" priority="58" operator="containsText" text="ALTO">
      <formula>NOT(ISERROR(SEARCH("ALTO",P22)))</formula>
    </cfRule>
    <cfRule type="containsText" dxfId="477" priority="59" operator="containsText" text="MEDIO">
      <formula>NOT(ISERROR(SEARCH("MEDIO",P22)))</formula>
    </cfRule>
    <cfRule type="containsText" dxfId="476" priority="60" operator="containsText" text="BAJO">
      <formula>NOT(ISERROR(SEARCH("BAJO",P22)))</formula>
    </cfRule>
  </conditionalFormatting>
  <conditionalFormatting sqref="P22:U22">
    <cfRule type="containsText" dxfId="475" priority="56" operator="containsText" text="MUY BAJO">
      <formula>NOT(ISERROR(SEARCH("MUY BAJO",P22)))</formula>
    </cfRule>
  </conditionalFormatting>
  <conditionalFormatting sqref="P22:U22">
    <cfRule type="containsText" dxfId="474" priority="51" operator="containsText" text="MUY BAJO">
      <formula>NOT(ISERROR(SEARCH("MUY BAJO",P22)))</formula>
    </cfRule>
    <cfRule type="containsText" dxfId="473" priority="52" operator="containsText" text="MUY ALTO">
      <formula>NOT(ISERROR(SEARCH("MUY ALTO",P22)))</formula>
    </cfRule>
    <cfRule type="containsText" dxfId="472" priority="53" operator="containsText" text="ALTO">
      <formula>NOT(ISERROR(SEARCH("ALTO",P22)))</formula>
    </cfRule>
    <cfRule type="containsText" dxfId="471" priority="54" operator="containsText" text="MEDIO">
      <formula>NOT(ISERROR(SEARCH("MEDIO",P22)))</formula>
    </cfRule>
    <cfRule type="containsText" dxfId="470" priority="55" operator="containsText" text="BAJO">
      <formula>NOT(ISERROR(SEARCH("BAJO",P22)))</formula>
    </cfRule>
  </conditionalFormatting>
  <conditionalFormatting sqref="P23:U23">
    <cfRule type="containsText" dxfId="469" priority="47" operator="containsText" text="MUY ALTO">
      <formula>NOT(ISERROR(SEARCH("MUY ALTO",P23)))</formula>
    </cfRule>
    <cfRule type="containsText" dxfId="468" priority="48" operator="containsText" text="ALTO">
      <formula>NOT(ISERROR(SEARCH("ALTO",P23)))</formula>
    </cfRule>
    <cfRule type="containsText" dxfId="467" priority="49" operator="containsText" text="MEDIO">
      <formula>NOT(ISERROR(SEARCH("MEDIO",P23)))</formula>
    </cfRule>
    <cfRule type="containsText" dxfId="466" priority="50" operator="containsText" text="BAJO">
      <formula>NOT(ISERROR(SEARCH("BAJO",P23)))</formula>
    </cfRule>
  </conditionalFormatting>
  <conditionalFormatting sqref="P23:U23">
    <cfRule type="containsText" dxfId="465" priority="46" operator="containsText" text="MUY BAJO">
      <formula>NOT(ISERROR(SEARCH("MUY BAJO",P23)))</formula>
    </cfRule>
  </conditionalFormatting>
  <conditionalFormatting sqref="P23:U23">
    <cfRule type="containsText" dxfId="464" priority="41" operator="containsText" text="MUY BAJO">
      <formula>NOT(ISERROR(SEARCH("MUY BAJO",P23)))</formula>
    </cfRule>
    <cfRule type="containsText" dxfId="463" priority="42" operator="containsText" text="MUY ALTO">
      <formula>NOT(ISERROR(SEARCH("MUY ALTO",P23)))</formula>
    </cfRule>
    <cfRule type="containsText" dxfId="462" priority="43" operator="containsText" text="ALTO">
      <formula>NOT(ISERROR(SEARCH("ALTO",P23)))</formula>
    </cfRule>
    <cfRule type="containsText" dxfId="461" priority="44" operator="containsText" text="MEDIO">
      <formula>NOT(ISERROR(SEARCH("MEDIO",P23)))</formula>
    </cfRule>
    <cfRule type="containsText" dxfId="460" priority="45" operator="containsText" text="BAJO">
      <formula>NOT(ISERROR(SEARCH("BAJO",P23)))</formula>
    </cfRule>
  </conditionalFormatting>
  <conditionalFormatting sqref="P24:U24">
    <cfRule type="containsText" dxfId="459" priority="37" operator="containsText" text="MUY ALTO">
      <formula>NOT(ISERROR(SEARCH("MUY ALTO",P24)))</formula>
    </cfRule>
    <cfRule type="containsText" dxfId="458" priority="38" operator="containsText" text="ALTO">
      <formula>NOT(ISERROR(SEARCH("ALTO",P24)))</formula>
    </cfRule>
    <cfRule type="containsText" dxfId="457" priority="39" operator="containsText" text="MEDIO">
      <formula>NOT(ISERROR(SEARCH("MEDIO",P24)))</formula>
    </cfRule>
    <cfRule type="containsText" dxfId="456" priority="40" operator="containsText" text="BAJO">
      <formula>NOT(ISERROR(SEARCH("BAJO",P24)))</formula>
    </cfRule>
  </conditionalFormatting>
  <conditionalFormatting sqref="P24:U24">
    <cfRule type="containsText" dxfId="455" priority="36" operator="containsText" text="MUY BAJO">
      <formula>NOT(ISERROR(SEARCH("MUY BAJO",P24)))</formula>
    </cfRule>
  </conditionalFormatting>
  <conditionalFormatting sqref="P24:U24">
    <cfRule type="containsText" dxfId="454" priority="31" operator="containsText" text="MUY BAJO">
      <formula>NOT(ISERROR(SEARCH("MUY BAJO",P24)))</formula>
    </cfRule>
    <cfRule type="containsText" dxfId="453" priority="32" operator="containsText" text="MUY ALTO">
      <formula>NOT(ISERROR(SEARCH("MUY ALTO",P24)))</formula>
    </cfRule>
    <cfRule type="containsText" dxfId="452" priority="33" operator="containsText" text="ALTO">
      <formula>NOT(ISERROR(SEARCH("ALTO",P24)))</formula>
    </cfRule>
    <cfRule type="containsText" dxfId="451" priority="34" operator="containsText" text="MEDIO">
      <formula>NOT(ISERROR(SEARCH("MEDIO",P24)))</formula>
    </cfRule>
    <cfRule type="containsText" dxfId="450" priority="35" operator="containsText" text="BAJO">
      <formula>NOT(ISERROR(SEARCH("BAJO",P24)))</formula>
    </cfRule>
  </conditionalFormatting>
  <conditionalFormatting sqref="P25:U25">
    <cfRule type="containsText" dxfId="449" priority="27" operator="containsText" text="MUY ALTO">
      <formula>NOT(ISERROR(SEARCH("MUY ALTO",P25)))</formula>
    </cfRule>
    <cfRule type="containsText" dxfId="448" priority="28" operator="containsText" text="ALTO">
      <formula>NOT(ISERROR(SEARCH("ALTO",P25)))</formula>
    </cfRule>
    <cfRule type="containsText" dxfId="447" priority="29" operator="containsText" text="MEDIO">
      <formula>NOT(ISERROR(SEARCH("MEDIO",P25)))</formula>
    </cfRule>
    <cfRule type="containsText" dxfId="446" priority="30" operator="containsText" text="BAJO">
      <formula>NOT(ISERROR(SEARCH("BAJO",P25)))</formula>
    </cfRule>
  </conditionalFormatting>
  <conditionalFormatting sqref="P25:U25">
    <cfRule type="containsText" dxfId="445" priority="26" operator="containsText" text="MUY BAJO">
      <formula>NOT(ISERROR(SEARCH("MUY BAJO",P25)))</formula>
    </cfRule>
  </conditionalFormatting>
  <conditionalFormatting sqref="P25:U25">
    <cfRule type="containsText" dxfId="444" priority="21" operator="containsText" text="MUY BAJO">
      <formula>NOT(ISERROR(SEARCH("MUY BAJO",P25)))</formula>
    </cfRule>
    <cfRule type="containsText" dxfId="443" priority="22" operator="containsText" text="MUY ALTO">
      <formula>NOT(ISERROR(SEARCH("MUY ALTO",P25)))</formula>
    </cfRule>
    <cfRule type="containsText" dxfId="442" priority="23" operator="containsText" text="ALTO">
      <formula>NOT(ISERROR(SEARCH("ALTO",P25)))</formula>
    </cfRule>
    <cfRule type="containsText" dxfId="441" priority="24" operator="containsText" text="MEDIO">
      <formula>NOT(ISERROR(SEARCH("MEDIO",P25)))</formula>
    </cfRule>
    <cfRule type="containsText" dxfId="440" priority="25" operator="containsText" text="BAJO">
      <formula>NOT(ISERROR(SEARCH("BAJO",P25)))</formula>
    </cfRule>
  </conditionalFormatting>
  <conditionalFormatting sqref="P26:U26">
    <cfRule type="containsText" dxfId="439" priority="17" operator="containsText" text="MUY ALTO">
      <formula>NOT(ISERROR(SEARCH("MUY ALTO",P26)))</formula>
    </cfRule>
    <cfRule type="containsText" dxfId="438" priority="18" operator="containsText" text="ALTO">
      <formula>NOT(ISERROR(SEARCH("ALTO",P26)))</formula>
    </cfRule>
    <cfRule type="containsText" dxfId="437" priority="19" operator="containsText" text="MEDIO">
      <formula>NOT(ISERROR(SEARCH("MEDIO",P26)))</formula>
    </cfRule>
    <cfRule type="containsText" dxfId="436" priority="20" operator="containsText" text="BAJO">
      <formula>NOT(ISERROR(SEARCH("BAJO",P26)))</formula>
    </cfRule>
  </conditionalFormatting>
  <conditionalFormatting sqref="P26:U26">
    <cfRule type="containsText" dxfId="435" priority="16" operator="containsText" text="MUY BAJO">
      <formula>NOT(ISERROR(SEARCH("MUY BAJO",P26)))</formula>
    </cfRule>
  </conditionalFormatting>
  <conditionalFormatting sqref="P26:U26">
    <cfRule type="containsText" dxfId="434" priority="11" operator="containsText" text="MUY BAJO">
      <formula>NOT(ISERROR(SEARCH("MUY BAJO",P26)))</formula>
    </cfRule>
    <cfRule type="containsText" dxfId="433" priority="12" operator="containsText" text="MUY ALTO">
      <formula>NOT(ISERROR(SEARCH("MUY ALTO",P26)))</formula>
    </cfRule>
    <cfRule type="containsText" dxfId="432" priority="13" operator="containsText" text="ALTO">
      <formula>NOT(ISERROR(SEARCH("ALTO",P26)))</formula>
    </cfRule>
    <cfRule type="containsText" dxfId="431" priority="14" operator="containsText" text="MEDIO">
      <formula>NOT(ISERROR(SEARCH("MEDIO",P26)))</formula>
    </cfRule>
    <cfRule type="containsText" dxfId="430" priority="15" operator="containsText" text="BAJO">
      <formula>NOT(ISERROR(SEARCH("BAJO",P26)))</formula>
    </cfRule>
  </conditionalFormatting>
  <conditionalFormatting sqref="P29:U29">
    <cfRule type="containsText" dxfId="429" priority="7" operator="containsText" text="MUY ALTO">
      <formula>NOT(ISERROR(SEARCH("MUY ALTO",P29)))</formula>
    </cfRule>
    <cfRule type="containsText" dxfId="428" priority="8" operator="containsText" text="ALTO">
      <formula>NOT(ISERROR(SEARCH("ALTO",P29)))</formula>
    </cfRule>
    <cfRule type="containsText" dxfId="427" priority="9" operator="containsText" text="MEDIO">
      <formula>NOT(ISERROR(SEARCH("MEDIO",P29)))</formula>
    </cfRule>
    <cfRule type="containsText" dxfId="426" priority="10" operator="containsText" text="BAJO">
      <formula>NOT(ISERROR(SEARCH("BAJO",P29)))</formula>
    </cfRule>
  </conditionalFormatting>
  <conditionalFormatting sqref="P29:U29">
    <cfRule type="containsText" dxfId="425" priority="6" operator="containsText" text="MUY BAJO">
      <formula>NOT(ISERROR(SEARCH("MUY BAJO",P29)))</formula>
    </cfRule>
  </conditionalFormatting>
  <conditionalFormatting sqref="P29:U29">
    <cfRule type="containsText" dxfId="424" priority="1" operator="containsText" text="MUY BAJO">
      <formula>NOT(ISERROR(SEARCH("MUY BAJO",P29)))</formula>
    </cfRule>
    <cfRule type="containsText" dxfId="423" priority="2" operator="containsText" text="MUY ALTO">
      <formula>NOT(ISERROR(SEARCH("MUY ALTO",P29)))</formula>
    </cfRule>
    <cfRule type="containsText" dxfId="422" priority="3" operator="containsText" text="ALTO">
      <formula>NOT(ISERROR(SEARCH("ALTO",P29)))</formula>
    </cfRule>
    <cfRule type="containsText" dxfId="421" priority="4" operator="containsText" text="MEDIO">
      <formula>NOT(ISERROR(SEARCH("MEDIO",P29)))</formula>
    </cfRule>
    <cfRule type="containsText" dxfId="420" priority="5" operator="containsText" text="BAJO">
      <formula>NOT(ISERROR(SEARCH("BAJO",P29)))</formula>
    </cfRule>
  </conditionalFormatting>
  <pageMargins left="0.23622047244094491" right="0.17" top="0.39370078740157483" bottom="0.55118110236220474" header="0.31496062992125984" footer="0.27559055118110237"/>
  <pageSetup paperSize="8" scale="77"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5D6FA-16B4-431F-8AF0-EBC2AB1A30BF}">
  <dimension ref="A1:Z554"/>
  <sheetViews>
    <sheetView showGridLines="0" view="pageBreakPreview" zoomScale="115" zoomScaleNormal="110" zoomScaleSheetLayoutView="115" workbookViewId="0">
      <pane xSplit="1" ySplit="3" topLeftCell="B6" activePane="bottomRight" state="frozen"/>
      <selection pane="topRight" activeCell="B1" sqref="B1"/>
      <selection pane="bottomLeft" activeCell="A4" sqref="A4"/>
      <selection pane="bottomRight" activeCell="B6" sqref="B6"/>
    </sheetView>
  </sheetViews>
  <sheetFormatPr baseColWidth="10" defaultRowHeight="15"/>
  <cols>
    <col min="1" max="1" width="19.140625" style="155" hidden="1" customWidth="1"/>
    <col min="2" max="2" width="67.7109375" style="155" customWidth="1"/>
    <col min="3" max="3" width="11.42578125" style="155" hidden="1" customWidth="1"/>
    <col min="4" max="4" width="14.85546875" style="155" hidden="1" customWidth="1"/>
    <col min="5" max="9" width="11.42578125" style="155" hidden="1" customWidth="1"/>
    <col min="10" max="11" width="11.42578125" style="155" customWidth="1"/>
    <col min="12" max="15" width="11.42578125" customWidth="1"/>
    <col min="16" max="16" width="11.42578125" style="155" hidden="1" customWidth="1"/>
    <col min="17" max="18" width="11.42578125" hidden="1" customWidth="1"/>
    <col min="19" max="19" width="13.7109375" style="155" hidden="1" customWidth="1"/>
    <col min="20" max="21" width="11.42578125" style="155" hidden="1" customWidth="1"/>
    <col min="22" max="22" width="12.42578125" style="155" hidden="1" customWidth="1"/>
    <col min="23" max="23" width="14.28515625" style="155" hidden="1" customWidth="1"/>
    <col min="24" max="24" width="11.85546875" style="135" hidden="1" customWidth="1"/>
    <col min="25" max="25" width="14.42578125" style="155" hidden="1" customWidth="1"/>
    <col min="26" max="16363" width="11.42578125" style="155"/>
    <col min="16364" max="16384" width="11.42578125" style="155" customWidth="1"/>
  </cols>
  <sheetData>
    <row r="1" spans="1:25" ht="77.25" customHeight="1">
      <c r="A1" s="343" t="s">
        <v>456</v>
      </c>
      <c r="B1" s="344"/>
      <c r="C1" s="344"/>
      <c r="D1" s="344"/>
      <c r="E1" s="344"/>
      <c r="F1" s="344"/>
      <c r="G1" s="344"/>
      <c r="H1" s="344"/>
      <c r="I1" s="344"/>
      <c r="J1" s="344"/>
      <c r="K1" s="344"/>
      <c r="L1" s="344"/>
      <c r="M1" s="344"/>
      <c r="N1" s="344"/>
      <c r="O1" s="344"/>
      <c r="P1" s="344"/>
      <c r="Q1" s="344"/>
      <c r="R1" s="344"/>
      <c r="S1" s="344"/>
      <c r="T1" s="344"/>
      <c r="U1" s="344"/>
      <c r="V1" s="344"/>
      <c r="W1" s="344"/>
      <c r="X1" s="344"/>
      <c r="Y1" s="344"/>
    </row>
    <row r="2" spans="1:25" ht="15" customHeight="1">
      <c r="A2" s="372" t="s">
        <v>0</v>
      </c>
      <c r="B2" s="1" t="s">
        <v>11</v>
      </c>
      <c r="C2" s="369" t="s">
        <v>2</v>
      </c>
      <c r="D2" s="369" t="s">
        <v>3</v>
      </c>
      <c r="E2" s="369" t="s">
        <v>4</v>
      </c>
      <c r="F2" s="369" t="s">
        <v>5</v>
      </c>
      <c r="G2" s="369" t="s">
        <v>6</v>
      </c>
      <c r="H2" s="2"/>
      <c r="I2" s="353" t="s">
        <v>7</v>
      </c>
      <c r="J2" s="347" t="s">
        <v>454</v>
      </c>
      <c r="K2" s="348"/>
      <c r="L2" s="347" t="s">
        <v>9</v>
      </c>
      <c r="M2" s="348"/>
      <c r="N2" s="347" t="s">
        <v>10</v>
      </c>
      <c r="O2" s="348"/>
      <c r="P2" s="355" t="s">
        <v>448</v>
      </c>
      <c r="Q2" s="367"/>
      <c r="R2" s="367"/>
      <c r="S2" s="367"/>
      <c r="T2" s="367"/>
      <c r="U2" s="367"/>
      <c r="V2" s="367"/>
      <c r="W2" s="367"/>
      <c r="X2" s="367"/>
      <c r="Y2" s="367"/>
    </row>
    <row r="3" spans="1:25" ht="60">
      <c r="A3" s="372"/>
      <c r="B3" s="3" t="s">
        <v>461</v>
      </c>
      <c r="C3" s="370"/>
      <c r="D3" s="370"/>
      <c r="E3" s="370"/>
      <c r="F3" s="370"/>
      <c r="G3" s="370"/>
      <c r="H3" s="4" t="s">
        <v>12</v>
      </c>
      <c r="I3" s="371"/>
      <c r="J3" s="349"/>
      <c r="K3" s="350"/>
      <c r="L3" s="349"/>
      <c r="M3" s="350"/>
      <c r="N3" s="349"/>
      <c r="O3" s="350"/>
      <c r="P3" s="5" t="s">
        <v>13</v>
      </c>
      <c r="Q3" s="6" t="s">
        <v>14</v>
      </c>
      <c r="R3" s="7" t="s">
        <v>15</v>
      </c>
      <c r="S3" s="140" t="s">
        <v>446</v>
      </c>
      <c r="T3" s="5" t="s">
        <v>16</v>
      </c>
      <c r="U3" s="5" t="s">
        <v>17</v>
      </c>
      <c r="V3" s="155" t="s">
        <v>447</v>
      </c>
      <c r="W3" s="5" t="s">
        <v>452</v>
      </c>
      <c r="X3" s="5" t="s">
        <v>453</v>
      </c>
      <c r="Y3" s="5" t="s">
        <v>451</v>
      </c>
    </row>
    <row r="4" spans="1:25" customFormat="1" ht="25.5" hidden="1">
      <c r="A4" s="368" t="s">
        <v>18</v>
      </c>
      <c r="B4" s="8" t="s">
        <v>19</v>
      </c>
      <c r="C4" s="9" t="s">
        <v>20</v>
      </c>
      <c r="D4" s="9" t="s">
        <v>21</v>
      </c>
      <c r="E4" s="10">
        <v>0</v>
      </c>
      <c r="F4" s="11">
        <f>+E4+G4</f>
        <v>0.25</v>
      </c>
      <c r="G4" s="11">
        <v>0.25</v>
      </c>
      <c r="H4" s="12" t="s">
        <v>22</v>
      </c>
      <c r="I4" s="13">
        <v>0</v>
      </c>
      <c r="J4" s="11">
        <f>+I4/G4</f>
        <v>0</v>
      </c>
      <c r="K4" s="14" t="str">
        <f t="shared" ref="K4:K42" si="0">IF(J4&lt;=20%,"MUY BAJO",IF(AND(J4&gt;20%,J4&lt;=40%),"BAJO",IF(AND(J4&gt;40%,J4&lt;=60%),"MEDIO",IF(AND(J4&gt;60%,J4&lt;=80%),"ALTO","MUY ALTO"))))</f>
        <v>MUY BAJO</v>
      </c>
      <c r="L4" s="15"/>
      <c r="M4" s="14" t="s">
        <v>23</v>
      </c>
      <c r="N4" s="15"/>
      <c r="O4" s="14" t="s">
        <v>23</v>
      </c>
      <c r="P4" s="16">
        <f>+U4+T4</f>
        <v>0</v>
      </c>
      <c r="Q4" s="16">
        <v>0</v>
      </c>
      <c r="R4" s="16">
        <f t="shared" ref="R4:R67" si="1">+Q4-P4</f>
        <v>0</v>
      </c>
      <c r="S4" s="16">
        <f>+'[2]POAI 04 2025 AC'!AN2</f>
        <v>0</v>
      </c>
      <c r="T4" s="16"/>
      <c r="U4" s="16">
        <v>0</v>
      </c>
      <c r="V4" s="144" t="e">
        <f>+P4/S4</f>
        <v>#DIV/0!</v>
      </c>
      <c r="W4" s="16">
        <v>0</v>
      </c>
      <c r="X4" s="259"/>
      <c r="Y4" s="16">
        <f>+S4-W4</f>
        <v>0</v>
      </c>
    </row>
    <row r="5" spans="1:25" customFormat="1" ht="25.5" hidden="1">
      <c r="A5" s="368"/>
      <c r="B5" s="8" t="s">
        <v>19</v>
      </c>
      <c r="C5" s="9" t="s">
        <v>20</v>
      </c>
      <c r="D5" s="9" t="s">
        <v>24</v>
      </c>
      <c r="E5" s="10">
        <v>0</v>
      </c>
      <c r="F5" s="11">
        <f t="shared" ref="F5:F68" si="2">+E5+G5</f>
        <v>0.5</v>
      </c>
      <c r="G5" s="11">
        <v>0.5</v>
      </c>
      <c r="H5" s="12" t="s">
        <v>22</v>
      </c>
      <c r="I5" s="13">
        <v>0</v>
      </c>
      <c r="J5" s="11">
        <f t="shared" ref="J5:J72" si="3">+I5/G5</f>
        <v>0</v>
      </c>
      <c r="K5" s="14" t="str">
        <f t="shared" si="0"/>
        <v>MUY BAJO</v>
      </c>
      <c r="L5" s="15"/>
      <c r="M5" s="14" t="s">
        <v>23</v>
      </c>
      <c r="N5" s="15"/>
      <c r="O5" s="14" t="s">
        <v>23</v>
      </c>
      <c r="P5" s="16">
        <f t="shared" ref="P5:P75" si="4">+U5+T5</f>
        <v>0</v>
      </c>
      <c r="Q5" s="16">
        <v>0</v>
      </c>
      <c r="R5" s="16">
        <f t="shared" si="1"/>
        <v>0</v>
      </c>
      <c r="S5" s="16">
        <f>+'[2]POAI 04 2025 AC'!AN3</f>
        <v>0</v>
      </c>
      <c r="T5" s="16"/>
      <c r="U5" s="16">
        <v>0</v>
      </c>
      <c r="V5" s="144" t="e">
        <f t="shared" ref="V5:V68" si="5">+P5/S5</f>
        <v>#DIV/0!</v>
      </c>
      <c r="W5" s="16">
        <v>0</v>
      </c>
      <c r="X5" s="259"/>
      <c r="Y5" s="16">
        <f t="shared" ref="Y5:Y68" si="6">+S5-W5</f>
        <v>0</v>
      </c>
    </row>
    <row r="6" spans="1:25" customFormat="1">
      <c r="A6" s="368"/>
      <c r="B6" s="279" t="s">
        <v>25</v>
      </c>
      <c r="C6" s="190"/>
      <c r="D6" s="190"/>
      <c r="E6" s="197"/>
      <c r="F6" s="195"/>
      <c r="G6" s="195"/>
      <c r="H6" s="198"/>
      <c r="I6" s="199"/>
      <c r="J6" s="285">
        <f>SUM(J4:J5)</f>
        <v>0</v>
      </c>
      <c r="K6" s="14" t="str">
        <f t="shared" si="0"/>
        <v>MUY BAJO</v>
      </c>
      <c r="L6" s="15" t="s">
        <v>23</v>
      </c>
      <c r="M6" s="15" t="s">
        <v>23</v>
      </c>
      <c r="N6" s="15" t="s">
        <v>23</v>
      </c>
      <c r="O6" s="15" t="s">
        <v>23</v>
      </c>
      <c r="P6" s="292">
        <f t="shared" ref="P6:S6" si="7">SUM(P4:P5)</f>
        <v>0</v>
      </c>
      <c r="Q6" s="292">
        <f t="shared" si="7"/>
        <v>0</v>
      </c>
      <c r="R6" s="292">
        <f>SUM(R4:R5)</f>
        <v>0</v>
      </c>
      <c r="S6" s="293">
        <f t="shared" si="7"/>
        <v>0</v>
      </c>
      <c r="T6" s="293">
        <f>SUM(T4:T5)</f>
        <v>0</v>
      </c>
      <c r="U6" s="293">
        <f>SUM(U4:U5)</f>
        <v>0</v>
      </c>
      <c r="V6" s="294" t="e">
        <f t="shared" si="5"/>
        <v>#DIV/0!</v>
      </c>
      <c r="W6" s="293">
        <v>0</v>
      </c>
      <c r="X6" s="295" t="e">
        <f>+W6/S6</f>
        <v>#DIV/0!</v>
      </c>
      <c r="Y6" s="292">
        <f t="shared" si="6"/>
        <v>0</v>
      </c>
    </row>
    <row r="7" spans="1:25" customFormat="1" ht="63.75" hidden="1">
      <c r="A7" s="368"/>
      <c r="B7" s="189" t="s">
        <v>26</v>
      </c>
      <c r="C7" s="190" t="s">
        <v>20</v>
      </c>
      <c r="D7" s="191" t="s">
        <v>27</v>
      </c>
      <c r="E7" s="192">
        <v>920</v>
      </c>
      <c r="F7" s="193">
        <f>+E7+G7</f>
        <v>1280</v>
      </c>
      <c r="G7" s="193">
        <v>360</v>
      </c>
      <c r="H7" s="192" t="s">
        <v>22</v>
      </c>
      <c r="I7" s="194">
        <f>+'[1]PIND 2025'!O5</f>
        <v>199</v>
      </c>
      <c r="J7" s="285">
        <f t="shared" si="3"/>
        <v>0.55277777777777781</v>
      </c>
      <c r="K7" s="14" t="str">
        <f t="shared" si="0"/>
        <v>MEDIO</v>
      </c>
      <c r="L7" s="15">
        <f>+P7/Q7</f>
        <v>0.74090909090909096</v>
      </c>
      <c r="M7" s="14" t="str">
        <f t="shared" ref="M7:M71" si="8">IF(L7&lt;=20%,"MUY BAJO",IF(AND(L7&gt;20%,L7&lt;=40%),"BAJO",IF(AND(L7&gt;40%,L7&lt;=60%),"MEDIO",IF(AND(L7&gt;60%,L7&lt;=80%),"ALTO","MUY ALTO"))))</f>
        <v>ALTO</v>
      </c>
      <c r="N7" s="15">
        <f t="shared" ref="N7:N71" si="9">+J7*L7</f>
        <v>0.40955808080808087</v>
      </c>
      <c r="O7" s="14" t="str">
        <f t="shared" ref="O7:O71" si="10">IF(N7&lt;=20%,"MUY BAJO",IF(AND(N7&gt;20%,N7&lt;=40%),"BAJO",IF(AND(N7&gt;40%,N7&lt;=60%),"MEDIO",IF(AND(N7&gt;60%,N7&lt;=80%),"ALTO","MUY ALTO"))))</f>
        <v>MEDIO</v>
      </c>
      <c r="P7" s="292">
        <f t="shared" si="4"/>
        <v>163</v>
      </c>
      <c r="Q7" s="292">
        <v>220</v>
      </c>
      <c r="R7" s="292">
        <f t="shared" si="1"/>
        <v>57</v>
      </c>
      <c r="S7" s="293">
        <f>+'[2]POAI 04 2025 AC'!AN4</f>
        <v>181</v>
      </c>
      <c r="T7" s="293">
        <v>42</v>
      </c>
      <c r="U7" s="293">
        <v>121</v>
      </c>
      <c r="V7" s="294">
        <f t="shared" si="5"/>
        <v>0.90055248618784534</v>
      </c>
      <c r="W7" s="293">
        <v>163</v>
      </c>
      <c r="X7" s="295">
        <f t="shared" ref="X7:X70" si="11">+W7/S7</f>
        <v>0.90055248618784534</v>
      </c>
      <c r="Y7" s="292">
        <f t="shared" si="6"/>
        <v>18</v>
      </c>
    </row>
    <row r="8" spans="1:25" customFormat="1" ht="38.25" hidden="1">
      <c r="A8" s="368"/>
      <c r="B8" s="189" t="s">
        <v>26</v>
      </c>
      <c r="C8" s="190" t="s">
        <v>20</v>
      </c>
      <c r="D8" s="191" t="s">
        <v>28</v>
      </c>
      <c r="E8" s="192">
        <v>4560</v>
      </c>
      <c r="F8" s="193">
        <f t="shared" si="2"/>
        <v>6120</v>
      </c>
      <c r="G8" s="193">
        <v>1560</v>
      </c>
      <c r="H8" s="192" t="s">
        <v>22</v>
      </c>
      <c r="I8" s="194">
        <f>+'[1]PIND 2025'!O6</f>
        <v>701</v>
      </c>
      <c r="J8" s="285">
        <f t="shared" si="3"/>
        <v>0.44935897435897437</v>
      </c>
      <c r="K8" s="14" t="str">
        <f t="shared" si="0"/>
        <v>MEDIO</v>
      </c>
      <c r="L8" s="15">
        <f>+P8/Q8</f>
        <v>0.72189349112426038</v>
      </c>
      <c r="M8" s="14" t="str">
        <f t="shared" si="8"/>
        <v>ALTO</v>
      </c>
      <c r="N8" s="15">
        <f t="shared" si="9"/>
        <v>0.32438931876801702</v>
      </c>
      <c r="O8" s="14" t="str">
        <f t="shared" si="10"/>
        <v>BAJO</v>
      </c>
      <c r="P8" s="292">
        <f t="shared" si="4"/>
        <v>122</v>
      </c>
      <c r="Q8" s="292">
        <v>169</v>
      </c>
      <c r="R8" s="292">
        <f t="shared" si="1"/>
        <v>47</v>
      </c>
      <c r="S8" s="293">
        <f>+'[2]POAI 04 2025 AC'!AN5</f>
        <v>170</v>
      </c>
      <c r="T8" s="293">
        <v>20</v>
      </c>
      <c r="U8" s="293">
        <v>102</v>
      </c>
      <c r="V8" s="294">
        <f t="shared" si="5"/>
        <v>0.71764705882352942</v>
      </c>
      <c r="W8" s="293">
        <v>122</v>
      </c>
      <c r="X8" s="295">
        <f t="shared" si="11"/>
        <v>0.71764705882352942</v>
      </c>
      <c r="Y8" s="292">
        <f t="shared" si="6"/>
        <v>48</v>
      </c>
    </row>
    <row r="9" spans="1:25" customFormat="1" ht="38.25" hidden="1">
      <c r="A9" s="368"/>
      <c r="B9" s="189" t="s">
        <v>26</v>
      </c>
      <c r="C9" s="190" t="s">
        <v>20</v>
      </c>
      <c r="D9" s="191" t="s">
        <v>29</v>
      </c>
      <c r="E9" s="192">
        <v>400</v>
      </c>
      <c r="F9" s="193">
        <f t="shared" si="2"/>
        <v>544</v>
      </c>
      <c r="G9" s="193">
        <v>144</v>
      </c>
      <c r="H9" s="192" t="s">
        <v>22</v>
      </c>
      <c r="I9" s="194">
        <f>+'[1]PIND 2025'!O7</f>
        <v>110</v>
      </c>
      <c r="J9" s="285">
        <f t="shared" si="3"/>
        <v>0.76388888888888884</v>
      </c>
      <c r="K9" s="14" t="str">
        <f t="shared" si="0"/>
        <v>ALTO</v>
      </c>
      <c r="L9" s="15">
        <f>+P9/Q9</f>
        <v>0.76249999999999996</v>
      </c>
      <c r="M9" s="14" t="str">
        <f t="shared" si="8"/>
        <v>ALTO</v>
      </c>
      <c r="N9" s="15">
        <f t="shared" si="9"/>
        <v>0.58246527777777768</v>
      </c>
      <c r="O9" s="14" t="str">
        <f t="shared" si="10"/>
        <v>MEDIO</v>
      </c>
      <c r="P9" s="292">
        <f t="shared" si="4"/>
        <v>61</v>
      </c>
      <c r="Q9" s="292">
        <v>80</v>
      </c>
      <c r="R9" s="292">
        <f t="shared" si="1"/>
        <v>19</v>
      </c>
      <c r="S9" s="293">
        <f>+'[2]POAI 04 2025 AC'!AN6</f>
        <v>80</v>
      </c>
      <c r="T9" s="293">
        <v>11</v>
      </c>
      <c r="U9" s="293">
        <v>50</v>
      </c>
      <c r="V9" s="294">
        <f t="shared" si="5"/>
        <v>0.76249999999999996</v>
      </c>
      <c r="W9" s="293">
        <v>61</v>
      </c>
      <c r="X9" s="295">
        <f t="shared" si="11"/>
        <v>0.76249999999999996</v>
      </c>
      <c r="Y9" s="292">
        <f t="shared" si="6"/>
        <v>19</v>
      </c>
    </row>
    <row r="10" spans="1:25" customFormat="1" ht="25.5" hidden="1">
      <c r="A10" s="368"/>
      <c r="B10" s="189" t="s">
        <v>26</v>
      </c>
      <c r="C10" s="190" t="s">
        <v>20</v>
      </c>
      <c r="D10" s="191" t="s">
        <v>30</v>
      </c>
      <c r="E10" s="196">
        <v>624</v>
      </c>
      <c r="F10" s="193">
        <f t="shared" si="2"/>
        <v>948</v>
      </c>
      <c r="G10" s="193">
        <v>324</v>
      </c>
      <c r="H10" s="196" t="s">
        <v>22</v>
      </c>
      <c r="I10" s="194">
        <f>+'[1]PIND 2025'!O8</f>
        <v>141</v>
      </c>
      <c r="J10" s="285">
        <f t="shared" si="3"/>
        <v>0.43518518518518517</v>
      </c>
      <c r="K10" s="14" t="str">
        <f t="shared" si="0"/>
        <v>MEDIO</v>
      </c>
      <c r="L10" s="15">
        <f>+P10/Q10</f>
        <v>0.22500000000000001</v>
      </c>
      <c r="M10" s="14" t="str">
        <f t="shared" si="8"/>
        <v>BAJO</v>
      </c>
      <c r="N10" s="15">
        <f t="shared" si="9"/>
        <v>9.7916666666666666E-2</v>
      </c>
      <c r="O10" s="14" t="str">
        <f t="shared" si="10"/>
        <v>MUY BAJO</v>
      </c>
      <c r="P10" s="292">
        <f t="shared" si="4"/>
        <v>45</v>
      </c>
      <c r="Q10" s="292">
        <v>200</v>
      </c>
      <c r="R10" s="292">
        <f t="shared" si="1"/>
        <v>155</v>
      </c>
      <c r="S10" s="293">
        <f>+'[2]POAI 04 2025 AC'!AN7</f>
        <v>79</v>
      </c>
      <c r="T10" s="293">
        <v>30</v>
      </c>
      <c r="U10" s="293">
        <v>15</v>
      </c>
      <c r="V10" s="294">
        <f t="shared" si="5"/>
        <v>0.569620253164557</v>
      </c>
      <c r="W10" s="293">
        <v>45</v>
      </c>
      <c r="X10" s="295">
        <f t="shared" si="11"/>
        <v>0.569620253164557</v>
      </c>
      <c r="Y10" s="292">
        <f t="shared" si="6"/>
        <v>34</v>
      </c>
    </row>
    <row r="11" spans="1:25" customFormat="1" ht="25.5" hidden="1">
      <c r="A11" s="368"/>
      <c r="B11" s="189" t="s">
        <v>26</v>
      </c>
      <c r="C11" s="190" t="s">
        <v>20</v>
      </c>
      <c r="D11" s="191" t="s">
        <v>31</v>
      </c>
      <c r="E11" s="192">
        <v>81</v>
      </c>
      <c r="F11" s="193">
        <f t="shared" si="2"/>
        <v>118</v>
      </c>
      <c r="G11" s="193">
        <v>37</v>
      </c>
      <c r="H11" s="192" t="s">
        <v>22</v>
      </c>
      <c r="I11" s="194">
        <f>+'[1]PIND 2025'!O9</f>
        <v>9</v>
      </c>
      <c r="J11" s="285">
        <f t="shared" si="3"/>
        <v>0.24324324324324326</v>
      </c>
      <c r="K11" s="14" t="str">
        <f t="shared" si="0"/>
        <v>BAJO</v>
      </c>
      <c r="L11" s="15">
        <f>+P11/Q11</f>
        <v>0.32258064516129031</v>
      </c>
      <c r="M11" s="14" t="str">
        <f t="shared" si="8"/>
        <v>BAJO</v>
      </c>
      <c r="N11" s="15">
        <f t="shared" si="9"/>
        <v>7.8465562336530084E-2</v>
      </c>
      <c r="O11" s="14" t="str">
        <f t="shared" si="10"/>
        <v>MUY BAJO</v>
      </c>
      <c r="P11" s="292">
        <f t="shared" si="4"/>
        <v>10</v>
      </c>
      <c r="Q11" s="292">
        <v>31</v>
      </c>
      <c r="R11" s="292">
        <f t="shared" si="1"/>
        <v>21</v>
      </c>
      <c r="S11" s="293">
        <f>+'[2]POAI 04 2025 AC'!AN8</f>
        <v>10</v>
      </c>
      <c r="T11" s="293"/>
      <c r="U11" s="293">
        <v>10</v>
      </c>
      <c r="V11" s="294">
        <f t="shared" si="5"/>
        <v>1</v>
      </c>
      <c r="W11" s="293">
        <v>10</v>
      </c>
      <c r="X11" s="295">
        <f t="shared" si="11"/>
        <v>1</v>
      </c>
      <c r="Y11" s="292">
        <f t="shared" si="6"/>
        <v>0</v>
      </c>
    </row>
    <row r="12" spans="1:25" customFormat="1" ht="25.5" hidden="1">
      <c r="A12" s="368"/>
      <c r="B12" s="189" t="s">
        <v>32</v>
      </c>
      <c r="C12" s="190" t="s">
        <v>20</v>
      </c>
      <c r="D12" s="191" t="s">
        <v>33</v>
      </c>
      <c r="E12" s="192">
        <v>240</v>
      </c>
      <c r="F12" s="193">
        <f t="shared" si="2"/>
        <v>360</v>
      </c>
      <c r="G12" s="193">
        <v>120</v>
      </c>
      <c r="H12" s="192" t="s">
        <v>22</v>
      </c>
      <c r="I12" s="194">
        <f>+'[1]PIND 2025'!O10</f>
        <v>33</v>
      </c>
      <c r="J12" s="285">
        <f t="shared" si="3"/>
        <v>0.27500000000000002</v>
      </c>
      <c r="K12" s="14" t="str">
        <f t="shared" si="0"/>
        <v>BAJO</v>
      </c>
      <c r="L12" s="15"/>
      <c r="M12" s="14" t="s">
        <v>23</v>
      </c>
      <c r="N12" s="15"/>
      <c r="O12" s="14" t="s">
        <v>23</v>
      </c>
      <c r="P12" s="292">
        <f t="shared" si="4"/>
        <v>0</v>
      </c>
      <c r="Q12" s="292">
        <v>0</v>
      </c>
      <c r="R12" s="292">
        <f t="shared" si="1"/>
        <v>0</v>
      </c>
      <c r="S12" s="293">
        <f>+'[2]POAI 04 2025 AC'!AN9</f>
        <v>0</v>
      </c>
      <c r="T12" s="293"/>
      <c r="U12" s="293"/>
      <c r="V12" s="294" t="e">
        <f t="shared" si="5"/>
        <v>#DIV/0!</v>
      </c>
      <c r="W12" s="293">
        <v>0</v>
      </c>
      <c r="X12" s="295" t="e">
        <f t="shared" si="11"/>
        <v>#DIV/0!</v>
      </c>
      <c r="Y12" s="292">
        <f t="shared" si="6"/>
        <v>0</v>
      </c>
    </row>
    <row r="13" spans="1:25" customFormat="1" ht="25.5" hidden="1">
      <c r="A13" s="368"/>
      <c r="B13" s="189" t="s">
        <v>26</v>
      </c>
      <c r="C13" s="190" t="s">
        <v>20</v>
      </c>
      <c r="D13" s="191" t="s">
        <v>34</v>
      </c>
      <c r="E13" s="192">
        <v>16</v>
      </c>
      <c r="F13" s="193">
        <f t="shared" si="2"/>
        <v>24</v>
      </c>
      <c r="G13" s="193">
        <v>8</v>
      </c>
      <c r="H13" s="192" t="s">
        <v>22</v>
      </c>
      <c r="I13" s="194">
        <f>+'[1]PIND 2025'!O11</f>
        <v>18</v>
      </c>
      <c r="J13" s="285">
        <f t="shared" si="3"/>
        <v>2.25</v>
      </c>
      <c r="K13" s="14" t="str">
        <f t="shared" si="0"/>
        <v>MUY ALTO</v>
      </c>
      <c r="L13" s="15"/>
      <c r="M13" s="14" t="s">
        <v>23</v>
      </c>
      <c r="N13" s="15"/>
      <c r="O13" s="14" t="s">
        <v>23</v>
      </c>
      <c r="P13" s="292">
        <f t="shared" si="4"/>
        <v>0</v>
      </c>
      <c r="Q13" s="292">
        <v>0</v>
      </c>
      <c r="R13" s="292">
        <f t="shared" si="1"/>
        <v>0</v>
      </c>
      <c r="S13" s="293">
        <f>+'[2]POAI 04 2025 AC'!AN10</f>
        <v>4</v>
      </c>
      <c r="T13" s="293"/>
      <c r="U13" s="293"/>
      <c r="V13" s="294">
        <f t="shared" si="5"/>
        <v>0</v>
      </c>
      <c r="W13" s="293">
        <v>0</v>
      </c>
      <c r="X13" s="295">
        <f t="shared" si="11"/>
        <v>0</v>
      </c>
      <c r="Y13" s="292">
        <f t="shared" si="6"/>
        <v>4</v>
      </c>
    </row>
    <row r="14" spans="1:25" customFormat="1">
      <c r="A14" s="368"/>
      <c r="B14" s="279" t="s">
        <v>35</v>
      </c>
      <c r="C14" s="190"/>
      <c r="D14" s="190"/>
      <c r="E14" s="197"/>
      <c r="F14" s="195"/>
      <c r="G14" s="195"/>
      <c r="H14" s="198"/>
      <c r="I14" s="199"/>
      <c r="J14" s="285">
        <f>AVERAGE(J7:J13)</f>
        <v>0.70992200992200993</v>
      </c>
      <c r="K14" s="14" t="str">
        <f t="shared" si="0"/>
        <v>ALTO</v>
      </c>
      <c r="L14" s="285">
        <f>AVERAGE(L7:L13)</f>
        <v>0.55457664543892837</v>
      </c>
      <c r="M14" s="14" t="str">
        <f t="shared" si="8"/>
        <v>MEDIO</v>
      </c>
      <c r="N14" s="285">
        <f>AVERAGE(N7:N13)</f>
        <v>0.29855898127141445</v>
      </c>
      <c r="O14" s="14" t="str">
        <f t="shared" si="10"/>
        <v>BAJO</v>
      </c>
      <c r="P14" s="292">
        <f>SUM(P7:P13)</f>
        <v>401</v>
      </c>
      <c r="Q14" s="292">
        <f t="shared" ref="Q14:S14" si="12">SUM(Q7:Q13)</f>
        <v>700</v>
      </c>
      <c r="R14" s="292">
        <f t="shared" si="12"/>
        <v>299</v>
      </c>
      <c r="S14" s="293">
        <f t="shared" si="12"/>
        <v>524</v>
      </c>
      <c r="T14" s="293">
        <f>SUM(T7:T13)</f>
        <v>103</v>
      </c>
      <c r="U14" s="293">
        <f>SUM(U7:U13)</f>
        <v>298</v>
      </c>
      <c r="V14" s="294">
        <f t="shared" si="5"/>
        <v>0.76526717557251911</v>
      </c>
      <c r="W14" s="293">
        <v>401</v>
      </c>
      <c r="X14" s="296">
        <f>+W14/S14</f>
        <v>0.76526717557251911</v>
      </c>
      <c r="Y14" s="292">
        <f t="shared" si="6"/>
        <v>123</v>
      </c>
    </row>
    <row r="15" spans="1:25" customFormat="1">
      <c r="A15" s="31"/>
      <c r="B15" s="32" t="s">
        <v>36</v>
      </c>
      <c r="C15" s="33"/>
      <c r="D15" s="33"/>
      <c r="E15" s="34"/>
      <c r="F15" s="35"/>
      <c r="G15" s="35"/>
      <c r="H15" s="36"/>
      <c r="I15" s="37"/>
      <c r="J15" s="122">
        <f>AVERAGE(J14,J6)</f>
        <v>0.35496100496100497</v>
      </c>
      <c r="K15" s="39" t="str">
        <f t="shared" si="0"/>
        <v>BAJO</v>
      </c>
      <c r="L15" s="38">
        <f>AVERAGE(L14,L6)</f>
        <v>0.55457664543892837</v>
      </c>
      <c r="M15" s="14" t="str">
        <f>IF(L15&lt;=20%,"MUY BAJO",IF(AND(L15&gt;20%,L15&lt;=40%),"BAJO",IF(AND(L15&gt;40%,L15&lt;=60%),"MEDIO",IF(AND(L15&gt;60%,L15&lt;=80%),"ALTO","MUY ALTO"))))</f>
        <v>MEDIO</v>
      </c>
      <c r="N15" s="38">
        <f>AVERAGE(N14,N6)</f>
        <v>0.29855898127141445</v>
      </c>
      <c r="O15" s="14" t="str">
        <f t="shared" si="10"/>
        <v>BAJO</v>
      </c>
      <c r="P15" s="40">
        <f>+P14+P6</f>
        <v>401</v>
      </c>
      <c r="Q15" s="40">
        <f t="shared" ref="Q15:S15" si="13">+Q14+Q6</f>
        <v>700</v>
      </c>
      <c r="R15" s="40">
        <f t="shared" si="13"/>
        <v>299</v>
      </c>
      <c r="S15" s="261">
        <f t="shared" si="13"/>
        <v>524</v>
      </c>
      <c r="T15" s="261">
        <f>+T14+T6</f>
        <v>103</v>
      </c>
      <c r="U15" s="261">
        <f>+U14+U6</f>
        <v>298</v>
      </c>
      <c r="V15" s="264">
        <f t="shared" si="5"/>
        <v>0.76526717557251911</v>
      </c>
      <c r="W15" s="261">
        <v>401</v>
      </c>
      <c r="X15" s="252">
        <f t="shared" si="11"/>
        <v>0.76526717557251911</v>
      </c>
      <c r="Y15" s="40">
        <f t="shared" si="6"/>
        <v>123</v>
      </c>
    </row>
    <row r="16" spans="1:25" customFormat="1" ht="38.25" hidden="1">
      <c r="A16" s="368" t="s">
        <v>37</v>
      </c>
      <c r="B16" s="8" t="s">
        <v>38</v>
      </c>
      <c r="C16" s="9" t="s">
        <v>20</v>
      </c>
      <c r="D16" s="9" t="s">
        <v>39</v>
      </c>
      <c r="E16" s="41">
        <v>0</v>
      </c>
      <c r="F16" s="42">
        <f t="shared" si="2"/>
        <v>1</v>
      </c>
      <c r="G16" s="42">
        <v>1</v>
      </c>
      <c r="H16" s="12" t="s">
        <v>22</v>
      </c>
      <c r="I16" s="42">
        <f>+'[1]PIND 2025'!O12</f>
        <v>0</v>
      </c>
      <c r="J16" s="11">
        <f t="shared" si="3"/>
        <v>0</v>
      </c>
      <c r="K16" s="14" t="str">
        <f t="shared" si="0"/>
        <v>MUY BAJO</v>
      </c>
      <c r="L16" s="15"/>
      <c r="M16" s="14" t="s">
        <v>23</v>
      </c>
      <c r="N16" s="15"/>
      <c r="O16" s="14" t="s">
        <v>23</v>
      </c>
      <c r="P16" s="16">
        <f t="shared" si="4"/>
        <v>0</v>
      </c>
      <c r="Q16" s="16">
        <v>0</v>
      </c>
      <c r="R16" s="16">
        <f t="shared" si="1"/>
        <v>0</v>
      </c>
      <c r="S16" s="262">
        <f>+'[2]POAI 04 2025 AC'!AN11</f>
        <v>0</v>
      </c>
      <c r="T16" s="262"/>
      <c r="U16" s="262"/>
      <c r="V16" s="264" t="e">
        <f t="shared" si="5"/>
        <v>#DIV/0!</v>
      </c>
      <c r="W16" s="262">
        <v>0</v>
      </c>
      <c r="X16" s="253" t="e">
        <f t="shared" si="11"/>
        <v>#DIV/0!</v>
      </c>
      <c r="Y16" s="16">
        <f t="shared" si="6"/>
        <v>0</v>
      </c>
    </row>
    <row r="17" spans="1:25" customFormat="1" ht="25.5" hidden="1">
      <c r="A17" s="368"/>
      <c r="B17" s="8" t="s">
        <v>38</v>
      </c>
      <c r="C17" s="9" t="s">
        <v>20</v>
      </c>
      <c r="D17" s="9" t="s">
        <v>40</v>
      </c>
      <c r="E17" s="43">
        <v>0</v>
      </c>
      <c r="F17" s="44">
        <f t="shared" si="2"/>
        <v>1</v>
      </c>
      <c r="G17" s="44">
        <v>1</v>
      </c>
      <c r="H17" s="12" t="s">
        <v>41</v>
      </c>
      <c r="I17" s="42">
        <f>+'[1]PIND 2025'!O13</f>
        <v>0</v>
      </c>
      <c r="J17" s="11">
        <f t="shared" si="3"/>
        <v>0</v>
      </c>
      <c r="K17" s="14" t="str">
        <f t="shared" si="0"/>
        <v>MUY BAJO</v>
      </c>
      <c r="L17" s="15"/>
      <c r="M17" s="14" t="s">
        <v>23</v>
      </c>
      <c r="N17" s="15"/>
      <c r="O17" s="14" t="s">
        <v>23</v>
      </c>
      <c r="P17" s="16">
        <f t="shared" si="4"/>
        <v>0</v>
      </c>
      <c r="Q17" s="16">
        <v>0</v>
      </c>
      <c r="R17" s="16">
        <f t="shared" si="1"/>
        <v>0</v>
      </c>
      <c r="S17" s="262">
        <f>+'[2]POAI 04 2025 AC'!AN12</f>
        <v>0</v>
      </c>
      <c r="T17" s="262"/>
      <c r="U17" s="262"/>
      <c r="V17" s="264" t="e">
        <f t="shared" si="5"/>
        <v>#DIV/0!</v>
      </c>
      <c r="W17" s="262">
        <v>0</v>
      </c>
      <c r="X17" s="253" t="e">
        <f t="shared" si="11"/>
        <v>#DIV/0!</v>
      </c>
      <c r="Y17" s="16">
        <f t="shared" si="6"/>
        <v>0</v>
      </c>
    </row>
    <row r="18" spans="1:25" customFormat="1" ht="25.5" hidden="1">
      <c r="A18" s="368"/>
      <c r="B18" s="8" t="s">
        <v>38</v>
      </c>
      <c r="C18" s="9" t="s">
        <v>20</v>
      </c>
      <c r="D18" s="9" t="s">
        <v>42</v>
      </c>
      <c r="E18" s="43">
        <v>0</v>
      </c>
      <c r="F18" s="44">
        <f t="shared" si="2"/>
        <v>1</v>
      </c>
      <c r="G18" s="44">
        <v>1</v>
      </c>
      <c r="H18" s="12" t="s">
        <v>41</v>
      </c>
      <c r="I18" s="42">
        <f>+'[1]PIND 2025'!O14</f>
        <v>0</v>
      </c>
      <c r="J18" s="11">
        <f t="shared" si="3"/>
        <v>0</v>
      </c>
      <c r="K18" s="14" t="str">
        <f t="shared" si="0"/>
        <v>MUY BAJO</v>
      </c>
      <c r="L18" s="15"/>
      <c r="M18" s="14" t="s">
        <v>23</v>
      </c>
      <c r="N18" s="15"/>
      <c r="O18" s="14" t="s">
        <v>23</v>
      </c>
      <c r="P18" s="16">
        <f t="shared" si="4"/>
        <v>0</v>
      </c>
      <c r="Q18" s="16">
        <v>0</v>
      </c>
      <c r="R18" s="16">
        <f t="shared" si="1"/>
        <v>0</v>
      </c>
      <c r="S18" s="262">
        <f>+'[2]POAI 04 2025 AC'!AN13</f>
        <v>0</v>
      </c>
      <c r="T18" s="262"/>
      <c r="U18" s="262"/>
      <c r="V18" s="264" t="e">
        <f t="shared" si="5"/>
        <v>#DIV/0!</v>
      </c>
      <c r="W18" s="262">
        <v>0</v>
      </c>
      <c r="X18" s="253" t="e">
        <f t="shared" si="11"/>
        <v>#DIV/0!</v>
      </c>
      <c r="Y18" s="16">
        <f t="shared" si="6"/>
        <v>0</v>
      </c>
    </row>
    <row r="19" spans="1:25" customFormat="1" ht="25.5">
      <c r="A19" s="368"/>
      <c r="B19" s="279" t="s">
        <v>43</v>
      </c>
      <c r="C19" s="190"/>
      <c r="D19" s="190"/>
      <c r="E19" s="197"/>
      <c r="F19" s="195"/>
      <c r="G19" s="195"/>
      <c r="H19" s="198"/>
      <c r="I19" s="199"/>
      <c r="J19" s="285">
        <f>AVERAGE(J16:J18)</f>
        <v>0</v>
      </c>
      <c r="K19" s="200" t="str">
        <f t="shared" si="0"/>
        <v>MUY BAJO</v>
      </c>
      <c r="L19" s="15" t="s">
        <v>23</v>
      </c>
      <c r="M19" s="15" t="s">
        <v>23</v>
      </c>
      <c r="N19" s="15" t="s">
        <v>23</v>
      </c>
      <c r="O19" s="15" t="s">
        <v>23</v>
      </c>
      <c r="P19" s="292">
        <f>SUM(P16:P18)</f>
        <v>0</v>
      </c>
      <c r="Q19" s="292">
        <f t="shared" ref="Q19:S19" si="14">SUM(Q16:Q18)</f>
        <v>0</v>
      </c>
      <c r="R19" s="292">
        <f t="shared" si="14"/>
        <v>0</v>
      </c>
      <c r="S19" s="293">
        <f t="shared" si="14"/>
        <v>0</v>
      </c>
      <c r="T19" s="293">
        <f>SUM(T16:T18)</f>
        <v>0</v>
      </c>
      <c r="U19" s="293">
        <f>SUM(U16:U18)</f>
        <v>0</v>
      </c>
      <c r="V19" s="294" t="e">
        <f t="shared" si="5"/>
        <v>#DIV/0!</v>
      </c>
      <c r="W19" s="293">
        <v>0</v>
      </c>
      <c r="X19" s="297" t="s">
        <v>455</v>
      </c>
      <c r="Y19" s="292">
        <f t="shared" si="6"/>
        <v>0</v>
      </c>
    </row>
    <row r="20" spans="1:25" customFormat="1">
      <c r="A20" s="31"/>
      <c r="B20" s="32" t="s">
        <v>44</v>
      </c>
      <c r="C20" s="33"/>
      <c r="D20" s="33"/>
      <c r="E20" s="34"/>
      <c r="F20" s="35"/>
      <c r="G20" s="35"/>
      <c r="H20" s="36"/>
      <c r="I20" s="37"/>
      <c r="J20" s="122">
        <f>+J19</f>
        <v>0</v>
      </c>
      <c r="K20" s="14" t="str">
        <f t="shared" si="0"/>
        <v>MUY BAJO</v>
      </c>
      <c r="L20" s="15" t="s">
        <v>23</v>
      </c>
      <c r="M20" s="15" t="s">
        <v>23</v>
      </c>
      <c r="N20" s="15" t="s">
        <v>23</v>
      </c>
      <c r="O20" s="15" t="s">
        <v>23</v>
      </c>
      <c r="P20" s="40">
        <f>+P19</f>
        <v>0</v>
      </c>
      <c r="Q20" s="40">
        <f t="shared" ref="Q20:S20" si="15">+Q19</f>
        <v>0</v>
      </c>
      <c r="R20" s="40">
        <f t="shared" si="15"/>
        <v>0</v>
      </c>
      <c r="S20" s="261">
        <f t="shared" si="15"/>
        <v>0</v>
      </c>
      <c r="T20" s="261">
        <f>+T19</f>
        <v>0</v>
      </c>
      <c r="U20" s="261">
        <f>+U19</f>
        <v>0</v>
      </c>
      <c r="V20" s="264" t="e">
        <f t="shared" si="5"/>
        <v>#DIV/0!</v>
      </c>
      <c r="W20" s="261">
        <v>0</v>
      </c>
      <c r="X20" s="258" t="s">
        <v>455</v>
      </c>
      <c r="Y20" s="40">
        <f t="shared" si="6"/>
        <v>0</v>
      </c>
    </row>
    <row r="21" spans="1:25" customFormat="1" ht="38.25" hidden="1" customHeight="1">
      <c r="A21" s="368" t="s">
        <v>45</v>
      </c>
      <c r="B21" s="8" t="s">
        <v>46</v>
      </c>
      <c r="C21" s="9" t="s">
        <v>20</v>
      </c>
      <c r="D21" s="9" t="s">
        <v>47</v>
      </c>
      <c r="E21" s="43">
        <v>0</v>
      </c>
      <c r="F21" s="44">
        <f t="shared" si="2"/>
        <v>0.1</v>
      </c>
      <c r="G21" s="44">
        <v>0.1</v>
      </c>
      <c r="H21" s="12" t="s">
        <v>22</v>
      </c>
      <c r="I21" s="141">
        <f>+'[1]PIND 2025'!O15</f>
        <v>0</v>
      </c>
      <c r="J21" s="11">
        <f t="shared" si="3"/>
        <v>0</v>
      </c>
      <c r="K21" s="14" t="str">
        <f t="shared" si="0"/>
        <v>MUY BAJO</v>
      </c>
      <c r="L21" s="15"/>
      <c r="M21" s="14" t="s">
        <v>23</v>
      </c>
      <c r="N21" s="15"/>
      <c r="O21" s="14" t="s">
        <v>23</v>
      </c>
      <c r="P21" s="16">
        <f t="shared" si="4"/>
        <v>0</v>
      </c>
      <c r="Q21" s="16">
        <v>0</v>
      </c>
      <c r="R21" s="16">
        <f t="shared" si="1"/>
        <v>0</v>
      </c>
      <c r="S21" s="262">
        <f>+'[2]POAI 04 2025 AC'!AN14</f>
        <v>0</v>
      </c>
      <c r="T21" s="262"/>
      <c r="U21" s="262"/>
      <c r="V21" s="264" t="e">
        <f t="shared" si="5"/>
        <v>#DIV/0!</v>
      </c>
      <c r="W21" s="262">
        <v>0</v>
      </c>
      <c r="X21" s="259" t="s">
        <v>455</v>
      </c>
      <c r="Y21" s="16">
        <f t="shared" si="6"/>
        <v>0</v>
      </c>
    </row>
    <row r="22" spans="1:25" customFormat="1" ht="38.25" hidden="1">
      <c r="A22" s="368"/>
      <c r="B22" s="8" t="s">
        <v>46</v>
      </c>
      <c r="C22" s="9" t="s">
        <v>20</v>
      </c>
      <c r="D22" s="9" t="s">
        <v>48</v>
      </c>
      <c r="E22" s="43">
        <v>0</v>
      </c>
      <c r="F22" s="44">
        <f t="shared" si="2"/>
        <v>0.1</v>
      </c>
      <c r="G22" s="44">
        <v>0.1</v>
      </c>
      <c r="H22" s="10" t="s">
        <v>22</v>
      </c>
      <c r="I22" s="141">
        <f>+'[1]PIND 2025'!O16</f>
        <v>0</v>
      </c>
      <c r="J22" s="11">
        <f t="shared" si="3"/>
        <v>0</v>
      </c>
      <c r="K22" s="14" t="str">
        <f t="shared" si="0"/>
        <v>MUY BAJO</v>
      </c>
      <c r="L22" s="15"/>
      <c r="M22" s="14" t="s">
        <v>23</v>
      </c>
      <c r="N22" s="15"/>
      <c r="O22" s="14" t="s">
        <v>23</v>
      </c>
      <c r="P22" s="16">
        <f t="shared" si="4"/>
        <v>0</v>
      </c>
      <c r="Q22" s="16">
        <v>0</v>
      </c>
      <c r="R22" s="16">
        <f t="shared" si="1"/>
        <v>0</v>
      </c>
      <c r="S22" s="262">
        <f>+'[2]POAI 04 2025 AC'!AN15</f>
        <v>0</v>
      </c>
      <c r="T22" s="262"/>
      <c r="U22" s="262"/>
      <c r="V22" s="264" t="e">
        <f t="shared" si="5"/>
        <v>#DIV/0!</v>
      </c>
      <c r="W22" s="262">
        <v>0</v>
      </c>
      <c r="X22" s="259" t="s">
        <v>455</v>
      </c>
      <c r="Y22" s="16">
        <f t="shared" si="6"/>
        <v>0</v>
      </c>
    </row>
    <row r="23" spans="1:25" customFormat="1" ht="38.25" hidden="1">
      <c r="A23" s="368"/>
      <c r="B23" s="8" t="s">
        <v>46</v>
      </c>
      <c r="C23" s="9" t="s">
        <v>20</v>
      </c>
      <c r="D23" s="9" t="s">
        <v>49</v>
      </c>
      <c r="E23" s="43">
        <v>0</v>
      </c>
      <c r="F23" s="44">
        <f t="shared" si="2"/>
        <v>0.1</v>
      </c>
      <c r="G23" s="44">
        <v>0.1</v>
      </c>
      <c r="H23" s="10" t="s">
        <v>22</v>
      </c>
      <c r="I23" s="141">
        <f>+'[1]PIND 2025'!O17</f>
        <v>0</v>
      </c>
      <c r="J23" s="11">
        <f t="shared" si="3"/>
        <v>0</v>
      </c>
      <c r="K23" s="14" t="str">
        <f t="shared" si="0"/>
        <v>MUY BAJO</v>
      </c>
      <c r="L23" s="15"/>
      <c r="M23" s="14" t="s">
        <v>23</v>
      </c>
      <c r="N23" s="15"/>
      <c r="O23" s="14" t="s">
        <v>23</v>
      </c>
      <c r="P23" s="16">
        <f t="shared" si="4"/>
        <v>0</v>
      </c>
      <c r="Q23" s="16">
        <v>0</v>
      </c>
      <c r="R23" s="16">
        <f t="shared" si="1"/>
        <v>0</v>
      </c>
      <c r="S23" s="262">
        <f>+'[2]POAI 04 2025 AC'!AN16</f>
        <v>0</v>
      </c>
      <c r="T23" s="262"/>
      <c r="U23" s="262"/>
      <c r="V23" s="264" t="e">
        <f t="shared" si="5"/>
        <v>#DIV/0!</v>
      </c>
      <c r="W23" s="262">
        <v>0</v>
      </c>
      <c r="X23" s="259" t="s">
        <v>455</v>
      </c>
      <c r="Y23" s="16">
        <f t="shared" si="6"/>
        <v>0</v>
      </c>
    </row>
    <row r="24" spans="1:25" customFormat="1" ht="25.5" hidden="1">
      <c r="A24" s="368"/>
      <c r="B24" s="8" t="s">
        <v>46</v>
      </c>
      <c r="C24" s="9" t="s">
        <v>20</v>
      </c>
      <c r="D24" s="9" t="s">
        <v>50</v>
      </c>
      <c r="E24" s="43">
        <v>0</v>
      </c>
      <c r="F24" s="44">
        <f t="shared" si="2"/>
        <v>0.1</v>
      </c>
      <c r="G24" s="44">
        <v>0.1</v>
      </c>
      <c r="H24" s="12" t="s">
        <v>22</v>
      </c>
      <c r="I24" s="141">
        <f>+'[1]PIND 2025'!O18</f>
        <v>0</v>
      </c>
      <c r="J24" s="11">
        <f t="shared" si="3"/>
        <v>0</v>
      </c>
      <c r="K24" s="14" t="str">
        <f t="shared" si="0"/>
        <v>MUY BAJO</v>
      </c>
      <c r="L24" s="15"/>
      <c r="M24" s="14" t="s">
        <v>23</v>
      </c>
      <c r="N24" s="15"/>
      <c r="O24" s="14" t="s">
        <v>23</v>
      </c>
      <c r="P24" s="16">
        <f t="shared" si="4"/>
        <v>0</v>
      </c>
      <c r="Q24" s="16">
        <v>0</v>
      </c>
      <c r="R24" s="16">
        <f t="shared" si="1"/>
        <v>0</v>
      </c>
      <c r="S24" s="262">
        <f>+'[2]POAI 04 2025 AC'!AN17</f>
        <v>0</v>
      </c>
      <c r="T24" s="262"/>
      <c r="U24" s="262"/>
      <c r="V24" s="264" t="e">
        <f t="shared" si="5"/>
        <v>#DIV/0!</v>
      </c>
      <c r="W24" s="262">
        <v>0</v>
      </c>
      <c r="X24" s="259" t="s">
        <v>455</v>
      </c>
      <c r="Y24" s="16">
        <f t="shared" si="6"/>
        <v>0</v>
      </c>
    </row>
    <row r="25" spans="1:25" customFormat="1" hidden="1">
      <c r="A25" s="368"/>
      <c r="B25" s="8" t="s">
        <v>46</v>
      </c>
      <c r="C25" s="9" t="s">
        <v>20</v>
      </c>
      <c r="D25" s="9" t="s">
        <v>51</v>
      </c>
      <c r="E25" s="43">
        <v>0</v>
      </c>
      <c r="F25" s="44">
        <f t="shared" si="2"/>
        <v>0.1</v>
      </c>
      <c r="G25" s="44">
        <v>0.1</v>
      </c>
      <c r="H25" s="12" t="s">
        <v>22</v>
      </c>
      <c r="I25" s="141">
        <f>+'[1]PIND 2025'!O19</f>
        <v>0</v>
      </c>
      <c r="J25" s="11">
        <f t="shared" si="3"/>
        <v>0</v>
      </c>
      <c r="K25" s="14" t="str">
        <f t="shared" si="0"/>
        <v>MUY BAJO</v>
      </c>
      <c r="L25" s="15"/>
      <c r="M25" s="14" t="s">
        <v>23</v>
      </c>
      <c r="N25" s="15"/>
      <c r="O25" s="14" t="s">
        <v>23</v>
      </c>
      <c r="P25" s="16">
        <f t="shared" si="4"/>
        <v>0</v>
      </c>
      <c r="Q25" s="16">
        <v>0</v>
      </c>
      <c r="R25" s="16">
        <f t="shared" si="1"/>
        <v>0</v>
      </c>
      <c r="S25" s="262">
        <f>+'[2]POAI 04 2025 AC'!AN18</f>
        <v>0</v>
      </c>
      <c r="T25" s="262"/>
      <c r="U25" s="262"/>
      <c r="V25" s="264" t="e">
        <f t="shared" si="5"/>
        <v>#DIV/0!</v>
      </c>
      <c r="W25" s="262">
        <v>0</v>
      </c>
      <c r="X25" s="259" t="s">
        <v>455</v>
      </c>
      <c r="Y25" s="16">
        <f t="shared" si="6"/>
        <v>0</v>
      </c>
    </row>
    <row r="26" spans="1:25" customFormat="1" ht="38.25" hidden="1">
      <c r="A26" s="368"/>
      <c r="B26" s="8" t="s">
        <v>46</v>
      </c>
      <c r="C26" s="9" t="s">
        <v>20</v>
      </c>
      <c r="D26" s="9" t="s">
        <v>52</v>
      </c>
      <c r="E26" s="43">
        <v>0</v>
      </c>
      <c r="F26" s="44">
        <f t="shared" si="2"/>
        <v>0.1</v>
      </c>
      <c r="G26" s="44">
        <v>0.1</v>
      </c>
      <c r="H26" s="12" t="s">
        <v>22</v>
      </c>
      <c r="I26" s="141">
        <f>+'[1]PIND 2025'!O20</f>
        <v>0</v>
      </c>
      <c r="J26" s="11">
        <f t="shared" si="3"/>
        <v>0</v>
      </c>
      <c r="K26" s="14" t="str">
        <f t="shared" si="0"/>
        <v>MUY BAJO</v>
      </c>
      <c r="L26" s="15"/>
      <c r="M26" s="14" t="s">
        <v>23</v>
      </c>
      <c r="N26" s="15"/>
      <c r="O26" s="14" t="s">
        <v>23</v>
      </c>
      <c r="P26" s="16">
        <f t="shared" si="4"/>
        <v>0</v>
      </c>
      <c r="Q26" s="16">
        <v>0</v>
      </c>
      <c r="R26" s="16">
        <f t="shared" si="1"/>
        <v>0</v>
      </c>
      <c r="S26" s="262">
        <f>+'[2]POAI 04 2025 AC'!AN19</f>
        <v>0</v>
      </c>
      <c r="T26" s="262"/>
      <c r="U26" s="262"/>
      <c r="V26" s="264" t="e">
        <f t="shared" si="5"/>
        <v>#DIV/0!</v>
      </c>
      <c r="W26" s="262">
        <v>0</v>
      </c>
      <c r="X26" s="259" t="s">
        <v>455</v>
      </c>
      <c r="Y26" s="16">
        <f t="shared" si="6"/>
        <v>0</v>
      </c>
    </row>
    <row r="27" spans="1:25" customFormat="1">
      <c r="A27" s="368"/>
      <c r="B27" s="17" t="s">
        <v>53</v>
      </c>
      <c r="C27" s="247"/>
      <c r="D27" s="247"/>
      <c r="E27" s="274"/>
      <c r="F27" s="249"/>
      <c r="G27" s="249"/>
      <c r="H27" s="248"/>
      <c r="I27" s="275"/>
      <c r="J27" s="286">
        <f>AVERAGE(J21:J26)</f>
        <v>0</v>
      </c>
      <c r="K27" s="200" t="str">
        <f t="shared" si="0"/>
        <v>MUY BAJO</v>
      </c>
      <c r="L27" s="15" t="s">
        <v>23</v>
      </c>
      <c r="M27" s="15" t="s">
        <v>23</v>
      </c>
      <c r="N27" s="15" t="s">
        <v>23</v>
      </c>
      <c r="O27" s="15" t="s">
        <v>23</v>
      </c>
      <c r="P27" s="298">
        <f>SUM(P21:P26)</f>
        <v>0</v>
      </c>
      <c r="Q27" s="298">
        <f t="shared" ref="Q27:U27" si="16">SUM(Q21:Q26)</f>
        <v>0</v>
      </c>
      <c r="R27" s="298">
        <f t="shared" si="16"/>
        <v>0</v>
      </c>
      <c r="S27" s="299">
        <f t="shared" si="16"/>
        <v>0</v>
      </c>
      <c r="T27" s="299">
        <f t="shared" si="16"/>
        <v>0</v>
      </c>
      <c r="U27" s="299">
        <f t="shared" si="16"/>
        <v>0</v>
      </c>
      <c r="V27" s="300" t="e">
        <f t="shared" si="5"/>
        <v>#DIV/0!</v>
      </c>
      <c r="W27" s="299">
        <v>0</v>
      </c>
      <c r="X27" s="301" t="s">
        <v>455</v>
      </c>
      <c r="Y27" s="298">
        <f t="shared" si="6"/>
        <v>0</v>
      </c>
    </row>
    <row r="28" spans="1:25" customFormat="1">
      <c r="A28" s="31"/>
      <c r="B28" s="32" t="s">
        <v>54</v>
      </c>
      <c r="C28" s="33"/>
      <c r="D28" s="33"/>
      <c r="E28" s="34"/>
      <c r="F28" s="35"/>
      <c r="G28" s="35"/>
      <c r="H28" s="36"/>
      <c r="I28" s="37"/>
      <c r="J28" s="38">
        <f>+J27</f>
        <v>0</v>
      </c>
      <c r="K28" s="39" t="str">
        <f t="shared" si="0"/>
        <v>MUY BAJO</v>
      </c>
      <c r="L28" s="38"/>
      <c r="M28" s="46"/>
      <c r="N28" s="38"/>
      <c r="O28" s="46"/>
      <c r="P28" s="40">
        <f>+P27</f>
        <v>0</v>
      </c>
      <c r="Q28" s="40">
        <f t="shared" ref="Q28:U28" si="17">+Q27</f>
        <v>0</v>
      </c>
      <c r="R28" s="40">
        <f t="shared" si="17"/>
        <v>0</v>
      </c>
      <c r="S28" s="261">
        <f t="shared" si="17"/>
        <v>0</v>
      </c>
      <c r="T28" s="261">
        <f t="shared" si="17"/>
        <v>0</v>
      </c>
      <c r="U28" s="261">
        <f t="shared" si="17"/>
        <v>0</v>
      </c>
      <c r="V28" s="264" t="e">
        <f t="shared" si="5"/>
        <v>#DIV/0!</v>
      </c>
      <c r="W28" s="261">
        <v>0</v>
      </c>
      <c r="X28" s="258" t="s">
        <v>455</v>
      </c>
      <c r="Y28" s="40">
        <f t="shared" si="6"/>
        <v>0</v>
      </c>
    </row>
    <row r="29" spans="1:25" customFormat="1" ht="51" hidden="1">
      <c r="A29" s="362" t="s">
        <v>55</v>
      </c>
      <c r="B29" s="8" t="s">
        <v>56</v>
      </c>
      <c r="C29" s="9" t="s">
        <v>20</v>
      </c>
      <c r="D29" s="9" t="s">
        <v>57</v>
      </c>
      <c r="E29" s="12">
        <v>1</v>
      </c>
      <c r="F29" s="28">
        <f t="shared" si="2"/>
        <v>2</v>
      </c>
      <c r="G29" s="28">
        <v>1</v>
      </c>
      <c r="H29" s="12" t="s">
        <v>41</v>
      </c>
      <c r="I29" s="29">
        <f>+'[1]PIND 2025'!O21</f>
        <v>0</v>
      </c>
      <c r="J29" s="11">
        <f t="shared" si="3"/>
        <v>0</v>
      </c>
      <c r="K29" s="14" t="str">
        <f t="shared" si="0"/>
        <v>MUY BAJO</v>
      </c>
      <c r="L29" s="15"/>
      <c r="M29" s="14" t="s">
        <v>23</v>
      </c>
      <c r="N29" s="15"/>
      <c r="O29" s="14" t="s">
        <v>23</v>
      </c>
      <c r="P29" s="16">
        <f t="shared" si="4"/>
        <v>0</v>
      </c>
      <c r="Q29" s="16">
        <v>0</v>
      </c>
      <c r="R29" s="16">
        <f t="shared" si="1"/>
        <v>0</v>
      </c>
      <c r="S29" s="262">
        <f>+'[2]POAI 04 2025 AC'!AN20</f>
        <v>0</v>
      </c>
      <c r="T29" s="262"/>
      <c r="U29" s="262">
        <v>0</v>
      </c>
      <c r="V29" s="264" t="e">
        <f t="shared" si="5"/>
        <v>#DIV/0!</v>
      </c>
      <c r="W29" s="262">
        <v>0</v>
      </c>
      <c r="X29" s="253" t="e">
        <f t="shared" si="11"/>
        <v>#DIV/0!</v>
      </c>
      <c r="Y29" s="16">
        <f t="shared" si="6"/>
        <v>0</v>
      </c>
    </row>
    <row r="30" spans="1:25" customFormat="1" ht="51" hidden="1">
      <c r="A30" s="363"/>
      <c r="B30" s="8" t="s">
        <v>58</v>
      </c>
      <c r="C30" s="9" t="s">
        <v>59</v>
      </c>
      <c r="D30" s="9" t="s">
        <v>60</v>
      </c>
      <c r="E30" s="12">
        <v>334</v>
      </c>
      <c r="F30" s="45">
        <f t="shared" si="2"/>
        <v>668</v>
      </c>
      <c r="G30" s="45">
        <v>334</v>
      </c>
      <c r="H30" s="12" t="s">
        <v>41</v>
      </c>
      <c r="I30" s="29">
        <f>+'[1]PIND 2025'!O22</f>
        <v>25</v>
      </c>
      <c r="J30" s="11">
        <f t="shared" si="3"/>
        <v>7.4850299401197598E-2</v>
      </c>
      <c r="K30" s="14" t="str">
        <f t="shared" si="0"/>
        <v>MUY BAJO</v>
      </c>
      <c r="L30" s="15">
        <f t="shared" ref="L30:L71" si="18">+P30/Q30</f>
        <v>0.1377245508982036</v>
      </c>
      <c r="M30" s="14" t="str">
        <f t="shared" si="8"/>
        <v>MUY BAJO</v>
      </c>
      <c r="N30" s="15">
        <f t="shared" si="9"/>
        <v>1.0308723869626018E-2</v>
      </c>
      <c r="O30" s="14" t="str">
        <f t="shared" si="10"/>
        <v>MUY BAJO</v>
      </c>
      <c r="P30" s="16">
        <f t="shared" si="4"/>
        <v>69</v>
      </c>
      <c r="Q30" s="16">
        <v>501</v>
      </c>
      <c r="R30" s="16">
        <f t="shared" si="1"/>
        <v>432</v>
      </c>
      <c r="S30" s="262">
        <f>+'[2]POAI 04 2025 AC'!AN21</f>
        <v>180</v>
      </c>
      <c r="T30" s="262">
        <v>52</v>
      </c>
      <c r="U30" s="262">
        <v>17</v>
      </c>
      <c r="V30" s="264">
        <f t="shared" si="5"/>
        <v>0.38333333333333336</v>
      </c>
      <c r="W30" s="262">
        <v>69</v>
      </c>
      <c r="X30" s="253">
        <f t="shared" si="11"/>
        <v>0.38333333333333336</v>
      </c>
      <c r="Y30" s="16">
        <f t="shared" si="6"/>
        <v>111</v>
      </c>
    </row>
    <row r="31" spans="1:25" customFormat="1" ht="51" hidden="1">
      <c r="A31" s="363"/>
      <c r="B31" s="8" t="s">
        <v>58</v>
      </c>
      <c r="C31" s="9" t="s">
        <v>61</v>
      </c>
      <c r="D31" s="9" t="s">
        <v>60</v>
      </c>
      <c r="E31" s="12">
        <v>8</v>
      </c>
      <c r="F31" s="45">
        <f t="shared" si="2"/>
        <v>16</v>
      </c>
      <c r="G31" s="45">
        <v>8</v>
      </c>
      <c r="H31" s="12" t="s">
        <v>41</v>
      </c>
      <c r="I31" s="29">
        <f>+'[1]PIND 2025'!O23</f>
        <v>0</v>
      </c>
      <c r="J31" s="11">
        <f t="shared" si="3"/>
        <v>0</v>
      </c>
      <c r="K31" s="14" t="str">
        <f t="shared" si="0"/>
        <v>MUY BAJO</v>
      </c>
      <c r="L31" s="15">
        <f t="shared" si="18"/>
        <v>0</v>
      </c>
      <c r="M31" s="14" t="str">
        <f t="shared" si="8"/>
        <v>MUY BAJO</v>
      </c>
      <c r="N31" s="15">
        <f t="shared" si="9"/>
        <v>0</v>
      </c>
      <c r="O31" s="14" t="str">
        <f t="shared" si="10"/>
        <v>MUY BAJO</v>
      </c>
      <c r="P31" s="16">
        <f t="shared" si="4"/>
        <v>0</v>
      </c>
      <c r="Q31" s="16">
        <v>4</v>
      </c>
      <c r="R31" s="16">
        <f t="shared" si="1"/>
        <v>4</v>
      </c>
      <c r="S31" s="262">
        <f>+'[2]POAI 04 2025 AC'!AN22</f>
        <v>7</v>
      </c>
      <c r="T31" s="262"/>
      <c r="U31" s="262">
        <v>0</v>
      </c>
      <c r="V31" s="264">
        <f t="shared" si="5"/>
        <v>0</v>
      </c>
      <c r="W31" s="262">
        <v>0</v>
      </c>
      <c r="X31" s="253">
        <f t="shared" si="11"/>
        <v>0</v>
      </c>
      <c r="Y31" s="16">
        <f t="shared" si="6"/>
        <v>7</v>
      </c>
    </row>
    <row r="32" spans="1:25" customFormat="1" ht="51" hidden="1">
      <c r="A32" s="363"/>
      <c r="B32" s="8" t="s">
        <v>58</v>
      </c>
      <c r="C32" s="9" t="s">
        <v>62</v>
      </c>
      <c r="D32" s="9" t="s">
        <v>60</v>
      </c>
      <c r="E32" s="12">
        <v>6</v>
      </c>
      <c r="F32" s="45">
        <f t="shared" si="2"/>
        <v>12</v>
      </c>
      <c r="G32" s="45">
        <v>6</v>
      </c>
      <c r="H32" s="12" t="s">
        <v>41</v>
      </c>
      <c r="I32" s="29">
        <f>+'[1]PIND 2025'!O24</f>
        <v>1</v>
      </c>
      <c r="J32" s="11">
        <f t="shared" si="3"/>
        <v>0.16666666666666666</v>
      </c>
      <c r="K32" s="14" t="str">
        <f t="shared" si="0"/>
        <v>MUY BAJO</v>
      </c>
      <c r="L32" s="15">
        <f t="shared" si="18"/>
        <v>0</v>
      </c>
      <c r="M32" s="14" t="str">
        <f t="shared" si="8"/>
        <v>MUY BAJO</v>
      </c>
      <c r="N32" s="15">
        <f t="shared" si="9"/>
        <v>0</v>
      </c>
      <c r="O32" s="14" t="str">
        <f t="shared" si="10"/>
        <v>MUY BAJO</v>
      </c>
      <c r="P32" s="16">
        <f t="shared" si="4"/>
        <v>0</v>
      </c>
      <c r="Q32" s="16">
        <v>3</v>
      </c>
      <c r="R32" s="16">
        <f t="shared" si="1"/>
        <v>3</v>
      </c>
      <c r="S32" s="262">
        <f>+'[2]POAI 04 2025 AC'!AN23</f>
        <v>6</v>
      </c>
      <c r="T32" s="262"/>
      <c r="U32" s="262">
        <v>0</v>
      </c>
      <c r="V32" s="264">
        <f t="shared" si="5"/>
        <v>0</v>
      </c>
      <c r="W32" s="262">
        <v>0</v>
      </c>
      <c r="X32" s="253">
        <f t="shared" si="11"/>
        <v>0</v>
      </c>
      <c r="Y32" s="16">
        <f t="shared" si="6"/>
        <v>6</v>
      </c>
    </row>
    <row r="33" spans="1:25" customFormat="1" ht="51" hidden="1">
      <c r="A33" s="363"/>
      <c r="B33" s="8" t="s">
        <v>58</v>
      </c>
      <c r="C33" s="9" t="s">
        <v>63</v>
      </c>
      <c r="D33" s="9" t="s">
        <v>60</v>
      </c>
      <c r="E33" s="12">
        <v>13</v>
      </c>
      <c r="F33" s="45">
        <f t="shared" si="2"/>
        <v>26</v>
      </c>
      <c r="G33" s="45">
        <v>13</v>
      </c>
      <c r="H33" s="12" t="s">
        <v>41</v>
      </c>
      <c r="I33" s="29">
        <f>+'[1]PIND 2025'!O25</f>
        <v>2</v>
      </c>
      <c r="J33" s="11">
        <f t="shared" si="3"/>
        <v>0.15384615384615385</v>
      </c>
      <c r="K33" s="14" t="str">
        <f t="shared" si="0"/>
        <v>MUY BAJO</v>
      </c>
      <c r="L33" s="15">
        <f t="shared" si="18"/>
        <v>0</v>
      </c>
      <c r="M33" s="14" t="str">
        <f t="shared" si="8"/>
        <v>MUY BAJO</v>
      </c>
      <c r="N33" s="15">
        <f t="shared" si="9"/>
        <v>0</v>
      </c>
      <c r="O33" s="14" t="str">
        <f t="shared" si="10"/>
        <v>MUY BAJO</v>
      </c>
      <c r="P33" s="16">
        <f t="shared" si="4"/>
        <v>0</v>
      </c>
      <c r="Q33" s="16">
        <v>6.5</v>
      </c>
      <c r="R33" s="16">
        <f t="shared" si="1"/>
        <v>6.5</v>
      </c>
      <c r="S33" s="262">
        <f>+'[2]POAI 04 2025 AC'!AN24</f>
        <v>10</v>
      </c>
      <c r="T33" s="262"/>
      <c r="U33" s="262">
        <v>0</v>
      </c>
      <c r="V33" s="264">
        <f t="shared" si="5"/>
        <v>0</v>
      </c>
      <c r="W33" s="262">
        <v>0</v>
      </c>
      <c r="X33" s="253">
        <f t="shared" si="11"/>
        <v>0</v>
      </c>
      <c r="Y33" s="16">
        <f t="shared" si="6"/>
        <v>10</v>
      </c>
    </row>
    <row r="34" spans="1:25" customFormat="1" ht="51" hidden="1">
      <c r="A34" s="363"/>
      <c r="B34" s="8" t="s">
        <v>58</v>
      </c>
      <c r="C34" s="9" t="s">
        <v>59</v>
      </c>
      <c r="D34" s="9" t="s">
        <v>64</v>
      </c>
      <c r="E34" s="27">
        <v>1096</v>
      </c>
      <c r="F34" s="28">
        <f t="shared" si="2"/>
        <v>2192</v>
      </c>
      <c r="G34" s="28">
        <v>1096</v>
      </c>
      <c r="H34" s="12" t="s">
        <v>41</v>
      </c>
      <c r="I34" s="29">
        <f>+'[1]PIND 2025'!O26</f>
        <v>0</v>
      </c>
      <c r="J34" s="11">
        <f t="shared" si="3"/>
        <v>0</v>
      </c>
      <c r="K34" s="14" t="str">
        <f t="shared" si="0"/>
        <v>MUY BAJO</v>
      </c>
      <c r="L34" s="15">
        <f t="shared" si="18"/>
        <v>0.1</v>
      </c>
      <c r="M34" s="14" t="str">
        <f t="shared" si="8"/>
        <v>MUY BAJO</v>
      </c>
      <c r="N34" s="15">
        <f t="shared" si="9"/>
        <v>0</v>
      </c>
      <c r="O34" s="14" t="str">
        <f t="shared" si="10"/>
        <v>MUY BAJO</v>
      </c>
      <c r="P34" s="16">
        <f t="shared" si="4"/>
        <v>5</v>
      </c>
      <c r="Q34" s="16">
        <v>50</v>
      </c>
      <c r="R34" s="16">
        <f t="shared" si="1"/>
        <v>45</v>
      </c>
      <c r="S34" s="262">
        <f>+'[2]POAI 04 2025 AC'!AN25</f>
        <v>30</v>
      </c>
      <c r="T34" s="262">
        <v>5</v>
      </c>
      <c r="U34" s="262">
        <v>0</v>
      </c>
      <c r="V34" s="264">
        <f t="shared" si="5"/>
        <v>0.16666666666666666</v>
      </c>
      <c r="W34" s="262">
        <v>5</v>
      </c>
      <c r="X34" s="253">
        <f t="shared" si="11"/>
        <v>0.16666666666666666</v>
      </c>
      <c r="Y34" s="16">
        <f t="shared" si="6"/>
        <v>25</v>
      </c>
    </row>
    <row r="35" spans="1:25" customFormat="1" ht="51" hidden="1">
      <c r="A35" s="365"/>
      <c r="B35" s="8" t="s">
        <v>58</v>
      </c>
      <c r="C35" s="9" t="s">
        <v>61</v>
      </c>
      <c r="D35" s="9" t="s">
        <v>64</v>
      </c>
      <c r="E35" s="12">
        <v>13</v>
      </c>
      <c r="F35" s="28">
        <f t="shared" si="2"/>
        <v>26</v>
      </c>
      <c r="G35" s="28">
        <v>13</v>
      </c>
      <c r="H35" s="12" t="s">
        <v>41</v>
      </c>
      <c r="I35" s="29">
        <f>+'[1]PIND 2025'!O27</f>
        <v>0</v>
      </c>
      <c r="J35" s="11">
        <f t="shared" si="3"/>
        <v>0</v>
      </c>
      <c r="K35" s="14" t="str">
        <f t="shared" si="0"/>
        <v>MUY BAJO</v>
      </c>
      <c r="L35" s="15">
        <f t="shared" si="18"/>
        <v>0</v>
      </c>
      <c r="M35" s="14" t="str">
        <f t="shared" si="8"/>
        <v>MUY BAJO</v>
      </c>
      <c r="N35" s="15">
        <f t="shared" si="9"/>
        <v>0</v>
      </c>
      <c r="O35" s="14" t="str">
        <f t="shared" si="10"/>
        <v>MUY BAJO</v>
      </c>
      <c r="P35" s="16">
        <f t="shared" si="4"/>
        <v>0</v>
      </c>
      <c r="Q35" s="16">
        <v>2</v>
      </c>
      <c r="R35" s="16">
        <f t="shared" si="1"/>
        <v>2</v>
      </c>
      <c r="S35" s="262">
        <f>+'[2]POAI 04 2025 AC'!AN26</f>
        <v>3</v>
      </c>
      <c r="T35" s="262"/>
      <c r="U35" s="262">
        <v>0</v>
      </c>
      <c r="V35" s="264">
        <f t="shared" si="5"/>
        <v>0</v>
      </c>
      <c r="W35" s="262">
        <v>0</v>
      </c>
      <c r="X35" s="253">
        <f t="shared" si="11"/>
        <v>0</v>
      </c>
      <c r="Y35" s="16">
        <f t="shared" si="6"/>
        <v>3</v>
      </c>
    </row>
    <row r="36" spans="1:25" customFormat="1" ht="51" hidden="1">
      <c r="A36" s="31"/>
      <c r="B36" s="8" t="s">
        <v>58</v>
      </c>
      <c r="C36" s="9" t="s">
        <v>62</v>
      </c>
      <c r="D36" s="9" t="s">
        <v>64</v>
      </c>
      <c r="E36" s="27">
        <v>8</v>
      </c>
      <c r="F36" s="28">
        <f t="shared" si="2"/>
        <v>16</v>
      </c>
      <c r="G36" s="28">
        <v>8</v>
      </c>
      <c r="H36" s="12" t="s">
        <v>41</v>
      </c>
      <c r="I36" s="29">
        <f>+'[1]PIND 2025'!O28</f>
        <v>0</v>
      </c>
      <c r="J36" s="11">
        <f t="shared" si="3"/>
        <v>0</v>
      </c>
      <c r="K36" s="14" t="str">
        <f t="shared" si="0"/>
        <v>MUY BAJO</v>
      </c>
      <c r="L36" s="15">
        <f t="shared" si="18"/>
        <v>0</v>
      </c>
      <c r="M36" s="14" t="str">
        <f t="shared" si="8"/>
        <v>MUY BAJO</v>
      </c>
      <c r="N36" s="15">
        <f t="shared" si="9"/>
        <v>0</v>
      </c>
      <c r="O36" s="14" t="str">
        <f t="shared" si="10"/>
        <v>MUY BAJO</v>
      </c>
      <c r="P36" s="16">
        <f t="shared" si="4"/>
        <v>0</v>
      </c>
      <c r="Q36" s="16">
        <v>2</v>
      </c>
      <c r="R36" s="16">
        <f t="shared" si="1"/>
        <v>2</v>
      </c>
      <c r="S36" s="262">
        <f>+'[2]POAI 04 2025 AC'!AN27</f>
        <v>3</v>
      </c>
      <c r="T36" s="262"/>
      <c r="U36" s="262">
        <v>0</v>
      </c>
      <c r="V36" s="264">
        <f t="shared" si="5"/>
        <v>0</v>
      </c>
      <c r="W36" s="262">
        <v>0</v>
      </c>
      <c r="X36" s="253">
        <f t="shared" si="11"/>
        <v>0</v>
      </c>
      <c r="Y36" s="16">
        <f t="shared" si="6"/>
        <v>3</v>
      </c>
    </row>
    <row r="37" spans="1:25" customFormat="1" ht="51" hidden="1">
      <c r="A37" s="31"/>
      <c r="B37" s="8" t="s">
        <v>58</v>
      </c>
      <c r="C37" s="9" t="s">
        <v>63</v>
      </c>
      <c r="D37" s="9" t="s">
        <v>64</v>
      </c>
      <c r="E37" s="27">
        <v>19</v>
      </c>
      <c r="F37" s="28">
        <f t="shared" si="2"/>
        <v>38</v>
      </c>
      <c r="G37" s="28">
        <v>19</v>
      </c>
      <c r="H37" s="12" t="s">
        <v>41</v>
      </c>
      <c r="I37" s="29">
        <f>+'[1]PIND 2025'!O29</f>
        <v>0</v>
      </c>
      <c r="J37" s="11">
        <f t="shared" si="3"/>
        <v>0</v>
      </c>
      <c r="K37" s="14" t="str">
        <f t="shared" si="0"/>
        <v>MUY BAJO</v>
      </c>
      <c r="L37" s="15">
        <f t="shared" si="18"/>
        <v>0</v>
      </c>
      <c r="M37" s="14" t="str">
        <f t="shared" si="8"/>
        <v>MUY BAJO</v>
      </c>
      <c r="N37" s="15">
        <f t="shared" si="9"/>
        <v>0</v>
      </c>
      <c r="O37" s="14" t="str">
        <f t="shared" si="10"/>
        <v>MUY BAJO</v>
      </c>
      <c r="P37" s="16">
        <f t="shared" si="4"/>
        <v>0</v>
      </c>
      <c r="Q37" s="16">
        <v>2</v>
      </c>
      <c r="R37" s="16">
        <f t="shared" si="1"/>
        <v>2</v>
      </c>
      <c r="S37" s="262">
        <f>+'[2]POAI 04 2025 AC'!AN28</f>
        <v>3</v>
      </c>
      <c r="T37" s="262"/>
      <c r="U37" s="262">
        <v>0</v>
      </c>
      <c r="V37" s="264">
        <f t="shared" si="5"/>
        <v>0</v>
      </c>
      <c r="W37" s="262">
        <v>0</v>
      </c>
      <c r="X37" s="253">
        <f t="shared" si="11"/>
        <v>0</v>
      </c>
      <c r="Y37" s="16">
        <f t="shared" si="6"/>
        <v>3</v>
      </c>
    </row>
    <row r="38" spans="1:25" customFormat="1" ht="38.25" hidden="1">
      <c r="A38" s="31"/>
      <c r="B38" s="8" t="s">
        <v>58</v>
      </c>
      <c r="C38" s="47" t="s">
        <v>59</v>
      </c>
      <c r="D38" s="9" t="s">
        <v>65</v>
      </c>
      <c r="E38" s="27">
        <v>1096</v>
      </c>
      <c r="F38" s="28">
        <f t="shared" si="2"/>
        <v>2192</v>
      </c>
      <c r="G38" s="28">
        <v>1096</v>
      </c>
      <c r="H38" s="12" t="s">
        <v>41</v>
      </c>
      <c r="I38" s="29">
        <f>+'[1]PIND 2025'!O30</f>
        <v>82</v>
      </c>
      <c r="J38" s="11">
        <f t="shared" si="3"/>
        <v>7.4817518248175188E-2</v>
      </c>
      <c r="K38" s="14" t="str">
        <f t="shared" si="0"/>
        <v>MUY BAJO</v>
      </c>
      <c r="L38" s="15">
        <f t="shared" si="18"/>
        <v>0.1</v>
      </c>
      <c r="M38" s="14" t="str">
        <f t="shared" si="8"/>
        <v>MUY BAJO</v>
      </c>
      <c r="N38" s="15">
        <f t="shared" si="9"/>
        <v>7.481751824817519E-3</v>
      </c>
      <c r="O38" s="14" t="str">
        <f t="shared" si="10"/>
        <v>MUY BAJO</v>
      </c>
      <c r="P38" s="16">
        <f t="shared" si="4"/>
        <v>5</v>
      </c>
      <c r="Q38" s="16">
        <v>50</v>
      </c>
      <c r="R38" s="16">
        <f t="shared" si="1"/>
        <v>45</v>
      </c>
      <c r="S38" s="262">
        <f>+'[2]POAI 04 2025 AC'!AN29</f>
        <v>30</v>
      </c>
      <c r="T38" s="262">
        <v>5</v>
      </c>
      <c r="U38" s="262">
        <v>0</v>
      </c>
      <c r="V38" s="264">
        <f t="shared" si="5"/>
        <v>0.16666666666666666</v>
      </c>
      <c r="W38" s="262">
        <v>5</v>
      </c>
      <c r="X38" s="253">
        <f t="shared" si="11"/>
        <v>0.16666666666666666</v>
      </c>
      <c r="Y38" s="16">
        <f t="shared" si="6"/>
        <v>25</v>
      </c>
    </row>
    <row r="39" spans="1:25" customFormat="1" ht="38.25" hidden="1">
      <c r="A39" s="31"/>
      <c r="B39" s="8" t="s">
        <v>58</v>
      </c>
      <c r="C39" s="47" t="s">
        <v>61</v>
      </c>
      <c r="D39" s="9" t="s">
        <v>65</v>
      </c>
      <c r="E39" s="12">
        <v>13</v>
      </c>
      <c r="F39" s="28">
        <f t="shared" si="2"/>
        <v>26</v>
      </c>
      <c r="G39" s="28">
        <v>13</v>
      </c>
      <c r="H39" s="12" t="s">
        <v>41</v>
      </c>
      <c r="I39" s="29">
        <f>+'[1]PIND 2025'!O31</f>
        <v>0</v>
      </c>
      <c r="J39" s="11">
        <f t="shared" si="3"/>
        <v>0</v>
      </c>
      <c r="K39" s="14" t="str">
        <f t="shared" si="0"/>
        <v>MUY BAJO</v>
      </c>
      <c r="L39" s="15">
        <f t="shared" si="18"/>
        <v>0</v>
      </c>
      <c r="M39" s="14" t="str">
        <f t="shared" si="8"/>
        <v>MUY BAJO</v>
      </c>
      <c r="N39" s="15">
        <f t="shared" si="9"/>
        <v>0</v>
      </c>
      <c r="O39" s="14" t="str">
        <f t="shared" si="10"/>
        <v>MUY BAJO</v>
      </c>
      <c r="P39" s="16">
        <f t="shared" si="4"/>
        <v>0</v>
      </c>
      <c r="Q39" s="16">
        <v>2</v>
      </c>
      <c r="R39" s="16">
        <f t="shared" si="1"/>
        <v>2</v>
      </c>
      <c r="S39" s="262">
        <f>+'[2]POAI 04 2025 AC'!AN30</f>
        <v>3</v>
      </c>
      <c r="T39" s="262"/>
      <c r="U39" s="262">
        <v>0</v>
      </c>
      <c r="V39" s="264">
        <f t="shared" si="5"/>
        <v>0</v>
      </c>
      <c r="W39" s="262">
        <v>0</v>
      </c>
      <c r="X39" s="253">
        <f t="shared" si="11"/>
        <v>0</v>
      </c>
      <c r="Y39" s="16">
        <f t="shared" si="6"/>
        <v>3</v>
      </c>
    </row>
    <row r="40" spans="1:25" customFormat="1" ht="38.25" hidden="1">
      <c r="A40" s="31"/>
      <c r="B40" s="8" t="s">
        <v>58</v>
      </c>
      <c r="C40" s="47" t="s">
        <v>62</v>
      </c>
      <c r="D40" s="9" t="s">
        <v>65</v>
      </c>
      <c r="E40" s="27">
        <v>8</v>
      </c>
      <c r="F40" s="28">
        <f t="shared" si="2"/>
        <v>16</v>
      </c>
      <c r="G40" s="28">
        <v>8</v>
      </c>
      <c r="H40" s="12" t="s">
        <v>41</v>
      </c>
      <c r="I40" s="29">
        <f>+'[1]PIND 2025'!O32</f>
        <v>0</v>
      </c>
      <c r="J40" s="11">
        <f t="shared" si="3"/>
        <v>0</v>
      </c>
      <c r="K40" s="14" t="str">
        <f t="shared" si="0"/>
        <v>MUY BAJO</v>
      </c>
      <c r="L40" s="15">
        <f t="shared" si="18"/>
        <v>0</v>
      </c>
      <c r="M40" s="14" t="str">
        <f t="shared" si="8"/>
        <v>MUY BAJO</v>
      </c>
      <c r="N40" s="15">
        <f t="shared" si="9"/>
        <v>0</v>
      </c>
      <c r="O40" s="14" t="str">
        <f t="shared" si="10"/>
        <v>MUY BAJO</v>
      </c>
      <c r="P40" s="16">
        <f t="shared" si="4"/>
        <v>0</v>
      </c>
      <c r="Q40" s="16">
        <v>2</v>
      </c>
      <c r="R40" s="16">
        <f t="shared" si="1"/>
        <v>2</v>
      </c>
      <c r="S40" s="262">
        <f>+'[2]POAI 04 2025 AC'!AN31</f>
        <v>3</v>
      </c>
      <c r="T40" s="262"/>
      <c r="U40" s="262">
        <v>0</v>
      </c>
      <c r="V40" s="264">
        <f t="shared" si="5"/>
        <v>0</v>
      </c>
      <c r="W40" s="262">
        <v>0</v>
      </c>
      <c r="X40" s="253">
        <f t="shared" si="11"/>
        <v>0</v>
      </c>
      <c r="Y40" s="16">
        <f t="shared" si="6"/>
        <v>3</v>
      </c>
    </row>
    <row r="41" spans="1:25" customFormat="1" ht="38.25" hidden="1">
      <c r="A41" s="31"/>
      <c r="B41" s="8" t="s">
        <v>58</v>
      </c>
      <c r="C41" s="47" t="s">
        <v>63</v>
      </c>
      <c r="D41" s="9" t="s">
        <v>65</v>
      </c>
      <c r="E41" s="27">
        <v>19</v>
      </c>
      <c r="F41" s="28">
        <f t="shared" si="2"/>
        <v>38</v>
      </c>
      <c r="G41" s="28">
        <v>19</v>
      </c>
      <c r="H41" s="12" t="s">
        <v>41</v>
      </c>
      <c r="I41" s="29">
        <f>+'[1]PIND 2025'!O33</f>
        <v>0</v>
      </c>
      <c r="J41" s="11">
        <f t="shared" si="3"/>
        <v>0</v>
      </c>
      <c r="K41" s="14" t="str">
        <f t="shared" si="0"/>
        <v>MUY BAJO</v>
      </c>
      <c r="L41" s="15">
        <f t="shared" si="18"/>
        <v>0</v>
      </c>
      <c r="M41" s="14" t="str">
        <f t="shared" si="8"/>
        <v>MUY BAJO</v>
      </c>
      <c r="N41" s="15">
        <f t="shared" si="9"/>
        <v>0</v>
      </c>
      <c r="O41" s="14" t="str">
        <f t="shared" si="10"/>
        <v>MUY BAJO</v>
      </c>
      <c r="P41" s="16">
        <f t="shared" si="4"/>
        <v>0</v>
      </c>
      <c r="Q41" s="16">
        <v>2</v>
      </c>
      <c r="R41" s="16">
        <f t="shared" si="1"/>
        <v>2</v>
      </c>
      <c r="S41" s="262">
        <f>+'[2]POAI 04 2025 AC'!AN32</f>
        <v>3</v>
      </c>
      <c r="T41" s="262"/>
      <c r="U41" s="262">
        <v>0</v>
      </c>
      <c r="V41" s="264">
        <f t="shared" si="5"/>
        <v>0</v>
      </c>
      <c r="W41" s="262">
        <v>0</v>
      </c>
      <c r="X41" s="253">
        <f t="shared" si="11"/>
        <v>0</v>
      </c>
      <c r="Y41" s="16">
        <f t="shared" si="6"/>
        <v>3</v>
      </c>
    </row>
    <row r="42" spans="1:25" customFormat="1" ht="38.25" hidden="1">
      <c r="A42" s="31"/>
      <c r="B42" s="8" t="s">
        <v>58</v>
      </c>
      <c r="C42" s="47" t="s">
        <v>59</v>
      </c>
      <c r="D42" s="9" t="s">
        <v>66</v>
      </c>
      <c r="E42" s="27">
        <v>0</v>
      </c>
      <c r="F42" s="28">
        <f t="shared" si="2"/>
        <v>25</v>
      </c>
      <c r="G42" s="28">
        <v>25</v>
      </c>
      <c r="H42" s="12" t="s">
        <v>22</v>
      </c>
      <c r="I42" s="29">
        <f>+'[1]PIND 2025'!O34</f>
        <v>0</v>
      </c>
      <c r="J42" s="11">
        <f t="shared" si="3"/>
        <v>0</v>
      </c>
      <c r="K42" s="14" t="str">
        <f t="shared" si="0"/>
        <v>MUY BAJO</v>
      </c>
      <c r="L42" s="15">
        <f t="shared" si="18"/>
        <v>0</v>
      </c>
      <c r="M42" s="14" t="str">
        <f t="shared" si="8"/>
        <v>MUY BAJO</v>
      </c>
      <c r="N42" s="15">
        <f t="shared" si="9"/>
        <v>0</v>
      </c>
      <c r="O42" s="14" t="str">
        <f t="shared" si="10"/>
        <v>MUY BAJO</v>
      </c>
      <c r="P42" s="16">
        <f t="shared" si="4"/>
        <v>0</v>
      </c>
      <c r="Q42" s="16">
        <v>52</v>
      </c>
      <c r="R42" s="16">
        <f t="shared" si="1"/>
        <v>52</v>
      </c>
      <c r="S42" s="262">
        <f>+'[2]POAI 04 2025 AC'!AN33</f>
        <v>10</v>
      </c>
      <c r="T42" s="262"/>
      <c r="U42" s="262">
        <v>0</v>
      </c>
      <c r="V42" s="264">
        <f t="shared" si="5"/>
        <v>0</v>
      </c>
      <c r="W42" s="262">
        <v>0</v>
      </c>
      <c r="X42" s="253">
        <f t="shared" si="11"/>
        <v>0</v>
      </c>
      <c r="Y42" s="16">
        <f t="shared" si="6"/>
        <v>10</v>
      </c>
    </row>
    <row r="43" spans="1:25" customFormat="1" ht="38.25" hidden="1">
      <c r="A43" s="31"/>
      <c r="B43" s="8" t="s">
        <v>58</v>
      </c>
      <c r="C43" s="47" t="s">
        <v>61</v>
      </c>
      <c r="D43" s="9" t="s">
        <v>66</v>
      </c>
      <c r="E43" s="27">
        <v>0</v>
      </c>
      <c r="F43" s="28">
        <f t="shared" si="2"/>
        <v>0</v>
      </c>
      <c r="G43" s="28"/>
      <c r="H43" s="12" t="s">
        <v>22</v>
      </c>
      <c r="I43" s="29">
        <f>+'[1]PIND 2025'!O35</f>
        <v>0</v>
      </c>
      <c r="J43" s="11"/>
      <c r="K43" s="14" t="s">
        <v>23</v>
      </c>
      <c r="L43" s="15">
        <f t="shared" si="18"/>
        <v>0</v>
      </c>
      <c r="M43" s="14" t="str">
        <f t="shared" si="8"/>
        <v>MUY BAJO</v>
      </c>
      <c r="N43" s="15">
        <f t="shared" si="9"/>
        <v>0</v>
      </c>
      <c r="O43" s="14" t="str">
        <f t="shared" si="10"/>
        <v>MUY BAJO</v>
      </c>
      <c r="P43" s="16">
        <f t="shared" si="4"/>
        <v>0</v>
      </c>
      <c r="Q43" s="16">
        <v>2</v>
      </c>
      <c r="R43" s="16">
        <f t="shared" si="1"/>
        <v>2</v>
      </c>
      <c r="S43" s="262">
        <f>+'[2]POAI 04 2025 AC'!AN34</f>
        <v>1</v>
      </c>
      <c r="T43" s="262"/>
      <c r="U43" s="262">
        <v>0</v>
      </c>
      <c r="V43" s="264">
        <f t="shared" si="5"/>
        <v>0</v>
      </c>
      <c r="W43" s="262">
        <v>0</v>
      </c>
      <c r="X43" s="253">
        <f t="shared" si="11"/>
        <v>0</v>
      </c>
      <c r="Y43" s="16">
        <f t="shared" si="6"/>
        <v>1</v>
      </c>
    </row>
    <row r="44" spans="1:25" customFormat="1" ht="38.25" hidden="1">
      <c r="A44" s="31"/>
      <c r="B44" s="8" t="s">
        <v>58</v>
      </c>
      <c r="C44" s="47" t="s">
        <v>62</v>
      </c>
      <c r="D44" s="9" t="s">
        <v>66</v>
      </c>
      <c r="E44" s="27">
        <v>0</v>
      </c>
      <c r="F44" s="28">
        <f t="shared" si="2"/>
        <v>0</v>
      </c>
      <c r="G44" s="28"/>
      <c r="H44" s="12" t="s">
        <v>22</v>
      </c>
      <c r="I44" s="29">
        <f>+'[1]PIND 2025'!O36</f>
        <v>0</v>
      </c>
      <c r="J44" s="11"/>
      <c r="K44" s="14" t="s">
        <v>23</v>
      </c>
      <c r="L44" s="15">
        <f t="shared" si="18"/>
        <v>0</v>
      </c>
      <c r="M44" s="14" t="str">
        <f t="shared" si="8"/>
        <v>MUY BAJO</v>
      </c>
      <c r="N44" s="15">
        <f t="shared" si="9"/>
        <v>0</v>
      </c>
      <c r="O44" s="14" t="str">
        <f t="shared" si="10"/>
        <v>MUY BAJO</v>
      </c>
      <c r="P44" s="16">
        <f t="shared" si="4"/>
        <v>0</v>
      </c>
      <c r="Q44" s="16">
        <v>2</v>
      </c>
      <c r="R44" s="16">
        <f t="shared" si="1"/>
        <v>2</v>
      </c>
      <c r="S44" s="262">
        <f>+'[2]POAI 04 2025 AC'!AN35</f>
        <v>1</v>
      </c>
      <c r="T44" s="262"/>
      <c r="U44" s="262">
        <v>0</v>
      </c>
      <c r="V44" s="264">
        <f t="shared" si="5"/>
        <v>0</v>
      </c>
      <c r="W44" s="262">
        <v>0</v>
      </c>
      <c r="X44" s="253">
        <f t="shared" si="11"/>
        <v>0</v>
      </c>
      <c r="Y44" s="16">
        <f t="shared" si="6"/>
        <v>1</v>
      </c>
    </row>
    <row r="45" spans="1:25" customFormat="1" ht="38.25" hidden="1">
      <c r="A45" s="31"/>
      <c r="B45" s="8" t="s">
        <v>58</v>
      </c>
      <c r="C45" s="47" t="s">
        <v>63</v>
      </c>
      <c r="D45" s="9" t="s">
        <v>66</v>
      </c>
      <c r="E45" s="27">
        <v>0</v>
      </c>
      <c r="F45" s="28">
        <f t="shared" si="2"/>
        <v>1</v>
      </c>
      <c r="G45" s="28">
        <v>1</v>
      </c>
      <c r="H45" s="12" t="s">
        <v>22</v>
      </c>
      <c r="I45" s="29">
        <f>+'[1]PIND 2025'!O37</f>
        <v>0</v>
      </c>
      <c r="J45" s="11">
        <f t="shared" si="3"/>
        <v>0</v>
      </c>
      <c r="K45" s="14" t="str">
        <f t="shared" ref="K45:K109" si="19">IF(J45&lt;=20%,"MUY BAJO",IF(AND(J45&gt;20%,J45&lt;=40%),"BAJO",IF(AND(J45&gt;40%,J45&lt;=60%),"MEDIO",IF(AND(J45&gt;60%,J45&lt;=80%),"ALTO","MUY ALTO"))))</f>
        <v>MUY BAJO</v>
      </c>
      <c r="L45" s="15">
        <f t="shared" si="18"/>
        <v>0</v>
      </c>
      <c r="M45" s="14" t="str">
        <f t="shared" si="8"/>
        <v>MUY BAJO</v>
      </c>
      <c r="N45" s="15">
        <f t="shared" si="9"/>
        <v>0</v>
      </c>
      <c r="O45" s="14" t="str">
        <f t="shared" si="10"/>
        <v>MUY BAJO</v>
      </c>
      <c r="P45" s="16">
        <f t="shared" si="4"/>
        <v>0</v>
      </c>
      <c r="Q45" s="16">
        <v>2</v>
      </c>
      <c r="R45" s="16">
        <f t="shared" si="1"/>
        <v>2</v>
      </c>
      <c r="S45" s="262">
        <f>+'[2]POAI 04 2025 AC'!AN36</f>
        <v>1</v>
      </c>
      <c r="T45" s="262"/>
      <c r="U45" s="262">
        <v>0</v>
      </c>
      <c r="V45" s="264">
        <f t="shared" si="5"/>
        <v>0</v>
      </c>
      <c r="W45" s="262">
        <v>0</v>
      </c>
      <c r="X45" s="253">
        <f t="shared" si="11"/>
        <v>0</v>
      </c>
      <c r="Y45" s="16">
        <f t="shared" si="6"/>
        <v>1</v>
      </c>
    </row>
    <row r="46" spans="1:25" customFormat="1" ht="38.25" hidden="1">
      <c r="A46" s="31"/>
      <c r="B46" s="8" t="s">
        <v>67</v>
      </c>
      <c r="C46" s="47" t="s">
        <v>20</v>
      </c>
      <c r="D46" s="9" t="s">
        <v>68</v>
      </c>
      <c r="E46" s="48">
        <v>88</v>
      </c>
      <c r="F46" s="28">
        <f t="shared" si="2"/>
        <v>89</v>
      </c>
      <c r="G46" s="28">
        <v>1</v>
      </c>
      <c r="H46" s="12" t="s">
        <v>22</v>
      </c>
      <c r="I46" s="29">
        <f>+'[1]PIND 2025'!O38</f>
        <v>0</v>
      </c>
      <c r="J46" s="11">
        <f t="shared" si="3"/>
        <v>0</v>
      </c>
      <c r="K46" s="14" t="str">
        <f t="shared" si="19"/>
        <v>MUY BAJO</v>
      </c>
      <c r="L46" s="15">
        <f t="shared" si="18"/>
        <v>0.16880000000000001</v>
      </c>
      <c r="M46" s="14" t="str">
        <f t="shared" si="8"/>
        <v>MUY BAJO</v>
      </c>
      <c r="N46" s="15">
        <f t="shared" si="9"/>
        <v>0</v>
      </c>
      <c r="O46" s="14" t="str">
        <f t="shared" si="10"/>
        <v>MUY BAJO</v>
      </c>
      <c r="P46" s="16">
        <f t="shared" si="4"/>
        <v>422</v>
      </c>
      <c r="Q46" s="16">
        <v>2500</v>
      </c>
      <c r="R46" s="16">
        <f t="shared" si="1"/>
        <v>2078</v>
      </c>
      <c r="S46" s="262">
        <f>+'[2]POAI 04 2025 AC'!AN37</f>
        <v>951</v>
      </c>
      <c r="T46" s="262">
        <v>412</v>
      </c>
      <c r="U46" s="262">
        <v>10</v>
      </c>
      <c r="V46" s="264">
        <f t="shared" si="5"/>
        <v>0.44374342797055732</v>
      </c>
      <c r="W46" s="262">
        <v>422</v>
      </c>
      <c r="X46" s="253">
        <f t="shared" si="11"/>
        <v>0.44374342797055732</v>
      </c>
      <c r="Y46" s="16">
        <f t="shared" si="6"/>
        <v>529</v>
      </c>
    </row>
    <row r="47" spans="1:25" customFormat="1" ht="38.25" hidden="1">
      <c r="A47" s="31"/>
      <c r="B47" s="8" t="s">
        <v>67</v>
      </c>
      <c r="C47" s="47" t="s">
        <v>20</v>
      </c>
      <c r="D47" s="9" t="s">
        <v>69</v>
      </c>
      <c r="E47" s="48">
        <v>3</v>
      </c>
      <c r="F47" s="28">
        <f t="shared" si="2"/>
        <v>4</v>
      </c>
      <c r="G47" s="28">
        <v>1</v>
      </c>
      <c r="H47" s="12" t="s">
        <v>22</v>
      </c>
      <c r="I47" s="29">
        <f>+'[1]PIND 2025'!O39</f>
        <v>0</v>
      </c>
      <c r="J47" s="11">
        <f t="shared" si="3"/>
        <v>0</v>
      </c>
      <c r="K47" s="14" t="str">
        <f t="shared" si="19"/>
        <v>MUY BAJO</v>
      </c>
      <c r="L47" s="15">
        <f t="shared" si="18"/>
        <v>0</v>
      </c>
      <c r="M47" s="14" t="str">
        <f t="shared" si="8"/>
        <v>MUY BAJO</v>
      </c>
      <c r="N47" s="15">
        <f t="shared" si="9"/>
        <v>0</v>
      </c>
      <c r="O47" s="14" t="str">
        <f t="shared" si="10"/>
        <v>MUY BAJO</v>
      </c>
      <c r="P47" s="16">
        <f t="shared" si="4"/>
        <v>0</v>
      </c>
      <c r="Q47" s="16">
        <v>120</v>
      </c>
      <c r="R47" s="16">
        <f t="shared" si="1"/>
        <v>120</v>
      </c>
      <c r="S47" s="262">
        <f>+'[2]POAI 04 2025 AC'!AN38</f>
        <v>15</v>
      </c>
      <c r="T47" s="262"/>
      <c r="U47" s="262"/>
      <c r="V47" s="264">
        <f t="shared" si="5"/>
        <v>0</v>
      </c>
      <c r="W47" s="262">
        <v>0</v>
      </c>
      <c r="X47" s="253">
        <f t="shared" si="11"/>
        <v>0</v>
      </c>
      <c r="Y47" s="16">
        <f t="shared" si="6"/>
        <v>15</v>
      </c>
    </row>
    <row r="48" spans="1:25" customFormat="1" ht="51" hidden="1">
      <c r="A48" s="31"/>
      <c r="B48" s="8" t="s">
        <v>70</v>
      </c>
      <c r="C48" s="47" t="s">
        <v>59</v>
      </c>
      <c r="D48" s="9" t="s">
        <v>71</v>
      </c>
      <c r="E48" s="12">
        <v>256</v>
      </c>
      <c r="F48" s="28">
        <f t="shared" si="2"/>
        <v>366</v>
      </c>
      <c r="G48" s="28">
        <v>110</v>
      </c>
      <c r="H48" s="12" t="s">
        <v>72</v>
      </c>
      <c r="I48" s="29">
        <f>+'[1]PIND 2025'!O40</f>
        <v>73</v>
      </c>
      <c r="J48" s="11">
        <f t="shared" si="3"/>
        <v>0.66363636363636369</v>
      </c>
      <c r="K48" s="14" t="str">
        <f t="shared" si="19"/>
        <v>ALTO</v>
      </c>
      <c r="L48" s="15">
        <f t="shared" si="18"/>
        <v>0</v>
      </c>
      <c r="M48" s="14" t="str">
        <f t="shared" si="8"/>
        <v>MUY BAJO</v>
      </c>
      <c r="N48" s="15">
        <f t="shared" si="9"/>
        <v>0</v>
      </c>
      <c r="O48" s="14" t="str">
        <f t="shared" si="10"/>
        <v>MUY BAJO</v>
      </c>
      <c r="P48" s="16">
        <f t="shared" si="4"/>
        <v>0</v>
      </c>
      <c r="Q48" s="16">
        <v>20</v>
      </c>
      <c r="R48" s="16">
        <f t="shared" si="1"/>
        <v>20</v>
      </c>
      <c r="S48" s="262">
        <f>+'[2]POAI 04 2025 AC'!AN39</f>
        <v>20</v>
      </c>
      <c r="T48" s="262"/>
      <c r="U48" s="262"/>
      <c r="V48" s="264">
        <f t="shared" si="5"/>
        <v>0</v>
      </c>
      <c r="W48" s="262">
        <v>0</v>
      </c>
      <c r="X48" s="253">
        <f t="shared" si="11"/>
        <v>0</v>
      </c>
      <c r="Y48" s="16">
        <f t="shared" si="6"/>
        <v>20</v>
      </c>
    </row>
    <row r="49" spans="1:25" customFormat="1" ht="51" hidden="1">
      <c r="A49" s="31"/>
      <c r="B49" s="8" t="s">
        <v>70</v>
      </c>
      <c r="C49" s="47" t="s">
        <v>61</v>
      </c>
      <c r="D49" s="9" t="s">
        <v>71</v>
      </c>
      <c r="E49" s="12">
        <v>0</v>
      </c>
      <c r="F49" s="28">
        <f t="shared" si="2"/>
        <v>13</v>
      </c>
      <c r="G49" s="28">
        <v>13</v>
      </c>
      <c r="H49" s="12" t="s">
        <v>72</v>
      </c>
      <c r="I49" s="29">
        <f>+'[1]PIND 2025'!O41</f>
        <v>12</v>
      </c>
      <c r="J49" s="11">
        <f t="shared" si="3"/>
        <v>0.92307692307692313</v>
      </c>
      <c r="K49" s="14" t="str">
        <f t="shared" si="19"/>
        <v>MUY ALTO</v>
      </c>
      <c r="L49" s="15">
        <f t="shared" si="18"/>
        <v>0</v>
      </c>
      <c r="M49" s="14" t="str">
        <f t="shared" si="8"/>
        <v>MUY BAJO</v>
      </c>
      <c r="N49" s="15">
        <f t="shared" si="9"/>
        <v>0</v>
      </c>
      <c r="O49" s="14" t="str">
        <f t="shared" si="10"/>
        <v>MUY BAJO</v>
      </c>
      <c r="P49" s="16">
        <f t="shared" si="4"/>
        <v>0</v>
      </c>
      <c r="Q49" s="16">
        <v>5</v>
      </c>
      <c r="R49" s="16">
        <f t="shared" si="1"/>
        <v>5</v>
      </c>
      <c r="S49" s="262">
        <f>+'[2]POAI 04 2025 AC'!AN40</f>
        <v>5</v>
      </c>
      <c r="T49" s="262"/>
      <c r="U49" s="262"/>
      <c r="V49" s="264">
        <f t="shared" si="5"/>
        <v>0</v>
      </c>
      <c r="W49" s="262">
        <v>0</v>
      </c>
      <c r="X49" s="253">
        <f t="shared" si="11"/>
        <v>0</v>
      </c>
      <c r="Y49" s="16">
        <f t="shared" si="6"/>
        <v>5</v>
      </c>
    </row>
    <row r="50" spans="1:25" customFormat="1" ht="51" hidden="1">
      <c r="A50" s="31"/>
      <c r="B50" s="8" t="s">
        <v>70</v>
      </c>
      <c r="C50" s="47" t="s">
        <v>62</v>
      </c>
      <c r="D50" s="9" t="s">
        <v>71</v>
      </c>
      <c r="E50" s="12">
        <v>0</v>
      </c>
      <c r="F50" s="28">
        <f t="shared" si="2"/>
        <v>8</v>
      </c>
      <c r="G50" s="28">
        <v>8</v>
      </c>
      <c r="H50" s="12" t="s">
        <v>72</v>
      </c>
      <c r="I50" s="29">
        <f>+'[1]PIND 2025'!O42</f>
        <v>13</v>
      </c>
      <c r="J50" s="11">
        <f t="shared" si="3"/>
        <v>1.625</v>
      </c>
      <c r="K50" s="14" t="str">
        <f t="shared" si="19"/>
        <v>MUY ALTO</v>
      </c>
      <c r="L50" s="15">
        <f t="shared" si="18"/>
        <v>0</v>
      </c>
      <c r="M50" s="14" t="str">
        <f t="shared" si="8"/>
        <v>MUY BAJO</v>
      </c>
      <c r="N50" s="15">
        <f t="shared" si="9"/>
        <v>0</v>
      </c>
      <c r="O50" s="14" t="str">
        <f t="shared" si="10"/>
        <v>MUY BAJO</v>
      </c>
      <c r="P50" s="16">
        <f t="shared" si="4"/>
        <v>0</v>
      </c>
      <c r="Q50" s="16">
        <v>5</v>
      </c>
      <c r="R50" s="16">
        <f t="shared" si="1"/>
        <v>5</v>
      </c>
      <c r="S50" s="262">
        <f>+'[2]POAI 04 2025 AC'!AN41</f>
        <v>5</v>
      </c>
      <c r="T50" s="262"/>
      <c r="U50" s="262"/>
      <c r="V50" s="264">
        <f t="shared" si="5"/>
        <v>0</v>
      </c>
      <c r="W50" s="262">
        <v>0</v>
      </c>
      <c r="X50" s="253">
        <f t="shared" si="11"/>
        <v>0</v>
      </c>
      <c r="Y50" s="16">
        <f t="shared" si="6"/>
        <v>5</v>
      </c>
    </row>
    <row r="51" spans="1:25" customFormat="1" ht="51" hidden="1">
      <c r="A51" s="31"/>
      <c r="B51" s="8" t="s">
        <v>70</v>
      </c>
      <c r="C51" s="47" t="s">
        <v>63</v>
      </c>
      <c r="D51" s="9" t="s">
        <v>71</v>
      </c>
      <c r="E51" s="12">
        <v>0</v>
      </c>
      <c r="F51" s="28">
        <f t="shared" si="2"/>
        <v>19</v>
      </c>
      <c r="G51" s="28">
        <v>19</v>
      </c>
      <c r="H51" s="12" t="s">
        <v>72</v>
      </c>
      <c r="I51" s="29">
        <f>+'[1]PIND 2025'!O43</f>
        <v>12</v>
      </c>
      <c r="J51" s="11">
        <f t="shared" si="3"/>
        <v>0.63157894736842102</v>
      </c>
      <c r="K51" s="14" t="str">
        <f t="shared" si="19"/>
        <v>ALTO</v>
      </c>
      <c r="L51" s="15">
        <f t="shared" si="18"/>
        <v>0</v>
      </c>
      <c r="M51" s="14" t="str">
        <f t="shared" si="8"/>
        <v>MUY BAJO</v>
      </c>
      <c r="N51" s="15">
        <f t="shared" si="9"/>
        <v>0</v>
      </c>
      <c r="O51" s="14" t="str">
        <f t="shared" si="10"/>
        <v>MUY BAJO</v>
      </c>
      <c r="P51" s="16">
        <f t="shared" si="4"/>
        <v>0</v>
      </c>
      <c r="Q51" s="16">
        <v>6</v>
      </c>
      <c r="R51" s="16">
        <f t="shared" si="1"/>
        <v>6</v>
      </c>
      <c r="S51" s="262">
        <f>+'[2]POAI 04 2025 AC'!AN42</f>
        <v>6</v>
      </c>
      <c r="T51" s="262"/>
      <c r="U51" s="262"/>
      <c r="V51" s="264">
        <f t="shared" si="5"/>
        <v>0</v>
      </c>
      <c r="W51" s="262">
        <v>0</v>
      </c>
      <c r="X51" s="253">
        <f t="shared" si="11"/>
        <v>0</v>
      </c>
      <c r="Y51" s="16">
        <f t="shared" si="6"/>
        <v>6</v>
      </c>
    </row>
    <row r="52" spans="1:25" customFormat="1" ht="51" hidden="1">
      <c r="A52" s="31"/>
      <c r="B52" s="8" t="s">
        <v>73</v>
      </c>
      <c r="C52" s="47" t="s">
        <v>59</v>
      </c>
      <c r="D52" s="9" t="s">
        <v>74</v>
      </c>
      <c r="E52" s="49">
        <v>1123</v>
      </c>
      <c r="F52" s="50">
        <f t="shared" si="2"/>
        <v>1273</v>
      </c>
      <c r="G52" s="50">
        <v>150</v>
      </c>
      <c r="H52" s="49" t="s">
        <v>22</v>
      </c>
      <c r="I52" s="29">
        <f>+'[1]PIND 2025'!O44</f>
        <v>46</v>
      </c>
      <c r="J52" s="11">
        <f t="shared" si="3"/>
        <v>0.30666666666666664</v>
      </c>
      <c r="K52" s="14" t="str">
        <f t="shared" si="19"/>
        <v>BAJO</v>
      </c>
      <c r="L52" s="15">
        <f t="shared" si="18"/>
        <v>0.1225</v>
      </c>
      <c r="M52" s="14" t="str">
        <f t="shared" si="8"/>
        <v>MUY BAJO</v>
      </c>
      <c r="N52" s="15">
        <f t="shared" si="9"/>
        <v>3.7566666666666665E-2</v>
      </c>
      <c r="O52" s="14" t="str">
        <f t="shared" si="10"/>
        <v>MUY BAJO</v>
      </c>
      <c r="P52" s="16">
        <f t="shared" si="4"/>
        <v>49</v>
      </c>
      <c r="Q52" s="16">
        <v>400</v>
      </c>
      <c r="R52" s="16">
        <f t="shared" si="1"/>
        <v>351</v>
      </c>
      <c r="S52" s="262">
        <f>+'[2]POAI 04 2025 AC'!AN43</f>
        <v>52</v>
      </c>
      <c r="T52" s="262">
        <v>25</v>
      </c>
      <c r="U52" s="262">
        <v>24</v>
      </c>
      <c r="V52" s="264">
        <f t="shared" si="5"/>
        <v>0.94230769230769229</v>
      </c>
      <c r="W52" s="262">
        <v>49</v>
      </c>
      <c r="X52" s="253">
        <f t="shared" si="11"/>
        <v>0.94230769230769229</v>
      </c>
      <c r="Y52" s="16">
        <f t="shared" si="6"/>
        <v>3</v>
      </c>
    </row>
    <row r="53" spans="1:25" customFormat="1" ht="51" hidden="1">
      <c r="A53" s="31"/>
      <c r="B53" s="8" t="s">
        <v>73</v>
      </c>
      <c r="C53" s="47" t="s">
        <v>61</v>
      </c>
      <c r="D53" s="9" t="s">
        <v>74</v>
      </c>
      <c r="E53" s="12">
        <v>3</v>
      </c>
      <c r="F53" s="28">
        <f t="shared" si="2"/>
        <v>4</v>
      </c>
      <c r="G53" s="28">
        <v>1</v>
      </c>
      <c r="H53" s="12" t="s">
        <v>22</v>
      </c>
      <c r="I53" s="29">
        <f>+'[1]PIND 2025'!O45</f>
        <v>0</v>
      </c>
      <c r="J53" s="11">
        <f t="shared" si="3"/>
        <v>0</v>
      </c>
      <c r="K53" s="14" t="str">
        <f t="shared" si="19"/>
        <v>MUY BAJO</v>
      </c>
      <c r="L53" s="15">
        <f t="shared" si="18"/>
        <v>0</v>
      </c>
      <c r="M53" s="14" t="str">
        <f t="shared" si="8"/>
        <v>MUY BAJO</v>
      </c>
      <c r="N53" s="15">
        <f t="shared" si="9"/>
        <v>0</v>
      </c>
      <c r="O53" s="14" t="str">
        <f t="shared" si="10"/>
        <v>MUY BAJO</v>
      </c>
      <c r="P53" s="16">
        <f t="shared" si="4"/>
        <v>0</v>
      </c>
      <c r="Q53" s="16">
        <v>5</v>
      </c>
      <c r="R53" s="16">
        <f t="shared" si="1"/>
        <v>5</v>
      </c>
      <c r="S53" s="262">
        <f>+'[2]POAI 04 2025 AC'!AN44</f>
        <v>6</v>
      </c>
      <c r="T53" s="262"/>
      <c r="U53" s="262"/>
      <c r="V53" s="264">
        <f t="shared" si="5"/>
        <v>0</v>
      </c>
      <c r="W53" s="262">
        <v>0</v>
      </c>
      <c r="X53" s="253">
        <f t="shared" si="11"/>
        <v>0</v>
      </c>
      <c r="Y53" s="16">
        <f t="shared" si="6"/>
        <v>6</v>
      </c>
    </row>
    <row r="54" spans="1:25" customFormat="1" ht="51" hidden="1">
      <c r="A54" s="31"/>
      <c r="B54" s="8" t="s">
        <v>73</v>
      </c>
      <c r="C54" s="47" t="s">
        <v>62</v>
      </c>
      <c r="D54" s="9" t="s">
        <v>74</v>
      </c>
      <c r="E54" s="12">
        <v>4</v>
      </c>
      <c r="F54" s="28">
        <f t="shared" si="2"/>
        <v>5</v>
      </c>
      <c r="G54" s="28">
        <v>1</v>
      </c>
      <c r="H54" s="12" t="s">
        <v>22</v>
      </c>
      <c r="I54" s="29">
        <f>+'[1]PIND 2025'!O46</f>
        <v>0</v>
      </c>
      <c r="J54" s="11">
        <f t="shared" si="3"/>
        <v>0</v>
      </c>
      <c r="K54" s="14" t="str">
        <f t="shared" si="19"/>
        <v>MUY BAJO</v>
      </c>
      <c r="L54" s="15">
        <f t="shared" si="18"/>
        <v>0</v>
      </c>
      <c r="M54" s="14" t="str">
        <f t="shared" si="8"/>
        <v>MUY BAJO</v>
      </c>
      <c r="N54" s="15">
        <f t="shared" si="9"/>
        <v>0</v>
      </c>
      <c r="O54" s="14" t="str">
        <f t="shared" si="10"/>
        <v>MUY BAJO</v>
      </c>
      <c r="P54" s="16">
        <f t="shared" si="4"/>
        <v>0</v>
      </c>
      <c r="Q54" s="16">
        <v>5</v>
      </c>
      <c r="R54" s="16">
        <f t="shared" si="1"/>
        <v>5</v>
      </c>
      <c r="S54" s="262">
        <f>+'[2]POAI 04 2025 AC'!AN45</f>
        <v>6</v>
      </c>
      <c r="T54" s="262"/>
      <c r="U54" s="262"/>
      <c r="V54" s="264">
        <f t="shared" si="5"/>
        <v>0</v>
      </c>
      <c r="W54" s="262">
        <v>0</v>
      </c>
      <c r="X54" s="253">
        <f t="shared" si="11"/>
        <v>0</v>
      </c>
      <c r="Y54" s="16">
        <f t="shared" si="6"/>
        <v>6</v>
      </c>
    </row>
    <row r="55" spans="1:25" customFormat="1" ht="51" hidden="1">
      <c r="A55" s="31"/>
      <c r="B55" s="8" t="s">
        <v>73</v>
      </c>
      <c r="C55" s="47" t="s">
        <v>63</v>
      </c>
      <c r="D55" s="9" t="s">
        <v>74</v>
      </c>
      <c r="E55" s="12">
        <v>12</v>
      </c>
      <c r="F55" s="28">
        <f t="shared" si="2"/>
        <v>13</v>
      </c>
      <c r="G55" s="28">
        <v>1</v>
      </c>
      <c r="H55" s="12" t="s">
        <v>22</v>
      </c>
      <c r="I55" s="29">
        <f>+'[1]PIND 2025'!O47</f>
        <v>0</v>
      </c>
      <c r="J55" s="11">
        <f t="shared" si="3"/>
        <v>0</v>
      </c>
      <c r="K55" s="14" t="str">
        <f t="shared" si="19"/>
        <v>MUY BAJO</v>
      </c>
      <c r="L55" s="15">
        <f t="shared" si="18"/>
        <v>0</v>
      </c>
      <c r="M55" s="14" t="str">
        <f t="shared" si="8"/>
        <v>MUY BAJO</v>
      </c>
      <c r="N55" s="15">
        <f t="shared" si="9"/>
        <v>0</v>
      </c>
      <c r="O55" s="14" t="str">
        <f t="shared" si="10"/>
        <v>MUY BAJO</v>
      </c>
      <c r="P55" s="16">
        <f t="shared" si="4"/>
        <v>0</v>
      </c>
      <c r="Q55" s="16">
        <v>5</v>
      </c>
      <c r="R55" s="16">
        <f t="shared" si="1"/>
        <v>5</v>
      </c>
      <c r="S55" s="262">
        <f>+'[2]POAI 04 2025 AC'!AN46</f>
        <v>6</v>
      </c>
      <c r="T55" s="262"/>
      <c r="U55" s="262"/>
      <c r="V55" s="264">
        <f t="shared" si="5"/>
        <v>0</v>
      </c>
      <c r="W55" s="262">
        <v>0</v>
      </c>
      <c r="X55" s="253">
        <f t="shared" si="11"/>
        <v>0</v>
      </c>
      <c r="Y55" s="16">
        <f t="shared" si="6"/>
        <v>6</v>
      </c>
    </row>
    <row r="56" spans="1:25" customFormat="1" ht="51" hidden="1">
      <c r="A56" s="31"/>
      <c r="B56" s="8" t="s">
        <v>73</v>
      </c>
      <c r="C56" s="47" t="s">
        <v>59</v>
      </c>
      <c r="D56" s="9" t="s">
        <v>75</v>
      </c>
      <c r="E56" s="12">
        <v>2087</v>
      </c>
      <c r="F56" s="28">
        <f t="shared" si="2"/>
        <v>2287</v>
      </c>
      <c r="G56" s="28">
        <v>200</v>
      </c>
      <c r="H56" s="12" t="s">
        <v>22</v>
      </c>
      <c r="I56" s="29">
        <f>+'[1]PIND 2025'!O48</f>
        <v>101</v>
      </c>
      <c r="J56" s="11">
        <f t="shared" si="3"/>
        <v>0.505</v>
      </c>
      <c r="K56" s="14" t="str">
        <f t="shared" si="19"/>
        <v>MEDIO</v>
      </c>
      <c r="L56" s="15">
        <f t="shared" si="18"/>
        <v>6.6666666666666671E-3</v>
      </c>
      <c r="M56" s="14" t="str">
        <f t="shared" si="8"/>
        <v>MUY BAJO</v>
      </c>
      <c r="N56" s="15">
        <f t="shared" si="9"/>
        <v>3.3666666666666671E-3</v>
      </c>
      <c r="O56" s="14" t="str">
        <f t="shared" si="10"/>
        <v>MUY BAJO</v>
      </c>
      <c r="P56" s="16">
        <f t="shared" si="4"/>
        <v>2</v>
      </c>
      <c r="Q56" s="16">
        <v>300</v>
      </c>
      <c r="R56" s="16">
        <f t="shared" si="1"/>
        <v>298</v>
      </c>
      <c r="S56" s="262">
        <f>+'[2]POAI 04 2025 AC'!AN47</f>
        <v>25</v>
      </c>
      <c r="T56" s="262">
        <v>2</v>
      </c>
      <c r="U56" s="262"/>
      <c r="V56" s="264">
        <f t="shared" si="5"/>
        <v>0.08</v>
      </c>
      <c r="W56" s="262">
        <v>2</v>
      </c>
      <c r="X56" s="253">
        <f t="shared" si="11"/>
        <v>0.08</v>
      </c>
      <c r="Y56" s="16">
        <f t="shared" si="6"/>
        <v>23</v>
      </c>
    </row>
    <row r="57" spans="1:25" customFormat="1" ht="51" hidden="1">
      <c r="A57" s="31"/>
      <c r="B57" s="8" t="s">
        <v>73</v>
      </c>
      <c r="C57" s="47" t="s">
        <v>61</v>
      </c>
      <c r="D57" s="9" t="s">
        <v>75</v>
      </c>
      <c r="E57" s="12">
        <v>8</v>
      </c>
      <c r="F57" s="28">
        <f t="shared" si="2"/>
        <v>10</v>
      </c>
      <c r="G57" s="28">
        <v>2</v>
      </c>
      <c r="H57" s="12" t="s">
        <v>22</v>
      </c>
      <c r="I57" s="29">
        <f>+'[1]PIND 2025'!O49</f>
        <v>0</v>
      </c>
      <c r="J57" s="11">
        <f t="shared" si="3"/>
        <v>0</v>
      </c>
      <c r="K57" s="14" t="str">
        <f t="shared" si="19"/>
        <v>MUY BAJO</v>
      </c>
      <c r="L57" s="15">
        <f t="shared" si="18"/>
        <v>0</v>
      </c>
      <c r="M57" s="14" t="str">
        <f t="shared" si="8"/>
        <v>MUY BAJO</v>
      </c>
      <c r="N57" s="15">
        <f t="shared" si="9"/>
        <v>0</v>
      </c>
      <c r="O57" s="14" t="str">
        <f t="shared" si="10"/>
        <v>MUY BAJO</v>
      </c>
      <c r="P57" s="16">
        <f t="shared" si="4"/>
        <v>0</v>
      </c>
      <c r="Q57" s="16">
        <v>10</v>
      </c>
      <c r="R57" s="16">
        <f t="shared" si="1"/>
        <v>10</v>
      </c>
      <c r="S57" s="262">
        <f>+'[2]POAI 04 2025 AC'!AN48</f>
        <v>6</v>
      </c>
      <c r="T57" s="262"/>
      <c r="U57" s="262"/>
      <c r="V57" s="264">
        <f t="shared" si="5"/>
        <v>0</v>
      </c>
      <c r="W57" s="262">
        <v>0</v>
      </c>
      <c r="X57" s="253">
        <f t="shared" si="11"/>
        <v>0</v>
      </c>
      <c r="Y57" s="16">
        <f t="shared" si="6"/>
        <v>6</v>
      </c>
    </row>
    <row r="58" spans="1:25" customFormat="1" ht="51" hidden="1">
      <c r="A58" s="31"/>
      <c r="B58" s="8" t="s">
        <v>73</v>
      </c>
      <c r="C58" s="47" t="s">
        <v>62</v>
      </c>
      <c r="D58" s="9" t="s">
        <v>75</v>
      </c>
      <c r="E58" s="12">
        <v>6</v>
      </c>
      <c r="F58" s="28">
        <f t="shared" si="2"/>
        <v>8</v>
      </c>
      <c r="G58" s="28">
        <v>2</v>
      </c>
      <c r="H58" s="12" t="s">
        <v>22</v>
      </c>
      <c r="I58" s="29">
        <f>+'[1]PIND 2025'!O50</f>
        <v>2</v>
      </c>
      <c r="J58" s="11">
        <f t="shared" si="3"/>
        <v>1</v>
      </c>
      <c r="K58" s="14" t="str">
        <f t="shared" si="19"/>
        <v>MUY ALTO</v>
      </c>
      <c r="L58" s="15">
        <f t="shared" si="18"/>
        <v>0</v>
      </c>
      <c r="M58" s="14" t="str">
        <f t="shared" si="8"/>
        <v>MUY BAJO</v>
      </c>
      <c r="N58" s="15">
        <f t="shared" si="9"/>
        <v>0</v>
      </c>
      <c r="O58" s="14" t="str">
        <f t="shared" si="10"/>
        <v>MUY BAJO</v>
      </c>
      <c r="P58" s="16">
        <f t="shared" si="4"/>
        <v>0</v>
      </c>
      <c r="Q58" s="16">
        <v>10</v>
      </c>
      <c r="R58" s="16">
        <f t="shared" si="1"/>
        <v>10</v>
      </c>
      <c r="S58" s="262">
        <f>+'[2]POAI 04 2025 AC'!AN49</f>
        <v>6</v>
      </c>
      <c r="T58" s="262"/>
      <c r="U58" s="262"/>
      <c r="V58" s="264">
        <f t="shared" si="5"/>
        <v>0</v>
      </c>
      <c r="W58" s="262">
        <v>0</v>
      </c>
      <c r="X58" s="253">
        <f t="shared" si="11"/>
        <v>0</v>
      </c>
      <c r="Y58" s="16">
        <f t="shared" si="6"/>
        <v>6</v>
      </c>
    </row>
    <row r="59" spans="1:25" customFormat="1" ht="51" hidden="1">
      <c r="A59" s="31"/>
      <c r="B59" s="8" t="s">
        <v>73</v>
      </c>
      <c r="C59" s="47" t="s">
        <v>63</v>
      </c>
      <c r="D59" s="9" t="s">
        <v>75</v>
      </c>
      <c r="E59" s="12">
        <v>26</v>
      </c>
      <c r="F59" s="28">
        <f t="shared" si="2"/>
        <v>29</v>
      </c>
      <c r="G59" s="28">
        <v>3</v>
      </c>
      <c r="H59" s="12" t="s">
        <v>22</v>
      </c>
      <c r="I59" s="29">
        <f>+'[1]PIND 2025'!O51</f>
        <v>7</v>
      </c>
      <c r="J59" s="11">
        <f t="shared" si="3"/>
        <v>2.3333333333333335</v>
      </c>
      <c r="K59" s="14" t="str">
        <f t="shared" si="19"/>
        <v>MUY ALTO</v>
      </c>
      <c r="L59" s="15">
        <f t="shared" si="18"/>
        <v>0</v>
      </c>
      <c r="M59" s="14" t="str">
        <f t="shared" si="8"/>
        <v>MUY BAJO</v>
      </c>
      <c r="N59" s="15">
        <f t="shared" si="9"/>
        <v>0</v>
      </c>
      <c r="O59" s="14" t="str">
        <f t="shared" si="10"/>
        <v>MUY BAJO</v>
      </c>
      <c r="P59" s="16">
        <f t="shared" si="4"/>
        <v>0</v>
      </c>
      <c r="Q59" s="16">
        <v>15</v>
      </c>
      <c r="R59" s="16">
        <f t="shared" si="1"/>
        <v>15</v>
      </c>
      <c r="S59" s="262">
        <f>+'[2]POAI 04 2025 AC'!AN50</f>
        <v>6</v>
      </c>
      <c r="T59" s="262"/>
      <c r="U59" s="262"/>
      <c r="V59" s="264">
        <f t="shared" si="5"/>
        <v>0</v>
      </c>
      <c r="W59" s="262">
        <v>0</v>
      </c>
      <c r="X59" s="253">
        <f t="shared" si="11"/>
        <v>0</v>
      </c>
      <c r="Y59" s="16">
        <f t="shared" si="6"/>
        <v>6</v>
      </c>
    </row>
    <row r="60" spans="1:25" customFormat="1" ht="51" hidden="1">
      <c r="A60" s="31"/>
      <c r="B60" s="8" t="s">
        <v>73</v>
      </c>
      <c r="C60" s="47" t="s">
        <v>59</v>
      </c>
      <c r="D60" s="9" t="s">
        <v>76</v>
      </c>
      <c r="E60" s="12">
        <v>1360</v>
      </c>
      <c r="F60" s="28">
        <f t="shared" si="2"/>
        <v>1510</v>
      </c>
      <c r="G60" s="28">
        <v>150</v>
      </c>
      <c r="H60" s="12" t="s">
        <v>22</v>
      </c>
      <c r="I60" s="29">
        <f>+'[1]PIND 2025'!O52</f>
        <v>36</v>
      </c>
      <c r="J60" s="11">
        <f t="shared" si="3"/>
        <v>0.24</v>
      </c>
      <c r="K60" s="14" t="str">
        <f t="shared" si="19"/>
        <v>BAJO</v>
      </c>
      <c r="L60" s="15">
        <f t="shared" si="18"/>
        <v>1.8666666666666668E-2</v>
      </c>
      <c r="M60" s="14" t="str">
        <f t="shared" si="8"/>
        <v>MUY BAJO</v>
      </c>
      <c r="N60" s="15">
        <f t="shared" si="9"/>
        <v>4.4800000000000005E-3</v>
      </c>
      <c r="O60" s="14" t="str">
        <f t="shared" si="10"/>
        <v>MUY BAJO</v>
      </c>
      <c r="P60" s="16">
        <f t="shared" si="4"/>
        <v>14</v>
      </c>
      <c r="Q60" s="16">
        <v>750</v>
      </c>
      <c r="R60" s="16">
        <f t="shared" si="1"/>
        <v>736</v>
      </c>
      <c r="S60" s="262">
        <f>+'[2]POAI 04 2025 AC'!AN51</f>
        <v>43</v>
      </c>
      <c r="T60" s="262">
        <v>14</v>
      </c>
      <c r="U60" s="262"/>
      <c r="V60" s="264">
        <f t="shared" si="5"/>
        <v>0.32558139534883723</v>
      </c>
      <c r="W60" s="262">
        <v>14</v>
      </c>
      <c r="X60" s="253">
        <f t="shared" si="11"/>
        <v>0.32558139534883723</v>
      </c>
      <c r="Y60" s="16">
        <f t="shared" si="6"/>
        <v>29</v>
      </c>
    </row>
    <row r="61" spans="1:25" customFormat="1" ht="51" hidden="1">
      <c r="A61" s="31"/>
      <c r="B61" s="8" t="s">
        <v>73</v>
      </c>
      <c r="C61" s="47" t="s">
        <v>61</v>
      </c>
      <c r="D61" s="9" t="s">
        <v>76</v>
      </c>
      <c r="E61" s="12">
        <v>2</v>
      </c>
      <c r="F61" s="28">
        <f t="shared" si="2"/>
        <v>3</v>
      </c>
      <c r="G61" s="28">
        <v>1</v>
      </c>
      <c r="H61" s="12" t="s">
        <v>22</v>
      </c>
      <c r="I61" s="29">
        <f>+'[1]PIND 2025'!O53</f>
        <v>0</v>
      </c>
      <c r="J61" s="11">
        <f t="shared" si="3"/>
        <v>0</v>
      </c>
      <c r="K61" s="14" t="str">
        <f t="shared" si="19"/>
        <v>MUY BAJO</v>
      </c>
      <c r="L61" s="15">
        <f t="shared" si="18"/>
        <v>0</v>
      </c>
      <c r="M61" s="14" t="str">
        <f t="shared" si="8"/>
        <v>MUY BAJO</v>
      </c>
      <c r="N61" s="15">
        <f t="shared" si="9"/>
        <v>0</v>
      </c>
      <c r="O61" s="14" t="str">
        <f t="shared" si="10"/>
        <v>MUY BAJO</v>
      </c>
      <c r="P61" s="16">
        <f t="shared" si="4"/>
        <v>0</v>
      </c>
      <c r="Q61" s="16">
        <v>5</v>
      </c>
      <c r="R61" s="16">
        <f t="shared" si="1"/>
        <v>5</v>
      </c>
      <c r="S61" s="262">
        <f>+'[2]POAI 04 2025 AC'!AN52</f>
        <v>7</v>
      </c>
      <c r="T61" s="262"/>
      <c r="U61" s="262"/>
      <c r="V61" s="264">
        <f t="shared" si="5"/>
        <v>0</v>
      </c>
      <c r="W61" s="262">
        <v>0</v>
      </c>
      <c r="X61" s="253">
        <f t="shared" si="11"/>
        <v>0</v>
      </c>
      <c r="Y61" s="16">
        <f t="shared" si="6"/>
        <v>7</v>
      </c>
    </row>
    <row r="62" spans="1:25" customFormat="1" ht="51" hidden="1">
      <c r="A62" s="31"/>
      <c r="B62" s="8" t="s">
        <v>73</v>
      </c>
      <c r="C62" s="47" t="s">
        <v>62</v>
      </c>
      <c r="D62" s="9" t="s">
        <v>76</v>
      </c>
      <c r="E62" s="12">
        <v>6</v>
      </c>
      <c r="F62" s="28">
        <f t="shared" si="2"/>
        <v>7</v>
      </c>
      <c r="G62" s="28">
        <v>1</v>
      </c>
      <c r="H62" s="12" t="s">
        <v>22</v>
      </c>
      <c r="I62" s="29">
        <f>+'[1]PIND 2025'!O54</f>
        <v>0</v>
      </c>
      <c r="J62" s="11">
        <f t="shared" si="3"/>
        <v>0</v>
      </c>
      <c r="K62" s="14" t="str">
        <f t="shared" si="19"/>
        <v>MUY BAJO</v>
      </c>
      <c r="L62" s="15">
        <f t="shared" si="18"/>
        <v>0</v>
      </c>
      <c r="M62" s="14" t="str">
        <f t="shared" si="8"/>
        <v>MUY BAJO</v>
      </c>
      <c r="N62" s="15">
        <f t="shared" si="9"/>
        <v>0</v>
      </c>
      <c r="O62" s="14" t="str">
        <f t="shared" si="10"/>
        <v>MUY BAJO</v>
      </c>
      <c r="P62" s="16">
        <f t="shared" si="4"/>
        <v>0</v>
      </c>
      <c r="Q62" s="16">
        <v>5</v>
      </c>
      <c r="R62" s="16">
        <f t="shared" si="1"/>
        <v>5</v>
      </c>
      <c r="S62" s="262">
        <f>+'[2]POAI 04 2025 AC'!AN53</f>
        <v>7</v>
      </c>
      <c r="T62" s="262"/>
      <c r="U62" s="262"/>
      <c r="V62" s="264">
        <f t="shared" si="5"/>
        <v>0</v>
      </c>
      <c r="W62" s="262">
        <v>0</v>
      </c>
      <c r="X62" s="253">
        <f t="shared" si="11"/>
        <v>0</v>
      </c>
      <c r="Y62" s="16">
        <f t="shared" si="6"/>
        <v>7</v>
      </c>
    </row>
    <row r="63" spans="1:25" customFormat="1" ht="51" hidden="1">
      <c r="A63" s="31"/>
      <c r="B63" s="8" t="s">
        <v>73</v>
      </c>
      <c r="C63" s="47" t="s">
        <v>63</v>
      </c>
      <c r="D63" s="9" t="s">
        <v>76</v>
      </c>
      <c r="E63" s="12">
        <v>22</v>
      </c>
      <c r="F63" s="51">
        <f t="shared" si="2"/>
        <v>24</v>
      </c>
      <c r="G63" s="51">
        <v>2</v>
      </c>
      <c r="H63" s="12" t="s">
        <v>22</v>
      </c>
      <c r="I63" s="29">
        <f>+'[1]PIND 2025'!O55</f>
        <v>3</v>
      </c>
      <c r="J63" s="11">
        <f t="shared" si="3"/>
        <v>1.5</v>
      </c>
      <c r="K63" s="14" t="str">
        <f t="shared" si="19"/>
        <v>MUY ALTO</v>
      </c>
      <c r="L63" s="15">
        <f t="shared" si="18"/>
        <v>0.9</v>
      </c>
      <c r="M63" s="14" t="str">
        <f t="shared" si="8"/>
        <v>MUY ALTO</v>
      </c>
      <c r="N63" s="15">
        <f t="shared" si="9"/>
        <v>1.35</v>
      </c>
      <c r="O63" s="14" t="str">
        <f t="shared" si="10"/>
        <v>MUY ALTO</v>
      </c>
      <c r="P63" s="16">
        <f t="shared" si="4"/>
        <v>9</v>
      </c>
      <c r="Q63" s="16">
        <v>10</v>
      </c>
      <c r="R63" s="16">
        <f t="shared" si="1"/>
        <v>1</v>
      </c>
      <c r="S63" s="262">
        <f>+'[2]POAI 04 2025 AC'!AN54</f>
        <v>13</v>
      </c>
      <c r="T63" s="262">
        <v>9</v>
      </c>
      <c r="U63" s="262"/>
      <c r="V63" s="264">
        <f t="shared" si="5"/>
        <v>0.69230769230769229</v>
      </c>
      <c r="W63" s="262">
        <v>9</v>
      </c>
      <c r="X63" s="253">
        <f t="shared" si="11"/>
        <v>0.69230769230769229</v>
      </c>
      <c r="Y63" s="16">
        <f t="shared" si="6"/>
        <v>4</v>
      </c>
    </row>
    <row r="64" spans="1:25" customFormat="1" ht="51" hidden="1">
      <c r="A64" s="31"/>
      <c r="B64" s="8" t="s">
        <v>73</v>
      </c>
      <c r="C64" s="47" t="s">
        <v>59</v>
      </c>
      <c r="D64" s="9" t="s">
        <v>77</v>
      </c>
      <c r="E64" s="12">
        <v>1940</v>
      </c>
      <c r="F64" s="28">
        <f t="shared" si="2"/>
        <v>2190</v>
      </c>
      <c r="G64" s="28">
        <v>250</v>
      </c>
      <c r="H64" s="12" t="s">
        <v>22</v>
      </c>
      <c r="I64" s="29">
        <f>+'[1]PIND 2025'!O56</f>
        <v>119</v>
      </c>
      <c r="J64" s="11">
        <f t="shared" si="3"/>
        <v>0.47599999999999998</v>
      </c>
      <c r="K64" s="14" t="str">
        <f t="shared" si="19"/>
        <v>MEDIO</v>
      </c>
      <c r="L64" s="15">
        <f t="shared" si="18"/>
        <v>5.7142857142857143E-3</v>
      </c>
      <c r="M64" s="14" t="str">
        <f t="shared" si="8"/>
        <v>MUY BAJO</v>
      </c>
      <c r="N64" s="15">
        <f t="shared" si="9"/>
        <v>2.7199999999999998E-3</v>
      </c>
      <c r="O64" s="14" t="str">
        <f t="shared" si="10"/>
        <v>MUY BAJO</v>
      </c>
      <c r="P64" s="16">
        <f t="shared" si="4"/>
        <v>2</v>
      </c>
      <c r="Q64" s="16">
        <v>350</v>
      </c>
      <c r="R64" s="16">
        <f t="shared" si="1"/>
        <v>348</v>
      </c>
      <c r="S64" s="262">
        <f>+'[2]POAI 04 2025 AC'!AN55</f>
        <v>25</v>
      </c>
      <c r="T64" s="262">
        <v>2</v>
      </c>
      <c r="U64" s="262"/>
      <c r="V64" s="264">
        <f t="shared" si="5"/>
        <v>0.08</v>
      </c>
      <c r="W64" s="262">
        <v>2</v>
      </c>
      <c r="X64" s="253">
        <f t="shared" si="11"/>
        <v>0.08</v>
      </c>
      <c r="Y64" s="16">
        <f t="shared" si="6"/>
        <v>23</v>
      </c>
    </row>
    <row r="65" spans="1:25" customFormat="1" ht="51" hidden="1">
      <c r="A65" s="31"/>
      <c r="B65" s="8" t="s">
        <v>73</v>
      </c>
      <c r="C65" s="47" t="s">
        <v>61</v>
      </c>
      <c r="D65" s="9" t="s">
        <v>77</v>
      </c>
      <c r="E65" s="12">
        <v>4</v>
      </c>
      <c r="F65" s="28">
        <f t="shared" si="2"/>
        <v>7</v>
      </c>
      <c r="G65" s="28">
        <v>3</v>
      </c>
      <c r="H65" s="12" t="s">
        <v>22</v>
      </c>
      <c r="I65" s="29">
        <f>+'[1]PIND 2025'!O57</f>
        <v>0</v>
      </c>
      <c r="J65" s="11">
        <f t="shared" si="3"/>
        <v>0</v>
      </c>
      <c r="K65" s="14" t="str">
        <f t="shared" si="19"/>
        <v>MUY BAJO</v>
      </c>
      <c r="L65" s="15">
        <f t="shared" si="18"/>
        <v>0</v>
      </c>
      <c r="M65" s="14" t="str">
        <f t="shared" si="8"/>
        <v>MUY BAJO</v>
      </c>
      <c r="N65" s="15">
        <f t="shared" si="9"/>
        <v>0</v>
      </c>
      <c r="O65" s="14" t="str">
        <f t="shared" si="10"/>
        <v>MUY BAJO</v>
      </c>
      <c r="P65" s="16">
        <f t="shared" si="4"/>
        <v>0</v>
      </c>
      <c r="Q65" s="16">
        <v>4.5</v>
      </c>
      <c r="R65" s="16">
        <f t="shared" si="1"/>
        <v>4.5</v>
      </c>
      <c r="S65" s="262">
        <f>+'[2]POAI 04 2025 AC'!AN56</f>
        <v>6</v>
      </c>
      <c r="T65" s="262"/>
      <c r="U65" s="262"/>
      <c r="V65" s="264">
        <f t="shared" si="5"/>
        <v>0</v>
      </c>
      <c r="W65" s="262">
        <v>0</v>
      </c>
      <c r="X65" s="253">
        <f t="shared" si="11"/>
        <v>0</v>
      </c>
      <c r="Y65" s="16">
        <f t="shared" si="6"/>
        <v>6</v>
      </c>
    </row>
    <row r="66" spans="1:25" customFormat="1" ht="51" hidden="1">
      <c r="A66" s="31"/>
      <c r="B66" s="8" t="s">
        <v>73</v>
      </c>
      <c r="C66" s="47" t="s">
        <v>62</v>
      </c>
      <c r="D66" s="9" t="s">
        <v>77</v>
      </c>
      <c r="E66" s="12">
        <v>3</v>
      </c>
      <c r="F66" s="28">
        <f t="shared" si="2"/>
        <v>6</v>
      </c>
      <c r="G66" s="28">
        <v>3</v>
      </c>
      <c r="H66" s="12" t="s">
        <v>22</v>
      </c>
      <c r="I66" s="29">
        <f>+'[1]PIND 2025'!O58</f>
        <v>1</v>
      </c>
      <c r="J66" s="11">
        <f t="shared" si="3"/>
        <v>0.33333333333333331</v>
      </c>
      <c r="K66" s="14" t="str">
        <f t="shared" si="19"/>
        <v>BAJO</v>
      </c>
      <c r="L66" s="15">
        <f t="shared" si="18"/>
        <v>0</v>
      </c>
      <c r="M66" s="14" t="str">
        <f t="shared" si="8"/>
        <v>MUY BAJO</v>
      </c>
      <c r="N66" s="15">
        <f t="shared" si="9"/>
        <v>0</v>
      </c>
      <c r="O66" s="14" t="str">
        <f t="shared" si="10"/>
        <v>MUY BAJO</v>
      </c>
      <c r="P66" s="16">
        <f t="shared" si="4"/>
        <v>0</v>
      </c>
      <c r="Q66" s="16">
        <v>4.5</v>
      </c>
      <c r="R66" s="16">
        <f t="shared" si="1"/>
        <v>4.5</v>
      </c>
      <c r="S66" s="262">
        <f>+'[2]POAI 04 2025 AC'!AN57</f>
        <v>6</v>
      </c>
      <c r="T66" s="262"/>
      <c r="U66" s="262"/>
      <c r="V66" s="264">
        <f t="shared" si="5"/>
        <v>0</v>
      </c>
      <c r="W66" s="262">
        <v>0</v>
      </c>
      <c r="X66" s="253">
        <f t="shared" si="11"/>
        <v>0</v>
      </c>
      <c r="Y66" s="16">
        <f t="shared" si="6"/>
        <v>6</v>
      </c>
    </row>
    <row r="67" spans="1:25" customFormat="1" ht="51" hidden="1">
      <c r="A67" s="31"/>
      <c r="B67" s="8" t="s">
        <v>73</v>
      </c>
      <c r="C67" s="47" t="s">
        <v>63</v>
      </c>
      <c r="D67" s="9" t="s">
        <v>77</v>
      </c>
      <c r="E67" s="12">
        <v>26</v>
      </c>
      <c r="F67" s="28">
        <f t="shared" si="2"/>
        <v>30</v>
      </c>
      <c r="G67" s="28">
        <v>4</v>
      </c>
      <c r="H67" s="12" t="s">
        <v>22</v>
      </c>
      <c r="I67" s="29">
        <f>+'[1]PIND 2025'!O59</f>
        <v>4</v>
      </c>
      <c r="J67" s="11">
        <f t="shared" si="3"/>
        <v>1</v>
      </c>
      <c r="K67" s="14" t="str">
        <f t="shared" si="19"/>
        <v>MUY ALTO</v>
      </c>
      <c r="L67" s="15">
        <f t="shared" si="18"/>
        <v>0</v>
      </c>
      <c r="M67" s="14" t="str">
        <f t="shared" si="8"/>
        <v>MUY BAJO</v>
      </c>
      <c r="N67" s="15">
        <f t="shared" si="9"/>
        <v>0</v>
      </c>
      <c r="O67" s="14" t="str">
        <f t="shared" si="10"/>
        <v>MUY BAJO</v>
      </c>
      <c r="P67" s="16">
        <f t="shared" si="4"/>
        <v>0</v>
      </c>
      <c r="Q67" s="16">
        <v>6</v>
      </c>
      <c r="R67" s="16">
        <f t="shared" si="1"/>
        <v>6</v>
      </c>
      <c r="S67" s="262">
        <f>+'[2]POAI 04 2025 AC'!AN58</f>
        <v>6</v>
      </c>
      <c r="T67" s="262"/>
      <c r="U67" s="262"/>
      <c r="V67" s="264">
        <f t="shared" si="5"/>
        <v>0</v>
      </c>
      <c r="W67" s="262">
        <v>0</v>
      </c>
      <c r="X67" s="253">
        <f t="shared" si="11"/>
        <v>0</v>
      </c>
      <c r="Y67" s="16">
        <f t="shared" si="6"/>
        <v>6</v>
      </c>
    </row>
    <row r="68" spans="1:25" customFormat="1" ht="38.25" hidden="1">
      <c r="A68" s="31"/>
      <c r="B68" s="8" t="s">
        <v>73</v>
      </c>
      <c r="C68" s="47" t="s">
        <v>59</v>
      </c>
      <c r="D68" s="9" t="s">
        <v>78</v>
      </c>
      <c r="E68" s="12">
        <v>0</v>
      </c>
      <c r="F68" s="28">
        <f t="shared" si="2"/>
        <v>8</v>
      </c>
      <c r="G68" s="28">
        <v>8</v>
      </c>
      <c r="H68" s="12" t="s">
        <v>22</v>
      </c>
      <c r="I68" s="29">
        <f>+'[1]PIND 2025'!O60</f>
        <v>0</v>
      </c>
      <c r="J68" s="11">
        <f t="shared" si="3"/>
        <v>0</v>
      </c>
      <c r="K68" s="14" t="str">
        <f t="shared" si="19"/>
        <v>MUY BAJO</v>
      </c>
      <c r="L68" s="15">
        <f t="shared" si="18"/>
        <v>0</v>
      </c>
      <c r="M68" s="14" t="str">
        <f t="shared" si="8"/>
        <v>MUY BAJO</v>
      </c>
      <c r="N68" s="15">
        <f t="shared" si="9"/>
        <v>0</v>
      </c>
      <c r="O68" s="14" t="str">
        <f t="shared" si="10"/>
        <v>MUY BAJO</v>
      </c>
      <c r="P68" s="16">
        <f t="shared" si="4"/>
        <v>0</v>
      </c>
      <c r="Q68" s="16">
        <v>100</v>
      </c>
      <c r="R68" s="16">
        <f t="shared" ref="R68:R138" si="20">+Q68-P68</f>
        <v>100</v>
      </c>
      <c r="S68" s="262">
        <f>+'[2]POAI 04 2025 AC'!AN59</f>
        <v>10</v>
      </c>
      <c r="T68" s="262"/>
      <c r="U68" s="262"/>
      <c r="V68" s="264">
        <f t="shared" si="5"/>
        <v>0</v>
      </c>
      <c r="W68" s="262">
        <v>0</v>
      </c>
      <c r="X68" s="253">
        <f t="shared" si="11"/>
        <v>0</v>
      </c>
      <c r="Y68" s="16">
        <f t="shared" si="6"/>
        <v>10</v>
      </c>
    </row>
    <row r="69" spans="1:25" customFormat="1" ht="38.25" hidden="1">
      <c r="A69" s="31"/>
      <c r="B69" s="8" t="s">
        <v>73</v>
      </c>
      <c r="C69" s="47" t="s">
        <v>61</v>
      </c>
      <c r="D69" s="9" t="s">
        <v>78</v>
      </c>
      <c r="E69" s="12">
        <v>0</v>
      </c>
      <c r="F69" s="28">
        <f t="shared" ref="F69:F136" si="21">+E69+G69</f>
        <v>1</v>
      </c>
      <c r="G69" s="28">
        <v>1</v>
      </c>
      <c r="H69" s="12" t="s">
        <v>22</v>
      </c>
      <c r="I69" s="29">
        <f>+'[1]PIND 2025'!O61</f>
        <v>0</v>
      </c>
      <c r="J69" s="11">
        <f t="shared" si="3"/>
        <v>0</v>
      </c>
      <c r="K69" s="14" t="str">
        <f t="shared" si="19"/>
        <v>MUY BAJO</v>
      </c>
      <c r="L69" s="15">
        <f t="shared" si="18"/>
        <v>0</v>
      </c>
      <c r="M69" s="14" t="str">
        <f t="shared" si="8"/>
        <v>MUY BAJO</v>
      </c>
      <c r="N69" s="15">
        <f t="shared" si="9"/>
        <v>0</v>
      </c>
      <c r="O69" s="14" t="str">
        <f t="shared" si="10"/>
        <v>MUY BAJO</v>
      </c>
      <c r="P69" s="16">
        <f t="shared" si="4"/>
        <v>0</v>
      </c>
      <c r="Q69" s="16">
        <v>7</v>
      </c>
      <c r="R69" s="16">
        <f t="shared" si="20"/>
        <v>7</v>
      </c>
      <c r="S69" s="262">
        <f>+'[2]POAI 04 2025 AC'!AN60</f>
        <v>2</v>
      </c>
      <c r="T69" s="262"/>
      <c r="U69" s="262"/>
      <c r="V69" s="264">
        <f t="shared" ref="V69:V132" si="22">+P69/S69</f>
        <v>0</v>
      </c>
      <c r="W69" s="262">
        <v>0</v>
      </c>
      <c r="X69" s="253">
        <f t="shared" si="11"/>
        <v>0</v>
      </c>
      <c r="Y69" s="16">
        <f t="shared" ref="Y69:Y132" si="23">+S69-W69</f>
        <v>2</v>
      </c>
    </row>
    <row r="70" spans="1:25" customFormat="1" ht="38.25" hidden="1">
      <c r="A70" s="31"/>
      <c r="B70" s="8" t="s">
        <v>73</v>
      </c>
      <c r="C70" s="47" t="s">
        <v>62</v>
      </c>
      <c r="D70" s="9" t="s">
        <v>78</v>
      </c>
      <c r="E70" s="12">
        <v>0</v>
      </c>
      <c r="F70" s="28">
        <f t="shared" si="21"/>
        <v>1</v>
      </c>
      <c r="G70" s="28">
        <v>1</v>
      </c>
      <c r="H70" s="12" t="s">
        <v>22</v>
      </c>
      <c r="I70" s="29">
        <f>+'[1]PIND 2025'!O62</f>
        <v>0</v>
      </c>
      <c r="J70" s="11">
        <f t="shared" si="3"/>
        <v>0</v>
      </c>
      <c r="K70" s="14" t="str">
        <f t="shared" si="19"/>
        <v>MUY BAJO</v>
      </c>
      <c r="L70" s="15">
        <f t="shared" si="18"/>
        <v>0</v>
      </c>
      <c r="M70" s="14" t="str">
        <f t="shared" si="8"/>
        <v>MUY BAJO</v>
      </c>
      <c r="N70" s="15">
        <f t="shared" si="9"/>
        <v>0</v>
      </c>
      <c r="O70" s="14" t="str">
        <f t="shared" si="10"/>
        <v>MUY BAJO</v>
      </c>
      <c r="P70" s="16">
        <f t="shared" si="4"/>
        <v>0</v>
      </c>
      <c r="Q70" s="16">
        <v>7</v>
      </c>
      <c r="R70" s="16">
        <f t="shared" si="20"/>
        <v>7</v>
      </c>
      <c r="S70" s="262">
        <f>+'[2]POAI 04 2025 AC'!AN61</f>
        <v>2</v>
      </c>
      <c r="T70" s="262"/>
      <c r="U70" s="262"/>
      <c r="V70" s="264">
        <f t="shared" si="22"/>
        <v>0</v>
      </c>
      <c r="W70" s="262">
        <v>0</v>
      </c>
      <c r="X70" s="253">
        <f t="shared" si="11"/>
        <v>0</v>
      </c>
      <c r="Y70" s="16">
        <f t="shared" si="23"/>
        <v>2</v>
      </c>
    </row>
    <row r="71" spans="1:25" customFormat="1" ht="38.25" hidden="1">
      <c r="A71" s="31"/>
      <c r="B71" s="8" t="s">
        <v>73</v>
      </c>
      <c r="C71" s="47" t="s">
        <v>63</v>
      </c>
      <c r="D71" s="9" t="s">
        <v>78</v>
      </c>
      <c r="E71" s="12">
        <v>0</v>
      </c>
      <c r="F71" s="28">
        <f t="shared" si="21"/>
        <v>1</v>
      </c>
      <c r="G71" s="28">
        <v>1</v>
      </c>
      <c r="H71" s="12" t="s">
        <v>22</v>
      </c>
      <c r="I71" s="29">
        <f>+'[1]PIND 2025'!O63</f>
        <v>0</v>
      </c>
      <c r="J71" s="11">
        <f t="shared" si="3"/>
        <v>0</v>
      </c>
      <c r="K71" s="14" t="str">
        <f t="shared" si="19"/>
        <v>MUY BAJO</v>
      </c>
      <c r="L71" s="15">
        <f t="shared" si="18"/>
        <v>0</v>
      </c>
      <c r="M71" s="14" t="str">
        <f t="shared" si="8"/>
        <v>MUY BAJO</v>
      </c>
      <c r="N71" s="15">
        <f t="shared" si="9"/>
        <v>0</v>
      </c>
      <c r="O71" s="14" t="str">
        <f t="shared" si="10"/>
        <v>MUY BAJO</v>
      </c>
      <c r="P71" s="16">
        <f t="shared" si="4"/>
        <v>0</v>
      </c>
      <c r="Q71" s="16">
        <v>7</v>
      </c>
      <c r="R71" s="16">
        <f t="shared" si="20"/>
        <v>7</v>
      </c>
      <c r="S71" s="262">
        <f>+'[2]POAI 04 2025 AC'!AN62</f>
        <v>2</v>
      </c>
      <c r="T71" s="262"/>
      <c r="U71" s="262"/>
      <c r="V71" s="264">
        <f t="shared" si="22"/>
        <v>0</v>
      </c>
      <c r="W71" s="262">
        <v>0</v>
      </c>
      <c r="X71" s="253">
        <f t="shared" ref="X71:X134" si="24">+W71/S71</f>
        <v>0</v>
      </c>
      <c r="Y71" s="16">
        <f t="shared" si="23"/>
        <v>2</v>
      </c>
    </row>
    <row r="72" spans="1:25" customFormat="1" ht="38.25" hidden="1">
      <c r="A72" s="31"/>
      <c r="B72" s="8" t="s">
        <v>79</v>
      </c>
      <c r="C72" s="47" t="s">
        <v>20</v>
      </c>
      <c r="D72" s="9" t="s">
        <v>80</v>
      </c>
      <c r="E72" s="48">
        <v>1</v>
      </c>
      <c r="F72" s="52">
        <f t="shared" si="21"/>
        <v>1.3</v>
      </c>
      <c r="G72" s="52">
        <v>0.3</v>
      </c>
      <c r="H72" s="12" t="s">
        <v>41</v>
      </c>
      <c r="I72" s="29">
        <f>+'[1]PIND 2025'!O64</f>
        <v>0</v>
      </c>
      <c r="J72" s="11">
        <f t="shared" si="3"/>
        <v>0</v>
      </c>
      <c r="K72" s="14" t="str">
        <f t="shared" si="19"/>
        <v>MUY BAJO</v>
      </c>
      <c r="L72" s="15"/>
      <c r="M72" s="14" t="s">
        <v>23</v>
      </c>
      <c r="N72" s="15"/>
      <c r="O72" s="14" t="s">
        <v>23</v>
      </c>
      <c r="P72" s="16">
        <f t="shared" si="4"/>
        <v>0</v>
      </c>
      <c r="Q72" s="16">
        <v>0</v>
      </c>
      <c r="R72" s="16">
        <f t="shared" si="20"/>
        <v>0</v>
      </c>
      <c r="S72" s="262">
        <f>+'[2]POAI 04 2025 AC'!AN63</f>
        <v>0</v>
      </c>
      <c r="T72" s="262"/>
      <c r="U72" s="262"/>
      <c r="V72" s="264" t="e">
        <f t="shared" si="22"/>
        <v>#DIV/0!</v>
      </c>
      <c r="W72" s="262">
        <v>0</v>
      </c>
      <c r="X72" s="253" t="e">
        <f t="shared" si="24"/>
        <v>#DIV/0!</v>
      </c>
      <c r="Y72" s="16">
        <f t="shared" si="23"/>
        <v>0</v>
      </c>
    </row>
    <row r="73" spans="1:25" customFormat="1" ht="63.75" hidden="1">
      <c r="A73" s="31"/>
      <c r="B73" s="8" t="s">
        <v>79</v>
      </c>
      <c r="C73" s="47" t="s">
        <v>20</v>
      </c>
      <c r="D73" s="9" t="s">
        <v>81</v>
      </c>
      <c r="E73" s="48">
        <v>0</v>
      </c>
      <c r="F73" s="28">
        <f t="shared" si="21"/>
        <v>0</v>
      </c>
      <c r="G73" s="28"/>
      <c r="H73" s="12" t="s">
        <v>41</v>
      </c>
      <c r="I73" s="29">
        <f>+'[1]PIND 2025'!O65</f>
        <v>0</v>
      </c>
      <c r="J73" s="11"/>
      <c r="K73" s="14" t="s">
        <v>23</v>
      </c>
      <c r="L73" s="15"/>
      <c r="M73" s="14" t="s">
        <v>23</v>
      </c>
      <c r="N73" s="15"/>
      <c r="O73" s="14" t="s">
        <v>23</v>
      </c>
      <c r="P73" s="16">
        <f t="shared" si="4"/>
        <v>0</v>
      </c>
      <c r="Q73" s="16">
        <v>0</v>
      </c>
      <c r="R73" s="16">
        <f t="shared" si="20"/>
        <v>0</v>
      </c>
      <c r="S73" s="262">
        <f>+'[2]POAI 04 2025 AC'!AN64</f>
        <v>0</v>
      </c>
      <c r="T73" s="262"/>
      <c r="U73" s="262"/>
      <c r="V73" s="264" t="e">
        <f t="shared" si="22"/>
        <v>#DIV/0!</v>
      </c>
      <c r="W73" s="262">
        <v>0</v>
      </c>
      <c r="X73" s="253" t="e">
        <f t="shared" si="24"/>
        <v>#DIV/0!</v>
      </c>
      <c r="Y73" s="16">
        <f t="shared" si="23"/>
        <v>0</v>
      </c>
    </row>
    <row r="74" spans="1:25" customFormat="1" ht="38.25" hidden="1">
      <c r="A74" s="31"/>
      <c r="B74" s="8" t="s">
        <v>82</v>
      </c>
      <c r="C74" s="47" t="s">
        <v>20</v>
      </c>
      <c r="D74" s="9" t="s">
        <v>83</v>
      </c>
      <c r="E74" s="48">
        <v>0</v>
      </c>
      <c r="F74" s="52">
        <f t="shared" si="21"/>
        <v>0</v>
      </c>
      <c r="G74" s="52"/>
      <c r="H74" s="12" t="s">
        <v>41</v>
      </c>
      <c r="I74" s="29">
        <f>+'[1]PIND 2025'!O66</f>
        <v>0</v>
      </c>
      <c r="J74" s="11"/>
      <c r="K74" s="14" t="s">
        <v>23</v>
      </c>
      <c r="L74" s="15"/>
      <c r="M74" s="14" t="s">
        <v>23</v>
      </c>
      <c r="N74" s="15"/>
      <c r="O74" s="14" t="s">
        <v>23</v>
      </c>
      <c r="P74" s="16">
        <f t="shared" si="4"/>
        <v>0</v>
      </c>
      <c r="Q74" s="16">
        <v>0</v>
      </c>
      <c r="R74" s="16">
        <f t="shared" si="20"/>
        <v>0</v>
      </c>
      <c r="S74" s="262">
        <f>+'[2]POAI 04 2025 AC'!AN65</f>
        <v>0</v>
      </c>
      <c r="T74" s="262"/>
      <c r="U74" s="262"/>
      <c r="V74" s="264" t="e">
        <f t="shared" si="22"/>
        <v>#DIV/0!</v>
      </c>
      <c r="W74" s="262">
        <v>0</v>
      </c>
      <c r="X74" s="253" t="e">
        <f t="shared" si="24"/>
        <v>#DIV/0!</v>
      </c>
      <c r="Y74" s="16">
        <f t="shared" si="23"/>
        <v>0</v>
      </c>
    </row>
    <row r="75" spans="1:25" customFormat="1" ht="25.5" hidden="1">
      <c r="A75" s="31"/>
      <c r="B75" s="8" t="s">
        <v>82</v>
      </c>
      <c r="C75" s="47" t="s">
        <v>59</v>
      </c>
      <c r="D75" s="9" t="s">
        <v>84</v>
      </c>
      <c r="E75" s="48">
        <v>0</v>
      </c>
      <c r="F75" s="28">
        <f t="shared" si="21"/>
        <v>0</v>
      </c>
      <c r="G75" s="28"/>
      <c r="H75" s="12" t="s">
        <v>41</v>
      </c>
      <c r="I75" s="29">
        <f>+'[1]PIND 2025'!O67</f>
        <v>0</v>
      </c>
      <c r="J75" s="11"/>
      <c r="K75" s="14" t="s">
        <v>23</v>
      </c>
      <c r="L75" s="15"/>
      <c r="M75" s="14" t="s">
        <v>23</v>
      </c>
      <c r="N75" s="15"/>
      <c r="O75" s="14" t="s">
        <v>23</v>
      </c>
      <c r="P75" s="16">
        <f t="shared" si="4"/>
        <v>0</v>
      </c>
      <c r="Q75" s="16">
        <v>0</v>
      </c>
      <c r="R75" s="16">
        <f t="shared" si="20"/>
        <v>0</v>
      </c>
      <c r="S75" s="262">
        <f>+'[2]POAI 04 2025 AC'!AN66</f>
        <v>0</v>
      </c>
      <c r="T75" s="262"/>
      <c r="U75" s="262"/>
      <c r="V75" s="264" t="e">
        <f t="shared" si="22"/>
        <v>#DIV/0!</v>
      </c>
      <c r="W75" s="262">
        <v>0</v>
      </c>
      <c r="X75" s="253" t="e">
        <f t="shared" si="24"/>
        <v>#DIV/0!</v>
      </c>
      <c r="Y75" s="16">
        <f t="shared" si="23"/>
        <v>0</v>
      </c>
    </row>
    <row r="76" spans="1:25" customFormat="1" ht="25.5" hidden="1">
      <c r="A76" s="31"/>
      <c r="B76" s="8" t="s">
        <v>82</v>
      </c>
      <c r="C76" s="47" t="s">
        <v>61</v>
      </c>
      <c r="D76" s="9" t="s">
        <v>84</v>
      </c>
      <c r="E76" s="48">
        <v>0</v>
      </c>
      <c r="F76" s="28">
        <f t="shared" si="21"/>
        <v>0</v>
      </c>
      <c r="G76" s="28"/>
      <c r="H76" s="12" t="s">
        <v>41</v>
      </c>
      <c r="I76" s="29">
        <f>+'[1]PIND 2025'!O68</f>
        <v>0</v>
      </c>
      <c r="J76" s="11"/>
      <c r="K76" s="14" t="s">
        <v>23</v>
      </c>
      <c r="L76" s="15"/>
      <c r="M76" s="14" t="s">
        <v>23</v>
      </c>
      <c r="N76" s="15"/>
      <c r="O76" s="14" t="s">
        <v>23</v>
      </c>
      <c r="P76" s="16">
        <f t="shared" ref="P76:P142" si="25">+U76+T76</f>
        <v>0</v>
      </c>
      <c r="Q76" s="16">
        <v>0</v>
      </c>
      <c r="R76" s="16">
        <f t="shared" si="20"/>
        <v>0</v>
      </c>
      <c r="S76" s="262">
        <f>+'[2]POAI 04 2025 AC'!AN67</f>
        <v>0</v>
      </c>
      <c r="T76" s="262"/>
      <c r="U76" s="262"/>
      <c r="V76" s="264" t="e">
        <f t="shared" si="22"/>
        <v>#DIV/0!</v>
      </c>
      <c r="W76" s="262">
        <v>0</v>
      </c>
      <c r="X76" s="253" t="e">
        <f t="shared" si="24"/>
        <v>#DIV/0!</v>
      </c>
      <c r="Y76" s="16">
        <f t="shared" si="23"/>
        <v>0</v>
      </c>
    </row>
    <row r="77" spans="1:25" customFormat="1" ht="25.5" hidden="1">
      <c r="A77" s="31"/>
      <c r="B77" s="8" t="s">
        <v>82</v>
      </c>
      <c r="C77" s="47" t="s">
        <v>62</v>
      </c>
      <c r="D77" s="9" t="s">
        <v>84</v>
      </c>
      <c r="E77" s="48">
        <v>0</v>
      </c>
      <c r="F77" s="28">
        <f t="shared" si="21"/>
        <v>0</v>
      </c>
      <c r="G77" s="28"/>
      <c r="H77" s="12" t="s">
        <v>41</v>
      </c>
      <c r="I77" s="29">
        <f>+'[1]PIND 2025'!O69</f>
        <v>0</v>
      </c>
      <c r="J77" s="11"/>
      <c r="K77" s="14" t="s">
        <v>23</v>
      </c>
      <c r="L77" s="15"/>
      <c r="M77" s="14" t="s">
        <v>23</v>
      </c>
      <c r="N77" s="15"/>
      <c r="O77" s="14" t="s">
        <v>23</v>
      </c>
      <c r="P77" s="16">
        <f t="shared" si="25"/>
        <v>0</v>
      </c>
      <c r="Q77" s="16">
        <v>0</v>
      </c>
      <c r="R77" s="16">
        <f t="shared" si="20"/>
        <v>0</v>
      </c>
      <c r="S77" s="262">
        <f>+'[2]POAI 04 2025 AC'!AN68</f>
        <v>0</v>
      </c>
      <c r="T77" s="262"/>
      <c r="U77" s="262"/>
      <c r="V77" s="264" t="e">
        <f t="shared" si="22"/>
        <v>#DIV/0!</v>
      </c>
      <c r="W77" s="262">
        <v>0</v>
      </c>
      <c r="X77" s="253" t="e">
        <f t="shared" si="24"/>
        <v>#DIV/0!</v>
      </c>
      <c r="Y77" s="16">
        <f t="shared" si="23"/>
        <v>0</v>
      </c>
    </row>
    <row r="78" spans="1:25" customFormat="1" ht="25.5" hidden="1">
      <c r="A78" s="31"/>
      <c r="B78" s="53" t="s">
        <v>82</v>
      </c>
      <c r="C78" s="54" t="s">
        <v>63</v>
      </c>
      <c r="D78" s="55" t="s">
        <v>84</v>
      </c>
      <c r="E78" s="56">
        <v>0</v>
      </c>
      <c r="F78" s="57">
        <f t="shared" si="21"/>
        <v>0</v>
      </c>
      <c r="G78" s="57"/>
      <c r="H78" s="58" t="s">
        <v>41</v>
      </c>
      <c r="I78" s="29">
        <f>+'[1]PIND 2025'!O70</f>
        <v>0</v>
      </c>
      <c r="J78" s="59"/>
      <c r="K78" s="60" t="s">
        <v>23</v>
      </c>
      <c r="L78" s="61"/>
      <c r="M78" s="60" t="s">
        <v>23</v>
      </c>
      <c r="N78" s="61"/>
      <c r="O78" s="60" t="s">
        <v>23</v>
      </c>
      <c r="P78" s="62">
        <f t="shared" si="25"/>
        <v>0</v>
      </c>
      <c r="Q78" s="62">
        <v>0</v>
      </c>
      <c r="R78" s="62">
        <f t="shared" si="20"/>
        <v>0</v>
      </c>
      <c r="S78" s="262">
        <f>+'[2]POAI 04 2025 AC'!AN69</f>
        <v>0</v>
      </c>
      <c r="T78" s="263"/>
      <c r="U78" s="263"/>
      <c r="V78" s="264" t="e">
        <f t="shared" si="22"/>
        <v>#DIV/0!</v>
      </c>
      <c r="W78" s="263">
        <v>0</v>
      </c>
      <c r="X78" s="254" t="e">
        <f t="shared" si="24"/>
        <v>#DIV/0!</v>
      </c>
      <c r="Y78" s="62">
        <f t="shared" si="23"/>
        <v>0</v>
      </c>
    </row>
    <row r="79" spans="1:25" customFormat="1">
      <c r="A79" s="201"/>
      <c r="B79" s="280" t="s">
        <v>85</v>
      </c>
      <c r="C79" s="190"/>
      <c r="D79" s="190"/>
      <c r="E79" s="202"/>
      <c r="F79" s="203"/>
      <c r="G79" s="203"/>
      <c r="H79" s="204"/>
      <c r="I79" s="205"/>
      <c r="J79" s="287">
        <f>AVERAGE(J29:J78)</f>
        <v>0.28590014775183892</v>
      </c>
      <c r="K79" s="200" t="str">
        <f t="shared" si="19"/>
        <v>BAJO</v>
      </c>
      <c r="L79" s="287">
        <f>AVERAGE(L29:L78)</f>
        <v>3.7144575474900549E-2</v>
      </c>
      <c r="M79" s="200" t="str">
        <f t="shared" ref="M79:M142" si="26">IF(L79&lt;=20%,"MUY BAJO",IF(AND(L79&gt;20%,L79&lt;=40%),"BAJO",IF(AND(L79&gt;40%,L79&lt;=60%),"MEDIO",IF(AND(L79&gt;60%,L79&lt;=80%),"ALTO","MUY ALTO"))))</f>
        <v>MUY BAJO</v>
      </c>
      <c r="N79" s="287">
        <f>AVERAGE(N29:N78)</f>
        <v>3.3712471643518503E-2</v>
      </c>
      <c r="O79" s="200" t="str">
        <f t="shared" ref="O79:O142" si="27">IF(N79&lt;=20%,"MUY BAJO",IF(AND(N79&gt;20%,N79&lt;=40%),"BAJO",IF(AND(N79&gt;40%,N79&lt;=60%),"MEDIO",IF(AND(N79&gt;60%,N79&lt;=80%),"ALTO","MUY ALTO"))))</f>
        <v>MUY BAJO</v>
      </c>
      <c r="P79" s="292">
        <f>SUM(P29:P78)</f>
        <v>577</v>
      </c>
      <c r="Q79" s="292">
        <f t="shared" ref="Q79:S79" si="28">SUM(Q29:Q78)</f>
        <v>5346.5</v>
      </c>
      <c r="R79" s="292">
        <f t="shared" si="28"/>
        <v>4769.5</v>
      </c>
      <c r="S79" s="293">
        <f t="shared" si="28"/>
        <v>1538</v>
      </c>
      <c r="T79" s="293">
        <f>SUM(T29:T78)</f>
        <v>526</v>
      </c>
      <c r="U79" s="293">
        <f>SUM(U29:U78)</f>
        <v>51</v>
      </c>
      <c r="V79" s="294">
        <f t="shared" si="22"/>
        <v>0.3751625487646294</v>
      </c>
      <c r="W79" s="293">
        <v>577</v>
      </c>
      <c r="X79" s="297">
        <f t="shared" si="24"/>
        <v>0.3751625487646294</v>
      </c>
      <c r="Y79" s="292">
        <f t="shared" si="23"/>
        <v>961</v>
      </c>
    </row>
    <row r="80" spans="1:25" customFormat="1" ht="63.75" hidden="1">
      <c r="A80" s="201"/>
      <c r="B80" s="281" t="s">
        <v>86</v>
      </c>
      <c r="C80" s="206" t="s">
        <v>20</v>
      </c>
      <c r="D80" s="207" t="s">
        <v>87</v>
      </c>
      <c r="E80" s="208">
        <v>0</v>
      </c>
      <c r="F80" s="209">
        <f t="shared" si="21"/>
        <v>9</v>
      </c>
      <c r="G80" s="209">
        <v>9</v>
      </c>
      <c r="H80" s="208" t="s">
        <v>22</v>
      </c>
      <c r="I80" s="210">
        <f>+'[1]PIND 2025'!O71</f>
        <v>0</v>
      </c>
      <c r="J80" s="288">
        <f t="shared" ref="J80:J143" si="29">+I80/G80</f>
        <v>0</v>
      </c>
      <c r="K80" s="211" t="str">
        <f t="shared" si="19"/>
        <v>MUY BAJO</v>
      </c>
      <c r="L80" s="74">
        <f t="shared" ref="L80:L96" si="30">+P80/Q80</f>
        <v>0.44</v>
      </c>
      <c r="M80" s="211" t="str">
        <f t="shared" si="26"/>
        <v>MEDIO</v>
      </c>
      <c r="N80" s="74">
        <f t="shared" ref="N80:N143" si="31">+J80*L80</f>
        <v>0</v>
      </c>
      <c r="O80" s="211" t="str">
        <f t="shared" si="27"/>
        <v>MUY BAJO</v>
      </c>
      <c r="P80" s="302">
        <f t="shared" si="25"/>
        <v>22</v>
      </c>
      <c r="Q80" s="302">
        <v>50</v>
      </c>
      <c r="R80" s="302">
        <f t="shared" si="20"/>
        <v>28</v>
      </c>
      <c r="S80" s="293">
        <f>+'[2]POAI 04 2025 AC'!AN70</f>
        <v>68</v>
      </c>
      <c r="T80" s="303">
        <v>3</v>
      </c>
      <c r="U80" s="303">
        <v>19</v>
      </c>
      <c r="V80" s="294">
        <f t="shared" si="22"/>
        <v>0.3235294117647059</v>
      </c>
      <c r="W80" s="303">
        <v>22</v>
      </c>
      <c r="X80" s="304">
        <f t="shared" si="24"/>
        <v>0.3235294117647059</v>
      </c>
      <c r="Y80" s="302">
        <f t="shared" si="23"/>
        <v>46</v>
      </c>
    </row>
    <row r="81" spans="1:25" customFormat="1" ht="51" hidden="1">
      <c r="A81" s="201"/>
      <c r="B81" s="279" t="s">
        <v>88</v>
      </c>
      <c r="C81" s="212" t="s">
        <v>59</v>
      </c>
      <c r="D81" s="190" t="s">
        <v>89</v>
      </c>
      <c r="E81" s="198">
        <v>1362</v>
      </c>
      <c r="F81" s="193">
        <f t="shared" si="21"/>
        <v>1512</v>
      </c>
      <c r="G81" s="193">
        <v>150</v>
      </c>
      <c r="H81" s="198" t="s">
        <v>22</v>
      </c>
      <c r="I81" s="210">
        <f>+'[1]PIND 2025'!O72</f>
        <v>19</v>
      </c>
      <c r="J81" s="285">
        <f t="shared" si="29"/>
        <v>0.12666666666666668</v>
      </c>
      <c r="K81" s="200" t="str">
        <f t="shared" si="19"/>
        <v>MUY BAJO</v>
      </c>
      <c r="L81" s="15">
        <f t="shared" si="30"/>
        <v>5.6000000000000001E-2</v>
      </c>
      <c r="M81" s="200" t="str">
        <f t="shared" si="26"/>
        <v>MUY BAJO</v>
      </c>
      <c r="N81" s="15">
        <f t="shared" si="31"/>
        <v>7.0933333333333343E-3</v>
      </c>
      <c r="O81" s="200" t="str">
        <f t="shared" si="27"/>
        <v>MUY BAJO</v>
      </c>
      <c r="P81" s="292">
        <f t="shared" si="25"/>
        <v>14</v>
      </c>
      <c r="Q81" s="292">
        <v>250</v>
      </c>
      <c r="R81" s="292">
        <f t="shared" si="20"/>
        <v>236</v>
      </c>
      <c r="S81" s="293">
        <f>+'[2]POAI 04 2025 AC'!AN71</f>
        <v>35</v>
      </c>
      <c r="T81" s="293">
        <v>6</v>
      </c>
      <c r="U81" s="293">
        <v>8</v>
      </c>
      <c r="V81" s="294">
        <f t="shared" si="22"/>
        <v>0.4</v>
      </c>
      <c r="W81" s="293">
        <v>14</v>
      </c>
      <c r="X81" s="297">
        <f t="shared" si="24"/>
        <v>0.4</v>
      </c>
      <c r="Y81" s="292">
        <f t="shared" si="23"/>
        <v>21</v>
      </c>
    </row>
    <row r="82" spans="1:25" customFormat="1" ht="51" hidden="1">
      <c r="A82" s="201"/>
      <c r="B82" s="279" t="s">
        <v>88</v>
      </c>
      <c r="C82" s="212" t="s">
        <v>61</v>
      </c>
      <c r="D82" s="190" t="s">
        <v>89</v>
      </c>
      <c r="E82" s="198">
        <v>46</v>
      </c>
      <c r="F82" s="193">
        <f t="shared" si="21"/>
        <v>51</v>
      </c>
      <c r="G82" s="193">
        <v>5</v>
      </c>
      <c r="H82" s="198" t="s">
        <v>22</v>
      </c>
      <c r="I82" s="210">
        <f>+'[1]PIND 2025'!O73</f>
        <v>0</v>
      </c>
      <c r="J82" s="285">
        <f t="shared" si="29"/>
        <v>0</v>
      </c>
      <c r="K82" s="200" t="str">
        <f t="shared" si="19"/>
        <v>MUY BAJO</v>
      </c>
      <c r="L82" s="15">
        <f t="shared" si="30"/>
        <v>0</v>
      </c>
      <c r="M82" s="200" t="str">
        <f t="shared" si="26"/>
        <v>MUY BAJO</v>
      </c>
      <c r="N82" s="15">
        <f t="shared" si="31"/>
        <v>0</v>
      </c>
      <c r="O82" s="200" t="str">
        <f t="shared" si="27"/>
        <v>MUY BAJO</v>
      </c>
      <c r="P82" s="292">
        <f t="shared" si="25"/>
        <v>0</v>
      </c>
      <c r="Q82" s="292">
        <v>10</v>
      </c>
      <c r="R82" s="292">
        <f t="shared" si="20"/>
        <v>10</v>
      </c>
      <c r="S82" s="293">
        <f>+'[2]POAI 04 2025 AC'!AN72</f>
        <v>5</v>
      </c>
      <c r="T82" s="293"/>
      <c r="U82" s="293"/>
      <c r="V82" s="294">
        <f t="shared" si="22"/>
        <v>0</v>
      </c>
      <c r="W82" s="293">
        <v>0</v>
      </c>
      <c r="X82" s="297">
        <f t="shared" si="24"/>
        <v>0</v>
      </c>
      <c r="Y82" s="292">
        <f t="shared" si="23"/>
        <v>5</v>
      </c>
    </row>
    <row r="83" spans="1:25" customFormat="1" ht="51" hidden="1">
      <c r="A83" s="201"/>
      <c r="B83" s="279" t="s">
        <v>88</v>
      </c>
      <c r="C83" s="212" t="s">
        <v>62</v>
      </c>
      <c r="D83" s="190" t="s">
        <v>89</v>
      </c>
      <c r="E83" s="198">
        <v>14</v>
      </c>
      <c r="F83" s="193">
        <f t="shared" si="21"/>
        <v>17</v>
      </c>
      <c r="G83" s="193">
        <v>3</v>
      </c>
      <c r="H83" s="198" t="s">
        <v>22</v>
      </c>
      <c r="I83" s="210">
        <f>+'[1]PIND 2025'!O74</f>
        <v>0</v>
      </c>
      <c r="J83" s="285">
        <f t="shared" si="29"/>
        <v>0</v>
      </c>
      <c r="K83" s="200" t="str">
        <f t="shared" si="19"/>
        <v>MUY BAJO</v>
      </c>
      <c r="L83" s="15">
        <f t="shared" si="30"/>
        <v>0</v>
      </c>
      <c r="M83" s="200" t="str">
        <f t="shared" si="26"/>
        <v>MUY BAJO</v>
      </c>
      <c r="N83" s="15">
        <f t="shared" si="31"/>
        <v>0</v>
      </c>
      <c r="O83" s="200" t="str">
        <f t="shared" si="27"/>
        <v>MUY BAJO</v>
      </c>
      <c r="P83" s="292">
        <f t="shared" si="25"/>
        <v>0</v>
      </c>
      <c r="Q83" s="292">
        <v>5</v>
      </c>
      <c r="R83" s="292">
        <f t="shared" si="20"/>
        <v>5</v>
      </c>
      <c r="S83" s="293">
        <f>+'[2]POAI 04 2025 AC'!AN73</f>
        <v>5</v>
      </c>
      <c r="T83" s="293"/>
      <c r="U83" s="293"/>
      <c r="V83" s="294">
        <f t="shared" si="22"/>
        <v>0</v>
      </c>
      <c r="W83" s="293">
        <v>0</v>
      </c>
      <c r="X83" s="297">
        <f t="shared" si="24"/>
        <v>0</v>
      </c>
      <c r="Y83" s="292">
        <f t="shared" si="23"/>
        <v>5</v>
      </c>
    </row>
    <row r="84" spans="1:25" customFormat="1" ht="51" hidden="1">
      <c r="A84" s="201"/>
      <c r="B84" s="279" t="s">
        <v>88</v>
      </c>
      <c r="C84" s="212" t="s">
        <v>63</v>
      </c>
      <c r="D84" s="190" t="s">
        <v>89</v>
      </c>
      <c r="E84" s="198">
        <v>54</v>
      </c>
      <c r="F84" s="193">
        <f t="shared" si="21"/>
        <v>62</v>
      </c>
      <c r="G84" s="193">
        <v>8</v>
      </c>
      <c r="H84" s="198" t="s">
        <v>22</v>
      </c>
      <c r="I84" s="210">
        <f>+'[1]PIND 2025'!O75</f>
        <v>0</v>
      </c>
      <c r="J84" s="285">
        <f t="shared" si="29"/>
        <v>0</v>
      </c>
      <c r="K84" s="200" t="str">
        <f t="shared" si="19"/>
        <v>MUY BAJO</v>
      </c>
      <c r="L84" s="15">
        <f t="shared" si="30"/>
        <v>0</v>
      </c>
      <c r="M84" s="200" t="str">
        <f t="shared" si="26"/>
        <v>MUY BAJO</v>
      </c>
      <c r="N84" s="15">
        <f t="shared" si="31"/>
        <v>0</v>
      </c>
      <c r="O84" s="200" t="str">
        <f t="shared" si="27"/>
        <v>MUY BAJO</v>
      </c>
      <c r="P84" s="292">
        <f t="shared" si="25"/>
        <v>0</v>
      </c>
      <c r="Q84" s="292">
        <v>13</v>
      </c>
      <c r="R84" s="292">
        <f t="shared" si="20"/>
        <v>13</v>
      </c>
      <c r="S84" s="293">
        <f>+'[2]POAI 04 2025 AC'!AN74</f>
        <v>5</v>
      </c>
      <c r="T84" s="293"/>
      <c r="U84" s="293"/>
      <c r="V84" s="294">
        <f t="shared" si="22"/>
        <v>0</v>
      </c>
      <c r="W84" s="293">
        <v>0</v>
      </c>
      <c r="X84" s="297">
        <f t="shared" si="24"/>
        <v>0</v>
      </c>
      <c r="Y84" s="292">
        <f t="shared" si="23"/>
        <v>5</v>
      </c>
    </row>
    <row r="85" spans="1:25" customFormat="1" ht="51" hidden="1">
      <c r="A85" s="201"/>
      <c r="B85" s="279" t="s">
        <v>88</v>
      </c>
      <c r="C85" s="212" t="s">
        <v>59</v>
      </c>
      <c r="D85" s="190" t="s">
        <v>90</v>
      </c>
      <c r="E85" s="208">
        <v>1942</v>
      </c>
      <c r="F85" s="209">
        <f t="shared" si="21"/>
        <v>1962</v>
      </c>
      <c r="G85" s="209">
        <v>20</v>
      </c>
      <c r="H85" s="208" t="s">
        <v>22</v>
      </c>
      <c r="I85" s="210">
        <f>+'[1]PIND 2025'!O76</f>
        <v>105</v>
      </c>
      <c r="J85" s="285">
        <f t="shared" si="29"/>
        <v>5.25</v>
      </c>
      <c r="K85" s="200" t="str">
        <f t="shared" si="19"/>
        <v>MUY ALTO</v>
      </c>
      <c r="L85" s="15">
        <f t="shared" si="30"/>
        <v>0</v>
      </c>
      <c r="M85" s="200" t="str">
        <f t="shared" si="26"/>
        <v>MUY BAJO</v>
      </c>
      <c r="N85" s="15">
        <f t="shared" si="31"/>
        <v>0</v>
      </c>
      <c r="O85" s="200" t="str">
        <f t="shared" si="27"/>
        <v>MUY BAJO</v>
      </c>
      <c r="P85" s="292">
        <f t="shared" si="25"/>
        <v>0</v>
      </c>
      <c r="Q85" s="292">
        <v>20</v>
      </c>
      <c r="R85" s="292">
        <f t="shared" si="20"/>
        <v>20</v>
      </c>
      <c r="S85" s="293">
        <f>+'[2]POAI 04 2025 AC'!AN75</f>
        <v>25</v>
      </c>
      <c r="T85" s="293"/>
      <c r="U85" s="293"/>
      <c r="V85" s="294">
        <f t="shared" si="22"/>
        <v>0</v>
      </c>
      <c r="W85" s="293">
        <v>0</v>
      </c>
      <c r="X85" s="297">
        <f t="shared" si="24"/>
        <v>0</v>
      </c>
      <c r="Y85" s="292">
        <f t="shared" si="23"/>
        <v>25</v>
      </c>
    </row>
    <row r="86" spans="1:25" customFormat="1" ht="51" hidden="1">
      <c r="A86" s="201"/>
      <c r="B86" s="279" t="s">
        <v>88</v>
      </c>
      <c r="C86" s="212" t="s">
        <v>61</v>
      </c>
      <c r="D86" s="190" t="s">
        <v>90</v>
      </c>
      <c r="E86" s="198">
        <v>46</v>
      </c>
      <c r="F86" s="193">
        <f t="shared" si="21"/>
        <v>52</v>
      </c>
      <c r="G86" s="193">
        <v>6</v>
      </c>
      <c r="H86" s="198" t="s">
        <v>22</v>
      </c>
      <c r="I86" s="210">
        <f>+'[1]PIND 2025'!O77</f>
        <v>4</v>
      </c>
      <c r="J86" s="285">
        <f t="shared" si="29"/>
        <v>0.66666666666666663</v>
      </c>
      <c r="K86" s="200" t="str">
        <f t="shared" si="19"/>
        <v>ALTO</v>
      </c>
      <c r="L86" s="15">
        <f t="shared" si="30"/>
        <v>0</v>
      </c>
      <c r="M86" s="200" t="str">
        <f t="shared" si="26"/>
        <v>MUY BAJO</v>
      </c>
      <c r="N86" s="15">
        <f t="shared" si="31"/>
        <v>0</v>
      </c>
      <c r="O86" s="200" t="str">
        <f t="shared" si="27"/>
        <v>MUY BAJO</v>
      </c>
      <c r="P86" s="292">
        <f t="shared" si="25"/>
        <v>0</v>
      </c>
      <c r="Q86" s="292">
        <v>6</v>
      </c>
      <c r="R86" s="292">
        <f t="shared" si="20"/>
        <v>6</v>
      </c>
      <c r="S86" s="293">
        <f>+'[2]POAI 04 2025 AC'!AN76</f>
        <v>4</v>
      </c>
      <c r="T86" s="293"/>
      <c r="U86" s="293"/>
      <c r="V86" s="294">
        <f t="shared" si="22"/>
        <v>0</v>
      </c>
      <c r="W86" s="293">
        <v>0</v>
      </c>
      <c r="X86" s="297">
        <f t="shared" si="24"/>
        <v>0</v>
      </c>
      <c r="Y86" s="292">
        <f t="shared" si="23"/>
        <v>4</v>
      </c>
    </row>
    <row r="87" spans="1:25" customFormat="1" ht="51" hidden="1">
      <c r="A87" s="201"/>
      <c r="B87" s="279" t="s">
        <v>88</v>
      </c>
      <c r="C87" s="212" t="s">
        <v>62</v>
      </c>
      <c r="D87" s="190" t="s">
        <v>90</v>
      </c>
      <c r="E87" s="198">
        <v>14</v>
      </c>
      <c r="F87" s="193">
        <f t="shared" si="21"/>
        <v>17</v>
      </c>
      <c r="G87" s="193">
        <v>3</v>
      </c>
      <c r="H87" s="198" t="s">
        <v>22</v>
      </c>
      <c r="I87" s="210">
        <f>+'[1]PIND 2025'!O78</f>
        <v>1</v>
      </c>
      <c r="J87" s="285">
        <f t="shared" si="29"/>
        <v>0.33333333333333331</v>
      </c>
      <c r="K87" s="200" t="str">
        <f t="shared" si="19"/>
        <v>BAJO</v>
      </c>
      <c r="L87" s="15">
        <f t="shared" si="30"/>
        <v>0</v>
      </c>
      <c r="M87" s="200" t="str">
        <f t="shared" si="26"/>
        <v>MUY BAJO</v>
      </c>
      <c r="N87" s="15">
        <f t="shared" si="31"/>
        <v>0</v>
      </c>
      <c r="O87" s="200" t="str">
        <f t="shared" si="27"/>
        <v>MUY BAJO</v>
      </c>
      <c r="P87" s="292">
        <f t="shared" si="25"/>
        <v>0</v>
      </c>
      <c r="Q87" s="292">
        <v>3</v>
      </c>
      <c r="R87" s="292">
        <f t="shared" si="20"/>
        <v>3</v>
      </c>
      <c r="S87" s="293">
        <f>+'[2]POAI 04 2025 AC'!AN77</f>
        <v>2</v>
      </c>
      <c r="T87" s="293"/>
      <c r="U87" s="293"/>
      <c r="V87" s="294">
        <f t="shared" si="22"/>
        <v>0</v>
      </c>
      <c r="W87" s="293">
        <v>0</v>
      </c>
      <c r="X87" s="297">
        <f t="shared" si="24"/>
        <v>0</v>
      </c>
      <c r="Y87" s="292">
        <f t="shared" si="23"/>
        <v>2</v>
      </c>
    </row>
    <row r="88" spans="1:25" customFormat="1" ht="51" hidden="1">
      <c r="A88" s="201"/>
      <c r="B88" s="279" t="s">
        <v>88</v>
      </c>
      <c r="C88" s="212" t="s">
        <v>63</v>
      </c>
      <c r="D88" s="190" t="s">
        <v>90</v>
      </c>
      <c r="E88" s="198">
        <v>54</v>
      </c>
      <c r="F88" s="193">
        <f t="shared" si="21"/>
        <v>60</v>
      </c>
      <c r="G88" s="193">
        <v>6</v>
      </c>
      <c r="H88" s="198" t="s">
        <v>22</v>
      </c>
      <c r="I88" s="210">
        <f>+'[1]PIND 2025'!O79</f>
        <v>22</v>
      </c>
      <c r="J88" s="285">
        <f t="shared" si="29"/>
        <v>3.6666666666666665</v>
      </c>
      <c r="K88" s="200" t="str">
        <f t="shared" si="19"/>
        <v>MUY ALTO</v>
      </c>
      <c r="L88" s="15">
        <f t="shared" si="30"/>
        <v>0</v>
      </c>
      <c r="M88" s="200" t="str">
        <f t="shared" si="26"/>
        <v>MUY BAJO</v>
      </c>
      <c r="N88" s="15">
        <f t="shared" si="31"/>
        <v>0</v>
      </c>
      <c r="O88" s="200" t="str">
        <f t="shared" si="27"/>
        <v>MUY BAJO</v>
      </c>
      <c r="P88" s="292">
        <f t="shared" si="25"/>
        <v>0</v>
      </c>
      <c r="Q88" s="292">
        <v>6</v>
      </c>
      <c r="R88" s="292">
        <f t="shared" si="20"/>
        <v>6</v>
      </c>
      <c r="S88" s="293">
        <f>+'[2]POAI 04 2025 AC'!AN78</f>
        <v>4</v>
      </c>
      <c r="T88" s="293"/>
      <c r="U88" s="293"/>
      <c r="V88" s="294">
        <f t="shared" si="22"/>
        <v>0</v>
      </c>
      <c r="W88" s="293">
        <v>0</v>
      </c>
      <c r="X88" s="297">
        <f t="shared" si="24"/>
        <v>0</v>
      </c>
      <c r="Y88" s="292">
        <f t="shared" si="23"/>
        <v>4</v>
      </c>
    </row>
    <row r="89" spans="1:25" customFormat="1" ht="51" hidden="1">
      <c r="A89" s="201"/>
      <c r="B89" s="279" t="s">
        <v>88</v>
      </c>
      <c r="C89" s="212" t="s">
        <v>59</v>
      </c>
      <c r="D89" s="190" t="s">
        <v>91</v>
      </c>
      <c r="E89" s="198">
        <v>157</v>
      </c>
      <c r="F89" s="193">
        <f t="shared" si="21"/>
        <v>177</v>
      </c>
      <c r="G89" s="193">
        <v>20</v>
      </c>
      <c r="H89" s="198" t="s">
        <v>22</v>
      </c>
      <c r="I89" s="210">
        <f>+'[1]PIND 2025'!O80</f>
        <v>3</v>
      </c>
      <c r="J89" s="285">
        <f t="shared" si="29"/>
        <v>0.15</v>
      </c>
      <c r="K89" s="200" t="str">
        <f t="shared" si="19"/>
        <v>MUY BAJO</v>
      </c>
      <c r="L89" s="15">
        <f t="shared" si="30"/>
        <v>0.4</v>
      </c>
      <c r="M89" s="200" t="str">
        <f t="shared" si="26"/>
        <v>BAJO</v>
      </c>
      <c r="N89" s="15">
        <f t="shared" si="31"/>
        <v>0.06</v>
      </c>
      <c r="O89" s="200" t="str">
        <f t="shared" si="27"/>
        <v>MUY BAJO</v>
      </c>
      <c r="P89" s="292">
        <f t="shared" si="25"/>
        <v>12</v>
      </c>
      <c r="Q89" s="292">
        <v>30</v>
      </c>
      <c r="R89" s="292">
        <f t="shared" si="20"/>
        <v>18</v>
      </c>
      <c r="S89" s="293">
        <f>+'[2]POAI 04 2025 AC'!AN79</f>
        <v>25</v>
      </c>
      <c r="T89" s="293">
        <v>12</v>
      </c>
      <c r="U89" s="293"/>
      <c r="V89" s="294">
        <f t="shared" si="22"/>
        <v>0.48</v>
      </c>
      <c r="W89" s="293">
        <v>12</v>
      </c>
      <c r="X89" s="297">
        <f t="shared" si="24"/>
        <v>0.48</v>
      </c>
      <c r="Y89" s="292">
        <f t="shared" si="23"/>
        <v>13</v>
      </c>
    </row>
    <row r="90" spans="1:25" customFormat="1" ht="51" hidden="1">
      <c r="A90" s="201"/>
      <c r="B90" s="279" t="s">
        <v>88</v>
      </c>
      <c r="C90" s="212" t="s">
        <v>61</v>
      </c>
      <c r="D90" s="190" t="s">
        <v>91</v>
      </c>
      <c r="E90" s="198">
        <v>46</v>
      </c>
      <c r="F90" s="193">
        <f t="shared" si="21"/>
        <v>51</v>
      </c>
      <c r="G90" s="193">
        <v>5</v>
      </c>
      <c r="H90" s="198" t="s">
        <v>22</v>
      </c>
      <c r="I90" s="210">
        <f>+'[1]PIND 2025'!O81</f>
        <v>0</v>
      </c>
      <c r="J90" s="285">
        <f t="shared" si="29"/>
        <v>0</v>
      </c>
      <c r="K90" s="200" t="str">
        <f t="shared" si="19"/>
        <v>MUY BAJO</v>
      </c>
      <c r="L90" s="15">
        <f t="shared" si="30"/>
        <v>0</v>
      </c>
      <c r="M90" s="200" t="str">
        <f t="shared" si="26"/>
        <v>MUY BAJO</v>
      </c>
      <c r="N90" s="15">
        <f t="shared" si="31"/>
        <v>0</v>
      </c>
      <c r="O90" s="200" t="str">
        <f t="shared" si="27"/>
        <v>MUY BAJO</v>
      </c>
      <c r="P90" s="292">
        <f t="shared" si="25"/>
        <v>0</v>
      </c>
      <c r="Q90" s="292">
        <v>7.5</v>
      </c>
      <c r="R90" s="292">
        <f t="shared" si="20"/>
        <v>7.5</v>
      </c>
      <c r="S90" s="293">
        <f>+'[2]POAI 04 2025 AC'!AN80</f>
        <v>4</v>
      </c>
      <c r="T90" s="293"/>
      <c r="U90" s="293"/>
      <c r="V90" s="294">
        <f t="shared" si="22"/>
        <v>0</v>
      </c>
      <c r="W90" s="293">
        <v>0</v>
      </c>
      <c r="X90" s="297">
        <f t="shared" si="24"/>
        <v>0</v>
      </c>
      <c r="Y90" s="292">
        <f t="shared" si="23"/>
        <v>4</v>
      </c>
    </row>
    <row r="91" spans="1:25" customFormat="1" ht="51" hidden="1">
      <c r="A91" s="201"/>
      <c r="B91" s="279" t="s">
        <v>88</v>
      </c>
      <c r="C91" s="212" t="s">
        <v>62</v>
      </c>
      <c r="D91" s="190" t="s">
        <v>91</v>
      </c>
      <c r="E91" s="198">
        <v>14</v>
      </c>
      <c r="F91" s="193">
        <f t="shared" si="21"/>
        <v>16</v>
      </c>
      <c r="G91" s="193">
        <v>2</v>
      </c>
      <c r="H91" s="198" t="s">
        <v>22</v>
      </c>
      <c r="I91" s="210">
        <f>+'[1]PIND 2025'!O82</f>
        <v>0</v>
      </c>
      <c r="J91" s="285">
        <f t="shared" si="29"/>
        <v>0</v>
      </c>
      <c r="K91" s="200" t="str">
        <f t="shared" si="19"/>
        <v>MUY BAJO</v>
      </c>
      <c r="L91" s="15">
        <f t="shared" si="30"/>
        <v>0</v>
      </c>
      <c r="M91" s="200" t="str">
        <f t="shared" si="26"/>
        <v>MUY BAJO</v>
      </c>
      <c r="N91" s="15">
        <f t="shared" si="31"/>
        <v>0</v>
      </c>
      <c r="O91" s="200" t="str">
        <f t="shared" si="27"/>
        <v>MUY BAJO</v>
      </c>
      <c r="P91" s="292">
        <f t="shared" si="25"/>
        <v>0</v>
      </c>
      <c r="Q91" s="292">
        <v>3</v>
      </c>
      <c r="R91" s="292">
        <f t="shared" si="20"/>
        <v>3</v>
      </c>
      <c r="S91" s="293">
        <f>+'[2]POAI 04 2025 AC'!AN81</f>
        <v>2</v>
      </c>
      <c r="T91" s="293"/>
      <c r="U91" s="293"/>
      <c r="V91" s="294">
        <f t="shared" si="22"/>
        <v>0</v>
      </c>
      <c r="W91" s="293">
        <v>0</v>
      </c>
      <c r="X91" s="297">
        <f t="shared" si="24"/>
        <v>0</v>
      </c>
      <c r="Y91" s="292">
        <f t="shared" si="23"/>
        <v>2</v>
      </c>
    </row>
    <row r="92" spans="1:25" customFormat="1" ht="51" hidden="1">
      <c r="A92" s="201"/>
      <c r="B92" s="279" t="s">
        <v>88</v>
      </c>
      <c r="C92" s="212" t="s">
        <v>63</v>
      </c>
      <c r="D92" s="190" t="s">
        <v>91</v>
      </c>
      <c r="E92" s="198">
        <v>54</v>
      </c>
      <c r="F92" s="193">
        <f t="shared" si="21"/>
        <v>61</v>
      </c>
      <c r="G92" s="193">
        <v>7</v>
      </c>
      <c r="H92" s="198" t="s">
        <v>22</v>
      </c>
      <c r="I92" s="210">
        <f>+'[1]PIND 2025'!O83</f>
        <v>0</v>
      </c>
      <c r="J92" s="285">
        <f t="shared" si="29"/>
        <v>0</v>
      </c>
      <c r="K92" s="200" t="str">
        <f t="shared" si="19"/>
        <v>MUY BAJO</v>
      </c>
      <c r="L92" s="15">
        <f t="shared" si="30"/>
        <v>0</v>
      </c>
      <c r="M92" s="200" t="str">
        <f t="shared" si="26"/>
        <v>MUY BAJO</v>
      </c>
      <c r="N92" s="15">
        <f t="shared" si="31"/>
        <v>0</v>
      </c>
      <c r="O92" s="200" t="str">
        <f t="shared" si="27"/>
        <v>MUY BAJO</v>
      </c>
      <c r="P92" s="292">
        <f t="shared" si="25"/>
        <v>0</v>
      </c>
      <c r="Q92" s="292">
        <v>10.5</v>
      </c>
      <c r="R92" s="292">
        <f t="shared" si="20"/>
        <v>10.5</v>
      </c>
      <c r="S92" s="293">
        <f>+'[2]POAI 04 2025 AC'!AN82</f>
        <v>5</v>
      </c>
      <c r="T92" s="293"/>
      <c r="U92" s="293"/>
      <c r="V92" s="294">
        <f t="shared" si="22"/>
        <v>0</v>
      </c>
      <c r="W92" s="293">
        <v>0</v>
      </c>
      <c r="X92" s="297">
        <f t="shared" si="24"/>
        <v>0</v>
      </c>
      <c r="Y92" s="292">
        <f t="shared" si="23"/>
        <v>5</v>
      </c>
    </row>
    <row r="93" spans="1:25" customFormat="1" ht="51" hidden="1">
      <c r="A93" s="201"/>
      <c r="B93" s="279" t="s">
        <v>88</v>
      </c>
      <c r="C93" s="212" t="s">
        <v>59</v>
      </c>
      <c r="D93" s="190" t="s">
        <v>92</v>
      </c>
      <c r="E93" s="198">
        <v>134</v>
      </c>
      <c r="F93" s="193">
        <f t="shared" si="21"/>
        <v>154</v>
      </c>
      <c r="G93" s="193">
        <v>20</v>
      </c>
      <c r="H93" s="198" t="s">
        <v>22</v>
      </c>
      <c r="I93" s="210">
        <f>+'[1]PIND 2025'!O84</f>
        <v>45</v>
      </c>
      <c r="J93" s="285">
        <f t="shared" si="29"/>
        <v>2.25</v>
      </c>
      <c r="K93" s="200" t="str">
        <f t="shared" si="19"/>
        <v>MUY ALTO</v>
      </c>
      <c r="L93" s="15">
        <f t="shared" si="30"/>
        <v>0</v>
      </c>
      <c r="M93" s="200" t="str">
        <f t="shared" si="26"/>
        <v>MUY BAJO</v>
      </c>
      <c r="N93" s="15">
        <f t="shared" si="31"/>
        <v>0</v>
      </c>
      <c r="O93" s="200" t="str">
        <f t="shared" si="27"/>
        <v>MUY BAJO</v>
      </c>
      <c r="P93" s="292">
        <f t="shared" si="25"/>
        <v>0</v>
      </c>
      <c r="Q93" s="292">
        <v>20</v>
      </c>
      <c r="R93" s="292">
        <f t="shared" si="20"/>
        <v>20</v>
      </c>
      <c r="S93" s="293">
        <f>+'[2]POAI 04 2025 AC'!AN83</f>
        <v>15</v>
      </c>
      <c r="T93" s="293"/>
      <c r="U93" s="293"/>
      <c r="V93" s="294">
        <f t="shared" si="22"/>
        <v>0</v>
      </c>
      <c r="W93" s="293">
        <v>0</v>
      </c>
      <c r="X93" s="297">
        <f t="shared" si="24"/>
        <v>0</v>
      </c>
      <c r="Y93" s="292">
        <f t="shared" si="23"/>
        <v>15</v>
      </c>
    </row>
    <row r="94" spans="1:25" customFormat="1" ht="51" hidden="1">
      <c r="A94" s="201"/>
      <c r="B94" s="279" t="s">
        <v>88</v>
      </c>
      <c r="C94" s="212" t="s">
        <v>61</v>
      </c>
      <c r="D94" s="190" t="s">
        <v>92</v>
      </c>
      <c r="E94" s="198">
        <v>0</v>
      </c>
      <c r="F94" s="193">
        <f t="shared" si="21"/>
        <v>2</v>
      </c>
      <c r="G94" s="193">
        <v>2</v>
      </c>
      <c r="H94" s="198" t="s">
        <v>22</v>
      </c>
      <c r="I94" s="210">
        <f>+'[1]PIND 2025'!O85</f>
        <v>0</v>
      </c>
      <c r="J94" s="285">
        <f t="shared" si="29"/>
        <v>0</v>
      </c>
      <c r="K94" s="200" t="str">
        <f t="shared" si="19"/>
        <v>MUY BAJO</v>
      </c>
      <c r="L94" s="15">
        <f t="shared" si="30"/>
        <v>0</v>
      </c>
      <c r="M94" s="200" t="str">
        <f t="shared" si="26"/>
        <v>MUY BAJO</v>
      </c>
      <c r="N94" s="15">
        <f t="shared" si="31"/>
        <v>0</v>
      </c>
      <c r="O94" s="200" t="str">
        <f t="shared" si="27"/>
        <v>MUY BAJO</v>
      </c>
      <c r="P94" s="292">
        <f t="shared" si="25"/>
        <v>0</v>
      </c>
      <c r="Q94" s="292">
        <v>2</v>
      </c>
      <c r="R94" s="292">
        <f t="shared" si="20"/>
        <v>2</v>
      </c>
      <c r="S94" s="293">
        <f>+'[2]POAI 04 2025 AC'!AN84</f>
        <v>1</v>
      </c>
      <c r="T94" s="293"/>
      <c r="U94" s="293"/>
      <c r="V94" s="294">
        <f t="shared" si="22"/>
        <v>0</v>
      </c>
      <c r="W94" s="293">
        <v>0</v>
      </c>
      <c r="X94" s="297">
        <f t="shared" si="24"/>
        <v>0</v>
      </c>
      <c r="Y94" s="292">
        <f t="shared" si="23"/>
        <v>1</v>
      </c>
    </row>
    <row r="95" spans="1:25" customFormat="1" ht="51" hidden="1">
      <c r="A95" s="201"/>
      <c r="B95" s="279" t="s">
        <v>88</v>
      </c>
      <c r="C95" s="212" t="s">
        <v>62</v>
      </c>
      <c r="D95" s="190" t="s">
        <v>92</v>
      </c>
      <c r="E95" s="198">
        <v>0</v>
      </c>
      <c r="F95" s="193">
        <f t="shared" si="21"/>
        <v>2</v>
      </c>
      <c r="G95" s="193">
        <v>2</v>
      </c>
      <c r="H95" s="198" t="s">
        <v>22</v>
      </c>
      <c r="I95" s="210">
        <f>+'[1]PIND 2025'!O86</f>
        <v>0</v>
      </c>
      <c r="J95" s="285">
        <f t="shared" si="29"/>
        <v>0</v>
      </c>
      <c r="K95" s="200" t="str">
        <f t="shared" si="19"/>
        <v>MUY BAJO</v>
      </c>
      <c r="L95" s="15">
        <f t="shared" si="30"/>
        <v>0</v>
      </c>
      <c r="M95" s="200" t="str">
        <f t="shared" si="26"/>
        <v>MUY BAJO</v>
      </c>
      <c r="N95" s="15">
        <f t="shared" si="31"/>
        <v>0</v>
      </c>
      <c r="O95" s="200" t="str">
        <f t="shared" si="27"/>
        <v>MUY BAJO</v>
      </c>
      <c r="P95" s="292">
        <f t="shared" si="25"/>
        <v>0</v>
      </c>
      <c r="Q95" s="292">
        <v>2</v>
      </c>
      <c r="R95" s="292">
        <f t="shared" si="20"/>
        <v>2</v>
      </c>
      <c r="S95" s="293">
        <f>+'[2]POAI 04 2025 AC'!AN85</f>
        <v>1</v>
      </c>
      <c r="T95" s="293"/>
      <c r="U95" s="293"/>
      <c r="V95" s="294">
        <f t="shared" si="22"/>
        <v>0</v>
      </c>
      <c r="W95" s="293">
        <v>0</v>
      </c>
      <c r="X95" s="297">
        <f t="shared" si="24"/>
        <v>0</v>
      </c>
      <c r="Y95" s="292">
        <f t="shared" si="23"/>
        <v>1</v>
      </c>
    </row>
    <row r="96" spans="1:25" customFormat="1" ht="51" hidden="1">
      <c r="A96" s="201"/>
      <c r="B96" s="279" t="s">
        <v>88</v>
      </c>
      <c r="C96" s="212" t="s">
        <v>63</v>
      </c>
      <c r="D96" s="190" t="s">
        <v>92</v>
      </c>
      <c r="E96" s="198">
        <v>0</v>
      </c>
      <c r="F96" s="193">
        <f t="shared" si="21"/>
        <v>4</v>
      </c>
      <c r="G96" s="193">
        <v>4</v>
      </c>
      <c r="H96" s="198" t="s">
        <v>22</v>
      </c>
      <c r="I96" s="210">
        <f>+'[1]PIND 2025'!O87</f>
        <v>0</v>
      </c>
      <c r="J96" s="285">
        <f t="shared" si="29"/>
        <v>0</v>
      </c>
      <c r="K96" s="200" t="str">
        <f t="shared" si="19"/>
        <v>MUY BAJO</v>
      </c>
      <c r="L96" s="15">
        <f t="shared" si="30"/>
        <v>0</v>
      </c>
      <c r="M96" s="200" t="str">
        <f t="shared" si="26"/>
        <v>MUY BAJO</v>
      </c>
      <c r="N96" s="15">
        <f t="shared" si="31"/>
        <v>0</v>
      </c>
      <c r="O96" s="200" t="str">
        <f t="shared" si="27"/>
        <v>MUY BAJO</v>
      </c>
      <c r="P96" s="292">
        <f t="shared" si="25"/>
        <v>0</v>
      </c>
      <c r="Q96" s="292">
        <v>4</v>
      </c>
      <c r="R96" s="292">
        <f t="shared" si="20"/>
        <v>4</v>
      </c>
      <c r="S96" s="293">
        <f>+'[2]POAI 04 2025 AC'!AN86</f>
        <v>2</v>
      </c>
      <c r="T96" s="293"/>
      <c r="U96" s="293"/>
      <c r="V96" s="294">
        <f t="shared" si="22"/>
        <v>0</v>
      </c>
      <c r="W96" s="293">
        <v>0</v>
      </c>
      <c r="X96" s="297">
        <f t="shared" si="24"/>
        <v>0</v>
      </c>
      <c r="Y96" s="292">
        <f t="shared" si="23"/>
        <v>2</v>
      </c>
    </row>
    <row r="97" spans="1:25" customFormat="1" ht="38.25" hidden="1">
      <c r="A97" s="201"/>
      <c r="B97" s="279" t="s">
        <v>88</v>
      </c>
      <c r="C97" s="212" t="s">
        <v>59</v>
      </c>
      <c r="D97" s="190" t="s">
        <v>93</v>
      </c>
      <c r="E97" s="198">
        <v>0</v>
      </c>
      <c r="F97" s="193">
        <f t="shared" si="21"/>
        <v>8</v>
      </c>
      <c r="G97" s="193">
        <v>8</v>
      </c>
      <c r="H97" s="198" t="s">
        <v>22</v>
      </c>
      <c r="I97" s="210">
        <f>+'[1]PIND 2025'!O88</f>
        <v>3</v>
      </c>
      <c r="J97" s="285">
        <f t="shared" si="29"/>
        <v>0.375</v>
      </c>
      <c r="K97" s="200" t="str">
        <f t="shared" si="19"/>
        <v>BAJO</v>
      </c>
      <c r="L97" s="15"/>
      <c r="M97" s="200" t="s">
        <v>23</v>
      </c>
      <c r="N97" s="15"/>
      <c r="O97" s="200" t="s">
        <v>23</v>
      </c>
      <c r="P97" s="292">
        <f t="shared" si="25"/>
        <v>0</v>
      </c>
      <c r="Q97" s="292">
        <v>0</v>
      </c>
      <c r="R97" s="292">
        <f t="shared" si="20"/>
        <v>0</v>
      </c>
      <c r="S97" s="293">
        <f>+'[2]POAI 04 2025 AC'!AN87</f>
        <v>0</v>
      </c>
      <c r="T97" s="293"/>
      <c r="U97" s="293"/>
      <c r="V97" s="294" t="e">
        <f t="shared" si="22"/>
        <v>#DIV/0!</v>
      </c>
      <c r="W97" s="293">
        <v>0</v>
      </c>
      <c r="X97" s="297" t="e">
        <f t="shared" si="24"/>
        <v>#DIV/0!</v>
      </c>
      <c r="Y97" s="292">
        <f t="shared" si="23"/>
        <v>0</v>
      </c>
    </row>
    <row r="98" spans="1:25" customFormat="1" ht="38.25" hidden="1">
      <c r="A98" s="201"/>
      <c r="B98" s="279" t="s">
        <v>88</v>
      </c>
      <c r="C98" s="212" t="s">
        <v>61</v>
      </c>
      <c r="D98" s="190" t="s">
        <v>93</v>
      </c>
      <c r="E98" s="198">
        <v>0</v>
      </c>
      <c r="F98" s="193">
        <f t="shared" si="21"/>
        <v>0</v>
      </c>
      <c r="G98" s="193"/>
      <c r="H98" s="198" t="s">
        <v>22</v>
      </c>
      <c r="I98" s="210">
        <f>+'[1]PIND 2025'!O89</f>
        <v>0</v>
      </c>
      <c r="J98" s="285"/>
      <c r="K98" s="200" t="s">
        <v>23</v>
      </c>
      <c r="L98" s="15"/>
      <c r="M98" s="200" t="s">
        <v>23</v>
      </c>
      <c r="N98" s="15"/>
      <c r="O98" s="200" t="s">
        <v>23</v>
      </c>
      <c r="P98" s="292">
        <f t="shared" si="25"/>
        <v>0</v>
      </c>
      <c r="Q98" s="292">
        <v>0</v>
      </c>
      <c r="R98" s="292">
        <f t="shared" si="20"/>
        <v>0</v>
      </c>
      <c r="S98" s="293">
        <f>+'[2]POAI 04 2025 AC'!AN88</f>
        <v>0</v>
      </c>
      <c r="T98" s="293"/>
      <c r="U98" s="293"/>
      <c r="V98" s="294" t="e">
        <f t="shared" si="22"/>
        <v>#DIV/0!</v>
      </c>
      <c r="W98" s="293">
        <v>0</v>
      </c>
      <c r="X98" s="297" t="e">
        <f t="shared" si="24"/>
        <v>#DIV/0!</v>
      </c>
      <c r="Y98" s="292">
        <f t="shared" si="23"/>
        <v>0</v>
      </c>
    </row>
    <row r="99" spans="1:25" customFormat="1" ht="38.25" hidden="1">
      <c r="A99" s="201"/>
      <c r="B99" s="279" t="s">
        <v>88</v>
      </c>
      <c r="C99" s="212" t="s">
        <v>62</v>
      </c>
      <c r="D99" s="190" t="s">
        <v>93</v>
      </c>
      <c r="E99" s="198">
        <v>0</v>
      </c>
      <c r="F99" s="193">
        <f t="shared" si="21"/>
        <v>0</v>
      </c>
      <c r="G99" s="193"/>
      <c r="H99" s="198" t="s">
        <v>22</v>
      </c>
      <c r="I99" s="210">
        <f>+'[1]PIND 2025'!O90</f>
        <v>0</v>
      </c>
      <c r="J99" s="285"/>
      <c r="K99" s="200" t="s">
        <v>23</v>
      </c>
      <c r="L99" s="15"/>
      <c r="M99" s="200" t="s">
        <v>23</v>
      </c>
      <c r="N99" s="15"/>
      <c r="O99" s="200" t="s">
        <v>23</v>
      </c>
      <c r="P99" s="292">
        <f t="shared" si="25"/>
        <v>0</v>
      </c>
      <c r="Q99" s="292">
        <v>0</v>
      </c>
      <c r="R99" s="292">
        <f t="shared" si="20"/>
        <v>0</v>
      </c>
      <c r="S99" s="293">
        <f>+'[2]POAI 04 2025 AC'!AN89</f>
        <v>0</v>
      </c>
      <c r="T99" s="293"/>
      <c r="U99" s="293"/>
      <c r="V99" s="294" t="e">
        <f t="shared" si="22"/>
        <v>#DIV/0!</v>
      </c>
      <c r="W99" s="293">
        <v>0</v>
      </c>
      <c r="X99" s="297" t="e">
        <f t="shared" si="24"/>
        <v>#DIV/0!</v>
      </c>
      <c r="Y99" s="292">
        <f t="shared" si="23"/>
        <v>0</v>
      </c>
    </row>
    <row r="100" spans="1:25" customFormat="1" ht="38.25" hidden="1">
      <c r="A100" s="201"/>
      <c r="B100" s="279" t="s">
        <v>88</v>
      </c>
      <c r="C100" s="212" t="s">
        <v>63</v>
      </c>
      <c r="D100" s="190" t="s">
        <v>93</v>
      </c>
      <c r="E100" s="198">
        <v>0</v>
      </c>
      <c r="F100" s="193">
        <f t="shared" si="21"/>
        <v>1</v>
      </c>
      <c r="G100" s="193">
        <v>1</v>
      </c>
      <c r="H100" s="198" t="s">
        <v>22</v>
      </c>
      <c r="I100" s="210">
        <f>+'[1]PIND 2025'!O91</f>
        <v>0</v>
      </c>
      <c r="J100" s="285">
        <f t="shared" si="29"/>
        <v>0</v>
      </c>
      <c r="K100" s="200" t="str">
        <f t="shared" si="19"/>
        <v>MUY BAJO</v>
      </c>
      <c r="L100" s="15"/>
      <c r="M100" s="200" t="s">
        <v>23</v>
      </c>
      <c r="N100" s="15"/>
      <c r="O100" s="200" t="s">
        <v>23</v>
      </c>
      <c r="P100" s="292">
        <f t="shared" si="25"/>
        <v>0</v>
      </c>
      <c r="Q100" s="292">
        <v>0</v>
      </c>
      <c r="R100" s="292">
        <f t="shared" si="20"/>
        <v>0</v>
      </c>
      <c r="S100" s="293">
        <f>+'[2]POAI 04 2025 AC'!AN90</f>
        <v>0</v>
      </c>
      <c r="T100" s="293"/>
      <c r="U100" s="293"/>
      <c r="V100" s="294" t="e">
        <f t="shared" si="22"/>
        <v>#DIV/0!</v>
      </c>
      <c r="W100" s="293">
        <v>0</v>
      </c>
      <c r="X100" s="297" t="e">
        <f t="shared" si="24"/>
        <v>#DIV/0!</v>
      </c>
      <c r="Y100" s="292">
        <f t="shared" si="23"/>
        <v>0</v>
      </c>
    </row>
    <row r="101" spans="1:25" customFormat="1" ht="38.25" hidden="1">
      <c r="A101" s="201"/>
      <c r="B101" s="279" t="s">
        <v>94</v>
      </c>
      <c r="C101" s="212" t="s">
        <v>20</v>
      </c>
      <c r="D101" s="190" t="s">
        <v>95</v>
      </c>
      <c r="E101" s="198">
        <v>1</v>
      </c>
      <c r="F101" s="193">
        <f t="shared" si="21"/>
        <v>3</v>
      </c>
      <c r="G101" s="193">
        <v>2</v>
      </c>
      <c r="H101" s="198" t="s">
        <v>22</v>
      </c>
      <c r="I101" s="210">
        <f>+'[1]PIND 2025'!O92</f>
        <v>1</v>
      </c>
      <c r="J101" s="285">
        <f t="shared" si="29"/>
        <v>0.5</v>
      </c>
      <c r="K101" s="200" t="str">
        <f t="shared" si="19"/>
        <v>MEDIO</v>
      </c>
      <c r="L101" s="15"/>
      <c r="M101" s="200" t="s">
        <v>23</v>
      </c>
      <c r="N101" s="15"/>
      <c r="O101" s="200" t="s">
        <v>23</v>
      </c>
      <c r="P101" s="292">
        <f t="shared" si="25"/>
        <v>0</v>
      </c>
      <c r="Q101" s="292">
        <v>0</v>
      </c>
      <c r="R101" s="292">
        <f t="shared" si="20"/>
        <v>0</v>
      </c>
      <c r="S101" s="293">
        <f>+'[2]POAI 04 2025 AC'!AN91</f>
        <v>0</v>
      </c>
      <c r="T101" s="293"/>
      <c r="U101" s="293"/>
      <c r="V101" s="294" t="e">
        <f t="shared" si="22"/>
        <v>#DIV/0!</v>
      </c>
      <c r="W101" s="293">
        <v>0</v>
      </c>
      <c r="X101" s="297" t="e">
        <f t="shared" si="24"/>
        <v>#DIV/0!</v>
      </c>
      <c r="Y101" s="292">
        <f t="shared" si="23"/>
        <v>0</v>
      </c>
    </row>
    <row r="102" spans="1:25" customFormat="1" ht="63.75" hidden="1">
      <c r="A102" s="201"/>
      <c r="B102" s="279" t="s">
        <v>94</v>
      </c>
      <c r="C102" s="212" t="s">
        <v>20</v>
      </c>
      <c r="D102" s="190" t="s">
        <v>96</v>
      </c>
      <c r="E102" s="197">
        <v>0.16</v>
      </c>
      <c r="F102" s="213">
        <f t="shared" si="21"/>
        <v>0.26</v>
      </c>
      <c r="G102" s="213">
        <v>0.1</v>
      </c>
      <c r="H102" s="198" t="s">
        <v>22</v>
      </c>
      <c r="I102" s="210">
        <f>+'[1]PIND 2025'!O93</f>
        <v>0</v>
      </c>
      <c r="J102" s="285">
        <f t="shared" si="29"/>
        <v>0</v>
      </c>
      <c r="K102" s="200" t="str">
        <f t="shared" si="19"/>
        <v>MUY BAJO</v>
      </c>
      <c r="L102" s="15"/>
      <c r="M102" s="200" t="s">
        <v>23</v>
      </c>
      <c r="N102" s="15"/>
      <c r="O102" s="200" t="s">
        <v>23</v>
      </c>
      <c r="P102" s="292">
        <f t="shared" si="25"/>
        <v>0</v>
      </c>
      <c r="Q102" s="292">
        <v>0</v>
      </c>
      <c r="R102" s="292">
        <f t="shared" si="20"/>
        <v>0</v>
      </c>
      <c r="S102" s="293">
        <f>+'[2]POAI 04 2025 AC'!AN92</f>
        <v>0</v>
      </c>
      <c r="T102" s="293"/>
      <c r="U102" s="293"/>
      <c r="V102" s="294" t="e">
        <f t="shared" si="22"/>
        <v>#DIV/0!</v>
      </c>
      <c r="W102" s="293">
        <v>0</v>
      </c>
      <c r="X102" s="297" t="e">
        <f t="shared" si="24"/>
        <v>#DIV/0!</v>
      </c>
      <c r="Y102" s="292">
        <f t="shared" si="23"/>
        <v>0</v>
      </c>
    </row>
    <row r="103" spans="1:25" customFormat="1" ht="25.5">
      <c r="A103" s="201"/>
      <c r="B103" s="280" t="s">
        <v>97</v>
      </c>
      <c r="C103" s="190"/>
      <c r="D103" s="190"/>
      <c r="E103" s="202"/>
      <c r="F103" s="203"/>
      <c r="G103" s="203"/>
      <c r="H103" s="204"/>
      <c r="I103" s="205"/>
      <c r="J103" s="287">
        <f>AVERAGE(J80:J102)</f>
        <v>0.63420634920634922</v>
      </c>
      <c r="K103" s="200" t="str">
        <f t="shared" si="19"/>
        <v>ALTO</v>
      </c>
      <c r="L103" s="287">
        <f>AVERAGE(L80:L102)</f>
        <v>5.2705882352941179E-2</v>
      </c>
      <c r="M103" s="200" t="str">
        <f t="shared" si="26"/>
        <v>MUY BAJO</v>
      </c>
      <c r="N103" s="287">
        <f>AVERAGE(N80:N102)</f>
        <v>3.9466666666666669E-3</v>
      </c>
      <c r="O103" s="200" t="str">
        <f t="shared" si="27"/>
        <v>MUY BAJO</v>
      </c>
      <c r="P103" s="292">
        <f>SUM(P80:P102)</f>
        <v>48</v>
      </c>
      <c r="Q103" s="292">
        <f>SUM(Q80:Q102)</f>
        <v>442</v>
      </c>
      <c r="R103" s="292">
        <f t="shared" ref="R103:S103" si="32">SUM(R80:R102)</f>
        <v>394</v>
      </c>
      <c r="S103" s="293">
        <f t="shared" si="32"/>
        <v>208</v>
      </c>
      <c r="T103" s="293">
        <f>SUM(T80:T102)</f>
        <v>21</v>
      </c>
      <c r="U103" s="293">
        <f>SUM(U80:U102)</f>
        <v>27</v>
      </c>
      <c r="V103" s="294">
        <f t="shared" si="22"/>
        <v>0.23076923076923078</v>
      </c>
      <c r="W103" s="293">
        <v>48</v>
      </c>
      <c r="X103" s="297">
        <f t="shared" si="24"/>
        <v>0.23076923076923078</v>
      </c>
      <c r="Y103" s="292">
        <f t="shared" si="23"/>
        <v>160</v>
      </c>
    </row>
    <row r="104" spans="1:25" customFormat="1" ht="25.5" hidden="1">
      <c r="A104" s="201"/>
      <c r="B104" s="279" t="s">
        <v>98</v>
      </c>
      <c r="C104" s="212" t="s">
        <v>59</v>
      </c>
      <c r="D104" s="190" t="s">
        <v>99</v>
      </c>
      <c r="E104" s="198">
        <v>0</v>
      </c>
      <c r="F104" s="193">
        <f t="shared" si="21"/>
        <v>5</v>
      </c>
      <c r="G104" s="193">
        <v>5</v>
      </c>
      <c r="H104" s="198" t="s">
        <v>22</v>
      </c>
      <c r="I104" s="194">
        <f>+'[1]PIND 2025'!O94</f>
        <v>10</v>
      </c>
      <c r="J104" s="285">
        <f t="shared" si="29"/>
        <v>2</v>
      </c>
      <c r="K104" s="200" t="str">
        <f t="shared" si="19"/>
        <v>MUY ALTO</v>
      </c>
      <c r="L104" s="15"/>
      <c r="M104" s="200" t="s">
        <v>23</v>
      </c>
      <c r="N104" s="15"/>
      <c r="O104" s="200" t="s">
        <v>23</v>
      </c>
      <c r="P104" s="292">
        <f t="shared" si="25"/>
        <v>0</v>
      </c>
      <c r="Q104" s="292">
        <v>0</v>
      </c>
      <c r="R104" s="292">
        <f t="shared" si="20"/>
        <v>0</v>
      </c>
      <c r="S104" s="293">
        <f>+'[2]POAI 04 2025 AC'!AN93</f>
        <v>0</v>
      </c>
      <c r="T104" s="293"/>
      <c r="U104" s="293"/>
      <c r="V104" s="294" t="e">
        <f t="shared" si="22"/>
        <v>#DIV/0!</v>
      </c>
      <c r="W104" s="293">
        <v>0</v>
      </c>
      <c r="X104" s="297" t="e">
        <f t="shared" si="24"/>
        <v>#DIV/0!</v>
      </c>
      <c r="Y104" s="292">
        <f t="shared" si="23"/>
        <v>0</v>
      </c>
    </row>
    <row r="105" spans="1:25" customFormat="1" ht="25.5" hidden="1">
      <c r="A105" s="201"/>
      <c r="B105" s="279" t="s">
        <v>98</v>
      </c>
      <c r="C105" s="212" t="s">
        <v>61</v>
      </c>
      <c r="D105" s="190" t="s">
        <v>99</v>
      </c>
      <c r="E105" s="198">
        <v>0</v>
      </c>
      <c r="F105" s="193">
        <f t="shared" si="21"/>
        <v>1</v>
      </c>
      <c r="G105" s="193">
        <v>1</v>
      </c>
      <c r="H105" s="198" t="s">
        <v>22</v>
      </c>
      <c r="I105" s="194">
        <f>+'[1]PIND 2025'!O95</f>
        <v>1</v>
      </c>
      <c r="J105" s="285">
        <f t="shared" si="29"/>
        <v>1</v>
      </c>
      <c r="K105" s="200" t="str">
        <f t="shared" si="19"/>
        <v>MUY ALTO</v>
      </c>
      <c r="L105" s="15"/>
      <c r="M105" s="200" t="s">
        <v>23</v>
      </c>
      <c r="N105" s="15"/>
      <c r="O105" s="200" t="s">
        <v>23</v>
      </c>
      <c r="P105" s="292">
        <f t="shared" si="25"/>
        <v>0</v>
      </c>
      <c r="Q105" s="292">
        <v>0</v>
      </c>
      <c r="R105" s="292">
        <f t="shared" si="20"/>
        <v>0</v>
      </c>
      <c r="S105" s="293">
        <f>+'[2]POAI 04 2025 AC'!AN94</f>
        <v>0</v>
      </c>
      <c r="T105" s="293"/>
      <c r="U105" s="293"/>
      <c r="V105" s="294" t="e">
        <f t="shared" si="22"/>
        <v>#DIV/0!</v>
      </c>
      <c r="W105" s="293">
        <v>0</v>
      </c>
      <c r="X105" s="297" t="e">
        <f t="shared" si="24"/>
        <v>#DIV/0!</v>
      </c>
      <c r="Y105" s="292">
        <f t="shared" si="23"/>
        <v>0</v>
      </c>
    </row>
    <row r="106" spans="1:25" customFormat="1" ht="25.5" hidden="1">
      <c r="A106" s="201"/>
      <c r="B106" s="279" t="s">
        <v>98</v>
      </c>
      <c r="C106" s="212" t="s">
        <v>62</v>
      </c>
      <c r="D106" s="190" t="s">
        <v>99</v>
      </c>
      <c r="E106" s="198">
        <v>0</v>
      </c>
      <c r="F106" s="193">
        <f t="shared" si="21"/>
        <v>1</v>
      </c>
      <c r="G106" s="193">
        <v>1</v>
      </c>
      <c r="H106" s="198" t="s">
        <v>22</v>
      </c>
      <c r="I106" s="194">
        <f>+'[1]PIND 2025'!O96</f>
        <v>1</v>
      </c>
      <c r="J106" s="285">
        <f t="shared" si="29"/>
        <v>1</v>
      </c>
      <c r="K106" s="200" t="str">
        <f t="shared" si="19"/>
        <v>MUY ALTO</v>
      </c>
      <c r="L106" s="15"/>
      <c r="M106" s="200" t="s">
        <v>23</v>
      </c>
      <c r="N106" s="15"/>
      <c r="O106" s="200" t="s">
        <v>23</v>
      </c>
      <c r="P106" s="292">
        <f t="shared" si="25"/>
        <v>0</v>
      </c>
      <c r="Q106" s="292">
        <v>0</v>
      </c>
      <c r="R106" s="292">
        <f t="shared" si="20"/>
        <v>0</v>
      </c>
      <c r="S106" s="293">
        <f>+'[2]POAI 04 2025 AC'!AN95</f>
        <v>0</v>
      </c>
      <c r="T106" s="293"/>
      <c r="U106" s="293"/>
      <c r="V106" s="294" t="e">
        <f t="shared" si="22"/>
        <v>#DIV/0!</v>
      </c>
      <c r="W106" s="293">
        <v>0</v>
      </c>
      <c r="X106" s="297" t="e">
        <f t="shared" si="24"/>
        <v>#DIV/0!</v>
      </c>
      <c r="Y106" s="292">
        <f t="shared" si="23"/>
        <v>0</v>
      </c>
    </row>
    <row r="107" spans="1:25" customFormat="1" ht="25.5" hidden="1">
      <c r="A107" s="201"/>
      <c r="B107" s="279" t="s">
        <v>98</v>
      </c>
      <c r="C107" s="212" t="s">
        <v>63</v>
      </c>
      <c r="D107" s="190" t="s">
        <v>99</v>
      </c>
      <c r="E107" s="198">
        <v>0</v>
      </c>
      <c r="F107" s="193">
        <f t="shared" si="21"/>
        <v>1</v>
      </c>
      <c r="G107" s="193">
        <v>1</v>
      </c>
      <c r="H107" s="198" t="s">
        <v>22</v>
      </c>
      <c r="I107" s="194">
        <f>+'[1]PIND 2025'!O97</f>
        <v>3</v>
      </c>
      <c r="J107" s="285">
        <f t="shared" si="29"/>
        <v>3</v>
      </c>
      <c r="K107" s="200" t="str">
        <f t="shared" si="19"/>
        <v>MUY ALTO</v>
      </c>
      <c r="L107" s="15"/>
      <c r="M107" s="200" t="s">
        <v>23</v>
      </c>
      <c r="N107" s="15"/>
      <c r="O107" s="200" t="s">
        <v>23</v>
      </c>
      <c r="P107" s="292">
        <f t="shared" si="25"/>
        <v>0</v>
      </c>
      <c r="Q107" s="292">
        <v>0</v>
      </c>
      <c r="R107" s="292">
        <f t="shared" si="20"/>
        <v>0</v>
      </c>
      <c r="S107" s="293">
        <f>+'[2]POAI 04 2025 AC'!AN96</f>
        <v>0</v>
      </c>
      <c r="T107" s="293"/>
      <c r="U107" s="293"/>
      <c r="V107" s="294" t="e">
        <f t="shared" si="22"/>
        <v>#DIV/0!</v>
      </c>
      <c r="W107" s="293">
        <v>0</v>
      </c>
      <c r="X107" s="297" t="e">
        <f t="shared" si="24"/>
        <v>#DIV/0!</v>
      </c>
      <c r="Y107" s="292">
        <f t="shared" si="23"/>
        <v>0</v>
      </c>
    </row>
    <row r="108" spans="1:25" customFormat="1" ht="51" hidden="1">
      <c r="A108" s="201"/>
      <c r="B108" s="279" t="s">
        <v>98</v>
      </c>
      <c r="C108" s="212" t="s">
        <v>59</v>
      </c>
      <c r="D108" s="190" t="s">
        <v>100</v>
      </c>
      <c r="E108" s="198">
        <v>0</v>
      </c>
      <c r="F108" s="193">
        <f t="shared" si="21"/>
        <v>50</v>
      </c>
      <c r="G108" s="193">
        <v>50</v>
      </c>
      <c r="H108" s="198" t="s">
        <v>22</v>
      </c>
      <c r="I108" s="194">
        <f>+'[1]PIND 2025'!O98</f>
        <v>150</v>
      </c>
      <c r="J108" s="285">
        <f t="shared" si="29"/>
        <v>3</v>
      </c>
      <c r="K108" s="200" t="str">
        <f t="shared" si="19"/>
        <v>MUY ALTO</v>
      </c>
      <c r="L108" s="15">
        <f>+P108/Q108</f>
        <v>7.8125E-2</v>
      </c>
      <c r="M108" s="200" t="str">
        <f t="shared" si="26"/>
        <v>MUY BAJO</v>
      </c>
      <c r="N108" s="15">
        <f t="shared" si="31"/>
        <v>0.234375</v>
      </c>
      <c r="O108" s="200" t="str">
        <f t="shared" si="27"/>
        <v>BAJO</v>
      </c>
      <c r="P108" s="292">
        <f t="shared" si="25"/>
        <v>25</v>
      </c>
      <c r="Q108" s="292">
        <v>320</v>
      </c>
      <c r="R108" s="292">
        <f t="shared" si="20"/>
        <v>295</v>
      </c>
      <c r="S108" s="293">
        <f>+'[2]POAI 04 2025 AC'!AN97</f>
        <v>95</v>
      </c>
      <c r="T108" s="293">
        <v>9</v>
      </c>
      <c r="U108" s="293">
        <v>16</v>
      </c>
      <c r="V108" s="294">
        <f t="shared" si="22"/>
        <v>0.26315789473684209</v>
      </c>
      <c r="W108" s="293">
        <v>25</v>
      </c>
      <c r="X108" s="297">
        <f t="shared" si="24"/>
        <v>0.26315789473684209</v>
      </c>
      <c r="Y108" s="292">
        <f t="shared" si="23"/>
        <v>70</v>
      </c>
    </row>
    <row r="109" spans="1:25" customFormat="1" ht="51" hidden="1">
      <c r="A109" s="201"/>
      <c r="B109" s="279" t="s">
        <v>98</v>
      </c>
      <c r="C109" s="212" t="s">
        <v>61</v>
      </c>
      <c r="D109" s="190" t="s">
        <v>100</v>
      </c>
      <c r="E109" s="198">
        <v>0</v>
      </c>
      <c r="F109" s="193">
        <f t="shared" si="21"/>
        <v>5</v>
      </c>
      <c r="G109" s="193">
        <v>5</v>
      </c>
      <c r="H109" s="198" t="s">
        <v>22</v>
      </c>
      <c r="I109" s="194">
        <f>+'[1]PIND 2025'!O99</f>
        <v>0</v>
      </c>
      <c r="J109" s="285">
        <f t="shared" si="29"/>
        <v>0</v>
      </c>
      <c r="K109" s="200" t="str">
        <f t="shared" si="19"/>
        <v>MUY BAJO</v>
      </c>
      <c r="L109" s="15">
        <f>+P109/Q109</f>
        <v>0.4</v>
      </c>
      <c r="M109" s="200" t="str">
        <f t="shared" si="26"/>
        <v>BAJO</v>
      </c>
      <c r="N109" s="15">
        <f t="shared" si="31"/>
        <v>0</v>
      </c>
      <c r="O109" s="200" t="str">
        <f t="shared" si="27"/>
        <v>MUY BAJO</v>
      </c>
      <c r="P109" s="292">
        <f t="shared" si="25"/>
        <v>8</v>
      </c>
      <c r="Q109" s="292">
        <v>20</v>
      </c>
      <c r="R109" s="292">
        <f t="shared" si="20"/>
        <v>12</v>
      </c>
      <c r="S109" s="293">
        <f>+'[2]POAI 04 2025 AC'!AN98</f>
        <v>22</v>
      </c>
      <c r="T109" s="293">
        <v>2</v>
      </c>
      <c r="U109" s="293">
        <v>6</v>
      </c>
      <c r="V109" s="294">
        <f t="shared" si="22"/>
        <v>0.36363636363636365</v>
      </c>
      <c r="W109" s="293">
        <v>8</v>
      </c>
      <c r="X109" s="297">
        <f t="shared" si="24"/>
        <v>0.36363636363636365</v>
      </c>
      <c r="Y109" s="292">
        <f t="shared" si="23"/>
        <v>14</v>
      </c>
    </row>
    <row r="110" spans="1:25" customFormat="1" ht="51" hidden="1">
      <c r="A110" s="201"/>
      <c r="B110" s="279" t="s">
        <v>98</v>
      </c>
      <c r="C110" s="212" t="s">
        <v>62</v>
      </c>
      <c r="D110" s="190" t="s">
        <v>100</v>
      </c>
      <c r="E110" s="198">
        <v>0</v>
      </c>
      <c r="F110" s="193">
        <f t="shared" si="21"/>
        <v>5</v>
      </c>
      <c r="G110" s="193">
        <v>5</v>
      </c>
      <c r="H110" s="198" t="s">
        <v>22</v>
      </c>
      <c r="I110" s="194">
        <f>+'[1]PIND 2025'!O100</f>
        <v>0</v>
      </c>
      <c r="J110" s="285">
        <f t="shared" si="29"/>
        <v>0</v>
      </c>
      <c r="K110" s="200" t="str">
        <f t="shared" ref="K110:K175" si="33">IF(J110&lt;=20%,"MUY BAJO",IF(AND(J110&gt;20%,J110&lt;=40%),"BAJO",IF(AND(J110&gt;40%,J110&lt;=60%),"MEDIO",IF(AND(J110&gt;60%,J110&lt;=80%),"ALTO","MUY ALTO"))))</f>
        <v>MUY BAJO</v>
      </c>
      <c r="L110" s="15">
        <f>+P110/Q110</f>
        <v>0.25</v>
      </c>
      <c r="M110" s="200" t="str">
        <f t="shared" si="26"/>
        <v>BAJO</v>
      </c>
      <c r="N110" s="15">
        <f t="shared" si="31"/>
        <v>0</v>
      </c>
      <c r="O110" s="200" t="str">
        <f t="shared" si="27"/>
        <v>MUY BAJO</v>
      </c>
      <c r="P110" s="292">
        <f t="shared" si="25"/>
        <v>5</v>
      </c>
      <c r="Q110" s="292">
        <v>20</v>
      </c>
      <c r="R110" s="292">
        <f t="shared" si="20"/>
        <v>15</v>
      </c>
      <c r="S110" s="293">
        <f>+'[2]POAI 04 2025 AC'!AN99</f>
        <v>22</v>
      </c>
      <c r="T110" s="293">
        <v>2</v>
      </c>
      <c r="U110" s="293">
        <v>3</v>
      </c>
      <c r="V110" s="294">
        <f t="shared" si="22"/>
        <v>0.22727272727272727</v>
      </c>
      <c r="W110" s="293">
        <v>5</v>
      </c>
      <c r="X110" s="297">
        <f t="shared" si="24"/>
        <v>0.22727272727272727</v>
      </c>
      <c r="Y110" s="292">
        <f t="shared" si="23"/>
        <v>17</v>
      </c>
    </row>
    <row r="111" spans="1:25" customFormat="1" ht="51" hidden="1">
      <c r="A111" s="201"/>
      <c r="B111" s="279" t="s">
        <v>98</v>
      </c>
      <c r="C111" s="212" t="s">
        <v>63</v>
      </c>
      <c r="D111" s="190" t="s">
        <v>100</v>
      </c>
      <c r="E111" s="198">
        <v>0</v>
      </c>
      <c r="F111" s="193">
        <f t="shared" si="21"/>
        <v>10</v>
      </c>
      <c r="G111" s="193">
        <v>10</v>
      </c>
      <c r="H111" s="198" t="s">
        <v>22</v>
      </c>
      <c r="I111" s="194">
        <f>+'[1]PIND 2025'!O101</f>
        <v>0</v>
      </c>
      <c r="J111" s="285">
        <f t="shared" si="29"/>
        <v>0</v>
      </c>
      <c r="K111" s="200" t="str">
        <f t="shared" si="33"/>
        <v>MUY BAJO</v>
      </c>
      <c r="L111" s="15">
        <f>+P111/Q111</f>
        <v>6.6666666666666666E-2</v>
      </c>
      <c r="M111" s="200" t="str">
        <f t="shared" si="26"/>
        <v>MUY BAJO</v>
      </c>
      <c r="N111" s="15">
        <f t="shared" si="31"/>
        <v>0</v>
      </c>
      <c r="O111" s="200" t="str">
        <f t="shared" si="27"/>
        <v>MUY BAJO</v>
      </c>
      <c r="P111" s="292">
        <f t="shared" si="25"/>
        <v>2</v>
      </c>
      <c r="Q111" s="292">
        <v>30</v>
      </c>
      <c r="R111" s="292">
        <f t="shared" si="20"/>
        <v>28</v>
      </c>
      <c r="S111" s="293">
        <f>+'[2]POAI 04 2025 AC'!AN100</f>
        <v>32</v>
      </c>
      <c r="T111" s="293">
        <v>2</v>
      </c>
      <c r="U111" s="293"/>
      <c r="V111" s="294">
        <f t="shared" si="22"/>
        <v>6.25E-2</v>
      </c>
      <c r="W111" s="293">
        <v>2</v>
      </c>
      <c r="X111" s="297">
        <f t="shared" si="24"/>
        <v>6.25E-2</v>
      </c>
      <c r="Y111" s="292">
        <f t="shared" si="23"/>
        <v>30</v>
      </c>
    </row>
    <row r="112" spans="1:25" customFormat="1" ht="76.5" hidden="1">
      <c r="A112" s="201"/>
      <c r="B112" s="279" t="s">
        <v>101</v>
      </c>
      <c r="C112" s="212" t="s">
        <v>59</v>
      </c>
      <c r="D112" s="190" t="s">
        <v>102</v>
      </c>
      <c r="E112" s="198">
        <v>10</v>
      </c>
      <c r="F112" s="193">
        <f t="shared" si="21"/>
        <v>18</v>
      </c>
      <c r="G112" s="193">
        <v>8</v>
      </c>
      <c r="H112" s="198" t="s">
        <v>22</v>
      </c>
      <c r="I112" s="194">
        <f>+'[1]PIND 2025'!O102</f>
        <v>0</v>
      </c>
      <c r="J112" s="285">
        <f t="shared" si="29"/>
        <v>0</v>
      </c>
      <c r="K112" s="200" t="str">
        <f t="shared" si="33"/>
        <v>MUY BAJO</v>
      </c>
      <c r="L112" s="15"/>
      <c r="M112" s="200" t="s">
        <v>23</v>
      </c>
      <c r="N112" s="15"/>
      <c r="O112" s="200" t="s">
        <v>23</v>
      </c>
      <c r="P112" s="292">
        <f t="shared" si="25"/>
        <v>0</v>
      </c>
      <c r="Q112" s="292">
        <v>0</v>
      </c>
      <c r="R112" s="292">
        <f t="shared" si="20"/>
        <v>0</v>
      </c>
      <c r="S112" s="293">
        <f>+'[2]POAI 04 2025 AC'!AN101</f>
        <v>0</v>
      </c>
      <c r="T112" s="293"/>
      <c r="U112" s="293"/>
      <c r="V112" s="294" t="e">
        <f t="shared" si="22"/>
        <v>#DIV/0!</v>
      </c>
      <c r="W112" s="293">
        <v>0</v>
      </c>
      <c r="X112" s="297" t="e">
        <f t="shared" si="24"/>
        <v>#DIV/0!</v>
      </c>
      <c r="Y112" s="292">
        <f t="shared" si="23"/>
        <v>0</v>
      </c>
    </row>
    <row r="113" spans="1:25" customFormat="1" ht="51" hidden="1">
      <c r="A113" s="201"/>
      <c r="B113" s="279" t="s">
        <v>103</v>
      </c>
      <c r="C113" s="212" t="s">
        <v>59</v>
      </c>
      <c r="D113" s="190" t="s">
        <v>104</v>
      </c>
      <c r="E113" s="214">
        <v>234</v>
      </c>
      <c r="F113" s="193">
        <f t="shared" si="21"/>
        <v>479</v>
      </c>
      <c r="G113" s="193">
        <v>245</v>
      </c>
      <c r="H113" s="198" t="s">
        <v>72</v>
      </c>
      <c r="I113" s="194">
        <f>+'[1]PIND 2025'!O103</f>
        <v>14</v>
      </c>
      <c r="J113" s="285">
        <f t="shared" si="29"/>
        <v>5.7142857142857141E-2</v>
      </c>
      <c r="K113" s="200" t="str">
        <f t="shared" si="33"/>
        <v>MUY BAJO</v>
      </c>
      <c r="L113" s="15"/>
      <c r="M113" s="200" t="s">
        <v>23</v>
      </c>
      <c r="N113" s="15"/>
      <c r="O113" s="200" t="s">
        <v>23</v>
      </c>
      <c r="P113" s="292">
        <f t="shared" si="25"/>
        <v>0</v>
      </c>
      <c r="Q113" s="292">
        <v>0</v>
      </c>
      <c r="R113" s="292">
        <f t="shared" si="20"/>
        <v>0</v>
      </c>
      <c r="S113" s="293">
        <f>+'[2]POAI 04 2025 AC'!AN102</f>
        <v>0</v>
      </c>
      <c r="T113" s="293"/>
      <c r="U113" s="293"/>
      <c r="V113" s="294" t="e">
        <f t="shared" si="22"/>
        <v>#DIV/0!</v>
      </c>
      <c r="W113" s="293">
        <v>0</v>
      </c>
      <c r="X113" s="297" t="e">
        <f t="shared" si="24"/>
        <v>#DIV/0!</v>
      </c>
      <c r="Y113" s="292">
        <f t="shared" si="23"/>
        <v>0</v>
      </c>
    </row>
    <row r="114" spans="1:25" customFormat="1" ht="51" hidden="1">
      <c r="A114" s="201"/>
      <c r="B114" s="279" t="s">
        <v>103</v>
      </c>
      <c r="C114" s="212" t="s">
        <v>61</v>
      </c>
      <c r="D114" s="190" t="s">
        <v>104</v>
      </c>
      <c r="E114" s="214">
        <v>0</v>
      </c>
      <c r="F114" s="193">
        <f t="shared" si="21"/>
        <v>2</v>
      </c>
      <c r="G114" s="193">
        <v>2</v>
      </c>
      <c r="H114" s="198" t="s">
        <v>22</v>
      </c>
      <c r="I114" s="194">
        <f>+'[1]PIND 2025'!O104</f>
        <v>0</v>
      </c>
      <c r="J114" s="285">
        <f t="shared" si="29"/>
        <v>0</v>
      </c>
      <c r="K114" s="200" t="str">
        <f t="shared" si="33"/>
        <v>MUY BAJO</v>
      </c>
      <c r="L114" s="15"/>
      <c r="M114" s="200" t="s">
        <v>23</v>
      </c>
      <c r="N114" s="15"/>
      <c r="O114" s="200" t="s">
        <v>23</v>
      </c>
      <c r="P114" s="292">
        <f t="shared" si="25"/>
        <v>0</v>
      </c>
      <c r="Q114" s="292">
        <v>0</v>
      </c>
      <c r="R114" s="292">
        <f t="shared" si="20"/>
        <v>0</v>
      </c>
      <c r="S114" s="293">
        <f>+'[2]POAI 04 2025 AC'!AN103</f>
        <v>0</v>
      </c>
      <c r="T114" s="293"/>
      <c r="U114" s="293"/>
      <c r="V114" s="294" t="e">
        <f t="shared" si="22"/>
        <v>#DIV/0!</v>
      </c>
      <c r="W114" s="293">
        <v>0</v>
      </c>
      <c r="X114" s="297" t="e">
        <f t="shared" si="24"/>
        <v>#DIV/0!</v>
      </c>
      <c r="Y114" s="292">
        <f t="shared" si="23"/>
        <v>0</v>
      </c>
    </row>
    <row r="115" spans="1:25" customFormat="1" ht="51" hidden="1">
      <c r="A115" s="201"/>
      <c r="B115" s="279" t="s">
        <v>103</v>
      </c>
      <c r="C115" s="212" t="s">
        <v>62</v>
      </c>
      <c r="D115" s="190" t="s">
        <v>104</v>
      </c>
      <c r="E115" s="214">
        <v>0</v>
      </c>
      <c r="F115" s="193">
        <f t="shared" si="21"/>
        <v>2</v>
      </c>
      <c r="G115" s="193">
        <v>2</v>
      </c>
      <c r="H115" s="198" t="s">
        <v>22</v>
      </c>
      <c r="I115" s="194">
        <f>+'[1]PIND 2025'!O105</f>
        <v>0</v>
      </c>
      <c r="J115" s="285">
        <f t="shared" si="29"/>
        <v>0</v>
      </c>
      <c r="K115" s="200" t="str">
        <f t="shared" si="33"/>
        <v>MUY BAJO</v>
      </c>
      <c r="L115" s="15"/>
      <c r="M115" s="200" t="s">
        <v>23</v>
      </c>
      <c r="N115" s="15"/>
      <c r="O115" s="200" t="s">
        <v>23</v>
      </c>
      <c r="P115" s="292">
        <f t="shared" si="25"/>
        <v>0</v>
      </c>
      <c r="Q115" s="292">
        <v>0</v>
      </c>
      <c r="R115" s="292">
        <f t="shared" si="20"/>
        <v>0</v>
      </c>
      <c r="S115" s="293">
        <f>+'[2]POAI 04 2025 AC'!AN104</f>
        <v>0</v>
      </c>
      <c r="T115" s="293"/>
      <c r="U115" s="293"/>
      <c r="V115" s="294" t="e">
        <f t="shared" si="22"/>
        <v>#DIV/0!</v>
      </c>
      <c r="W115" s="293">
        <v>0</v>
      </c>
      <c r="X115" s="297" t="e">
        <f t="shared" si="24"/>
        <v>#DIV/0!</v>
      </c>
      <c r="Y115" s="292">
        <f t="shared" si="23"/>
        <v>0</v>
      </c>
    </row>
    <row r="116" spans="1:25" customFormat="1" ht="51" hidden="1">
      <c r="A116" s="201"/>
      <c r="B116" s="279" t="s">
        <v>103</v>
      </c>
      <c r="C116" s="212" t="s">
        <v>63</v>
      </c>
      <c r="D116" s="190" t="s">
        <v>104</v>
      </c>
      <c r="E116" s="214">
        <v>0</v>
      </c>
      <c r="F116" s="193">
        <f t="shared" si="21"/>
        <v>3</v>
      </c>
      <c r="G116" s="193">
        <v>3</v>
      </c>
      <c r="H116" s="198" t="s">
        <v>22</v>
      </c>
      <c r="I116" s="194">
        <f>+'[1]PIND 2025'!O106</f>
        <v>0</v>
      </c>
      <c r="J116" s="285">
        <f t="shared" si="29"/>
        <v>0</v>
      </c>
      <c r="K116" s="200" t="str">
        <f t="shared" si="33"/>
        <v>MUY BAJO</v>
      </c>
      <c r="L116" s="15"/>
      <c r="M116" s="200" t="s">
        <v>23</v>
      </c>
      <c r="N116" s="15"/>
      <c r="O116" s="200" t="s">
        <v>23</v>
      </c>
      <c r="P116" s="292">
        <f t="shared" si="25"/>
        <v>0</v>
      </c>
      <c r="Q116" s="292">
        <v>0</v>
      </c>
      <c r="R116" s="292">
        <f t="shared" si="20"/>
        <v>0</v>
      </c>
      <c r="S116" s="293">
        <f>+'[2]POAI 04 2025 AC'!AN105</f>
        <v>0</v>
      </c>
      <c r="T116" s="293"/>
      <c r="U116" s="293"/>
      <c r="V116" s="294" t="e">
        <f t="shared" si="22"/>
        <v>#DIV/0!</v>
      </c>
      <c r="W116" s="293">
        <v>0</v>
      </c>
      <c r="X116" s="297" t="e">
        <f t="shared" si="24"/>
        <v>#DIV/0!</v>
      </c>
      <c r="Y116" s="292">
        <f t="shared" si="23"/>
        <v>0</v>
      </c>
    </row>
    <row r="117" spans="1:25" customFormat="1" ht="51" hidden="1">
      <c r="A117" s="201"/>
      <c r="B117" s="279" t="s">
        <v>103</v>
      </c>
      <c r="C117" s="212" t="s">
        <v>59</v>
      </c>
      <c r="D117" s="190" t="s">
        <v>105</v>
      </c>
      <c r="E117" s="214">
        <v>3200</v>
      </c>
      <c r="F117" s="193">
        <f t="shared" si="21"/>
        <v>3550</v>
      </c>
      <c r="G117" s="193">
        <v>350</v>
      </c>
      <c r="H117" s="198" t="s">
        <v>22</v>
      </c>
      <c r="I117" s="194">
        <f>+'[1]PIND 2025'!O107</f>
        <v>42</v>
      </c>
      <c r="J117" s="285">
        <f t="shared" si="29"/>
        <v>0.12</v>
      </c>
      <c r="K117" s="200" t="str">
        <f t="shared" si="33"/>
        <v>MUY BAJO</v>
      </c>
      <c r="L117" s="15"/>
      <c r="M117" s="200" t="s">
        <v>23</v>
      </c>
      <c r="N117" s="15"/>
      <c r="O117" s="200" t="s">
        <v>23</v>
      </c>
      <c r="P117" s="292">
        <f t="shared" si="25"/>
        <v>0</v>
      </c>
      <c r="Q117" s="292">
        <v>0</v>
      </c>
      <c r="R117" s="292">
        <f t="shared" si="20"/>
        <v>0</v>
      </c>
      <c r="S117" s="293">
        <f>+'[2]POAI 04 2025 AC'!AN106</f>
        <v>0</v>
      </c>
      <c r="T117" s="293"/>
      <c r="U117" s="293"/>
      <c r="V117" s="294" t="e">
        <f t="shared" si="22"/>
        <v>#DIV/0!</v>
      </c>
      <c r="W117" s="293">
        <v>0</v>
      </c>
      <c r="X117" s="297" t="e">
        <f t="shared" si="24"/>
        <v>#DIV/0!</v>
      </c>
      <c r="Y117" s="292">
        <f t="shared" si="23"/>
        <v>0</v>
      </c>
    </row>
    <row r="118" spans="1:25" customFormat="1" ht="51" hidden="1">
      <c r="A118" s="201"/>
      <c r="B118" s="279" t="s">
        <v>103</v>
      </c>
      <c r="C118" s="212" t="s">
        <v>61</v>
      </c>
      <c r="D118" s="190" t="s">
        <v>105</v>
      </c>
      <c r="E118" s="214">
        <v>93</v>
      </c>
      <c r="F118" s="193">
        <f t="shared" si="21"/>
        <v>103</v>
      </c>
      <c r="G118" s="193">
        <v>10</v>
      </c>
      <c r="H118" s="198" t="s">
        <v>22</v>
      </c>
      <c r="I118" s="194">
        <f>+'[1]PIND 2025'!O108</f>
        <v>15</v>
      </c>
      <c r="J118" s="285">
        <f t="shared" si="29"/>
        <v>1.5</v>
      </c>
      <c r="K118" s="200" t="str">
        <f t="shared" si="33"/>
        <v>MUY ALTO</v>
      </c>
      <c r="L118" s="15"/>
      <c r="M118" s="200" t="s">
        <v>23</v>
      </c>
      <c r="N118" s="15"/>
      <c r="O118" s="200" t="s">
        <v>23</v>
      </c>
      <c r="P118" s="292">
        <f t="shared" si="25"/>
        <v>0</v>
      </c>
      <c r="Q118" s="292">
        <v>0</v>
      </c>
      <c r="R118" s="292">
        <f t="shared" si="20"/>
        <v>0</v>
      </c>
      <c r="S118" s="293">
        <f>+'[2]POAI 04 2025 AC'!AN107</f>
        <v>0</v>
      </c>
      <c r="T118" s="293"/>
      <c r="U118" s="293"/>
      <c r="V118" s="294" t="e">
        <f t="shared" si="22"/>
        <v>#DIV/0!</v>
      </c>
      <c r="W118" s="293">
        <v>0</v>
      </c>
      <c r="X118" s="297" t="e">
        <f t="shared" si="24"/>
        <v>#DIV/0!</v>
      </c>
      <c r="Y118" s="292">
        <f t="shared" si="23"/>
        <v>0</v>
      </c>
    </row>
    <row r="119" spans="1:25" customFormat="1" ht="51" hidden="1">
      <c r="A119" s="201"/>
      <c r="B119" s="279" t="s">
        <v>103</v>
      </c>
      <c r="C119" s="212" t="s">
        <v>62</v>
      </c>
      <c r="D119" s="190" t="s">
        <v>105</v>
      </c>
      <c r="E119" s="214">
        <v>218</v>
      </c>
      <c r="F119" s="193">
        <f t="shared" si="21"/>
        <v>228</v>
      </c>
      <c r="G119" s="193">
        <v>10</v>
      </c>
      <c r="H119" s="198" t="s">
        <v>22</v>
      </c>
      <c r="I119" s="194">
        <f>+'[1]PIND 2025'!O109</f>
        <v>10</v>
      </c>
      <c r="J119" s="285">
        <f t="shared" si="29"/>
        <v>1</v>
      </c>
      <c r="K119" s="200" t="str">
        <f t="shared" si="33"/>
        <v>MUY ALTO</v>
      </c>
      <c r="L119" s="15"/>
      <c r="M119" s="200" t="s">
        <v>23</v>
      </c>
      <c r="N119" s="15"/>
      <c r="O119" s="200" t="s">
        <v>23</v>
      </c>
      <c r="P119" s="292">
        <f t="shared" si="25"/>
        <v>0</v>
      </c>
      <c r="Q119" s="292">
        <v>0</v>
      </c>
      <c r="R119" s="292">
        <f t="shared" si="20"/>
        <v>0</v>
      </c>
      <c r="S119" s="293">
        <f>+'[2]POAI 04 2025 AC'!AN108</f>
        <v>0</v>
      </c>
      <c r="T119" s="293"/>
      <c r="U119" s="293"/>
      <c r="V119" s="294" t="e">
        <f t="shared" si="22"/>
        <v>#DIV/0!</v>
      </c>
      <c r="W119" s="293">
        <v>0</v>
      </c>
      <c r="X119" s="297" t="e">
        <f t="shared" si="24"/>
        <v>#DIV/0!</v>
      </c>
      <c r="Y119" s="292">
        <f t="shared" si="23"/>
        <v>0</v>
      </c>
    </row>
    <row r="120" spans="1:25" customFormat="1" ht="51" hidden="1">
      <c r="A120" s="201"/>
      <c r="B120" s="279" t="s">
        <v>103</v>
      </c>
      <c r="C120" s="212" t="s">
        <v>63</v>
      </c>
      <c r="D120" s="190" t="s">
        <v>105</v>
      </c>
      <c r="E120" s="214">
        <v>505</v>
      </c>
      <c r="F120" s="193">
        <f t="shared" si="21"/>
        <v>520</v>
      </c>
      <c r="G120" s="193">
        <v>15</v>
      </c>
      <c r="H120" s="198" t="s">
        <v>22</v>
      </c>
      <c r="I120" s="194">
        <f>+'[1]PIND 2025'!O110</f>
        <v>9</v>
      </c>
      <c r="J120" s="285">
        <f t="shared" si="29"/>
        <v>0.6</v>
      </c>
      <c r="K120" s="200" t="str">
        <f t="shared" si="33"/>
        <v>MEDIO</v>
      </c>
      <c r="L120" s="15"/>
      <c r="M120" s="200" t="s">
        <v>23</v>
      </c>
      <c r="N120" s="15"/>
      <c r="O120" s="200" t="s">
        <v>23</v>
      </c>
      <c r="P120" s="292">
        <f t="shared" si="25"/>
        <v>0</v>
      </c>
      <c r="Q120" s="292">
        <v>0</v>
      </c>
      <c r="R120" s="292">
        <f t="shared" si="20"/>
        <v>0</v>
      </c>
      <c r="S120" s="293">
        <f>+'[2]POAI 04 2025 AC'!AN109</f>
        <v>0</v>
      </c>
      <c r="T120" s="293"/>
      <c r="U120" s="293"/>
      <c r="V120" s="294" t="e">
        <f t="shared" si="22"/>
        <v>#DIV/0!</v>
      </c>
      <c r="W120" s="293">
        <v>0</v>
      </c>
      <c r="X120" s="297" t="e">
        <f t="shared" si="24"/>
        <v>#DIV/0!</v>
      </c>
      <c r="Y120" s="292">
        <f t="shared" si="23"/>
        <v>0</v>
      </c>
    </row>
    <row r="121" spans="1:25" customFormat="1">
      <c r="A121" s="201"/>
      <c r="B121" s="279" t="s">
        <v>106</v>
      </c>
      <c r="C121" s="212"/>
      <c r="D121" s="190"/>
      <c r="E121" s="214"/>
      <c r="F121" s="193"/>
      <c r="G121" s="193"/>
      <c r="H121" s="198"/>
      <c r="I121" s="193"/>
      <c r="J121" s="285">
        <f>AVERAGE(J104:J120)</f>
        <v>0.78100840336134447</v>
      </c>
      <c r="K121" s="200" t="str">
        <f t="shared" si="33"/>
        <v>ALTO</v>
      </c>
      <c r="L121" s="285">
        <f>SUM(L104:L120)</f>
        <v>0.79479166666666667</v>
      </c>
      <c r="M121" s="200" t="str">
        <f t="shared" si="26"/>
        <v>ALTO</v>
      </c>
      <c r="N121" s="285">
        <f>SUM(N104:N120)</f>
        <v>0.234375</v>
      </c>
      <c r="O121" s="200" t="str">
        <f t="shared" si="27"/>
        <v>BAJO</v>
      </c>
      <c r="P121" s="292">
        <f>SUM(P104:P120)</f>
        <v>40</v>
      </c>
      <c r="Q121" s="292">
        <f t="shared" ref="Q121:S121" si="34">SUM(Q104:Q120)</f>
        <v>390</v>
      </c>
      <c r="R121" s="292">
        <f t="shared" si="34"/>
        <v>350</v>
      </c>
      <c r="S121" s="293">
        <f t="shared" si="34"/>
        <v>171</v>
      </c>
      <c r="T121" s="293">
        <f>SUM(T104:T120)</f>
        <v>15</v>
      </c>
      <c r="U121" s="293">
        <f>SUM(U104:U120)</f>
        <v>25</v>
      </c>
      <c r="V121" s="294">
        <f t="shared" si="22"/>
        <v>0.23391812865497075</v>
      </c>
      <c r="W121" s="293">
        <v>40</v>
      </c>
      <c r="X121" s="297">
        <f t="shared" si="24"/>
        <v>0.23391812865497075</v>
      </c>
      <c r="Y121" s="292">
        <f t="shared" si="23"/>
        <v>131</v>
      </c>
    </row>
    <row r="122" spans="1:25" customFormat="1" ht="63.75" hidden="1">
      <c r="A122" s="201"/>
      <c r="B122" s="279" t="s">
        <v>107</v>
      </c>
      <c r="C122" s="212" t="s">
        <v>20</v>
      </c>
      <c r="D122" s="190" t="s">
        <v>108</v>
      </c>
      <c r="E122" s="198">
        <v>22</v>
      </c>
      <c r="F122" s="193">
        <f t="shared" si="21"/>
        <v>26</v>
      </c>
      <c r="G122" s="193">
        <v>4</v>
      </c>
      <c r="H122" s="198" t="s">
        <v>22</v>
      </c>
      <c r="I122" s="194">
        <f>+'[1]PIND 2025'!O111</f>
        <v>0</v>
      </c>
      <c r="J122" s="285">
        <f t="shared" si="29"/>
        <v>0</v>
      </c>
      <c r="K122" s="200" t="str">
        <f t="shared" si="33"/>
        <v>MUY BAJO</v>
      </c>
      <c r="L122" s="15"/>
      <c r="M122" s="200" t="s">
        <v>23</v>
      </c>
      <c r="N122" s="15"/>
      <c r="O122" s="200" t="s">
        <v>23</v>
      </c>
      <c r="P122" s="292">
        <f t="shared" si="25"/>
        <v>0</v>
      </c>
      <c r="Q122" s="292">
        <v>0</v>
      </c>
      <c r="R122" s="292">
        <f t="shared" si="20"/>
        <v>0</v>
      </c>
      <c r="S122" s="293">
        <f>+'[2]POAI 04 2025 AC'!AN110</f>
        <v>0</v>
      </c>
      <c r="T122" s="293"/>
      <c r="U122" s="293"/>
      <c r="V122" s="294" t="e">
        <f t="shared" si="22"/>
        <v>#DIV/0!</v>
      </c>
      <c r="W122" s="293">
        <v>0</v>
      </c>
      <c r="X122" s="297" t="e">
        <f t="shared" si="24"/>
        <v>#DIV/0!</v>
      </c>
      <c r="Y122" s="292">
        <f t="shared" si="23"/>
        <v>0</v>
      </c>
    </row>
    <row r="123" spans="1:25" customFormat="1" ht="51" hidden="1">
      <c r="A123" s="201"/>
      <c r="B123" s="279" t="s">
        <v>109</v>
      </c>
      <c r="C123" s="212" t="s">
        <v>59</v>
      </c>
      <c r="D123" s="190" t="s">
        <v>110</v>
      </c>
      <c r="E123" s="198">
        <v>0</v>
      </c>
      <c r="F123" s="193">
        <f t="shared" si="21"/>
        <v>2</v>
      </c>
      <c r="G123" s="193">
        <v>2</v>
      </c>
      <c r="H123" s="198" t="s">
        <v>22</v>
      </c>
      <c r="I123" s="194">
        <f>+'[1]PIND 2025'!O112</f>
        <v>1</v>
      </c>
      <c r="J123" s="285">
        <f t="shared" si="29"/>
        <v>0.5</v>
      </c>
      <c r="K123" s="200" t="str">
        <f t="shared" si="33"/>
        <v>MEDIO</v>
      </c>
      <c r="L123" s="15"/>
      <c r="M123" s="200" t="s">
        <v>23</v>
      </c>
      <c r="N123" s="15"/>
      <c r="O123" s="200" t="s">
        <v>23</v>
      </c>
      <c r="P123" s="292">
        <f t="shared" si="25"/>
        <v>8</v>
      </c>
      <c r="Q123" s="292">
        <v>0</v>
      </c>
      <c r="R123" s="292">
        <f t="shared" si="20"/>
        <v>-8</v>
      </c>
      <c r="S123" s="293">
        <f>+'[2]POAI 04 2025 AC'!AN111</f>
        <v>23</v>
      </c>
      <c r="T123" s="293"/>
      <c r="U123" s="293">
        <v>8</v>
      </c>
      <c r="V123" s="294">
        <f t="shared" si="22"/>
        <v>0.34782608695652173</v>
      </c>
      <c r="W123" s="293">
        <v>8</v>
      </c>
      <c r="X123" s="297">
        <f t="shared" si="24"/>
        <v>0.34782608695652173</v>
      </c>
      <c r="Y123" s="292">
        <f t="shared" si="23"/>
        <v>15</v>
      </c>
    </row>
    <row r="124" spans="1:25" customFormat="1" ht="51" hidden="1">
      <c r="A124" s="201"/>
      <c r="B124" s="279" t="s">
        <v>109</v>
      </c>
      <c r="C124" s="212" t="s">
        <v>61</v>
      </c>
      <c r="D124" s="190" t="s">
        <v>110</v>
      </c>
      <c r="E124" s="198">
        <v>0</v>
      </c>
      <c r="F124" s="193">
        <f t="shared" si="21"/>
        <v>2</v>
      </c>
      <c r="G124" s="193">
        <v>2</v>
      </c>
      <c r="H124" s="198" t="s">
        <v>22</v>
      </c>
      <c r="I124" s="194">
        <f>+'[1]PIND 2025'!O113</f>
        <v>0</v>
      </c>
      <c r="J124" s="285">
        <f t="shared" si="29"/>
        <v>0</v>
      </c>
      <c r="K124" s="200" t="str">
        <f t="shared" si="33"/>
        <v>MUY BAJO</v>
      </c>
      <c r="L124" s="15"/>
      <c r="M124" s="200" t="s">
        <v>23</v>
      </c>
      <c r="N124" s="15"/>
      <c r="O124" s="200" t="s">
        <v>23</v>
      </c>
      <c r="P124" s="292">
        <f t="shared" si="25"/>
        <v>0</v>
      </c>
      <c r="Q124" s="292">
        <v>0</v>
      </c>
      <c r="R124" s="292">
        <f t="shared" si="20"/>
        <v>0</v>
      </c>
      <c r="S124" s="293">
        <f>+'[2]POAI 04 2025 AC'!AN112</f>
        <v>0</v>
      </c>
      <c r="T124" s="293"/>
      <c r="U124" s="293"/>
      <c r="V124" s="294" t="e">
        <f t="shared" si="22"/>
        <v>#DIV/0!</v>
      </c>
      <c r="W124" s="293">
        <v>0</v>
      </c>
      <c r="X124" s="297" t="e">
        <f t="shared" si="24"/>
        <v>#DIV/0!</v>
      </c>
      <c r="Y124" s="292">
        <f t="shared" si="23"/>
        <v>0</v>
      </c>
    </row>
    <row r="125" spans="1:25" customFormat="1" ht="51" hidden="1">
      <c r="A125" s="201"/>
      <c r="B125" s="279" t="s">
        <v>109</v>
      </c>
      <c r="C125" s="212" t="s">
        <v>62</v>
      </c>
      <c r="D125" s="190" t="s">
        <v>110</v>
      </c>
      <c r="E125" s="198">
        <v>0</v>
      </c>
      <c r="F125" s="193">
        <f t="shared" si="21"/>
        <v>2</v>
      </c>
      <c r="G125" s="193">
        <v>2</v>
      </c>
      <c r="H125" s="198" t="s">
        <v>22</v>
      </c>
      <c r="I125" s="194">
        <f>+'[1]PIND 2025'!O114</f>
        <v>0</v>
      </c>
      <c r="J125" s="285">
        <f t="shared" si="29"/>
        <v>0</v>
      </c>
      <c r="K125" s="200" t="str">
        <f t="shared" si="33"/>
        <v>MUY BAJO</v>
      </c>
      <c r="L125" s="15"/>
      <c r="M125" s="200" t="s">
        <v>23</v>
      </c>
      <c r="N125" s="15"/>
      <c r="O125" s="200" t="s">
        <v>23</v>
      </c>
      <c r="P125" s="292">
        <f t="shared" si="25"/>
        <v>0</v>
      </c>
      <c r="Q125" s="292">
        <v>0</v>
      </c>
      <c r="R125" s="292">
        <f t="shared" si="20"/>
        <v>0</v>
      </c>
      <c r="S125" s="293">
        <f>+'[2]POAI 04 2025 AC'!AN113</f>
        <v>0</v>
      </c>
      <c r="T125" s="293"/>
      <c r="U125" s="293"/>
      <c r="V125" s="294" t="e">
        <f t="shared" si="22"/>
        <v>#DIV/0!</v>
      </c>
      <c r="W125" s="293">
        <v>0</v>
      </c>
      <c r="X125" s="297" t="e">
        <f t="shared" si="24"/>
        <v>#DIV/0!</v>
      </c>
      <c r="Y125" s="292">
        <f t="shared" si="23"/>
        <v>0</v>
      </c>
    </row>
    <row r="126" spans="1:25" customFormat="1" ht="51" hidden="1">
      <c r="A126" s="201"/>
      <c r="B126" s="279" t="s">
        <v>109</v>
      </c>
      <c r="C126" s="212" t="s">
        <v>63</v>
      </c>
      <c r="D126" s="190" t="s">
        <v>110</v>
      </c>
      <c r="E126" s="198">
        <v>0</v>
      </c>
      <c r="F126" s="193">
        <f t="shared" si="21"/>
        <v>2</v>
      </c>
      <c r="G126" s="193">
        <v>2</v>
      </c>
      <c r="H126" s="198" t="s">
        <v>22</v>
      </c>
      <c r="I126" s="194">
        <f>+'[1]PIND 2025'!O115</f>
        <v>0</v>
      </c>
      <c r="J126" s="285">
        <f t="shared" si="29"/>
        <v>0</v>
      </c>
      <c r="K126" s="200" t="str">
        <f t="shared" si="33"/>
        <v>MUY BAJO</v>
      </c>
      <c r="L126" s="15"/>
      <c r="M126" s="200" t="s">
        <v>23</v>
      </c>
      <c r="N126" s="15"/>
      <c r="O126" s="200" t="s">
        <v>23</v>
      </c>
      <c r="P126" s="292">
        <f t="shared" si="25"/>
        <v>0</v>
      </c>
      <c r="Q126" s="292">
        <v>0</v>
      </c>
      <c r="R126" s="292">
        <f t="shared" si="20"/>
        <v>0</v>
      </c>
      <c r="S126" s="293">
        <f>+'[2]POAI 04 2025 AC'!AN114</f>
        <v>0</v>
      </c>
      <c r="T126" s="293"/>
      <c r="U126" s="293"/>
      <c r="V126" s="294" t="e">
        <f t="shared" si="22"/>
        <v>#DIV/0!</v>
      </c>
      <c r="W126" s="293">
        <v>0</v>
      </c>
      <c r="X126" s="297" t="e">
        <f t="shared" si="24"/>
        <v>#DIV/0!</v>
      </c>
      <c r="Y126" s="292">
        <f t="shared" si="23"/>
        <v>0</v>
      </c>
    </row>
    <row r="127" spans="1:25" customFormat="1" ht="51" hidden="1">
      <c r="A127" s="201"/>
      <c r="B127" s="279" t="s">
        <v>111</v>
      </c>
      <c r="C127" s="212" t="s">
        <v>20</v>
      </c>
      <c r="D127" s="190" t="s">
        <v>112</v>
      </c>
      <c r="E127" s="198">
        <v>0</v>
      </c>
      <c r="F127" s="193">
        <f t="shared" si="21"/>
        <v>1</v>
      </c>
      <c r="G127" s="193">
        <v>1</v>
      </c>
      <c r="H127" s="198" t="s">
        <v>41</v>
      </c>
      <c r="I127" s="194">
        <f>+'[1]PIND 2025'!O116</f>
        <v>0</v>
      </c>
      <c r="J127" s="285">
        <f t="shared" si="29"/>
        <v>0</v>
      </c>
      <c r="K127" s="200" t="str">
        <f t="shared" si="33"/>
        <v>MUY BAJO</v>
      </c>
      <c r="L127" s="15"/>
      <c r="M127" s="200" t="s">
        <v>23</v>
      </c>
      <c r="N127" s="15"/>
      <c r="O127" s="200" t="s">
        <v>23</v>
      </c>
      <c r="P127" s="292">
        <f t="shared" si="25"/>
        <v>0</v>
      </c>
      <c r="Q127" s="292">
        <v>0</v>
      </c>
      <c r="R127" s="292">
        <f t="shared" si="20"/>
        <v>0</v>
      </c>
      <c r="S127" s="293">
        <f>+'[2]POAI 04 2025 AC'!AN115</f>
        <v>0</v>
      </c>
      <c r="T127" s="293"/>
      <c r="U127" s="293"/>
      <c r="V127" s="294" t="e">
        <f t="shared" si="22"/>
        <v>#DIV/0!</v>
      </c>
      <c r="W127" s="293">
        <v>0</v>
      </c>
      <c r="X127" s="297" t="e">
        <f t="shared" si="24"/>
        <v>#DIV/0!</v>
      </c>
      <c r="Y127" s="292">
        <f t="shared" si="23"/>
        <v>0</v>
      </c>
    </row>
    <row r="128" spans="1:25" customFormat="1" ht="51" hidden="1">
      <c r="A128" s="201"/>
      <c r="B128" s="279" t="s">
        <v>111</v>
      </c>
      <c r="C128" s="212" t="s">
        <v>20</v>
      </c>
      <c r="D128" s="190" t="s">
        <v>113</v>
      </c>
      <c r="E128" s="198">
        <v>0</v>
      </c>
      <c r="F128" s="193">
        <f t="shared" si="21"/>
        <v>1</v>
      </c>
      <c r="G128" s="193">
        <v>1</v>
      </c>
      <c r="H128" s="198" t="s">
        <v>41</v>
      </c>
      <c r="I128" s="194">
        <f>+'[1]PIND 2025'!O117</f>
        <v>0</v>
      </c>
      <c r="J128" s="285">
        <f t="shared" si="29"/>
        <v>0</v>
      </c>
      <c r="K128" s="200" t="str">
        <f t="shared" si="33"/>
        <v>MUY BAJO</v>
      </c>
      <c r="L128" s="15"/>
      <c r="M128" s="200" t="s">
        <v>23</v>
      </c>
      <c r="N128" s="15"/>
      <c r="O128" s="200" t="s">
        <v>23</v>
      </c>
      <c r="P128" s="292">
        <f t="shared" si="25"/>
        <v>0</v>
      </c>
      <c r="Q128" s="292">
        <v>0</v>
      </c>
      <c r="R128" s="292">
        <f t="shared" si="20"/>
        <v>0</v>
      </c>
      <c r="S128" s="293">
        <f>+'[2]POAI 04 2025 AC'!AN116</f>
        <v>0</v>
      </c>
      <c r="T128" s="293"/>
      <c r="U128" s="293"/>
      <c r="V128" s="294" t="e">
        <f t="shared" si="22"/>
        <v>#DIV/0!</v>
      </c>
      <c r="W128" s="293">
        <v>0</v>
      </c>
      <c r="X128" s="297" t="e">
        <f t="shared" si="24"/>
        <v>#DIV/0!</v>
      </c>
      <c r="Y128" s="292">
        <f t="shared" si="23"/>
        <v>0</v>
      </c>
    </row>
    <row r="129" spans="1:25" customFormat="1" ht="25.5" hidden="1">
      <c r="A129" s="201"/>
      <c r="B129" s="279" t="s">
        <v>114</v>
      </c>
      <c r="C129" s="212" t="s">
        <v>20</v>
      </c>
      <c r="D129" s="190" t="s">
        <v>115</v>
      </c>
      <c r="E129" s="198">
        <v>0</v>
      </c>
      <c r="F129" s="193">
        <f t="shared" si="21"/>
        <v>1</v>
      </c>
      <c r="G129" s="193">
        <v>1</v>
      </c>
      <c r="H129" s="198" t="s">
        <v>41</v>
      </c>
      <c r="I129" s="194">
        <f>+'[1]PIND 2025'!O118</f>
        <v>0</v>
      </c>
      <c r="J129" s="285">
        <f t="shared" si="29"/>
        <v>0</v>
      </c>
      <c r="K129" s="200" t="str">
        <f t="shared" si="33"/>
        <v>MUY BAJO</v>
      </c>
      <c r="L129" s="15"/>
      <c r="M129" s="200" t="s">
        <v>23</v>
      </c>
      <c r="N129" s="15"/>
      <c r="O129" s="200" t="s">
        <v>23</v>
      </c>
      <c r="P129" s="292">
        <f t="shared" si="25"/>
        <v>0</v>
      </c>
      <c r="Q129" s="292">
        <v>0</v>
      </c>
      <c r="R129" s="292">
        <f t="shared" si="20"/>
        <v>0</v>
      </c>
      <c r="S129" s="293">
        <f>+'[2]POAI 04 2025 AC'!AN117</f>
        <v>0</v>
      </c>
      <c r="T129" s="293"/>
      <c r="U129" s="293"/>
      <c r="V129" s="294" t="e">
        <f t="shared" si="22"/>
        <v>#DIV/0!</v>
      </c>
      <c r="W129" s="293">
        <v>0</v>
      </c>
      <c r="X129" s="297" t="e">
        <f t="shared" si="24"/>
        <v>#DIV/0!</v>
      </c>
      <c r="Y129" s="292">
        <f t="shared" si="23"/>
        <v>0</v>
      </c>
    </row>
    <row r="130" spans="1:25" customFormat="1" ht="38.25" hidden="1">
      <c r="A130" s="201"/>
      <c r="B130" s="279" t="s">
        <v>114</v>
      </c>
      <c r="C130" s="212" t="s">
        <v>20</v>
      </c>
      <c r="D130" s="190" t="s">
        <v>116</v>
      </c>
      <c r="E130" s="198">
        <v>0</v>
      </c>
      <c r="F130" s="193">
        <f t="shared" si="21"/>
        <v>0</v>
      </c>
      <c r="G130" s="193"/>
      <c r="H130" s="198" t="s">
        <v>41</v>
      </c>
      <c r="I130" s="194">
        <f>+'[1]PIND 2025'!O119</f>
        <v>0</v>
      </c>
      <c r="J130" s="285"/>
      <c r="K130" s="200" t="s">
        <v>23</v>
      </c>
      <c r="L130" s="15"/>
      <c r="M130" s="200" t="s">
        <v>23</v>
      </c>
      <c r="N130" s="15"/>
      <c r="O130" s="200" t="s">
        <v>23</v>
      </c>
      <c r="P130" s="292">
        <f t="shared" si="25"/>
        <v>0</v>
      </c>
      <c r="Q130" s="292">
        <v>0</v>
      </c>
      <c r="R130" s="292">
        <f t="shared" si="20"/>
        <v>0</v>
      </c>
      <c r="S130" s="293">
        <f>+'[2]POAI 04 2025 AC'!AN118</f>
        <v>0</v>
      </c>
      <c r="T130" s="293"/>
      <c r="U130" s="293"/>
      <c r="V130" s="294" t="e">
        <f t="shared" si="22"/>
        <v>#DIV/0!</v>
      </c>
      <c r="W130" s="293">
        <v>0</v>
      </c>
      <c r="X130" s="297" t="e">
        <f t="shared" si="24"/>
        <v>#DIV/0!</v>
      </c>
      <c r="Y130" s="292">
        <f t="shared" si="23"/>
        <v>0</v>
      </c>
    </row>
    <row r="131" spans="1:25" customFormat="1" ht="38.25" hidden="1">
      <c r="A131" s="201"/>
      <c r="B131" s="279" t="s">
        <v>117</v>
      </c>
      <c r="C131" s="212" t="s">
        <v>20</v>
      </c>
      <c r="D131" s="190" t="s">
        <v>118</v>
      </c>
      <c r="E131" s="198">
        <v>43</v>
      </c>
      <c r="F131" s="193">
        <f t="shared" si="21"/>
        <v>86</v>
      </c>
      <c r="G131" s="193">
        <v>43</v>
      </c>
      <c r="H131" s="198" t="s">
        <v>41</v>
      </c>
      <c r="I131" s="194">
        <f>+'[1]PIND 2025'!O120</f>
        <v>0</v>
      </c>
      <c r="J131" s="285">
        <f t="shared" si="29"/>
        <v>0</v>
      </c>
      <c r="K131" s="200" t="str">
        <f t="shared" si="33"/>
        <v>MUY BAJO</v>
      </c>
      <c r="L131" s="15"/>
      <c r="M131" s="200" t="s">
        <v>23</v>
      </c>
      <c r="N131" s="15"/>
      <c r="O131" s="200" t="s">
        <v>23</v>
      </c>
      <c r="P131" s="292">
        <f t="shared" si="25"/>
        <v>0</v>
      </c>
      <c r="Q131" s="292">
        <v>0</v>
      </c>
      <c r="R131" s="292">
        <f t="shared" si="20"/>
        <v>0</v>
      </c>
      <c r="S131" s="293">
        <f>+'[2]POAI 04 2025 AC'!AN119</f>
        <v>0</v>
      </c>
      <c r="T131" s="293"/>
      <c r="U131" s="293"/>
      <c r="V131" s="294" t="e">
        <f t="shared" si="22"/>
        <v>#DIV/0!</v>
      </c>
      <c r="W131" s="293">
        <v>0</v>
      </c>
      <c r="X131" s="297" t="e">
        <f t="shared" si="24"/>
        <v>#DIV/0!</v>
      </c>
      <c r="Y131" s="292">
        <f t="shared" si="23"/>
        <v>0</v>
      </c>
    </row>
    <row r="132" spans="1:25" customFormat="1" ht="51" hidden="1">
      <c r="A132" s="201"/>
      <c r="B132" s="279" t="s">
        <v>119</v>
      </c>
      <c r="C132" s="212" t="s">
        <v>59</v>
      </c>
      <c r="D132" s="190" t="s">
        <v>120</v>
      </c>
      <c r="E132" s="214">
        <v>43</v>
      </c>
      <c r="F132" s="193">
        <f t="shared" si="21"/>
        <v>43</v>
      </c>
      <c r="G132" s="193"/>
      <c r="H132" s="198" t="s">
        <v>22</v>
      </c>
      <c r="I132" s="194">
        <f>+'[1]PIND 2025'!O121</f>
        <v>0</v>
      </c>
      <c r="J132" s="285"/>
      <c r="K132" s="200" t="s">
        <v>23</v>
      </c>
      <c r="L132" s="15"/>
      <c r="M132" s="200" t="s">
        <v>23</v>
      </c>
      <c r="N132" s="15"/>
      <c r="O132" s="200" t="s">
        <v>23</v>
      </c>
      <c r="P132" s="292">
        <f t="shared" si="25"/>
        <v>0</v>
      </c>
      <c r="Q132" s="292">
        <v>0</v>
      </c>
      <c r="R132" s="292">
        <f t="shared" si="20"/>
        <v>0</v>
      </c>
      <c r="S132" s="293">
        <f>+'[2]POAI 04 2025 AC'!AN120</f>
        <v>19</v>
      </c>
      <c r="T132" s="293"/>
      <c r="U132" s="293"/>
      <c r="V132" s="294">
        <f t="shared" si="22"/>
        <v>0</v>
      </c>
      <c r="W132" s="293">
        <v>0</v>
      </c>
      <c r="X132" s="297">
        <f t="shared" si="24"/>
        <v>0</v>
      </c>
      <c r="Y132" s="292">
        <f t="shared" si="23"/>
        <v>19</v>
      </c>
    </row>
    <row r="133" spans="1:25" customFormat="1" ht="51" hidden="1">
      <c r="A133" s="201"/>
      <c r="B133" s="279" t="s">
        <v>119</v>
      </c>
      <c r="C133" s="212" t="s">
        <v>61</v>
      </c>
      <c r="D133" s="190" t="s">
        <v>120</v>
      </c>
      <c r="E133" s="214">
        <v>3</v>
      </c>
      <c r="F133" s="193">
        <f t="shared" si="21"/>
        <v>3</v>
      </c>
      <c r="G133" s="193"/>
      <c r="H133" s="198" t="s">
        <v>22</v>
      </c>
      <c r="I133" s="194">
        <f>+'[1]PIND 2025'!O122</f>
        <v>0</v>
      </c>
      <c r="J133" s="285"/>
      <c r="K133" s="200" t="s">
        <v>23</v>
      </c>
      <c r="L133" s="15"/>
      <c r="M133" s="200" t="s">
        <v>23</v>
      </c>
      <c r="N133" s="15"/>
      <c r="O133" s="200" t="s">
        <v>23</v>
      </c>
      <c r="P133" s="292">
        <f t="shared" si="25"/>
        <v>0</v>
      </c>
      <c r="Q133" s="292">
        <v>0</v>
      </c>
      <c r="R133" s="292">
        <f t="shared" si="20"/>
        <v>0</v>
      </c>
      <c r="S133" s="293">
        <f>+'[2]POAI 04 2025 AC'!AN121</f>
        <v>0</v>
      </c>
      <c r="T133" s="293"/>
      <c r="U133" s="293"/>
      <c r="V133" s="294" t="e">
        <f t="shared" ref="V133:V196" si="35">+P133/S133</f>
        <v>#DIV/0!</v>
      </c>
      <c r="W133" s="293">
        <v>0</v>
      </c>
      <c r="X133" s="297" t="e">
        <f t="shared" si="24"/>
        <v>#DIV/0!</v>
      </c>
      <c r="Y133" s="292">
        <f t="shared" ref="Y133:Y196" si="36">+S133-W133</f>
        <v>0</v>
      </c>
    </row>
    <row r="134" spans="1:25" customFormat="1" ht="51" hidden="1">
      <c r="A134" s="201"/>
      <c r="B134" s="279" t="s">
        <v>119</v>
      </c>
      <c r="C134" s="212" t="s">
        <v>62</v>
      </c>
      <c r="D134" s="190" t="s">
        <v>120</v>
      </c>
      <c r="E134" s="214">
        <v>3</v>
      </c>
      <c r="F134" s="193">
        <f t="shared" si="21"/>
        <v>3</v>
      </c>
      <c r="G134" s="193"/>
      <c r="H134" s="198" t="s">
        <v>22</v>
      </c>
      <c r="I134" s="194">
        <f>+'[1]PIND 2025'!O123</f>
        <v>0</v>
      </c>
      <c r="J134" s="285"/>
      <c r="K134" s="200" t="s">
        <v>23</v>
      </c>
      <c r="L134" s="15"/>
      <c r="M134" s="200" t="s">
        <v>23</v>
      </c>
      <c r="N134" s="15"/>
      <c r="O134" s="200" t="s">
        <v>23</v>
      </c>
      <c r="P134" s="292">
        <f t="shared" si="25"/>
        <v>0</v>
      </c>
      <c r="Q134" s="292">
        <v>0</v>
      </c>
      <c r="R134" s="292">
        <f t="shared" si="20"/>
        <v>0</v>
      </c>
      <c r="S134" s="293">
        <f>+'[2]POAI 04 2025 AC'!AN122</f>
        <v>0</v>
      </c>
      <c r="T134" s="293"/>
      <c r="U134" s="293"/>
      <c r="V134" s="294" t="e">
        <f t="shared" si="35"/>
        <v>#DIV/0!</v>
      </c>
      <c r="W134" s="293">
        <v>0</v>
      </c>
      <c r="X134" s="297" t="e">
        <f t="shared" si="24"/>
        <v>#DIV/0!</v>
      </c>
      <c r="Y134" s="292">
        <f t="shared" si="36"/>
        <v>0</v>
      </c>
    </row>
    <row r="135" spans="1:25" customFormat="1" ht="51" hidden="1">
      <c r="A135" s="201"/>
      <c r="B135" s="279" t="s">
        <v>119</v>
      </c>
      <c r="C135" s="212" t="s">
        <v>63</v>
      </c>
      <c r="D135" s="190" t="s">
        <v>120</v>
      </c>
      <c r="E135" s="214">
        <v>7</v>
      </c>
      <c r="F135" s="193">
        <f t="shared" si="21"/>
        <v>7</v>
      </c>
      <c r="G135" s="193"/>
      <c r="H135" s="198" t="s">
        <v>22</v>
      </c>
      <c r="I135" s="194">
        <f>+'[1]PIND 2025'!O124</f>
        <v>0</v>
      </c>
      <c r="J135" s="285"/>
      <c r="K135" s="200" t="s">
        <v>23</v>
      </c>
      <c r="L135" s="15"/>
      <c r="M135" s="200" t="s">
        <v>23</v>
      </c>
      <c r="N135" s="15"/>
      <c r="O135" s="200" t="s">
        <v>23</v>
      </c>
      <c r="P135" s="292">
        <f t="shared" si="25"/>
        <v>0</v>
      </c>
      <c r="Q135" s="292">
        <v>0</v>
      </c>
      <c r="R135" s="292">
        <f t="shared" si="20"/>
        <v>0</v>
      </c>
      <c r="S135" s="293">
        <f>+'[2]POAI 04 2025 AC'!AN123</f>
        <v>0</v>
      </c>
      <c r="T135" s="293"/>
      <c r="U135" s="293"/>
      <c r="V135" s="294" t="e">
        <f t="shared" si="35"/>
        <v>#DIV/0!</v>
      </c>
      <c r="W135" s="293">
        <v>0</v>
      </c>
      <c r="X135" s="297" t="e">
        <f t="shared" ref="X135:X198" si="37">+W135/S135</f>
        <v>#DIV/0!</v>
      </c>
      <c r="Y135" s="292">
        <f t="shared" si="36"/>
        <v>0</v>
      </c>
    </row>
    <row r="136" spans="1:25" customFormat="1" ht="25.5" hidden="1">
      <c r="A136" s="201"/>
      <c r="B136" s="279" t="s">
        <v>119</v>
      </c>
      <c r="C136" s="212" t="s">
        <v>59</v>
      </c>
      <c r="D136" s="190" t="s">
        <v>121</v>
      </c>
      <c r="E136" s="214">
        <v>38</v>
      </c>
      <c r="F136" s="193">
        <f t="shared" si="21"/>
        <v>40</v>
      </c>
      <c r="G136" s="193">
        <v>2</v>
      </c>
      <c r="H136" s="198" t="s">
        <v>22</v>
      </c>
      <c r="I136" s="194">
        <f>+'[1]PIND 2025'!O125</f>
        <v>0</v>
      </c>
      <c r="J136" s="285">
        <f t="shared" si="29"/>
        <v>0</v>
      </c>
      <c r="K136" s="200" t="str">
        <f t="shared" si="33"/>
        <v>MUY BAJO</v>
      </c>
      <c r="L136" s="15"/>
      <c r="M136" s="200" t="s">
        <v>23</v>
      </c>
      <c r="N136" s="15"/>
      <c r="O136" s="200" t="s">
        <v>23</v>
      </c>
      <c r="P136" s="292">
        <f t="shared" si="25"/>
        <v>0</v>
      </c>
      <c r="Q136" s="292">
        <v>0</v>
      </c>
      <c r="R136" s="292">
        <f t="shared" si="20"/>
        <v>0</v>
      </c>
      <c r="S136" s="293">
        <f>+'[2]POAI 04 2025 AC'!AN124</f>
        <v>17</v>
      </c>
      <c r="T136" s="293"/>
      <c r="U136" s="293"/>
      <c r="V136" s="294">
        <f t="shared" si="35"/>
        <v>0</v>
      </c>
      <c r="W136" s="293">
        <v>0</v>
      </c>
      <c r="X136" s="297">
        <f t="shared" si="37"/>
        <v>0</v>
      </c>
      <c r="Y136" s="292">
        <f t="shared" si="36"/>
        <v>17</v>
      </c>
    </row>
    <row r="137" spans="1:25" customFormat="1" ht="25.5" hidden="1">
      <c r="A137" s="201"/>
      <c r="B137" s="279" t="s">
        <v>119</v>
      </c>
      <c r="C137" s="212" t="s">
        <v>61</v>
      </c>
      <c r="D137" s="190" t="s">
        <v>121</v>
      </c>
      <c r="E137" s="214">
        <v>0</v>
      </c>
      <c r="F137" s="193">
        <f t="shared" ref="F137:F203" si="38">+E137+G137</f>
        <v>0</v>
      </c>
      <c r="G137" s="193"/>
      <c r="H137" s="198" t="s">
        <v>22</v>
      </c>
      <c r="I137" s="194">
        <f>+'[1]PIND 2025'!O126</f>
        <v>0</v>
      </c>
      <c r="J137" s="285"/>
      <c r="K137" s="200" t="s">
        <v>23</v>
      </c>
      <c r="L137" s="15"/>
      <c r="M137" s="200" t="s">
        <v>23</v>
      </c>
      <c r="N137" s="15"/>
      <c r="O137" s="200" t="s">
        <v>23</v>
      </c>
      <c r="P137" s="292">
        <f t="shared" si="25"/>
        <v>0</v>
      </c>
      <c r="Q137" s="292">
        <v>0</v>
      </c>
      <c r="R137" s="292">
        <f t="shared" si="20"/>
        <v>0</v>
      </c>
      <c r="S137" s="293">
        <f>+'[2]POAI 04 2025 AC'!AN125</f>
        <v>0</v>
      </c>
      <c r="T137" s="293"/>
      <c r="U137" s="293"/>
      <c r="V137" s="294" t="e">
        <f t="shared" si="35"/>
        <v>#DIV/0!</v>
      </c>
      <c r="W137" s="293">
        <v>0</v>
      </c>
      <c r="X137" s="297" t="e">
        <f t="shared" si="37"/>
        <v>#DIV/0!</v>
      </c>
      <c r="Y137" s="292">
        <f t="shared" si="36"/>
        <v>0</v>
      </c>
    </row>
    <row r="138" spans="1:25" customFormat="1" ht="25.5" hidden="1">
      <c r="A138" s="201"/>
      <c r="B138" s="279" t="s">
        <v>119</v>
      </c>
      <c r="C138" s="212" t="s">
        <v>62</v>
      </c>
      <c r="D138" s="190" t="s">
        <v>121</v>
      </c>
      <c r="E138" s="214">
        <v>0</v>
      </c>
      <c r="F138" s="193">
        <f t="shared" si="38"/>
        <v>0</v>
      </c>
      <c r="G138" s="193"/>
      <c r="H138" s="198" t="s">
        <v>22</v>
      </c>
      <c r="I138" s="194">
        <f>+'[1]PIND 2025'!O127</f>
        <v>0</v>
      </c>
      <c r="J138" s="285"/>
      <c r="K138" s="200" t="s">
        <v>23</v>
      </c>
      <c r="L138" s="15"/>
      <c r="M138" s="200" t="s">
        <v>23</v>
      </c>
      <c r="N138" s="15"/>
      <c r="O138" s="200" t="s">
        <v>23</v>
      </c>
      <c r="P138" s="292">
        <f t="shared" si="25"/>
        <v>0</v>
      </c>
      <c r="Q138" s="292">
        <v>0</v>
      </c>
      <c r="R138" s="292">
        <f t="shared" si="20"/>
        <v>0</v>
      </c>
      <c r="S138" s="293">
        <f>+'[2]POAI 04 2025 AC'!AN126</f>
        <v>0</v>
      </c>
      <c r="T138" s="293"/>
      <c r="U138" s="293"/>
      <c r="V138" s="294" t="e">
        <f t="shared" si="35"/>
        <v>#DIV/0!</v>
      </c>
      <c r="W138" s="293">
        <v>0</v>
      </c>
      <c r="X138" s="297" t="e">
        <f t="shared" si="37"/>
        <v>#DIV/0!</v>
      </c>
      <c r="Y138" s="292">
        <f t="shared" si="36"/>
        <v>0</v>
      </c>
    </row>
    <row r="139" spans="1:25" customFormat="1" ht="25.5" hidden="1">
      <c r="A139" s="201"/>
      <c r="B139" s="279" t="s">
        <v>119</v>
      </c>
      <c r="C139" s="212" t="s">
        <v>63</v>
      </c>
      <c r="D139" s="190" t="s">
        <v>121</v>
      </c>
      <c r="E139" s="214">
        <v>1</v>
      </c>
      <c r="F139" s="193">
        <f t="shared" si="38"/>
        <v>1</v>
      </c>
      <c r="G139" s="193"/>
      <c r="H139" s="198" t="s">
        <v>22</v>
      </c>
      <c r="I139" s="194">
        <f>+'[1]PIND 2025'!O128</f>
        <v>0</v>
      </c>
      <c r="J139" s="285"/>
      <c r="K139" s="200" t="s">
        <v>23</v>
      </c>
      <c r="L139" s="15"/>
      <c r="M139" s="200" t="s">
        <v>23</v>
      </c>
      <c r="N139" s="15"/>
      <c r="O139" s="200" t="s">
        <v>23</v>
      </c>
      <c r="P139" s="292">
        <f t="shared" si="25"/>
        <v>0</v>
      </c>
      <c r="Q139" s="292">
        <v>0</v>
      </c>
      <c r="R139" s="292">
        <f t="shared" ref="R139:R205" si="39">+Q139-P139</f>
        <v>0</v>
      </c>
      <c r="S139" s="293">
        <f>+'[2]POAI 04 2025 AC'!AN127</f>
        <v>0</v>
      </c>
      <c r="T139" s="293"/>
      <c r="U139" s="293"/>
      <c r="V139" s="294" t="e">
        <f t="shared" si="35"/>
        <v>#DIV/0!</v>
      </c>
      <c r="W139" s="293">
        <v>0</v>
      </c>
      <c r="X139" s="297" t="e">
        <f t="shared" si="37"/>
        <v>#DIV/0!</v>
      </c>
      <c r="Y139" s="292">
        <f t="shared" si="36"/>
        <v>0</v>
      </c>
    </row>
    <row r="140" spans="1:25" customFormat="1" ht="51" hidden="1">
      <c r="A140" s="201"/>
      <c r="B140" s="279" t="s">
        <v>119</v>
      </c>
      <c r="C140" s="212" t="s">
        <v>20</v>
      </c>
      <c r="D140" s="190" t="s">
        <v>122</v>
      </c>
      <c r="E140" s="214">
        <v>0</v>
      </c>
      <c r="F140" s="193">
        <f t="shared" si="38"/>
        <v>0</v>
      </c>
      <c r="G140" s="193"/>
      <c r="H140" s="198" t="s">
        <v>22</v>
      </c>
      <c r="I140" s="194">
        <f>+'[1]PIND 2025'!O129</f>
        <v>0</v>
      </c>
      <c r="J140" s="285"/>
      <c r="K140" s="200" t="s">
        <v>23</v>
      </c>
      <c r="L140" s="15"/>
      <c r="M140" s="200" t="s">
        <v>23</v>
      </c>
      <c r="N140" s="15"/>
      <c r="O140" s="200" t="s">
        <v>23</v>
      </c>
      <c r="P140" s="292">
        <f t="shared" si="25"/>
        <v>0</v>
      </c>
      <c r="Q140" s="292">
        <v>0</v>
      </c>
      <c r="R140" s="292">
        <f t="shared" si="39"/>
        <v>0</v>
      </c>
      <c r="S140" s="293">
        <f>+'[2]POAI 04 2025 AC'!AN128</f>
        <v>0</v>
      </c>
      <c r="T140" s="293"/>
      <c r="U140" s="293"/>
      <c r="V140" s="294" t="e">
        <f t="shared" si="35"/>
        <v>#DIV/0!</v>
      </c>
      <c r="W140" s="293">
        <v>0</v>
      </c>
      <c r="X140" s="297" t="e">
        <f t="shared" si="37"/>
        <v>#DIV/0!</v>
      </c>
      <c r="Y140" s="292">
        <f t="shared" si="36"/>
        <v>0</v>
      </c>
    </row>
    <row r="141" spans="1:25" customFormat="1" ht="38.25" hidden="1">
      <c r="A141" s="201"/>
      <c r="B141" s="279" t="s">
        <v>119</v>
      </c>
      <c r="C141" s="212" t="s">
        <v>59</v>
      </c>
      <c r="D141" s="190" t="s">
        <v>123</v>
      </c>
      <c r="E141" s="214">
        <v>2000</v>
      </c>
      <c r="F141" s="193">
        <f t="shared" si="38"/>
        <v>3000</v>
      </c>
      <c r="G141" s="193">
        <v>1000</v>
      </c>
      <c r="H141" s="198" t="s">
        <v>22</v>
      </c>
      <c r="I141" s="194">
        <f>+'[1]PIND 2025'!O130</f>
        <v>248</v>
      </c>
      <c r="J141" s="285">
        <f t="shared" si="29"/>
        <v>0.248</v>
      </c>
      <c r="K141" s="200" t="str">
        <f t="shared" si="33"/>
        <v>BAJO</v>
      </c>
      <c r="L141" s="15">
        <f>+P141/Q141</f>
        <v>0.72499999999999998</v>
      </c>
      <c r="M141" s="200" t="str">
        <f t="shared" si="26"/>
        <v>ALTO</v>
      </c>
      <c r="N141" s="15">
        <f t="shared" si="31"/>
        <v>0.17979999999999999</v>
      </c>
      <c r="O141" s="200" t="str">
        <f t="shared" si="27"/>
        <v>MUY BAJO</v>
      </c>
      <c r="P141" s="292">
        <f t="shared" si="25"/>
        <v>29</v>
      </c>
      <c r="Q141" s="292">
        <v>40</v>
      </c>
      <c r="R141" s="292">
        <f t="shared" si="39"/>
        <v>11</v>
      </c>
      <c r="S141" s="293">
        <f>+'[2]POAI 04 2025 AC'!AN129</f>
        <v>69</v>
      </c>
      <c r="T141" s="293">
        <v>15</v>
      </c>
      <c r="U141" s="293">
        <v>14</v>
      </c>
      <c r="V141" s="294">
        <f t="shared" si="35"/>
        <v>0.42028985507246375</v>
      </c>
      <c r="W141" s="293">
        <v>29</v>
      </c>
      <c r="X141" s="297">
        <f t="shared" si="37"/>
        <v>0.42028985507246375</v>
      </c>
      <c r="Y141" s="292">
        <f t="shared" si="36"/>
        <v>40</v>
      </c>
    </row>
    <row r="142" spans="1:25" customFormat="1" ht="38.25" hidden="1">
      <c r="A142" s="201"/>
      <c r="B142" s="279" t="s">
        <v>119</v>
      </c>
      <c r="C142" s="212" t="s">
        <v>61</v>
      </c>
      <c r="D142" s="190" t="s">
        <v>123</v>
      </c>
      <c r="E142" s="198">
        <v>1922</v>
      </c>
      <c r="F142" s="193">
        <f t="shared" si="38"/>
        <v>2222</v>
      </c>
      <c r="G142" s="193">
        <v>300</v>
      </c>
      <c r="H142" s="215" t="s">
        <v>22</v>
      </c>
      <c r="I142" s="194">
        <f>+'[1]PIND 2025'!O131</f>
        <v>554</v>
      </c>
      <c r="J142" s="285">
        <f t="shared" si="29"/>
        <v>1.8466666666666667</v>
      </c>
      <c r="K142" s="200" t="str">
        <f t="shared" si="33"/>
        <v>MUY ALTO</v>
      </c>
      <c r="L142" s="15">
        <f>+P142/Q142</f>
        <v>0.46666666666666667</v>
      </c>
      <c r="M142" s="200" t="str">
        <f t="shared" si="26"/>
        <v>MEDIO</v>
      </c>
      <c r="N142" s="15">
        <f t="shared" si="31"/>
        <v>0.86177777777777775</v>
      </c>
      <c r="O142" s="200" t="str">
        <f t="shared" si="27"/>
        <v>MUY ALTO</v>
      </c>
      <c r="P142" s="292">
        <f t="shared" si="25"/>
        <v>7</v>
      </c>
      <c r="Q142" s="292">
        <v>15</v>
      </c>
      <c r="R142" s="292">
        <f t="shared" si="39"/>
        <v>8</v>
      </c>
      <c r="S142" s="293">
        <f>+'[2]POAI 04 2025 AC'!AN130</f>
        <v>20</v>
      </c>
      <c r="T142" s="293">
        <v>7</v>
      </c>
      <c r="U142" s="293"/>
      <c r="V142" s="294">
        <f t="shared" si="35"/>
        <v>0.35</v>
      </c>
      <c r="W142" s="293">
        <v>7</v>
      </c>
      <c r="X142" s="297">
        <f t="shared" si="37"/>
        <v>0.35</v>
      </c>
      <c r="Y142" s="292">
        <f t="shared" si="36"/>
        <v>13</v>
      </c>
    </row>
    <row r="143" spans="1:25" customFormat="1" ht="38.25" hidden="1">
      <c r="A143" s="201"/>
      <c r="B143" s="279" t="s">
        <v>119</v>
      </c>
      <c r="C143" s="212" t="s">
        <v>62</v>
      </c>
      <c r="D143" s="190" t="s">
        <v>123</v>
      </c>
      <c r="E143" s="198">
        <v>1612</v>
      </c>
      <c r="F143" s="193">
        <f t="shared" si="38"/>
        <v>1912</v>
      </c>
      <c r="G143" s="193">
        <v>300</v>
      </c>
      <c r="H143" s="215" t="s">
        <v>22</v>
      </c>
      <c r="I143" s="194">
        <f>+'[1]PIND 2025'!O132</f>
        <v>978</v>
      </c>
      <c r="J143" s="285">
        <f t="shared" si="29"/>
        <v>3.26</v>
      </c>
      <c r="K143" s="200" t="str">
        <f t="shared" si="33"/>
        <v>MUY ALTO</v>
      </c>
      <c r="L143" s="15">
        <f>+P143/Q143</f>
        <v>0.46666666666666667</v>
      </c>
      <c r="M143" s="200" t="str">
        <f t="shared" ref="M143:M209" si="40">IF(L143&lt;=20%,"MUY BAJO",IF(AND(L143&gt;20%,L143&lt;=40%),"BAJO",IF(AND(L143&gt;40%,L143&lt;=60%),"MEDIO",IF(AND(L143&gt;60%,L143&lt;=80%),"ALTO","MUY ALTO"))))</f>
        <v>MEDIO</v>
      </c>
      <c r="N143" s="15">
        <f t="shared" si="31"/>
        <v>1.5213333333333332</v>
      </c>
      <c r="O143" s="200" t="str">
        <f t="shared" ref="O143:O209" si="41">IF(N143&lt;=20%,"MUY BAJO",IF(AND(N143&gt;20%,N143&lt;=40%),"BAJO",IF(AND(N143&gt;40%,N143&lt;=60%),"MEDIO",IF(AND(N143&gt;60%,N143&lt;=80%),"ALTO","MUY ALTO"))))</f>
        <v>MUY ALTO</v>
      </c>
      <c r="P143" s="292">
        <f t="shared" ref="P143:P213" si="42">+U143+T143</f>
        <v>7</v>
      </c>
      <c r="Q143" s="292">
        <v>15</v>
      </c>
      <c r="R143" s="292">
        <f t="shared" si="39"/>
        <v>8</v>
      </c>
      <c r="S143" s="293">
        <f>+'[2]POAI 04 2025 AC'!AN131</f>
        <v>20</v>
      </c>
      <c r="T143" s="293">
        <v>7</v>
      </c>
      <c r="U143" s="293"/>
      <c r="V143" s="294">
        <f t="shared" si="35"/>
        <v>0.35</v>
      </c>
      <c r="W143" s="293">
        <v>7</v>
      </c>
      <c r="X143" s="297">
        <f t="shared" si="37"/>
        <v>0.35</v>
      </c>
      <c r="Y143" s="292">
        <f t="shared" si="36"/>
        <v>13</v>
      </c>
    </row>
    <row r="144" spans="1:25" customFormat="1" ht="38.25" hidden="1">
      <c r="A144" s="201"/>
      <c r="B144" s="279" t="s">
        <v>119</v>
      </c>
      <c r="C144" s="212" t="s">
        <v>63</v>
      </c>
      <c r="D144" s="190" t="s">
        <v>123</v>
      </c>
      <c r="E144" s="192">
        <v>1052</v>
      </c>
      <c r="F144" s="216">
        <f t="shared" si="38"/>
        <v>1552</v>
      </c>
      <c r="G144" s="216">
        <v>500</v>
      </c>
      <c r="H144" s="215" t="s">
        <v>22</v>
      </c>
      <c r="I144" s="194">
        <f>+'[1]PIND 2025'!O133</f>
        <v>0</v>
      </c>
      <c r="J144" s="285">
        <f t="shared" ref="J144:J209" si="43">+I144/G144</f>
        <v>0</v>
      </c>
      <c r="K144" s="200" t="str">
        <f t="shared" si="33"/>
        <v>MUY BAJO</v>
      </c>
      <c r="L144" s="15">
        <f>+P144/Q144</f>
        <v>0.52</v>
      </c>
      <c r="M144" s="200" t="str">
        <f t="shared" si="40"/>
        <v>MEDIO</v>
      </c>
      <c r="N144" s="15">
        <f t="shared" ref="N144:N209" si="44">+J144*L144</f>
        <v>0</v>
      </c>
      <c r="O144" s="200" t="str">
        <f t="shared" si="41"/>
        <v>MUY BAJO</v>
      </c>
      <c r="P144" s="292">
        <f t="shared" si="42"/>
        <v>13</v>
      </c>
      <c r="Q144" s="292">
        <v>25</v>
      </c>
      <c r="R144" s="292">
        <f t="shared" si="39"/>
        <v>12</v>
      </c>
      <c r="S144" s="293">
        <f>+'[2]POAI 04 2025 AC'!AN132</f>
        <v>31</v>
      </c>
      <c r="T144" s="293">
        <v>13</v>
      </c>
      <c r="U144" s="293"/>
      <c r="V144" s="294">
        <f t="shared" si="35"/>
        <v>0.41935483870967744</v>
      </c>
      <c r="W144" s="293">
        <v>13</v>
      </c>
      <c r="X144" s="297">
        <f t="shared" si="37"/>
        <v>0.41935483870967744</v>
      </c>
      <c r="Y144" s="292">
        <f t="shared" si="36"/>
        <v>18</v>
      </c>
    </row>
    <row r="145" spans="1:25" customFormat="1" ht="38.25" hidden="1">
      <c r="A145" s="201"/>
      <c r="B145" s="279" t="s">
        <v>119</v>
      </c>
      <c r="C145" s="212" t="s">
        <v>59</v>
      </c>
      <c r="D145" s="190" t="s">
        <v>124</v>
      </c>
      <c r="E145" s="192">
        <v>0</v>
      </c>
      <c r="F145" s="193">
        <f t="shared" si="38"/>
        <v>6</v>
      </c>
      <c r="G145" s="193">
        <v>6</v>
      </c>
      <c r="H145" s="215" t="s">
        <v>22</v>
      </c>
      <c r="I145" s="194">
        <f>+'[1]PIND 2025'!O134</f>
        <v>0</v>
      </c>
      <c r="J145" s="285">
        <f t="shared" si="43"/>
        <v>0</v>
      </c>
      <c r="K145" s="200" t="str">
        <f t="shared" si="33"/>
        <v>MUY BAJO</v>
      </c>
      <c r="L145" s="15"/>
      <c r="M145" s="200" t="s">
        <v>23</v>
      </c>
      <c r="N145" s="15"/>
      <c r="O145" s="200" t="s">
        <v>23</v>
      </c>
      <c r="P145" s="292">
        <f t="shared" si="42"/>
        <v>59</v>
      </c>
      <c r="Q145" s="292">
        <v>0</v>
      </c>
      <c r="R145" s="292">
        <f t="shared" si="39"/>
        <v>-59</v>
      </c>
      <c r="S145" s="293">
        <f>+'[2]POAI 04 2025 AC'!AN133</f>
        <v>114</v>
      </c>
      <c r="T145" s="293">
        <v>59</v>
      </c>
      <c r="U145" s="293"/>
      <c r="V145" s="294">
        <f t="shared" si="35"/>
        <v>0.51754385964912286</v>
      </c>
      <c r="W145" s="293">
        <v>59</v>
      </c>
      <c r="X145" s="297">
        <f t="shared" si="37"/>
        <v>0.51754385964912286</v>
      </c>
      <c r="Y145" s="292">
        <f t="shared" si="36"/>
        <v>55</v>
      </c>
    </row>
    <row r="146" spans="1:25" customFormat="1" ht="38.25" hidden="1">
      <c r="A146" s="201"/>
      <c r="B146" s="279" t="s">
        <v>119</v>
      </c>
      <c r="C146" s="212" t="s">
        <v>61</v>
      </c>
      <c r="D146" s="190" t="s">
        <v>124</v>
      </c>
      <c r="E146" s="192">
        <v>0</v>
      </c>
      <c r="F146" s="193">
        <f t="shared" si="38"/>
        <v>0</v>
      </c>
      <c r="G146" s="193"/>
      <c r="H146" s="215" t="s">
        <v>22</v>
      </c>
      <c r="I146" s="194">
        <f>+'[1]PIND 2025'!O135</f>
        <v>0</v>
      </c>
      <c r="J146" s="285"/>
      <c r="K146" s="200" t="s">
        <v>23</v>
      </c>
      <c r="L146" s="15"/>
      <c r="M146" s="200" t="s">
        <v>23</v>
      </c>
      <c r="N146" s="15"/>
      <c r="O146" s="200" t="s">
        <v>23</v>
      </c>
      <c r="P146" s="292">
        <f t="shared" si="42"/>
        <v>0</v>
      </c>
      <c r="Q146" s="292">
        <v>0</v>
      </c>
      <c r="R146" s="292">
        <f t="shared" si="39"/>
        <v>0</v>
      </c>
      <c r="S146" s="293">
        <f>+'[2]POAI 04 2025 AC'!AN134</f>
        <v>0</v>
      </c>
      <c r="T146" s="293"/>
      <c r="U146" s="293"/>
      <c r="V146" s="294" t="e">
        <f t="shared" si="35"/>
        <v>#DIV/0!</v>
      </c>
      <c r="W146" s="293">
        <v>0</v>
      </c>
      <c r="X146" s="297" t="e">
        <f t="shared" si="37"/>
        <v>#DIV/0!</v>
      </c>
      <c r="Y146" s="292">
        <f t="shared" si="36"/>
        <v>0</v>
      </c>
    </row>
    <row r="147" spans="1:25" customFormat="1" ht="38.25" hidden="1">
      <c r="A147" s="201"/>
      <c r="B147" s="279" t="s">
        <v>119</v>
      </c>
      <c r="C147" s="212" t="s">
        <v>62</v>
      </c>
      <c r="D147" s="190" t="s">
        <v>124</v>
      </c>
      <c r="E147" s="192">
        <v>0</v>
      </c>
      <c r="F147" s="193">
        <f t="shared" si="38"/>
        <v>0</v>
      </c>
      <c r="G147" s="193"/>
      <c r="H147" s="215" t="s">
        <v>22</v>
      </c>
      <c r="I147" s="194">
        <f>+'[1]PIND 2025'!O136</f>
        <v>0</v>
      </c>
      <c r="J147" s="285"/>
      <c r="K147" s="200" t="s">
        <v>23</v>
      </c>
      <c r="L147" s="15"/>
      <c r="M147" s="200" t="s">
        <v>23</v>
      </c>
      <c r="N147" s="15"/>
      <c r="O147" s="200" t="s">
        <v>23</v>
      </c>
      <c r="P147" s="292">
        <f t="shared" si="42"/>
        <v>0</v>
      </c>
      <c r="Q147" s="292">
        <v>0</v>
      </c>
      <c r="R147" s="292">
        <f t="shared" si="39"/>
        <v>0</v>
      </c>
      <c r="S147" s="293">
        <f>+'[2]POAI 04 2025 AC'!AN135</f>
        <v>0</v>
      </c>
      <c r="T147" s="293"/>
      <c r="U147" s="293"/>
      <c r="V147" s="294" t="e">
        <f t="shared" si="35"/>
        <v>#DIV/0!</v>
      </c>
      <c r="W147" s="293">
        <v>0</v>
      </c>
      <c r="X147" s="297" t="e">
        <f t="shared" si="37"/>
        <v>#DIV/0!</v>
      </c>
      <c r="Y147" s="292">
        <f t="shared" si="36"/>
        <v>0</v>
      </c>
    </row>
    <row r="148" spans="1:25" customFormat="1" ht="38.25" hidden="1">
      <c r="A148" s="201"/>
      <c r="B148" s="279" t="s">
        <v>119</v>
      </c>
      <c r="C148" s="212" t="s">
        <v>63</v>
      </c>
      <c r="D148" s="190" t="s">
        <v>124</v>
      </c>
      <c r="E148" s="192">
        <v>0</v>
      </c>
      <c r="F148" s="193">
        <f t="shared" si="38"/>
        <v>0</v>
      </c>
      <c r="G148" s="193"/>
      <c r="H148" s="215" t="s">
        <v>22</v>
      </c>
      <c r="I148" s="194">
        <f>+'[1]PIND 2025'!O137</f>
        <v>0</v>
      </c>
      <c r="J148" s="285"/>
      <c r="K148" s="200" t="s">
        <v>23</v>
      </c>
      <c r="L148" s="15"/>
      <c r="M148" s="200" t="s">
        <v>23</v>
      </c>
      <c r="N148" s="15"/>
      <c r="O148" s="200" t="s">
        <v>23</v>
      </c>
      <c r="P148" s="292">
        <f t="shared" si="42"/>
        <v>0</v>
      </c>
      <c r="Q148" s="292">
        <v>0</v>
      </c>
      <c r="R148" s="292">
        <f t="shared" si="39"/>
        <v>0</v>
      </c>
      <c r="S148" s="293">
        <f>+'[2]POAI 04 2025 AC'!AN136</f>
        <v>0</v>
      </c>
      <c r="T148" s="293"/>
      <c r="U148" s="293"/>
      <c r="V148" s="294" t="e">
        <f t="shared" si="35"/>
        <v>#DIV/0!</v>
      </c>
      <c r="W148" s="293">
        <v>0</v>
      </c>
      <c r="X148" s="297" t="e">
        <f t="shared" si="37"/>
        <v>#DIV/0!</v>
      </c>
      <c r="Y148" s="292">
        <f t="shared" si="36"/>
        <v>0</v>
      </c>
    </row>
    <row r="149" spans="1:25" customFormat="1" ht="25.5">
      <c r="A149" s="201"/>
      <c r="B149" s="279" t="s">
        <v>125</v>
      </c>
      <c r="C149" s="212"/>
      <c r="D149" s="190"/>
      <c r="E149" s="214"/>
      <c r="F149" s="193"/>
      <c r="G149" s="193"/>
      <c r="H149" s="198"/>
      <c r="I149" s="193"/>
      <c r="J149" s="285">
        <f>AVERAGE(J122:J148)</f>
        <v>0.39031111111111111</v>
      </c>
      <c r="K149" s="200" t="str">
        <f t="shared" si="33"/>
        <v>BAJO</v>
      </c>
      <c r="L149" s="285">
        <f>AVERAGE(L122:L148)</f>
        <v>0.54458333333333331</v>
      </c>
      <c r="M149" s="200" t="str">
        <f t="shared" ref="M149" si="45">IF(L149&lt;=20%,"MUY BAJO",IF(AND(L149&gt;20%,L149&lt;=40%),"BAJO",IF(AND(L149&gt;40%,L149&lt;=60%),"MEDIO",IF(AND(L149&gt;60%,L149&lt;=80%),"ALTO","MUY ALTO"))))</f>
        <v>MEDIO</v>
      </c>
      <c r="N149" s="285">
        <f>AVERAGE(N122:N148)</f>
        <v>0.64072777777777778</v>
      </c>
      <c r="O149" s="200" t="str">
        <f t="shared" ref="O149" si="46">IF(N149&lt;=20%,"MUY BAJO",IF(AND(N149&gt;20%,N149&lt;=40%),"BAJO",IF(AND(N149&gt;40%,N149&lt;=60%),"MEDIO",IF(AND(N149&gt;60%,N149&lt;=80%),"ALTO","MUY ALTO"))))</f>
        <v>ALTO</v>
      </c>
      <c r="P149" s="292">
        <f>SUM(P122:P148)</f>
        <v>123</v>
      </c>
      <c r="Q149" s="292">
        <f t="shared" ref="Q149:S149" si="47">SUM(Q122:Q148)</f>
        <v>95</v>
      </c>
      <c r="R149" s="292">
        <f t="shared" si="47"/>
        <v>-28</v>
      </c>
      <c r="S149" s="293">
        <f t="shared" si="47"/>
        <v>313</v>
      </c>
      <c r="T149" s="293">
        <f>SUM(T122:T148)</f>
        <v>101</v>
      </c>
      <c r="U149" s="293">
        <f>SUM(U122:U148)</f>
        <v>22</v>
      </c>
      <c r="V149" s="294">
        <f t="shared" si="35"/>
        <v>0.39297124600638977</v>
      </c>
      <c r="W149" s="293">
        <v>123</v>
      </c>
      <c r="X149" s="297">
        <f t="shared" si="37"/>
        <v>0.39297124600638977</v>
      </c>
      <c r="Y149" s="292">
        <f t="shared" si="36"/>
        <v>190</v>
      </c>
    </row>
    <row r="150" spans="1:25" customFormat="1" ht="38.25" hidden="1">
      <c r="A150" s="201"/>
      <c r="B150" s="279" t="s">
        <v>126</v>
      </c>
      <c r="C150" s="212" t="s">
        <v>20</v>
      </c>
      <c r="D150" s="190" t="s">
        <v>127</v>
      </c>
      <c r="E150" s="192">
        <v>0</v>
      </c>
      <c r="F150" s="193">
        <f t="shared" si="38"/>
        <v>1</v>
      </c>
      <c r="G150" s="193">
        <v>1</v>
      </c>
      <c r="H150" s="215" t="s">
        <v>41</v>
      </c>
      <c r="I150" s="194">
        <f>+'[1]PIND 2025'!O138</f>
        <v>0</v>
      </c>
      <c r="J150" s="285">
        <f t="shared" si="43"/>
        <v>0</v>
      </c>
      <c r="K150" s="200" t="str">
        <f t="shared" si="33"/>
        <v>MUY BAJO</v>
      </c>
      <c r="L150" s="15"/>
      <c r="M150" s="200" t="s">
        <v>23</v>
      </c>
      <c r="N150" s="15"/>
      <c r="O150" s="200" t="s">
        <v>23</v>
      </c>
      <c r="P150" s="292">
        <f t="shared" si="42"/>
        <v>0</v>
      </c>
      <c r="Q150" s="292">
        <v>0</v>
      </c>
      <c r="R150" s="292">
        <f t="shared" si="39"/>
        <v>0</v>
      </c>
      <c r="S150" s="293">
        <f>+'[2]POAI 04 2025 AC'!AN137</f>
        <v>0</v>
      </c>
      <c r="T150" s="293"/>
      <c r="U150" s="293"/>
      <c r="V150" s="294" t="e">
        <f t="shared" si="35"/>
        <v>#DIV/0!</v>
      </c>
      <c r="W150" s="293">
        <v>0</v>
      </c>
      <c r="X150" s="297" t="e">
        <f t="shared" si="37"/>
        <v>#DIV/0!</v>
      </c>
      <c r="Y150" s="292">
        <f t="shared" si="36"/>
        <v>0</v>
      </c>
    </row>
    <row r="151" spans="1:25" customFormat="1" ht="25.5" hidden="1">
      <c r="A151" s="201"/>
      <c r="B151" s="279" t="s">
        <v>128</v>
      </c>
      <c r="C151" s="212" t="s">
        <v>20</v>
      </c>
      <c r="D151" s="190" t="s">
        <v>129</v>
      </c>
      <c r="E151" s="192">
        <v>0</v>
      </c>
      <c r="F151" s="193">
        <f t="shared" si="38"/>
        <v>2</v>
      </c>
      <c r="G151" s="193">
        <v>2</v>
      </c>
      <c r="H151" s="215" t="s">
        <v>22</v>
      </c>
      <c r="I151" s="194">
        <f>+'[1]PIND 2025'!O139</f>
        <v>0</v>
      </c>
      <c r="J151" s="285">
        <f t="shared" si="43"/>
        <v>0</v>
      </c>
      <c r="K151" s="200" t="str">
        <f t="shared" si="33"/>
        <v>MUY BAJO</v>
      </c>
      <c r="L151" s="15"/>
      <c r="M151" s="200" t="s">
        <v>23</v>
      </c>
      <c r="N151" s="15"/>
      <c r="O151" s="200" t="s">
        <v>23</v>
      </c>
      <c r="P151" s="292">
        <f t="shared" si="42"/>
        <v>0</v>
      </c>
      <c r="Q151" s="292">
        <v>0</v>
      </c>
      <c r="R151" s="292">
        <f t="shared" si="39"/>
        <v>0</v>
      </c>
      <c r="S151" s="293">
        <f>+'[2]POAI 04 2025 AC'!AN138</f>
        <v>0</v>
      </c>
      <c r="T151" s="293"/>
      <c r="U151" s="293"/>
      <c r="V151" s="294" t="e">
        <f t="shared" si="35"/>
        <v>#DIV/0!</v>
      </c>
      <c r="W151" s="293">
        <v>0</v>
      </c>
      <c r="X151" s="297" t="e">
        <f t="shared" si="37"/>
        <v>#DIV/0!</v>
      </c>
      <c r="Y151" s="292">
        <f t="shared" si="36"/>
        <v>0</v>
      </c>
    </row>
    <row r="152" spans="1:25" customFormat="1" ht="25.5">
      <c r="A152" s="201"/>
      <c r="B152" s="279" t="s">
        <v>130</v>
      </c>
      <c r="C152" s="212"/>
      <c r="D152" s="190"/>
      <c r="E152" s="214"/>
      <c r="F152" s="193"/>
      <c r="G152" s="193"/>
      <c r="H152" s="198"/>
      <c r="I152" s="193"/>
      <c r="J152" s="285">
        <f>AVERAGE(J150:J151)</f>
        <v>0</v>
      </c>
      <c r="K152" s="200" t="str">
        <f t="shared" si="33"/>
        <v>MUY BAJO</v>
      </c>
      <c r="L152" s="15" t="s">
        <v>23</v>
      </c>
      <c r="M152" s="15" t="s">
        <v>23</v>
      </c>
      <c r="N152" s="15" t="s">
        <v>23</v>
      </c>
      <c r="O152" s="15" t="s">
        <v>23</v>
      </c>
      <c r="P152" s="292">
        <f>SUM(P150:P151)</f>
        <v>0</v>
      </c>
      <c r="Q152" s="292">
        <f t="shared" ref="Q152:S152" si="48">SUM(Q150:Q151)</f>
        <v>0</v>
      </c>
      <c r="R152" s="292">
        <f t="shared" si="48"/>
        <v>0</v>
      </c>
      <c r="S152" s="293">
        <f t="shared" si="48"/>
        <v>0</v>
      </c>
      <c r="T152" s="293">
        <f>SUM(T150:T151)</f>
        <v>0</v>
      </c>
      <c r="U152" s="293">
        <f>SUM(U150:U151)</f>
        <v>0</v>
      </c>
      <c r="V152" s="294" t="e">
        <f t="shared" si="35"/>
        <v>#DIV/0!</v>
      </c>
      <c r="W152" s="293">
        <v>0</v>
      </c>
      <c r="X152" s="297" t="e">
        <f t="shared" si="37"/>
        <v>#DIV/0!</v>
      </c>
      <c r="Y152" s="292">
        <f t="shared" si="36"/>
        <v>0</v>
      </c>
    </row>
    <row r="153" spans="1:25" customFormat="1" ht="38.25" hidden="1">
      <c r="A153" s="201"/>
      <c r="B153" s="279" t="s">
        <v>131</v>
      </c>
      <c r="C153" s="212" t="s">
        <v>20</v>
      </c>
      <c r="D153" s="190" t="s">
        <v>132</v>
      </c>
      <c r="E153" s="217">
        <v>0.7</v>
      </c>
      <c r="F153" s="218">
        <f t="shared" si="38"/>
        <v>1</v>
      </c>
      <c r="G153" s="218">
        <v>0.3</v>
      </c>
      <c r="H153" s="215" t="s">
        <v>41</v>
      </c>
      <c r="I153" s="194">
        <f>+'[1]PIND 2025'!O140</f>
        <v>0</v>
      </c>
      <c r="J153" s="285">
        <f t="shared" si="43"/>
        <v>0</v>
      </c>
      <c r="K153" s="200" t="str">
        <f t="shared" si="33"/>
        <v>MUY BAJO</v>
      </c>
      <c r="L153" s="15"/>
      <c r="M153" s="200" t="s">
        <v>23</v>
      </c>
      <c r="N153" s="15"/>
      <c r="O153" s="200" t="s">
        <v>23</v>
      </c>
      <c r="P153" s="292">
        <f t="shared" si="42"/>
        <v>0</v>
      </c>
      <c r="Q153" s="292">
        <v>0</v>
      </c>
      <c r="R153" s="292">
        <f t="shared" si="39"/>
        <v>0</v>
      </c>
      <c r="S153" s="293">
        <f>+'[2]POAI 04 2025 AC'!AN139</f>
        <v>0</v>
      </c>
      <c r="T153" s="293"/>
      <c r="U153" s="293"/>
      <c r="V153" s="294" t="e">
        <f t="shared" si="35"/>
        <v>#DIV/0!</v>
      </c>
      <c r="W153" s="293">
        <v>0</v>
      </c>
      <c r="X153" s="297" t="e">
        <f t="shared" si="37"/>
        <v>#DIV/0!</v>
      </c>
      <c r="Y153" s="292">
        <f t="shared" si="36"/>
        <v>0</v>
      </c>
    </row>
    <row r="154" spans="1:25" customFormat="1" ht="63.75" hidden="1">
      <c r="A154" s="201"/>
      <c r="B154" s="279" t="s">
        <v>131</v>
      </c>
      <c r="C154" s="212" t="s">
        <v>20</v>
      </c>
      <c r="D154" s="190" t="s">
        <v>133</v>
      </c>
      <c r="E154" s="192">
        <v>43</v>
      </c>
      <c r="F154" s="193">
        <f t="shared" si="38"/>
        <v>43</v>
      </c>
      <c r="G154" s="193"/>
      <c r="H154" s="215" t="s">
        <v>41</v>
      </c>
      <c r="I154" s="194">
        <f>+'[1]PIND 2025'!O141</f>
        <v>1</v>
      </c>
      <c r="J154" s="285"/>
      <c r="K154" s="200" t="s">
        <v>23</v>
      </c>
      <c r="L154" s="15"/>
      <c r="M154" s="200" t="s">
        <v>23</v>
      </c>
      <c r="N154" s="15"/>
      <c r="O154" s="200" t="s">
        <v>23</v>
      </c>
      <c r="P154" s="292">
        <f t="shared" si="42"/>
        <v>0</v>
      </c>
      <c r="Q154" s="292">
        <v>0</v>
      </c>
      <c r="R154" s="292">
        <f t="shared" si="39"/>
        <v>0</v>
      </c>
      <c r="S154" s="293">
        <f>+'[2]POAI 04 2025 AC'!AN140</f>
        <v>0</v>
      </c>
      <c r="T154" s="293"/>
      <c r="U154" s="293"/>
      <c r="V154" s="294" t="e">
        <f t="shared" si="35"/>
        <v>#DIV/0!</v>
      </c>
      <c r="W154" s="293">
        <v>0</v>
      </c>
      <c r="X154" s="297" t="e">
        <f t="shared" si="37"/>
        <v>#DIV/0!</v>
      </c>
      <c r="Y154" s="292">
        <f t="shared" si="36"/>
        <v>0</v>
      </c>
    </row>
    <row r="155" spans="1:25" customFormat="1" ht="63.75" hidden="1">
      <c r="A155" s="201"/>
      <c r="B155" s="279" t="s">
        <v>131</v>
      </c>
      <c r="C155" s="212" t="s">
        <v>20</v>
      </c>
      <c r="D155" s="190" t="s">
        <v>134</v>
      </c>
      <c r="E155" s="192">
        <v>19</v>
      </c>
      <c r="F155" s="193">
        <f t="shared" si="38"/>
        <v>21</v>
      </c>
      <c r="G155" s="193">
        <v>2</v>
      </c>
      <c r="H155" s="215" t="s">
        <v>22</v>
      </c>
      <c r="I155" s="194">
        <f>+'[1]PIND 2025'!O142</f>
        <v>0</v>
      </c>
      <c r="J155" s="285">
        <f t="shared" si="43"/>
        <v>0</v>
      </c>
      <c r="K155" s="200" t="str">
        <f t="shared" si="33"/>
        <v>MUY BAJO</v>
      </c>
      <c r="L155" s="15"/>
      <c r="M155" s="200" t="s">
        <v>23</v>
      </c>
      <c r="N155" s="15"/>
      <c r="O155" s="200" t="s">
        <v>23</v>
      </c>
      <c r="P155" s="292">
        <f t="shared" si="42"/>
        <v>0</v>
      </c>
      <c r="Q155" s="292">
        <v>0</v>
      </c>
      <c r="R155" s="292">
        <f t="shared" si="39"/>
        <v>0</v>
      </c>
      <c r="S155" s="293">
        <f>+'[2]POAI 04 2025 AC'!AN141</f>
        <v>0</v>
      </c>
      <c r="T155" s="293"/>
      <c r="U155" s="293"/>
      <c r="V155" s="294" t="e">
        <f t="shared" si="35"/>
        <v>#DIV/0!</v>
      </c>
      <c r="W155" s="293">
        <v>0</v>
      </c>
      <c r="X155" s="297" t="e">
        <f t="shared" si="37"/>
        <v>#DIV/0!</v>
      </c>
      <c r="Y155" s="292">
        <f t="shared" si="36"/>
        <v>0</v>
      </c>
    </row>
    <row r="156" spans="1:25" customFormat="1" ht="76.5" hidden="1">
      <c r="A156" s="201"/>
      <c r="B156" s="279" t="s">
        <v>131</v>
      </c>
      <c r="C156" s="212" t="s">
        <v>20</v>
      </c>
      <c r="D156" s="190" t="s">
        <v>135</v>
      </c>
      <c r="E156" s="192">
        <v>1</v>
      </c>
      <c r="F156" s="193">
        <f t="shared" si="38"/>
        <v>2</v>
      </c>
      <c r="G156" s="193">
        <v>1</v>
      </c>
      <c r="H156" s="215" t="s">
        <v>41</v>
      </c>
      <c r="I156" s="194">
        <f>+'[1]PIND 2025'!O143</f>
        <v>0</v>
      </c>
      <c r="J156" s="285">
        <f t="shared" si="43"/>
        <v>0</v>
      </c>
      <c r="K156" s="200" t="str">
        <f t="shared" si="33"/>
        <v>MUY BAJO</v>
      </c>
      <c r="L156" s="15"/>
      <c r="M156" s="200" t="s">
        <v>23</v>
      </c>
      <c r="N156" s="15"/>
      <c r="O156" s="200" t="s">
        <v>23</v>
      </c>
      <c r="P156" s="292">
        <f t="shared" si="42"/>
        <v>0</v>
      </c>
      <c r="Q156" s="292">
        <v>0</v>
      </c>
      <c r="R156" s="292">
        <f t="shared" si="39"/>
        <v>0</v>
      </c>
      <c r="S156" s="293">
        <f>+'[2]POAI 04 2025 AC'!AN142</f>
        <v>0</v>
      </c>
      <c r="T156" s="293"/>
      <c r="U156" s="293"/>
      <c r="V156" s="294" t="e">
        <f t="shared" si="35"/>
        <v>#DIV/0!</v>
      </c>
      <c r="W156" s="293">
        <v>0</v>
      </c>
      <c r="X156" s="297" t="e">
        <f t="shared" si="37"/>
        <v>#DIV/0!</v>
      </c>
      <c r="Y156" s="292">
        <f t="shared" si="36"/>
        <v>0</v>
      </c>
    </row>
    <row r="157" spans="1:25" customFormat="1" ht="51" hidden="1">
      <c r="A157" s="201"/>
      <c r="B157" s="279" t="s">
        <v>136</v>
      </c>
      <c r="C157" s="212" t="s">
        <v>20</v>
      </c>
      <c r="D157" s="190" t="s">
        <v>137</v>
      </c>
      <c r="E157" s="192">
        <v>19</v>
      </c>
      <c r="F157" s="193">
        <f t="shared" si="38"/>
        <v>21</v>
      </c>
      <c r="G157" s="193">
        <v>2</v>
      </c>
      <c r="H157" s="215" t="s">
        <v>72</v>
      </c>
      <c r="I157" s="194">
        <f>+'[1]PIND 2025'!O144</f>
        <v>1</v>
      </c>
      <c r="J157" s="285">
        <f t="shared" si="43"/>
        <v>0.5</v>
      </c>
      <c r="K157" s="200" t="str">
        <f t="shared" si="33"/>
        <v>MEDIO</v>
      </c>
      <c r="L157" s="15">
        <f>+P157/Q157</f>
        <v>0.68947368421052635</v>
      </c>
      <c r="M157" s="200" t="str">
        <f t="shared" si="40"/>
        <v>ALTO</v>
      </c>
      <c r="N157" s="15">
        <f t="shared" si="44"/>
        <v>0.34473684210526317</v>
      </c>
      <c r="O157" s="200" t="str">
        <f t="shared" si="41"/>
        <v>BAJO</v>
      </c>
      <c r="P157" s="292">
        <f t="shared" si="42"/>
        <v>262</v>
      </c>
      <c r="Q157" s="292">
        <v>380</v>
      </c>
      <c r="R157" s="292">
        <f t="shared" si="39"/>
        <v>118</v>
      </c>
      <c r="S157" s="293">
        <f>+'[2]POAI 04 2025 AC'!AN143</f>
        <v>423</v>
      </c>
      <c r="T157" s="293">
        <v>36</v>
      </c>
      <c r="U157" s="293">
        <v>226</v>
      </c>
      <c r="V157" s="294">
        <f t="shared" si="35"/>
        <v>0.61938534278959811</v>
      </c>
      <c r="W157" s="293">
        <v>262</v>
      </c>
      <c r="X157" s="297">
        <f t="shared" si="37"/>
        <v>0.61938534278959811</v>
      </c>
      <c r="Y157" s="292">
        <f t="shared" si="36"/>
        <v>161</v>
      </c>
    </row>
    <row r="158" spans="1:25" customFormat="1" ht="63.75" hidden="1">
      <c r="A158" s="201"/>
      <c r="B158" s="279" t="s">
        <v>138</v>
      </c>
      <c r="C158" s="212" t="s">
        <v>20</v>
      </c>
      <c r="D158" s="190" t="s">
        <v>139</v>
      </c>
      <c r="E158" s="192">
        <v>1</v>
      </c>
      <c r="F158" s="193">
        <f t="shared" si="38"/>
        <v>2</v>
      </c>
      <c r="G158" s="193">
        <v>1</v>
      </c>
      <c r="H158" s="215" t="s">
        <v>22</v>
      </c>
      <c r="I158" s="194">
        <f>+'[1]PIND 2025'!O145</f>
        <v>0</v>
      </c>
      <c r="J158" s="285">
        <f t="shared" si="43"/>
        <v>0</v>
      </c>
      <c r="K158" s="200" t="str">
        <f t="shared" si="33"/>
        <v>MUY BAJO</v>
      </c>
      <c r="L158" s="15"/>
      <c r="M158" s="200" t="s">
        <v>23</v>
      </c>
      <c r="N158" s="15"/>
      <c r="O158" s="200" t="s">
        <v>23</v>
      </c>
      <c r="P158" s="292">
        <f t="shared" si="42"/>
        <v>2</v>
      </c>
      <c r="Q158" s="292">
        <v>0</v>
      </c>
      <c r="R158" s="292">
        <f t="shared" si="39"/>
        <v>-2</v>
      </c>
      <c r="S158" s="293">
        <f>+'[2]POAI 04 2025 AC'!AN144</f>
        <v>40</v>
      </c>
      <c r="T158" s="293">
        <v>2</v>
      </c>
      <c r="U158" s="293"/>
      <c r="V158" s="294">
        <f t="shared" si="35"/>
        <v>0.05</v>
      </c>
      <c r="W158" s="293">
        <v>2</v>
      </c>
      <c r="X158" s="297">
        <f t="shared" si="37"/>
        <v>0.05</v>
      </c>
      <c r="Y158" s="292">
        <f t="shared" si="36"/>
        <v>38</v>
      </c>
    </row>
    <row r="159" spans="1:25" customFormat="1" ht="38.25" hidden="1">
      <c r="A159" s="201"/>
      <c r="B159" s="279" t="s">
        <v>140</v>
      </c>
      <c r="C159" s="212" t="s">
        <v>20</v>
      </c>
      <c r="D159" s="190" t="s">
        <v>141</v>
      </c>
      <c r="E159" s="192">
        <v>21</v>
      </c>
      <c r="F159" s="193">
        <f t="shared" si="38"/>
        <v>24</v>
      </c>
      <c r="G159" s="193">
        <v>3</v>
      </c>
      <c r="H159" s="215" t="s">
        <v>22</v>
      </c>
      <c r="I159" s="194">
        <f>+'[1]PIND 2025'!O146</f>
        <v>0</v>
      </c>
      <c r="J159" s="285">
        <f t="shared" si="43"/>
        <v>0</v>
      </c>
      <c r="K159" s="200" t="str">
        <f t="shared" si="33"/>
        <v>MUY BAJO</v>
      </c>
      <c r="L159" s="15"/>
      <c r="M159" s="200" t="s">
        <v>23</v>
      </c>
      <c r="N159" s="15"/>
      <c r="O159" s="200" t="s">
        <v>23</v>
      </c>
      <c r="P159" s="292">
        <f t="shared" si="42"/>
        <v>0</v>
      </c>
      <c r="Q159" s="292">
        <v>0</v>
      </c>
      <c r="R159" s="292">
        <f t="shared" si="39"/>
        <v>0</v>
      </c>
      <c r="S159" s="293">
        <f>+'[2]POAI 04 2025 AC'!AN145</f>
        <v>0</v>
      </c>
      <c r="T159" s="293"/>
      <c r="U159" s="293"/>
      <c r="V159" s="294" t="e">
        <f t="shared" si="35"/>
        <v>#DIV/0!</v>
      </c>
      <c r="W159" s="293">
        <v>0</v>
      </c>
      <c r="X159" s="297" t="e">
        <f t="shared" si="37"/>
        <v>#DIV/0!</v>
      </c>
      <c r="Y159" s="292">
        <f t="shared" si="36"/>
        <v>0</v>
      </c>
    </row>
    <row r="160" spans="1:25" customFormat="1" ht="25.5">
      <c r="A160" s="201"/>
      <c r="B160" s="279" t="s">
        <v>142</v>
      </c>
      <c r="C160" s="212"/>
      <c r="D160" s="190"/>
      <c r="E160" s="214"/>
      <c r="F160" s="193"/>
      <c r="G160" s="193"/>
      <c r="H160" s="198"/>
      <c r="I160" s="193"/>
      <c r="J160" s="285">
        <f>AVERAGE(J153:J159)</f>
        <v>8.3333333333333329E-2</v>
      </c>
      <c r="K160" s="200" t="str">
        <f t="shared" si="33"/>
        <v>MUY BAJO</v>
      </c>
      <c r="L160" s="285">
        <f>AVERAGE(L153:L159)</f>
        <v>0.68947368421052635</v>
      </c>
      <c r="M160" s="200" t="str">
        <f t="shared" ref="M160:M161" si="49">IF(L160&lt;=20%,"MUY BAJO",IF(AND(L160&gt;20%,L160&lt;=40%),"BAJO",IF(AND(L160&gt;40%,L160&lt;=60%),"MEDIO",IF(AND(L160&gt;60%,L160&lt;=80%),"ALTO","MUY ALTO"))))</f>
        <v>ALTO</v>
      </c>
      <c r="N160" s="285">
        <f>AVERAGE(N153:N159)</f>
        <v>0.34473684210526317</v>
      </c>
      <c r="O160" s="200" t="str">
        <f t="shared" ref="O160:O161" si="50">IF(N160&lt;=20%,"MUY BAJO",IF(AND(N160&gt;20%,N160&lt;=40%),"BAJO",IF(AND(N160&gt;40%,N160&lt;=60%),"MEDIO",IF(AND(N160&gt;60%,N160&lt;=80%),"ALTO","MUY ALTO"))))</f>
        <v>BAJO</v>
      </c>
      <c r="P160" s="292">
        <f>SUM(P153:P159)</f>
        <v>264</v>
      </c>
      <c r="Q160" s="292">
        <f t="shared" ref="Q160:S160" si="51">SUM(Q153:Q159)</f>
        <v>380</v>
      </c>
      <c r="R160" s="292">
        <f t="shared" si="51"/>
        <v>116</v>
      </c>
      <c r="S160" s="293">
        <f t="shared" si="51"/>
        <v>463</v>
      </c>
      <c r="T160" s="293">
        <f>SUM(T153:T159)</f>
        <v>38</v>
      </c>
      <c r="U160" s="293">
        <f>SUM(U153:U159)</f>
        <v>226</v>
      </c>
      <c r="V160" s="294">
        <f t="shared" si="35"/>
        <v>0.57019438444924408</v>
      </c>
      <c r="W160" s="293">
        <v>264</v>
      </c>
      <c r="X160" s="297">
        <f t="shared" si="37"/>
        <v>0.57019438444924408</v>
      </c>
      <c r="Y160" s="292">
        <f t="shared" si="36"/>
        <v>199</v>
      </c>
    </row>
    <row r="161" spans="1:25" customFormat="1" ht="25.5">
      <c r="A161" s="31"/>
      <c r="B161" s="32" t="s">
        <v>143</v>
      </c>
      <c r="C161" s="81"/>
      <c r="D161" s="33"/>
      <c r="E161" s="82"/>
      <c r="F161" s="83"/>
      <c r="G161" s="83"/>
      <c r="H161" s="84"/>
      <c r="I161" s="83"/>
      <c r="J161" s="122">
        <f>AVERAGE(J160,J152,J149,J121,J103,J79)</f>
        <v>0.36245989079399615</v>
      </c>
      <c r="K161" s="46" t="str">
        <f t="shared" si="33"/>
        <v>BAJO</v>
      </c>
      <c r="L161" s="38">
        <f>AVERAGE(L160,L152,L149,L121,L103,L79)</f>
        <v>0.42373982840767371</v>
      </c>
      <c r="M161" s="200" t="str">
        <f t="shared" si="49"/>
        <v>MEDIO</v>
      </c>
      <c r="N161" s="38">
        <f>AVERAGE(N160,N152,N149,N121,N103,N79)</f>
        <v>0.25149975163864524</v>
      </c>
      <c r="O161" s="200" t="str">
        <f t="shared" si="50"/>
        <v>BAJO</v>
      </c>
      <c r="P161" s="40">
        <f>+P160+P152+P149+P121+P103+P79</f>
        <v>1052</v>
      </c>
      <c r="Q161" s="40">
        <f t="shared" ref="Q161:S161" si="52">+Q160+Q152+Q149+Q121+Q103+Q79</f>
        <v>6653.5</v>
      </c>
      <c r="R161" s="40">
        <f t="shared" si="52"/>
        <v>5601.5</v>
      </c>
      <c r="S161" s="261">
        <f t="shared" si="52"/>
        <v>2693</v>
      </c>
      <c r="T161" s="261">
        <f>+T160+T152+T149+T121+T103+T79</f>
        <v>701</v>
      </c>
      <c r="U161" s="261">
        <f>+U160+U152+U149+U121+U103+U79</f>
        <v>351</v>
      </c>
      <c r="V161" s="264">
        <f t="shared" si="35"/>
        <v>0.39064240623839586</v>
      </c>
      <c r="W161" s="261">
        <v>1052</v>
      </c>
      <c r="X161" s="252">
        <f t="shared" si="37"/>
        <v>0.39064240623839586</v>
      </c>
      <c r="Y161" s="40">
        <f t="shared" si="36"/>
        <v>1641</v>
      </c>
    </row>
    <row r="162" spans="1:25" customFormat="1" ht="25.5" hidden="1" customHeight="1">
      <c r="A162" s="187" t="s">
        <v>144</v>
      </c>
      <c r="B162" s="8" t="s">
        <v>145</v>
      </c>
      <c r="C162" s="47" t="s">
        <v>20</v>
      </c>
      <c r="D162" s="9" t="s">
        <v>146</v>
      </c>
      <c r="E162" s="12">
        <v>0</v>
      </c>
      <c r="F162" s="28">
        <f t="shared" si="38"/>
        <v>2</v>
      </c>
      <c r="G162" s="28">
        <v>2</v>
      </c>
      <c r="H162" s="12" t="s">
        <v>22</v>
      </c>
      <c r="I162" s="29">
        <f>+'[1]PIND 2025'!O147</f>
        <v>0</v>
      </c>
      <c r="J162" s="11">
        <f t="shared" si="43"/>
        <v>0</v>
      </c>
      <c r="K162" s="14" t="str">
        <f t="shared" si="33"/>
        <v>MUY BAJO</v>
      </c>
      <c r="L162" s="15">
        <f>+P162/Q162</f>
        <v>0</v>
      </c>
      <c r="M162" s="14" t="str">
        <f t="shared" si="40"/>
        <v>MUY BAJO</v>
      </c>
      <c r="N162" s="15">
        <f t="shared" si="44"/>
        <v>0</v>
      </c>
      <c r="O162" s="14" t="str">
        <f t="shared" si="41"/>
        <v>MUY BAJO</v>
      </c>
      <c r="P162" s="16">
        <f t="shared" si="42"/>
        <v>0</v>
      </c>
      <c r="Q162" s="16">
        <v>20</v>
      </c>
      <c r="R162" s="16">
        <f t="shared" si="39"/>
        <v>20</v>
      </c>
      <c r="S162" s="262">
        <f>+'[2]POAI 04 2025 AC'!AN146</f>
        <v>0</v>
      </c>
      <c r="T162" s="262"/>
      <c r="U162" s="262"/>
      <c r="V162" s="264" t="e">
        <f t="shared" si="35"/>
        <v>#DIV/0!</v>
      </c>
      <c r="W162" s="262">
        <v>0</v>
      </c>
      <c r="X162" s="253" t="e">
        <f t="shared" si="37"/>
        <v>#DIV/0!</v>
      </c>
      <c r="Y162" s="16">
        <f t="shared" si="36"/>
        <v>0</v>
      </c>
    </row>
    <row r="163" spans="1:25" customFormat="1" ht="51" hidden="1">
      <c r="A163" s="188"/>
      <c r="B163" s="8" t="s">
        <v>147</v>
      </c>
      <c r="C163" s="47" t="s">
        <v>20</v>
      </c>
      <c r="D163" s="9" t="s">
        <v>148</v>
      </c>
      <c r="E163" s="12">
        <v>0</v>
      </c>
      <c r="F163" s="28">
        <f t="shared" si="38"/>
        <v>110</v>
      </c>
      <c r="G163" s="28">
        <v>110</v>
      </c>
      <c r="H163" s="12" t="s">
        <v>22</v>
      </c>
      <c r="I163" s="29">
        <f>+'[1]PIND 2025'!O148</f>
        <v>80</v>
      </c>
      <c r="J163" s="11">
        <f t="shared" si="43"/>
        <v>0.72727272727272729</v>
      </c>
      <c r="K163" s="14" t="str">
        <f t="shared" si="33"/>
        <v>ALTO</v>
      </c>
      <c r="L163" s="15">
        <f>+P163/Q163</f>
        <v>0</v>
      </c>
      <c r="M163" s="14" t="str">
        <f t="shared" si="40"/>
        <v>MUY BAJO</v>
      </c>
      <c r="N163" s="15">
        <f t="shared" si="44"/>
        <v>0</v>
      </c>
      <c r="O163" s="14" t="str">
        <f t="shared" si="41"/>
        <v>MUY BAJO</v>
      </c>
      <c r="P163" s="16">
        <f t="shared" si="42"/>
        <v>0</v>
      </c>
      <c r="Q163" s="16">
        <v>20</v>
      </c>
      <c r="R163" s="16">
        <f t="shared" si="39"/>
        <v>20</v>
      </c>
      <c r="S163" s="262">
        <f>+'[2]POAI 04 2025 AC'!AN147</f>
        <v>0</v>
      </c>
      <c r="T163" s="262"/>
      <c r="U163" s="262"/>
      <c r="V163" s="264" t="e">
        <f t="shared" si="35"/>
        <v>#DIV/0!</v>
      </c>
      <c r="W163" s="262">
        <v>0</v>
      </c>
      <c r="X163" s="253" t="e">
        <f t="shared" si="37"/>
        <v>#DIV/0!</v>
      </c>
      <c r="Y163" s="16">
        <f t="shared" si="36"/>
        <v>0</v>
      </c>
    </row>
    <row r="164" spans="1:25" customFormat="1" ht="25.5" hidden="1">
      <c r="A164" s="188"/>
      <c r="B164" s="8" t="s">
        <v>149</v>
      </c>
      <c r="C164" s="47" t="s">
        <v>20</v>
      </c>
      <c r="D164" s="9" t="s">
        <v>150</v>
      </c>
      <c r="E164" s="12">
        <v>0</v>
      </c>
      <c r="F164" s="28">
        <f t="shared" si="38"/>
        <v>210</v>
      </c>
      <c r="G164" s="28">
        <v>210</v>
      </c>
      <c r="H164" s="12" t="s">
        <v>22</v>
      </c>
      <c r="I164" s="29">
        <f>+'[1]PIND 2025'!O149</f>
        <v>0</v>
      </c>
      <c r="J164" s="11">
        <f t="shared" si="43"/>
        <v>0</v>
      </c>
      <c r="K164" s="14" t="str">
        <f t="shared" si="33"/>
        <v>MUY BAJO</v>
      </c>
      <c r="L164" s="15">
        <f>+P164/Q164</f>
        <v>0.35873015873015873</v>
      </c>
      <c r="M164" s="14" t="str">
        <f t="shared" si="40"/>
        <v>BAJO</v>
      </c>
      <c r="N164" s="15">
        <f t="shared" si="44"/>
        <v>0</v>
      </c>
      <c r="O164" s="14" t="str">
        <f t="shared" si="41"/>
        <v>MUY BAJO</v>
      </c>
      <c r="P164" s="16">
        <f t="shared" si="42"/>
        <v>226</v>
      </c>
      <c r="Q164" s="16">
        <v>630</v>
      </c>
      <c r="R164" s="16">
        <f t="shared" si="39"/>
        <v>404</v>
      </c>
      <c r="S164" s="262">
        <f>+'[2]POAI 04 2025 AC'!AN148</f>
        <v>892</v>
      </c>
      <c r="T164" s="262">
        <v>177</v>
      </c>
      <c r="U164" s="262">
        <v>49</v>
      </c>
      <c r="V164" s="264">
        <f t="shared" si="35"/>
        <v>0.25336322869955158</v>
      </c>
      <c r="W164" s="262">
        <v>226</v>
      </c>
      <c r="X164" s="253">
        <f t="shared" si="37"/>
        <v>0.25336322869955158</v>
      </c>
      <c r="Y164" s="16">
        <f t="shared" si="36"/>
        <v>666</v>
      </c>
    </row>
    <row r="165" spans="1:25" customFormat="1" ht="25.5" hidden="1">
      <c r="A165" s="188"/>
      <c r="B165" s="8" t="s">
        <v>151</v>
      </c>
      <c r="C165" s="47" t="s">
        <v>20</v>
      </c>
      <c r="D165" s="9" t="s">
        <v>152</v>
      </c>
      <c r="E165" s="12">
        <v>1</v>
      </c>
      <c r="F165" s="28">
        <f t="shared" si="38"/>
        <v>2</v>
      </c>
      <c r="G165" s="28">
        <v>1</v>
      </c>
      <c r="H165" s="12" t="s">
        <v>22</v>
      </c>
      <c r="I165" s="29">
        <f>+'[1]PIND 2025'!O150</f>
        <v>0</v>
      </c>
      <c r="J165" s="11">
        <f t="shared" si="43"/>
        <v>0</v>
      </c>
      <c r="K165" s="14" t="str">
        <f t="shared" si="33"/>
        <v>MUY BAJO</v>
      </c>
      <c r="L165" s="15">
        <f>+P165/Q165</f>
        <v>5.0999999999999997E-2</v>
      </c>
      <c r="M165" s="14" t="str">
        <f t="shared" si="40"/>
        <v>MUY BAJO</v>
      </c>
      <c r="N165" s="15">
        <f t="shared" si="44"/>
        <v>0</v>
      </c>
      <c r="O165" s="14" t="str">
        <f t="shared" si="41"/>
        <v>MUY BAJO</v>
      </c>
      <c r="P165" s="16">
        <f t="shared" si="42"/>
        <v>51</v>
      </c>
      <c r="Q165" s="16">
        <v>1000</v>
      </c>
      <c r="R165" s="16">
        <f t="shared" si="39"/>
        <v>949</v>
      </c>
      <c r="S165" s="262">
        <f>+'[2]POAI 04 2025 AC'!AN149</f>
        <v>200</v>
      </c>
      <c r="T165" s="262">
        <v>51</v>
      </c>
      <c r="U165" s="262"/>
      <c r="V165" s="264">
        <f t="shared" si="35"/>
        <v>0.255</v>
      </c>
      <c r="W165" s="262">
        <v>51</v>
      </c>
      <c r="X165" s="253">
        <f t="shared" si="37"/>
        <v>0.255</v>
      </c>
      <c r="Y165" s="16">
        <f t="shared" si="36"/>
        <v>149</v>
      </c>
    </row>
    <row r="166" spans="1:25" customFormat="1" ht="25.5">
      <c r="A166" s="219"/>
      <c r="B166" s="279" t="s">
        <v>153</v>
      </c>
      <c r="C166" s="212"/>
      <c r="D166" s="190"/>
      <c r="E166" s="214"/>
      <c r="F166" s="193"/>
      <c r="G166" s="193"/>
      <c r="H166" s="198"/>
      <c r="I166" s="193"/>
      <c r="J166" s="285">
        <f>AVERAGE(J162:J165)</f>
        <v>0.18181818181818182</v>
      </c>
      <c r="K166" s="200" t="str">
        <f t="shared" si="33"/>
        <v>MUY BAJO</v>
      </c>
      <c r="L166" s="285">
        <f>AVERAGE(L162:L165)</f>
        <v>0.10243253968253968</v>
      </c>
      <c r="M166" s="200" t="str">
        <f t="shared" si="40"/>
        <v>MUY BAJO</v>
      </c>
      <c r="N166" s="285">
        <f>AVERAGE(N162:N165)</f>
        <v>0</v>
      </c>
      <c r="O166" s="200" t="str">
        <f t="shared" si="41"/>
        <v>MUY BAJO</v>
      </c>
      <c r="P166" s="292">
        <f t="shared" ref="P166:Q166" si="53">SUM(P162:P165)</f>
        <v>277</v>
      </c>
      <c r="Q166" s="292">
        <f t="shared" si="53"/>
        <v>1670</v>
      </c>
      <c r="R166" s="292">
        <f>SUM(R162:R165)</f>
        <v>1393</v>
      </c>
      <c r="S166" s="293">
        <f>SUM(S162:S165)</f>
        <v>1092</v>
      </c>
      <c r="T166" s="293">
        <f>SUM(T162:T165)</f>
        <v>228</v>
      </c>
      <c r="U166" s="293">
        <f>SUM(U162:U165)</f>
        <v>49</v>
      </c>
      <c r="V166" s="294">
        <f t="shared" si="35"/>
        <v>0.25366300366300365</v>
      </c>
      <c r="W166" s="293">
        <v>277</v>
      </c>
      <c r="X166" s="297">
        <f t="shared" si="37"/>
        <v>0.25366300366300365</v>
      </c>
      <c r="Y166" s="292">
        <f t="shared" si="36"/>
        <v>815</v>
      </c>
    </row>
    <row r="167" spans="1:25" customFormat="1" ht="38.25" hidden="1">
      <c r="A167" s="219"/>
      <c r="B167" s="279" t="s">
        <v>154</v>
      </c>
      <c r="C167" s="212" t="s">
        <v>59</v>
      </c>
      <c r="D167" s="190" t="s">
        <v>155</v>
      </c>
      <c r="E167" s="198">
        <v>0</v>
      </c>
      <c r="F167" s="193">
        <f t="shared" si="38"/>
        <v>1</v>
      </c>
      <c r="G167" s="193">
        <v>1</v>
      </c>
      <c r="H167" s="198" t="s">
        <v>22</v>
      </c>
      <c r="I167" s="194">
        <f>+'[1]PIND 2025'!O151</f>
        <v>1</v>
      </c>
      <c r="J167" s="285">
        <f t="shared" si="43"/>
        <v>1</v>
      </c>
      <c r="K167" s="200" t="str">
        <f t="shared" si="33"/>
        <v>MUY ALTO</v>
      </c>
      <c r="L167" s="15">
        <f t="shared" ref="L167:L172" si="54">+P167/Q167</f>
        <v>0.43</v>
      </c>
      <c r="M167" s="200" t="str">
        <f t="shared" si="40"/>
        <v>MEDIO</v>
      </c>
      <c r="N167" s="15">
        <f t="shared" si="44"/>
        <v>0.43</v>
      </c>
      <c r="O167" s="200" t="str">
        <f t="shared" si="41"/>
        <v>MEDIO</v>
      </c>
      <c r="P167" s="292">
        <f t="shared" si="42"/>
        <v>258</v>
      </c>
      <c r="Q167" s="292">
        <v>600</v>
      </c>
      <c r="R167" s="292">
        <f t="shared" si="39"/>
        <v>342</v>
      </c>
      <c r="S167" s="293">
        <f>+'[2]POAI 04 2025 AC'!AN150</f>
        <v>258</v>
      </c>
      <c r="T167" s="293">
        <v>258</v>
      </c>
      <c r="U167" s="293"/>
      <c r="V167" s="294">
        <f t="shared" si="35"/>
        <v>1</v>
      </c>
      <c r="W167" s="293">
        <v>258</v>
      </c>
      <c r="X167" s="297">
        <f t="shared" si="37"/>
        <v>1</v>
      </c>
      <c r="Y167" s="292">
        <f t="shared" si="36"/>
        <v>0</v>
      </c>
    </row>
    <row r="168" spans="1:25" customFormat="1" ht="38.25" hidden="1">
      <c r="A168" s="219"/>
      <c r="B168" s="279" t="s">
        <v>154</v>
      </c>
      <c r="C168" s="212" t="s">
        <v>61</v>
      </c>
      <c r="D168" s="190" t="s">
        <v>155</v>
      </c>
      <c r="E168" s="198">
        <v>0</v>
      </c>
      <c r="F168" s="193">
        <f t="shared" si="38"/>
        <v>1</v>
      </c>
      <c r="G168" s="193">
        <v>1</v>
      </c>
      <c r="H168" s="198" t="s">
        <v>22</v>
      </c>
      <c r="I168" s="194">
        <f>+'[1]PIND 2025'!O152</f>
        <v>1</v>
      </c>
      <c r="J168" s="285">
        <f t="shared" si="43"/>
        <v>1</v>
      </c>
      <c r="K168" s="200" t="str">
        <f t="shared" si="33"/>
        <v>MUY ALTO</v>
      </c>
      <c r="L168" s="15">
        <f t="shared" si="54"/>
        <v>0.42</v>
      </c>
      <c r="M168" s="200" t="str">
        <f t="shared" si="40"/>
        <v>MEDIO</v>
      </c>
      <c r="N168" s="15">
        <f t="shared" si="44"/>
        <v>0.42</v>
      </c>
      <c r="O168" s="200" t="str">
        <f t="shared" si="41"/>
        <v>MEDIO</v>
      </c>
      <c r="P168" s="292">
        <f t="shared" si="42"/>
        <v>21</v>
      </c>
      <c r="Q168" s="292">
        <v>50</v>
      </c>
      <c r="R168" s="292">
        <f t="shared" si="39"/>
        <v>29</v>
      </c>
      <c r="S168" s="293">
        <f>+'[2]POAI 04 2025 AC'!AN151</f>
        <v>21</v>
      </c>
      <c r="T168" s="293">
        <v>21</v>
      </c>
      <c r="U168" s="293"/>
      <c r="V168" s="294">
        <f t="shared" si="35"/>
        <v>1</v>
      </c>
      <c r="W168" s="293">
        <v>21</v>
      </c>
      <c r="X168" s="297">
        <f t="shared" si="37"/>
        <v>1</v>
      </c>
      <c r="Y168" s="292">
        <f t="shared" si="36"/>
        <v>0</v>
      </c>
    </row>
    <row r="169" spans="1:25" customFormat="1" ht="38.25" hidden="1">
      <c r="A169" s="219"/>
      <c r="B169" s="279" t="s">
        <v>154</v>
      </c>
      <c r="C169" s="212" t="s">
        <v>62</v>
      </c>
      <c r="D169" s="190" t="s">
        <v>155</v>
      </c>
      <c r="E169" s="198">
        <v>0</v>
      </c>
      <c r="F169" s="193">
        <f t="shared" si="38"/>
        <v>1</v>
      </c>
      <c r="G169" s="193">
        <v>1</v>
      </c>
      <c r="H169" s="198" t="s">
        <v>22</v>
      </c>
      <c r="I169" s="194">
        <f>+'[1]PIND 2025'!O153</f>
        <v>0</v>
      </c>
      <c r="J169" s="285">
        <f t="shared" si="43"/>
        <v>0</v>
      </c>
      <c r="K169" s="200" t="str">
        <f t="shared" si="33"/>
        <v>MUY BAJO</v>
      </c>
      <c r="L169" s="15">
        <f t="shared" si="54"/>
        <v>0</v>
      </c>
      <c r="M169" s="200" t="str">
        <f t="shared" si="40"/>
        <v>MUY BAJO</v>
      </c>
      <c r="N169" s="15">
        <f t="shared" si="44"/>
        <v>0</v>
      </c>
      <c r="O169" s="200" t="str">
        <f t="shared" si="41"/>
        <v>MUY BAJO</v>
      </c>
      <c r="P169" s="292">
        <f t="shared" si="42"/>
        <v>0</v>
      </c>
      <c r="Q169" s="292">
        <v>50</v>
      </c>
      <c r="R169" s="292">
        <f t="shared" si="39"/>
        <v>50</v>
      </c>
      <c r="S169" s="293">
        <f>+'[2]POAI 04 2025 AC'!AN152</f>
        <v>0</v>
      </c>
      <c r="T169" s="293"/>
      <c r="U169" s="293"/>
      <c r="V169" s="294" t="e">
        <f t="shared" si="35"/>
        <v>#DIV/0!</v>
      </c>
      <c r="W169" s="293">
        <v>0</v>
      </c>
      <c r="X169" s="297" t="e">
        <f t="shared" si="37"/>
        <v>#DIV/0!</v>
      </c>
      <c r="Y169" s="292">
        <f t="shared" si="36"/>
        <v>0</v>
      </c>
    </row>
    <row r="170" spans="1:25" customFormat="1" ht="38.25" hidden="1">
      <c r="A170" s="219"/>
      <c r="B170" s="279" t="s">
        <v>154</v>
      </c>
      <c r="C170" s="212" t="s">
        <v>63</v>
      </c>
      <c r="D170" s="190" t="s">
        <v>155</v>
      </c>
      <c r="E170" s="198">
        <v>0</v>
      </c>
      <c r="F170" s="193">
        <f t="shared" si="38"/>
        <v>1</v>
      </c>
      <c r="G170" s="193">
        <v>1</v>
      </c>
      <c r="H170" s="198" t="s">
        <v>22</v>
      </c>
      <c r="I170" s="194">
        <f>+'[1]PIND 2025'!O154</f>
        <v>0</v>
      </c>
      <c r="J170" s="285">
        <f t="shared" si="43"/>
        <v>0</v>
      </c>
      <c r="K170" s="200" t="str">
        <f t="shared" si="33"/>
        <v>MUY BAJO</v>
      </c>
      <c r="L170" s="15">
        <f t="shared" si="54"/>
        <v>0</v>
      </c>
      <c r="M170" s="200" t="str">
        <f t="shared" si="40"/>
        <v>MUY BAJO</v>
      </c>
      <c r="N170" s="15">
        <f t="shared" si="44"/>
        <v>0</v>
      </c>
      <c r="O170" s="200" t="str">
        <f t="shared" si="41"/>
        <v>MUY BAJO</v>
      </c>
      <c r="P170" s="292">
        <f t="shared" si="42"/>
        <v>0</v>
      </c>
      <c r="Q170" s="292">
        <v>100</v>
      </c>
      <c r="R170" s="292">
        <f t="shared" si="39"/>
        <v>100</v>
      </c>
      <c r="S170" s="293">
        <f>+'[2]POAI 04 2025 AC'!AN153</f>
        <v>107</v>
      </c>
      <c r="T170" s="293"/>
      <c r="U170" s="293"/>
      <c r="V170" s="294">
        <f t="shared" si="35"/>
        <v>0</v>
      </c>
      <c r="W170" s="293">
        <v>0</v>
      </c>
      <c r="X170" s="297">
        <f t="shared" si="37"/>
        <v>0</v>
      </c>
      <c r="Y170" s="292">
        <f t="shared" si="36"/>
        <v>107</v>
      </c>
    </row>
    <row r="171" spans="1:25" customFormat="1" ht="25.5" hidden="1">
      <c r="A171" s="219"/>
      <c r="B171" s="279" t="s">
        <v>156</v>
      </c>
      <c r="C171" s="212" t="s">
        <v>59</v>
      </c>
      <c r="D171" s="190" t="s">
        <v>157</v>
      </c>
      <c r="E171" s="192">
        <v>48789</v>
      </c>
      <c r="F171" s="193">
        <f t="shared" si="38"/>
        <v>48789</v>
      </c>
      <c r="G171" s="193"/>
      <c r="H171" s="198" t="s">
        <v>22</v>
      </c>
      <c r="I171" s="194">
        <f>+'[1]PIND 2025'!O155</f>
        <v>0</v>
      </c>
      <c r="J171" s="285"/>
      <c r="K171" s="200" t="s">
        <v>23</v>
      </c>
      <c r="L171" s="15">
        <f t="shared" si="54"/>
        <v>1.1592858798979828E-4</v>
      </c>
      <c r="M171" s="200" t="str">
        <f t="shared" si="40"/>
        <v>MUY BAJO</v>
      </c>
      <c r="N171" s="15">
        <f t="shared" si="44"/>
        <v>0</v>
      </c>
      <c r="O171" s="200" t="str">
        <f t="shared" si="41"/>
        <v>MUY BAJO</v>
      </c>
      <c r="P171" s="292">
        <f t="shared" si="42"/>
        <v>1</v>
      </c>
      <c r="Q171" s="292">
        <v>8626</v>
      </c>
      <c r="R171" s="292">
        <f t="shared" si="39"/>
        <v>8625</v>
      </c>
      <c r="S171" s="293">
        <f>+'[2]POAI 04 2025 AC'!AN154</f>
        <v>107</v>
      </c>
      <c r="T171" s="293"/>
      <c r="U171" s="293">
        <v>1</v>
      </c>
      <c r="V171" s="294">
        <f t="shared" si="35"/>
        <v>9.3457943925233638E-3</v>
      </c>
      <c r="W171" s="293">
        <v>1</v>
      </c>
      <c r="X171" s="297">
        <f t="shared" si="37"/>
        <v>9.3457943925233638E-3</v>
      </c>
      <c r="Y171" s="292">
        <f t="shared" si="36"/>
        <v>106</v>
      </c>
    </row>
    <row r="172" spans="1:25" customFormat="1" ht="25.5" hidden="1">
      <c r="A172" s="219"/>
      <c r="B172" s="279" t="s">
        <v>156</v>
      </c>
      <c r="C172" s="212" t="s">
        <v>61</v>
      </c>
      <c r="D172" s="190" t="s">
        <v>157</v>
      </c>
      <c r="E172" s="192">
        <v>2455</v>
      </c>
      <c r="F172" s="193">
        <f t="shared" si="38"/>
        <v>3055</v>
      </c>
      <c r="G172" s="193">
        <v>600</v>
      </c>
      <c r="H172" s="198" t="s">
        <v>22</v>
      </c>
      <c r="I172" s="194">
        <f>+'[1]PIND 2025'!O156</f>
        <v>0</v>
      </c>
      <c r="J172" s="285">
        <f t="shared" si="43"/>
        <v>0</v>
      </c>
      <c r="K172" s="200" t="str">
        <f t="shared" si="33"/>
        <v>MUY BAJO</v>
      </c>
      <c r="L172" s="15">
        <f t="shared" si="54"/>
        <v>0.25730027548209367</v>
      </c>
      <c r="M172" s="200" t="str">
        <f t="shared" si="40"/>
        <v>BAJO</v>
      </c>
      <c r="N172" s="15">
        <f t="shared" si="44"/>
        <v>0</v>
      </c>
      <c r="O172" s="200" t="str">
        <f t="shared" si="41"/>
        <v>MUY BAJO</v>
      </c>
      <c r="P172" s="292">
        <f t="shared" si="42"/>
        <v>934</v>
      </c>
      <c r="Q172" s="292">
        <v>3630</v>
      </c>
      <c r="R172" s="292">
        <f t="shared" si="39"/>
        <v>2696</v>
      </c>
      <c r="S172" s="293">
        <f>+'[2]POAI 04 2025 AC'!AN155</f>
        <v>1025</v>
      </c>
      <c r="T172" s="293"/>
      <c r="U172" s="293">
        <v>934</v>
      </c>
      <c r="V172" s="294">
        <f t="shared" si="35"/>
        <v>0.91121951219512198</v>
      </c>
      <c r="W172" s="293">
        <v>934</v>
      </c>
      <c r="X172" s="297">
        <f t="shared" si="37"/>
        <v>0.91121951219512198</v>
      </c>
      <c r="Y172" s="292">
        <f t="shared" si="36"/>
        <v>91</v>
      </c>
    </row>
    <row r="173" spans="1:25" customFormat="1" ht="25.5" hidden="1">
      <c r="A173" s="219"/>
      <c r="B173" s="279" t="s">
        <v>156</v>
      </c>
      <c r="C173" s="212" t="s">
        <v>62</v>
      </c>
      <c r="D173" s="190" t="s">
        <v>157</v>
      </c>
      <c r="E173" s="192">
        <v>3938</v>
      </c>
      <c r="F173" s="193">
        <f t="shared" si="38"/>
        <v>3938</v>
      </c>
      <c r="G173" s="193"/>
      <c r="H173" s="198" t="s">
        <v>22</v>
      </c>
      <c r="I173" s="194">
        <f>+'[1]PIND 2025'!O157</f>
        <v>0</v>
      </c>
      <c r="J173" s="285"/>
      <c r="K173" s="200" t="s">
        <v>23</v>
      </c>
      <c r="L173" s="15"/>
      <c r="M173" s="200" t="s">
        <v>23</v>
      </c>
      <c r="N173" s="15"/>
      <c r="O173" s="200" t="s">
        <v>23</v>
      </c>
      <c r="P173" s="292">
        <f t="shared" si="42"/>
        <v>0</v>
      </c>
      <c r="Q173" s="292">
        <v>0</v>
      </c>
      <c r="R173" s="292">
        <f t="shared" si="39"/>
        <v>0</v>
      </c>
      <c r="S173" s="293">
        <f>+'[2]POAI 04 2025 AC'!AN156</f>
        <v>0</v>
      </c>
      <c r="T173" s="293"/>
      <c r="U173" s="293"/>
      <c r="V173" s="294" t="e">
        <f t="shared" si="35"/>
        <v>#DIV/0!</v>
      </c>
      <c r="W173" s="293">
        <v>0</v>
      </c>
      <c r="X173" s="297" t="e">
        <f t="shared" si="37"/>
        <v>#DIV/0!</v>
      </c>
      <c r="Y173" s="292">
        <f t="shared" si="36"/>
        <v>0</v>
      </c>
    </row>
    <row r="174" spans="1:25" customFormat="1" ht="25.5" hidden="1">
      <c r="A174" s="220"/>
      <c r="B174" s="279" t="s">
        <v>156</v>
      </c>
      <c r="C174" s="212" t="s">
        <v>63</v>
      </c>
      <c r="D174" s="190" t="s">
        <v>157</v>
      </c>
      <c r="E174" s="192">
        <v>4197</v>
      </c>
      <c r="F174" s="193">
        <f t="shared" si="38"/>
        <v>4197</v>
      </c>
      <c r="G174" s="193"/>
      <c r="H174" s="198" t="s">
        <v>22</v>
      </c>
      <c r="I174" s="194">
        <f>+'[1]PIND 2025'!O158</f>
        <v>1200</v>
      </c>
      <c r="J174" s="285"/>
      <c r="K174" s="200" t="s">
        <v>23</v>
      </c>
      <c r="L174" s="15">
        <f>+P174/Q174</f>
        <v>0.99369230769230765</v>
      </c>
      <c r="M174" s="200" t="str">
        <f t="shared" si="40"/>
        <v>MUY ALTO</v>
      </c>
      <c r="N174" s="15">
        <f t="shared" si="44"/>
        <v>0</v>
      </c>
      <c r="O174" s="200" t="str">
        <f t="shared" si="41"/>
        <v>MUY BAJO</v>
      </c>
      <c r="P174" s="292">
        <f t="shared" si="42"/>
        <v>6459</v>
      </c>
      <c r="Q174" s="292">
        <v>6500</v>
      </c>
      <c r="R174" s="292">
        <f t="shared" si="39"/>
        <v>41</v>
      </c>
      <c r="S174" s="293">
        <f>+'[2]POAI 04 2025 AC'!AN157</f>
        <v>6460</v>
      </c>
      <c r="T174" s="293">
        <v>6459</v>
      </c>
      <c r="U174" s="293"/>
      <c r="V174" s="294">
        <f t="shared" si="35"/>
        <v>0.99984520123839005</v>
      </c>
      <c r="W174" s="293">
        <v>6459</v>
      </c>
      <c r="X174" s="297">
        <f t="shared" si="37"/>
        <v>0.99984520123839005</v>
      </c>
      <c r="Y174" s="292">
        <f t="shared" si="36"/>
        <v>1</v>
      </c>
    </row>
    <row r="175" spans="1:25" customFormat="1" ht="25.5" hidden="1">
      <c r="A175" s="201"/>
      <c r="B175" s="279" t="s">
        <v>158</v>
      </c>
      <c r="C175" s="212" t="s">
        <v>59</v>
      </c>
      <c r="D175" s="190" t="s">
        <v>159</v>
      </c>
      <c r="E175" s="198">
        <v>0</v>
      </c>
      <c r="F175" s="193">
        <f t="shared" si="38"/>
        <v>1</v>
      </c>
      <c r="G175" s="193">
        <v>1</v>
      </c>
      <c r="H175" s="198" t="s">
        <v>41</v>
      </c>
      <c r="I175" s="194">
        <f>+'[1]PIND 2025'!O159</f>
        <v>0</v>
      </c>
      <c r="J175" s="285">
        <f t="shared" si="43"/>
        <v>0</v>
      </c>
      <c r="K175" s="200" t="str">
        <f t="shared" si="33"/>
        <v>MUY BAJO</v>
      </c>
      <c r="L175" s="15">
        <f>+P175/Q175</f>
        <v>0</v>
      </c>
      <c r="M175" s="200" t="str">
        <f t="shared" si="40"/>
        <v>MUY BAJO</v>
      </c>
      <c r="N175" s="15">
        <f t="shared" si="44"/>
        <v>0</v>
      </c>
      <c r="O175" s="200" t="str">
        <f t="shared" si="41"/>
        <v>MUY BAJO</v>
      </c>
      <c r="P175" s="292">
        <f t="shared" si="42"/>
        <v>0</v>
      </c>
      <c r="Q175" s="292">
        <v>300</v>
      </c>
      <c r="R175" s="292">
        <f t="shared" si="39"/>
        <v>300</v>
      </c>
      <c r="S175" s="293">
        <f>+'[2]POAI 04 2025 AC'!AN158</f>
        <v>0</v>
      </c>
      <c r="T175" s="293"/>
      <c r="U175" s="293"/>
      <c r="V175" s="294" t="e">
        <f t="shared" si="35"/>
        <v>#DIV/0!</v>
      </c>
      <c r="W175" s="293">
        <v>0</v>
      </c>
      <c r="X175" s="297" t="e">
        <f t="shared" si="37"/>
        <v>#DIV/0!</v>
      </c>
      <c r="Y175" s="292">
        <f t="shared" si="36"/>
        <v>0</v>
      </c>
    </row>
    <row r="176" spans="1:25" customFormat="1" ht="25.5" hidden="1">
      <c r="A176" s="201"/>
      <c r="B176" s="279" t="s">
        <v>158</v>
      </c>
      <c r="C176" s="212" t="s">
        <v>61</v>
      </c>
      <c r="D176" s="190" t="s">
        <v>159</v>
      </c>
      <c r="E176" s="198">
        <v>0</v>
      </c>
      <c r="F176" s="193">
        <f t="shared" si="38"/>
        <v>0</v>
      </c>
      <c r="G176" s="193"/>
      <c r="H176" s="198" t="s">
        <v>41</v>
      </c>
      <c r="I176" s="194">
        <f>+'[1]PIND 2025'!O160</f>
        <v>0</v>
      </c>
      <c r="J176" s="285"/>
      <c r="K176" s="200" t="s">
        <v>23</v>
      </c>
      <c r="L176" s="15"/>
      <c r="M176" s="200" t="s">
        <v>23</v>
      </c>
      <c r="N176" s="15"/>
      <c r="O176" s="200" t="s">
        <v>23</v>
      </c>
      <c r="P176" s="292">
        <f t="shared" si="42"/>
        <v>0</v>
      </c>
      <c r="Q176" s="292">
        <v>0</v>
      </c>
      <c r="R176" s="292">
        <f t="shared" si="39"/>
        <v>0</v>
      </c>
      <c r="S176" s="293">
        <f>+'[2]POAI 04 2025 AC'!AN159</f>
        <v>0</v>
      </c>
      <c r="T176" s="293"/>
      <c r="U176" s="293"/>
      <c r="V176" s="294" t="e">
        <f t="shared" si="35"/>
        <v>#DIV/0!</v>
      </c>
      <c r="W176" s="293">
        <v>0</v>
      </c>
      <c r="X176" s="297" t="e">
        <f t="shared" si="37"/>
        <v>#DIV/0!</v>
      </c>
      <c r="Y176" s="292">
        <f t="shared" si="36"/>
        <v>0</v>
      </c>
    </row>
    <row r="177" spans="1:25" customFormat="1" ht="25.5" hidden="1">
      <c r="A177" s="201"/>
      <c r="B177" s="279" t="s">
        <v>158</v>
      </c>
      <c r="C177" s="212" t="s">
        <v>62</v>
      </c>
      <c r="D177" s="190" t="s">
        <v>159</v>
      </c>
      <c r="E177" s="198">
        <v>0</v>
      </c>
      <c r="F177" s="193">
        <f t="shared" si="38"/>
        <v>0</v>
      </c>
      <c r="G177" s="193"/>
      <c r="H177" s="198" t="s">
        <v>41</v>
      </c>
      <c r="I177" s="194">
        <f>+'[1]PIND 2025'!O161</f>
        <v>0</v>
      </c>
      <c r="J177" s="285"/>
      <c r="K177" s="200" t="s">
        <v>23</v>
      </c>
      <c r="L177" s="15"/>
      <c r="M177" s="200" t="s">
        <v>23</v>
      </c>
      <c r="N177" s="15"/>
      <c r="O177" s="200" t="s">
        <v>23</v>
      </c>
      <c r="P177" s="292">
        <f t="shared" si="42"/>
        <v>0</v>
      </c>
      <c r="Q177" s="292">
        <v>0</v>
      </c>
      <c r="R177" s="292">
        <f t="shared" si="39"/>
        <v>0</v>
      </c>
      <c r="S177" s="293">
        <f>+'[2]POAI 04 2025 AC'!AN160</f>
        <v>0</v>
      </c>
      <c r="T177" s="293"/>
      <c r="U177" s="293"/>
      <c r="V177" s="294" t="e">
        <f t="shared" si="35"/>
        <v>#DIV/0!</v>
      </c>
      <c r="W177" s="293">
        <v>0</v>
      </c>
      <c r="X177" s="297" t="e">
        <f t="shared" si="37"/>
        <v>#DIV/0!</v>
      </c>
      <c r="Y177" s="292">
        <f t="shared" si="36"/>
        <v>0</v>
      </c>
    </row>
    <row r="178" spans="1:25" customFormat="1" ht="25.5" hidden="1">
      <c r="A178" s="201"/>
      <c r="B178" s="279" t="s">
        <v>158</v>
      </c>
      <c r="C178" s="212" t="s">
        <v>63</v>
      </c>
      <c r="D178" s="190" t="s">
        <v>159</v>
      </c>
      <c r="E178" s="198">
        <v>0</v>
      </c>
      <c r="F178" s="193">
        <f t="shared" si="38"/>
        <v>0</v>
      </c>
      <c r="G178" s="193"/>
      <c r="H178" s="198" t="s">
        <v>41</v>
      </c>
      <c r="I178" s="194">
        <f>+'[1]PIND 2025'!O162</f>
        <v>0</v>
      </c>
      <c r="J178" s="285"/>
      <c r="K178" s="200" t="s">
        <v>23</v>
      </c>
      <c r="L178" s="15"/>
      <c r="M178" s="200" t="s">
        <v>23</v>
      </c>
      <c r="N178" s="15"/>
      <c r="O178" s="200" t="s">
        <v>23</v>
      </c>
      <c r="P178" s="292">
        <f t="shared" si="42"/>
        <v>0</v>
      </c>
      <c r="Q178" s="292">
        <v>0</v>
      </c>
      <c r="R178" s="292">
        <f t="shared" si="39"/>
        <v>0</v>
      </c>
      <c r="S178" s="293">
        <f>+'[2]POAI 04 2025 AC'!AN161</f>
        <v>0</v>
      </c>
      <c r="T178" s="293"/>
      <c r="U178" s="293"/>
      <c r="V178" s="294" t="e">
        <f t="shared" si="35"/>
        <v>#DIV/0!</v>
      </c>
      <c r="W178" s="293">
        <v>0</v>
      </c>
      <c r="X178" s="297" t="e">
        <f t="shared" si="37"/>
        <v>#DIV/0!</v>
      </c>
      <c r="Y178" s="292">
        <f t="shared" si="36"/>
        <v>0</v>
      </c>
    </row>
    <row r="179" spans="1:25" customFormat="1" ht="25.5" hidden="1">
      <c r="A179" s="201"/>
      <c r="B179" s="279" t="s">
        <v>158</v>
      </c>
      <c r="C179" s="212" t="s">
        <v>59</v>
      </c>
      <c r="D179" s="190" t="s">
        <v>160</v>
      </c>
      <c r="E179" s="198">
        <v>0</v>
      </c>
      <c r="F179" s="193">
        <f t="shared" si="38"/>
        <v>0</v>
      </c>
      <c r="G179" s="193"/>
      <c r="H179" s="198" t="s">
        <v>22</v>
      </c>
      <c r="I179" s="194">
        <f>+'[1]PIND 2025'!O163</f>
        <v>0</v>
      </c>
      <c r="J179" s="285"/>
      <c r="K179" s="200" t="s">
        <v>23</v>
      </c>
      <c r="L179" s="15"/>
      <c r="M179" s="200" t="s">
        <v>23</v>
      </c>
      <c r="N179" s="15"/>
      <c r="O179" s="200" t="s">
        <v>23</v>
      </c>
      <c r="P179" s="292">
        <f t="shared" si="42"/>
        <v>0</v>
      </c>
      <c r="Q179" s="292">
        <v>0</v>
      </c>
      <c r="R179" s="292">
        <f t="shared" si="39"/>
        <v>0</v>
      </c>
      <c r="S179" s="293">
        <f>+'[2]POAI 04 2025 AC'!AN162</f>
        <v>0</v>
      </c>
      <c r="T179" s="293"/>
      <c r="U179" s="293"/>
      <c r="V179" s="294" t="e">
        <f t="shared" si="35"/>
        <v>#DIV/0!</v>
      </c>
      <c r="W179" s="293">
        <v>0</v>
      </c>
      <c r="X179" s="297" t="e">
        <f t="shared" si="37"/>
        <v>#DIV/0!</v>
      </c>
      <c r="Y179" s="292">
        <f t="shared" si="36"/>
        <v>0</v>
      </c>
    </row>
    <row r="180" spans="1:25" customFormat="1" ht="25.5" hidden="1">
      <c r="A180" s="201"/>
      <c r="B180" s="279" t="s">
        <v>158</v>
      </c>
      <c r="C180" s="212" t="s">
        <v>61</v>
      </c>
      <c r="D180" s="190" t="s">
        <v>160</v>
      </c>
      <c r="E180" s="198">
        <v>0</v>
      </c>
      <c r="F180" s="193">
        <f t="shared" si="38"/>
        <v>0</v>
      </c>
      <c r="G180" s="193"/>
      <c r="H180" s="198" t="s">
        <v>22</v>
      </c>
      <c r="I180" s="194">
        <f>+'[1]PIND 2025'!O164</f>
        <v>0</v>
      </c>
      <c r="J180" s="285"/>
      <c r="K180" s="200" t="s">
        <v>23</v>
      </c>
      <c r="L180" s="15"/>
      <c r="M180" s="200" t="s">
        <v>23</v>
      </c>
      <c r="N180" s="15"/>
      <c r="O180" s="200" t="s">
        <v>23</v>
      </c>
      <c r="P180" s="292">
        <f t="shared" si="42"/>
        <v>0</v>
      </c>
      <c r="Q180" s="292">
        <v>0</v>
      </c>
      <c r="R180" s="292">
        <f t="shared" si="39"/>
        <v>0</v>
      </c>
      <c r="S180" s="293">
        <f>+'[2]POAI 04 2025 AC'!AN163</f>
        <v>0</v>
      </c>
      <c r="T180" s="293"/>
      <c r="U180" s="293"/>
      <c r="V180" s="294" t="e">
        <f t="shared" si="35"/>
        <v>#DIV/0!</v>
      </c>
      <c r="W180" s="293">
        <v>0</v>
      </c>
      <c r="X180" s="297" t="e">
        <f t="shared" si="37"/>
        <v>#DIV/0!</v>
      </c>
      <c r="Y180" s="292">
        <f t="shared" si="36"/>
        <v>0</v>
      </c>
    </row>
    <row r="181" spans="1:25" customFormat="1" ht="25.5" hidden="1">
      <c r="A181" s="201"/>
      <c r="B181" s="279" t="s">
        <v>158</v>
      </c>
      <c r="C181" s="212" t="s">
        <v>62</v>
      </c>
      <c r="D181" s="190" t="s">
        <v>160</v>
      </c>
      <c r="E181" s="198">
        <v>0</v>
      </c>
      <c r="F181" s="193">
        <f t="shared" si="38"/>
        <v>0</v>
      </c>
      <c r="G181" s="193"/>
      <c r="H181" s="198" t="s">
        <v>22</v>
      </c>
      <c r="I181" s="194">
        <f>+'[1]PIND 2025'!O165</f>
        <v>0</v>
      </c>
      <c r="J181" s="285"/>
      <c r="K181" s="200" t="s">
        <v>23</v>
      </c>
      <c r="L181" s="15"/>
      <c r="M181" s="200" t="s">
        <v>23</v>
      </c>
      <c r="N181" s="15"/>
      <c r="O181" s="200" t="s">
        <v>23</v>
      </c>
      <c r="P181" s="292">
        <f t="shared" si="42"/>
        <v>0</v>
      </c>
      <c r="Q181" s="292">
        <v>0</v>
      </c>
      <c r="R181" s="292">
        <f t="shared" si="39"/>
        <v>0</v>
      </c>
      <c r="S181" s="293">
        <f>+'[2]POAI 04 2025 AC'!AN164</f>
        <v>0</v>
      </c>
      <c r="T181" s="293"/>
      <c r="U181" s="293"/>
      <c r="V181" s="294" t="e">
        <f t="shared" si="35"/>
        <v>#DIV/0!</v>
      </c>
      <c r="W181" s="293">
        <v>0</v>
      </c>
      <c r="X181" s="297" t="e">
        <f t="shared" si="37"/>
        <v>#DIV/0!</v>
      </c>
      <c r="Y181" s="292">
        <f t="shared" si="36"/>
        <v>0</v>
      </c>
    </row>
    <row r="182" spans="1:25" customFormat="1" ht="25.5" hidden="1">
      <c r="A182" s="201"/>
      <c r="B182" s="279" t="s">
        <v>158</v>
      </c>
      <c r="C182" s="212" t="s">
        <v>63</v>
      </c>
      <c r="D182" s="190" t="s">
        <v>160</v>
      </c>
      <c r="E182" s="198">
        <v>0</v>
      </c>
      <c r="F182" s="193">
        <f t="shared" si="38"/>
        <v>0</v>
      </c>
      <c r="G182" s="193"/>
      <c r="H182" s="198" t="s">
        <v>22</v>
      </c>
      <c r="I182" s="194">
        <f>+'[1]PIND 2025'!O166</f>
        <v>0</v>
      </c>
      <c r="J182" s="285"/>
      <c r="K182" s="200" t="s">
        <v>23</v>
      </c>
      <c r="L182" s="15"/>
      <c r="M182" s="200" t="s">
        <v>23</v>
      </c>
      <c r="N182" s="15"/>
      <c r="O182" s="200" t="s">
        <v>23</v>
      </c>
      <c r="P182" s="292">
        <f t="shared" si="42"/>
        <v>0</v>
      </c>
      <c r="Q182" s="292">
        <v>0</v>
      </c>
      <c r="R182" s="292">
        <f t="shared" si="39"/>
        <v>0</v>
      </c>
      <c r="S182" s="293">
        <f>+'[2]POAI 04 2025 AC'!AN165</f>
        <v>0</v>
      </c>
      <c r="T182" s="293"/>
      <c r="U182" s="293"/>
      <c r="V182" s="294" t="e">
        <f t="shared" si="35"/>
        <v>#DIV/0!</v>
      </c>
      <c r="W182" s="293">
        <v>0</v>
      </c>
      <c r="X182" s="297" t="e">
        <f t="shared" si="37"/>
        <v>#DIV/0!</v>
      </c>
      <c r="Y182" s="292">
        <f t="shared" si="36"/>
        <v>0</v>
      </c>
    </row>
    <row r="183" spans="1:25" customFormat="1" hidden="1">
      <c r="A183" s="201"/>
      <c r="B183" s="279" t="s">
        <v>161</v>
      </c>
      <c r="C183" s="212" t="s">
        <v>59</v>
      </c>
      <c r="D183" s="190" t="s">
        <v>162</v>
      </c>
      <c r="E183" s="214">
        <v>48789</v>
      </c>
      <c r="F183" s="193">
        <f t="shared" si="38"/>
        <v>53589</v>
      </c>
      <c r="G183" s="193">
        <v>4800</v>
      </c>
      <c r="H183" s="198" t="s">
        <v>41</v>
      </c>
      <c r="I183" s="194">
        <f>+'[1]PIND 2025'!O167</f>
        <v>8139</v>
      </c>
      <c r="J183" s="285">
        <f t="shared" si="43"/>
        <v>1.6956249999999999</v>
      </c>
      <c r="K183" s="200" t="str">
        <f t="shared" ref="K183:K246" si="55">IF(J183&lt;=20%,"MUY BAJO",IF(AND(J183&gt;20%,J183&lt;=40%),"BAJO",IF(AND(J183&gt;40%,J183&lt;=60%),"MEDIO",IF(AND(J183&gt;60%,J183&lt;=80%),"ALTO","MUY ALTO"))))</f>
        <v>MUY ALTO</v>
      </c>
      <c r="L183" s="15">
        <f>+P183/Q183</f>
        <v>3.9708333333333332</v>
      </c>
      <c r="M183" s="200" t="str">
        <f t="shared" si="40"/>
        <v>MUY ALTO</v>
      </c>
      <c r="N183" s="15">
        <f t="shared" si="44"/>
        <v>6.7330442708333331</v>
      </c>
      <c r="O183" s="200" t="str">
        <f t="shared" si="41"/>
        <v>MUY ALTO</v>
      </c>
      <c r="P183" s="292">
        <f t="shared" si="42"/>
        <v>953</v>
      </c>
      <c r="Q183" s="292">
        <v>240</v>
      </c>
      <c r="R183" s="292">
        <f t="shared" si="39"/>
        <v>-713</v>
      </c>
      <c r="S183" s="293">
        <f>+'[2]POAI 04 2025 AC'!AN166</f>
        <v>1213</v>
      </c>
      <c r="T183" s="293">
        <v>854</v>
      </c>
      <c r="U183" s="293">
        <v>99</v>
      </c>
      <c r="V183" s="294">
        <f t="shared" si="35"/>
        <v>0.78565539983511956</v>
      </c>
      <c r="W183" s="293">
        <v>953</v>
      </c>
      <c r="X183" s="297">
        <f t="shared" si="37"/>
        <v>0.78565539983511956</v>
      </c>
      <c r="Y183" s="292">
        <f t="shared" si="36"/>
        <v>260</v>
      </c>
    </row>
    <row r="184" spans="1:25" customFormat="1" hidden="1">
      <c r="A184" s="201"/>
      <c r="B184" s="279" t="s">
        <v>161</v>
      </c>
      <c r="C184" s="212" t="s">
        <v>61</v>
      </c>
      <c r="D184" s="190" t="s">
        <v>162</v>
      </c>
      <c r="E184" s="214">
        <v>2455</v>
      </c>
      <c r="F184" s="193">
        <f t="shared" si="38"/>
        <v>2700</v>
      </c>
      <c r="G184" s="193">
        <v>245</v>
      </c>
      <c r="H184" s="198" t="s">
        <v>22</v>
      </c>
      <c r="I184" s="194">
        <f>+'[1]PIND 2025'!O168</f>
        <v>0</v>
      </c>
      <c r="J184" s="285">
        <f t="shared" si="43"/>
        <v>0</v>
      </c>
      <c r="K184" s="200" t="str">
        <f t="shared" si="55"/>
        <v>MUY BAJO</v>
      </c>
      <c r="L184" s="15">
        <f>+P184/Q184</f>
        <v>0</v>
      </c>
      <c r="M184" s="200" t="str">
        <f t="shared" si="40"/>
        <v>MUY BAJO</v>
      </c>
      <c r="N184" s="15">
        <f t="shared" si="44"/>
        <v>0</v>
      </c>
      <c r="O184" s="200" t="str">
        <f t="shared" si="41"/>
        <v>MUY BAJO</v>
      </c>
      <c r="P184" s="292">
        <f t="shared" si="42"/>
        <v>0</v>
      </c>
      <c r="Q184" s="292">
        <v>12.25</v>
      </c>
      <c r="R184" s="292">
        <f t="shared" si="39"/>
        <v>12.25</v>
      </c>
      <c r="S184" s="293">
        <f>+'[2]POAI 04 2025 AC'!AN167</f>
        <v>0</v>
      </c>
      <c r="T184" s="293"/>
      <c r="U184" s="293"/>
      <c r="V184" s="294" t="e">
        <f t="shared" si="35"/>
        <v>#DIV/0!</v>
      </c>
      <c r="W184" s="293">
        <v>0</v>
      </c>
      <c r="X184" s="297" t="e">
        <f t="shared" si="37"/>
        <v>#DIV/0!</v>
      </c>
      <c r="Y184" s="292">
        <f t="shared" si="36"/>
        <v>0</v>
      </c>
    </row>
    <row r="185" spans="1:25" customFormat="1" hidden="1">
      <c r="A185" s="201"/>
      <c r="B185" s="279" t="s">
        <v>161</v>
      </c>
      <c r="C185" s="212" t="s">
        <v>62</v>
      </c>
      <c r="D185" s="190" t="s">
        <v>162</v>
      </c>
      <c r="E185" s="214">
        <v>3938</v>
      </c>
      <c r="F185" s="193">
        <f t="shared" si="38"/>
        <v>4331</v>
      </c>
      <c r="G185" s="193">
        <v>393</v>
      </c>
      <c r="H185" s="198" t="s">
        <v>22</v>
      </c>
      <c r="I185" s="194">
        <f>+'[1]PIND 2025'!O169</f>
        <v>638</v>
      </c>
      <c r="J185" s="285">
        <f t="shared" si="43"/>
        <v>1.6234096692111959</v>
      </c>
      <c r="K185" s="200" t="str">
        <f t="shared" si="55"/>
        <v>MUY ALTO</v>
      </c>
      <c r="L185" s="15">
        <f>+P185/Q185</f>
        <v>17.251908396946565</v>
      </c>
      <c r="M185" s="200" t="str">
        <f t="shared" si="40"/>
        <v>MUY ALTO</v>
      </c>
      <c r="N185" s="15">
        <f t="shared" si="44"/>
        <v>28.006914903948875</v>
      </c>
      <c r="O185" s="200" t="str">
        <f t="shared" si="41"/>
        <v>MUY ALTO</v>
      </c>
      <c r="P185" s="292">
        <f t="shared" si="42"/>
        <v>339</v>
      </c>
      <c r="Q185" s="292">
        <v>19.649999999999999</v>
      </c>
      <c r="R185" s="292">
        <f t="shared" si="39"/>
        <v>-319.35000000000002</v>
      </c>
      <c r="S185" s="293">
        <f>+'[2]POAI 04 2025 AC'!AN168</f>
        <v>353</v>
      </c>
      <c r="T185" s="293">
        <v>339</v>
      </c>
      <c r="U185" s="293"/>
      <c r="V185" s="294">
        <f t="shared" si="35"/>
        <v>0.96033994334277617</v>
      </c>
      <c r="W185" s="293">
        <v>339</v>
      </c>
      <c r="X185" s="297">
        <f t="shared" si="37"/>
        <v>0.96033994334277617</v>
      </c>
      <c r="Y185" s="292">
        <f t="shared" si="36"/>
        <v>14</v>
      </c>
    </row>
    <row r="186" spans="1:25" customFormat="1" hidden="1">
      <c r="A186" s="201"/>
      <c r="B186" s="279" t="s">
        <v>161</v>
      </c>
      <c r="C186" s="212" t="s">
        <v>63</v>
      </c>
      <c r="D186" s="190" t="s">
        <v>162</v>
      </c>
      <c r="E186" s="214">
        <v>4197</v>
      </c>
      <c r="F186" s="193">
        <f t="shared" si="38"/>
        <v>4616</v>
      </c>
      <c r="G186" s="193">
        <v>419</v>
      </c>
      <c r="H186" s="198" t="s">
        <v>22</v>
      </c>
      <c r="I186" s="194">
        <f>+'[1]PIND 2025'!O170</f>
        <v>0</v>
      </c>
      <c r="J186" s="285">
        <f t="shared" si="43"/>
        <v>0</v>
      </c>
      <c r="K186" s="200" t="str">
        <f t="shared" si="55"/>
        <v>MUY BAJO</v>
      </c>
      <c r="L186" s="15">
        <f>+P186/Q186</f>
        <v>0</v>
      </c>
      <c r="M186" s="200" t="str">
        <f t="shared" si="40"/>
        <v>MUY BAJO</v>
      </c>
      <c r="N186" s="15">
        <f t="shared" si="44"/>
        <v>0</v>
      </c>
      <c r="O186" s="200" t="str">
        <f t="shared" si="41"/>
        <v>MUY BAJO</v>
      </c>
      <c r="P186" s="292">
        <f t="shared" si="42"/>
        <v>0</v>
      </c>
      <c r="Q186" s="292">
        <v>20.95</v>
      </c>
      <c r="R186" s="292">
        <f t="shared" si="39"/>
        <v>20.95</v>
      </c>
      <c r="S186" s="293">
        <f>+'[2]POAI 04 2025 AC'!AN169</f>
        <v>0</v>
      </c>
      <c r="T186" s="293"/>
      <c r="U186" s="293"/>
      <c r="V186" s="294" t="e">
        <f t="shared" si="35"/>
        <v>#DIV/0!</v>
      </c>
      <c r="W186" s="293">
        <v>0</v>
      </c>
      <c r="X186" s="297" t="e">
        <f t="shared" si="37"/>
        <v>#DIV/0!</v>
      </c>
      <c r="Y186" s="292">
        <f t="shared" si="36"/>
        <v>0</v>
      </c>
    </row>
    <row r="187" spans="1:25" customFormat="1">
      <c r="A187" s="201"/>
      <c r="B187" s="279" t="s">
        <v>163</v>
      </c>
      <c r="C187" s="212"/>
      <c r="D187" s="190"/>
      <c r="E187" s="214"/>
      <c r="F187" s="193"/>
      <c r="G187" s="193"/>
      <c r="H187" s="198"/>
      <c r="I187" s="193"/>
      <c r="J187" s="285">
        <f>AVERAGE(J167:J186)</f>
        <v>0.53190346692111956</v>
      </c>
      <c r="K187" s="200" t="str">
        <f t="shared" si="55"/>
        <v>MEDIO</v>
      </c>
      <c r="L187" s="285">
        <f>AVERAGE(L167:L186)</f>
        <v>1.9436541868368575</v>
      </c>
      <c r="M187" s="200" t="str">
        <f t="shared" si="40"/>
        <v>MUY ALTO</v>
      </c>
      <c r="N187" s="285">
        <f>AVERAGE(N167:N186)</f>
        <v>2.9658299312318506</v>
      </c>
      <c r="O187" s="200" t="str">
        <f t="shared" si="41"/>
        <v>MUY ALTO</v>
      </c>
      <c r="P187" s="292">
        <f>SUM(P167:P186)</f>
        <v>8965</v>
      </c>
      <c r="Q187" s="292">
        <f t="shared" ref="Q187:S187" si="56">SUM(Q167:Q186)</f>
        <v>20148.850000000002</v>
      </c>
      <c r="R187" s="292">
        <f t="shared" si="56"/>
        <v>11183.85</v>
      </c>
      <c r="S187" s="293">
        <f t="shared" si="56"/>
        <v>9544</v>
      </c>
      <c r="T187" s="293">
        <f>SUM(T167:T186)</f>
        <v>7931</v>
      </c>
      <c r="U187" s="293">
        <f>SUM(U167:U186)</f>
        <v>1034</v>
      </c>
      <c r="V187" s="294">
        <f t="shared" si="35"/>
        <v>0.93933361274098914</v>
      </c>
      <c r="W187" s="293">
        <v>8965</v>
      </c>
      <c r="X187" s="297">
        <f t="shared" si="37"/>
        <v>0.93933361274098914</v>
      </c>
      <c r="Y187" s="292">
        <f t="shared" si="36"/>
        <v>579</v>
      </c>
    </row>
    <row r="188" spans="1:25" customFormat="1" hidden="1">
      <c r="A188" s="201"/>
      <c r="B188" s="279" t="s">
        <v>164</v>
      </c>
      <c r="C188" s="212" t="s">
        <v>59</v>
      </c>
      <c r="D188" s="190" t="s">
        <v>165</v>
      </c>
      <c r="E188" s="198">
        <v>1450</v>
      </c>
      <c r="F188" s="269">
        <f t="shared" si="38"/>
        <v>3300</v>
      </c>
      <c r="G188" s="269">
        <v>1850</v>
      </c>
      <c r="H188" s="198" t="s">
        <v>72</v>
      </c>
      <c r="I188" s="194">
        <f>+'[1]PIND 2025'!O171</f>
        <v>0</v>
      </c>
      <c r="J188" s="285">
        <f t="shared" si="43"/>
        <v>0</v>
      </c>
      <c r="K188" s="200" t="str">
        <f t="shared" si="55"/>
        <v>MUY BAJO</v>
      </c>
      <c r="L188" s="15">
        <f>+P188/Q188</f>
        <v>0</v>
      </c>
      <c r="M188" s="200" t="str">
        <f t="shared" si="40"/>
        <v>MUY BAJO</v>
      </c>
      <c r="N188" s="15">
        <f t="shared" si="44"/>
        <v>0</v>
      </c>
      <c r="O188" s="200" t="str">
        <f t="shared" si="41"/>
        <v>MUY BAJO</v>
      </c>
      <c r="P188" s="292">
        <f t="shared" si="42"/>
        <v>0</v>
      </c>
      <c r="Q188" s="292">
        <v>558.19732399999998</v>
      </c>
      <c r="R188" s="292">
        <f t="shared" si="39"/>
        <v>558.19732399999998</v>
      </c>
      <c r="S188" s="293">
        <f>+'[2]POAI 04 2025 AC'!AN170</f>
        <v>0</v>
      </c>
      <c r="T188" s="293"/>
      <c r="U188" s="293"/>
      <c r="V188" s="294" t="e">
        <f t="shared" si="35"/>
        <v>#DIV/0!</v>
      </c>
      <c r="W188" s="293">
        <v>0</v>
      </c>
      <c r="X188" s="297" t="e">
        <f t="shared" si="37"/>
        <v>#DIV/0!</v>
      </c>
      <c r="Y188" s="292">
        <f t="shared" si="36"/>
        <v>0</v>
      </c>
    </row>
    <row r="189" spans="1:25" customFormat="1" hidden="1">
      <c r="A189" s="201"/>
      <c r="B189" s="279" t="s">
        <v>164</v>
      </c>
      <c r="C189" s="212" t="s">
        <v>61</v>
      </c>
      <c r="D189" s="190" t="s">
        <v>165</v>
      </c>
      <c r="E189" s="198">
        <v>150</v>
      </c>
      <c r="F189" s="269">
        <f t="shared" si="38"/>
        <v>560</v>
      </c>
      <c r="G189" s="269">
        <v>410</v>
      </c>
      <c r="H189" s="198" t="s">
        <v>72</v>
      </c>
      <c r="I189" s="194">
        <f>+'[1]PIND 2025'!O172</f>
        <v>0</v>
      </c>
      <c r="J189" s="285">
        <f t="shared" si="43"/>
        <v>0</v>
      </c>
      <c r="K189" s="200" t="str">
        <f t="shared" si="55"/>
        <v>MUY BAJO</v>
      </c>
      <c r="L189" s="15">
        <f>+P189/Q189</f>
        <v>0</v>
      </c>
      <c r="M189" s="200" t="str">
        <f t="shared" si="40"/>
        <v>MUY BAJO</v>
      </c>
      <c r="N189" s="15">
        <f t="shared" si="44"/>
        <v>0</v>
      </c>
      <c r="O189" s="200" t="str">
        <f t="shared" si="41"/>
        <v>MUY BAJO</v>
      </c>
      <c r="P189" s="292">
        <f t="shared" si="42"/>
        <v>0</v>
      </c>
      <c r="Q189" s="292">
        <v>123.708596</v>
      </c>
      <c r="R189" s="292">
        <f t="shared" si="39"/>
        <v>123.708596</v>
      </c>
      <c r="S189" s="293">
        <f>+'[2]POAI 04 2025 AC'!AN171</f>
        <v>0</v>
      </c>
      <c r="T189" s="293"/>
      <c r="U189" s="293"/>
      <c r="V189" s="294" t="e">
        <f t="shared" si="35"/>
        <v>#DIV/0!</v>
      </c>
      <c r="W189" s="293">
        <v>0</v>
      </c>
      <c r="X189" s="297" t="e">
        <f t="shared" si="37"/>
        <v>#DIV/0!</v>
      </c>
      <c r="Y189" s="292">
        <f t="shared" si="36"/>
        <v>0</v>
      </c>
    </row>
    <row r="190" spans="1:25" customFormat="1" hidden="1">
      <c r="A190" s="201"/>
      <c r="B190" s="279" t="s">
        <v>164</v>
      </c>
      <c r="C190" s="212" t="s">
        <v>62</v>
      </c>
      <c r="D190" s="190" t="s">
        <v>165</v>
      </c>
      <c r="E190" s="198">
        <v>150</v>
      </c>
      <c r="F190" s="269">
        <f t="shared" si="38"/>
        <v>370</v>
      </c>
      <c r="G190" s="269">
        <v>220</v>
      </c>
      <c r="H190" s="198" t="s">
        <v>72</v>
      </c>
      <c r="I190" s="194">
        <f>+'[1]PIND 2025'!O173</f>
        <v>0</v>
      </c>
      <c r="J190" s="285">
        <f t="shared" si="43"/>
        <v>0</v>
      </c>
      <c r="K190" s="200" t="str">
        <f t="shared" si="55"/>
        <v>MUY BAJO</v>
      </c>
      <c r="L190" s="15">
        <f>+P190/Q190</f>
        <v>0</v>
      </c>
      <c r="M190" s="200" t="str">
        <f t="shared" si="40"/>
        <v>MUY BAJO</v>
      </c>
      <c r="N190" s="15">
        <f t="shared" si="44"/>
        <v>0</v>
      </c>
      <c r="O190" s="200" t="str">
        <f t="shared" si="41"/>
        <v>MUY BAJO</v>
      </c>
      <c r="P190" s="292">
        <f t="shared" si="42"/>
        <v>0</v>
      </c>
      <c r="Q190" s="292">
        <v>66.380222000000003</v>
      </c>
      <c r="R190" s="292">
        <f t="shared" si="39"/>
        <v>66.380222000000003</v>
      </c>
      <c r="S190" s="293">
        <f>+'[2]POAI 04 2025 AC'!AN172</f>
        <v>0</v>
      </c>
      <c r="T190" s="293"/>
      <c r="U190" s="293"/>
      <c r="V190" s="294" t="e">
        <f t="shared" si="35"/>
        <v>#DIV/0!</v>
      </c>
      <c r="W190" s="293">
        <v>0</v>
      </c>
      <c r="X190" s="297" t="e">
        <f t="shared" si="37"/>
        <v>#DIV/0!</v>
      </c>
      <c r="Y190" s="292">
        <f t="shared" si="36"/>
        <v>0</v>
      </c>
    </row>
    <row r="191" spans="1:25" customFormat="1" hidden="1">
      <c r="A191" s="201"/>
      <c r="B191" s="279" t="s">
        <v>164</v>
      </c>
      <c r="C191" s="212" t="s">
        <v>63</v>
      </c>
      <c r="D191" s="190" t="s">
        <v>165</v>
      </c>
      <c r="E191" s="198">
        <v>330</v>
      </c>
      <c r="F191" s="269">
        <f t="shared" si="38"/>
        <v>550</v>
      </c>
      <c r="G191" s="269">
        <v>220</v>
      </c>
      <c r="H191" s="198" t="s">
        <v>72</v>
      </c>
      <c r="I191" s="194">
        <f>+'[1]PIND 2025'!O174</f>
        <v>0</v>
      </c>
      <c r="J191" s="285">
        <f t="shared" si="43"/>
        <v>0</v>
      </c>
      <c r="K191" s="200" t="str">
        <f t="shared" si="55"/>
        <v>MUY BAJO</v>
      </c>
      <c r="L191" s="15">
        <f>+P191/Q191</f>
        <v>0</v>
      </c>
      <c r="M191" s="200" t="str">
        <f t="shared" si="40"/>
        <v>MUY BAJO</v>
      </c>
      <c r="N191" s="15">
        <f t="shared" si="44"/>
        <v>0</v>
      </c>
      <c r="O191" s="200" t="str">
        <f t="shared" si="41"/>
        <v>MUY BAJO</v>
      </c>
      <c r="P191" s="292">
        <f t="shared" si="42"/>
        <v>0</v>
      </c>
      <c r="Q191" s="292">
        <v>66.380222000000003</v>
      </c>
      <c r="R191" s="292">
        <f t="shared" si="39"/>
        <v>66.380222000000003</v>
      </c>
      <c r="S191" s="293">
        <f>+'[2]POAI 04 2025 AC'!AN173</f>
        <v>0</v>
      </c>
      <c r="T191" s="293"/>
      <c r="U191" s="293"/>
      <c r="V191" s="294" t="e">
        <f t="shared" si="35"/>
        <v>#DIV/0!</v>
      </c>
      <c r="W191" s="293">
        <v>0</v>
      </c>
      <c r="X191" s="297" t="e">
        <f t="shared" si="37"/>
        <v>#DIV/0!</v>
      </c>
      <c r="Y191" s="292">
        <f t="shared" si="36"/>
        <v>0</v>
      </c>
    </row>
    <row r="192" spans="1:25" customFormat="1" ht="25.5">
      <c r="A192" s="201"/>
      <c r="B192" s="279" t="s">
        <v>166</v>
      </c>
      <c r="C192" s="212"/>
      <c r="D192" s="190"/>
      <c r="E192" s="214"/>
      <c r="F192" s="193"/>
      <c r="G192" s="193"/>
      <c r="H192" s="198"/>
      <c r="I192" s="193"/>
      <c r="J192" s="285">
        <f>AVERAGE(J188:J191)</f>
        <v>0</v>
      </c>
      <c r="K192" s="200" t="str">
        <f t="shared" si="55"/>
        <v>MUY BAJO</v>
      </c>
      <c r="L192" s="285">
        <f>AVERAGE(L188:L191)</f>
        <v>0</v>
      </c>
      <c r="M192" s="200" t="str">
        <f t="shared" si="40"/>
        <v>MUY BAJO</v>
      </c>
      <c r="N192" s="285">
        <f>AVERAGE(N188:N191)</f>
        <v>0</v>
      </c>
      <c r="O192" s="200" t="str">
        <f t="shared" si="41"/>
        <v>MUY BAJO</v>
      </c>
      <c r="P192" s="292">
        <f>SUM(P188:P191)</f>
        <v>0</v>
      </c>
      <c r="Q192" s="292">
        <f t="shared" ref="Q192:S192" si="57">SUM(Q188:Q191)</f>
        <v>814.66636399999993</v>
      </c>
      <c r="R192" s="292">
        <f t="shared" si="57"/>
        <v>814.66636399999993</v>
      </c>
      <c r="S192" s="293">
        <f t="shared" si="57"/>
        <v>0</v>
      </c>
      <c r="T192" s="293">
        <f>SUM(T188:T191)</f>
        <v>0</v>
      </c>
      <c r="U192" s="293">
        <f>SUM(U188:U191)</f>
        <v>0</v>
      </c>
      <c r="V192" s="294" t="e">
        <f t="shared" si="35"/>
        <v>#DIV/0!</v>
      </c>
      <c r="W192" s="293">
        <v>0</v>
      </c>
      <c r="X192" s="297" t="e">
        <f t="shared" si="37"/>
        <v>#DIV/0!</v>
      </c>
      <c r="Y192" s="292">
        <f t="shared" si="36"/>
        <v>0</v>
      </c>
    </row>
    <row r="193" spans="1:25" customFormat="1" ht="25.5" hidden="1">
      <c r="A193" s="201"/>
      <c r="B193" s="279" t="s">
        <v>167</v>
      </c>
      <c r="C193" s="212" t="s">
        <v>59</v>
      </c>
      <c r="D193" s="190" t="s">
        <v>168</v>
      </c>
      <c r="E193" s="198">
        <v>113</v>
      </c>
      <c r="F193" s="193">
        <f t="shared" si="38"/>
        <v>113</v>
      </c>
      <c r="G193" s="193"/>
      <c r="H193" s="198" t="s">
        <v>72</v>
      </c>
      <c r="I193" s="194">
        <f>+'[1]PIND 2025'!O175</f>
        <v>1</v>
      </c>
      <c r="J193" s="285"/>
      <c r="K193" s="200" t="s">
        <v>23</v>
      </c>
      <c r="L193" s="15">
        <f t="shared" ref="L193:L201" si="58">+P193/Q193</f>
        <v>0.12553191489361701</v>
      </c>
      <c r="M193" s="200" t="str">
        <f t="shared" si="40"/>
        <v>MUY BAJO</v>
      </c>
      <c r="N193" s="15">
        <f t="shared" si="44"/>
        <v>0</v>
      </c>
      <c r="O193" s="200" t="str">
        <f t="shared" si="41"/>
        <v>MUY BAJO</v>
      </c>
      <c r="P193" s="292">
        <f t="shared" si="42"/>
        <v>118</v>
      </c>
      <c r="Q193" s="292">
        <v>940</v>
      </c>
      <c r="R193" s="292">
        <f t="shared" si="39"/>
        <v>822</v>
      </c>
      <c r="S193" s="293">
        <f>+'[2]POAI 04 2025 AC'!AN174</f>
        <v>743</v>
      </c>
      <c r="T193" s="293">
        <v>118</v>
      </c>
      <c r="U193" s="293"/>
      <c r="V193" s="294">
        <f t="shared" si="35"/>
        <v>0.15881561238223418</v>
      </c>
      <c r="W193" s="293">
        <v>118</v>
      </c>
      <c r="X193" s="297">
        <f t="shared" si="37"/>
        <v>0.15881561238223418</v>
      </c>
      <c r="Y193" s="292">
        <f t="shared" si="36"/>
        <v>625</v>
      </c>
    </row>
    <row r="194" spans="1:25" customFormat="1" ht="25.5" hidden="1">
      <c r="A194" s="201"/>
      <c r="B194" s="279" t="s">
        <v>167</v>
      </c>
      <c r="C194" s="212" t="s">
        <v>61</v>
      </c>
      <c r="D194" s="190" t="s">
        <v>168</v>
      </c>
      <c r="E194" s="198">
        <v>3</v>
      </c>
      <c r="F194" s="193">
        <f t="shared" si="38"/>
        <v>3</v>
      </c>
      <c r="G194" s="193"/>
      <c r="H194" s="198" t="s">
        <v>72</v>
      </c>
      <c r="I194" s="194">
        <f>+'[1]PIND 2025'!O176</f>
        <v>0</v>
      </c>
      <c r="J194" s="285"/>
      <c r="K194" s="200" t="s">
        <v>23</v>
      </c>
      <c r="L194" s="15">
        <f t="shared" si="58"/>
        <v>0</v>
      </c>
      <c r="M194" s="200" t="str">
        <f t="shared" si="40"/>
        <v>MUY BAJO</v>
      </c>
      <c r="N194" s="15">
        <f t="shared" si="44"/>
        <v>0</v>
      </c>
      <c r="O194" s="200" t="str">
        <f t="shared" si="41"/>
        <v>MUY BAJO</v>
      </c>
      <c r="P194" s="292">
        <f t="shared" si="42"/>
        <v>0</v>
      </c>
      <c r="Q194" s="292">
        <v>417</v>
      </c>
      <c r="R194" s="292">
        <f t="shared" si="39"/>
        <v>417</v>
      </c>
      <c r="S194" s="293">
        <f>+'[2]POAI 04 2025 AC'!AN175</f>
        <v>0</v>
      </c>
      <c r="T194" s="293"/>
      <c r="U194" s="293"/>
      <c r="V194" s="294" t="e">
        <f t="shared" si="35"/>
        <v>#DIV/0!</v>
      </c>
      <c r="W194" s="293">
        <v>0</v>
      </c>
      <c r="X194" s="297" t="e">
        <f t="shared" si="37"/>
        <v>#DIV/0!</v>
      </c>
      <c r="Y194" s="292">
        <f t="shared" si="36"/>
        <v>0</v>
      </c>
    </row>
    <row r="195" spans="1:25" customFormat="1" ht="25.5" hidden="1">
      <c r="A195" s="201"/>
      <c r="B195" s="279" t="s">
        <v>167</v>
      </c>
      <c r="C195" s="212" t="s">
        <v>62</v>
      </c>
      <c r="D195" s="190" t="s">
        <v>168</v>
      </c>
      <c r="E195" s="198">
        <v>4</v>
      </c>
      <c r="F195" s="193">
        <f t="shared" si="38"/>
        <v>4</v>
      </c>
      <c r="G195" s="193"/>
      <c r="H195" s="198" t="s">
        <v>72</v>
      </c>
      <c r="I195" s="194">
        <f>+'[1]PIND 2025'!O177</f>
        <v>0</v>
      </c>
      <c r="J195" s="285"/>
      <c r="K195" s="200" t="s">
        <v>23</v>
      </c>
      <c r="L195" s="15">
        <f t="shared" si="58"/>
        <v>0</v>
      </c>
      <c r="M195" s="200" t="str">
        <f t="shared" si="40"/>
        <v>MUY BAJO</v>
      </c>
      <c r="N195" s="15">
        <f t="shared" si="44"/>
        <v>0</v>
      </c>
      <c r="O195" s="200" t="str">
        <f t="shared" si="41"/>
        <v>MUY BAJO</v>
      </c>
      <c r="P195" s="292">
        <f t="shared" si="42"/>
        <v>0</v>
      </c>
      <c r="Q195" s="292">
        <v>200</v>
      </c>
      <c r="R195" s="292">
        <f t="shared" si="39"/>
        <v>200</v>
      </c>
      <c r="S195" s="293">
        <f>+'[2]POAI 04 2025 AC'!AN176</f>
        <v>81</v>
      </c>
      <c r="T195" s="293"/>
      <c r="U195" s="293"/>
      <c r="V195" s="294">
        <f t="shared" si="35"/>
        <v>0</v>
      </c>
      <c r="W195" s="293">
        <v>0</v>
      </c>
      <c r="X195" s="297">
        <f t="shared" si="37"/>
        <v>0</v>
      </c>
      <c r="Y195" s="292">
        <f t="shared" si="36"/>
        <v>81</v>
      </c>
    </row>
    <row r="196" spans="1:25" customFormat="1" ht="25.5" hidden="1">
      <c r="A196" s="201"/>
      <c r="B196" s="279" t="s">
        <v>167</v>
      </c>
      <c r="C196" s="212" t="s">
        <v>63</v>
      </c>
      <c r="D196" s="190" t="s">
        <v>168</v>
      </c>
      <c r="E196" s="198">
        <v>6</v>
      </c>
      <c r="F196" s="193">
        <f t="shared" si="38"/>
        <v>6</v>
      </c>
      <c r="G196" s="193"/>
      <c r="H196" s="198" t="s">
        <v>72</v>
      </c>
      <c r="I196" s="194">
        <f>+'[1]PIND 2025'!O178</f>
        <v>1</v>
      </c>
      <c r="J196" s="285"/>
      <c r="K196" s="200" t="s">
        <v>23</v>
      </c>
      <c r="L196" s="15">
        <f t="shared" si="58"/>
        <v>0.51275510204081631</v>
      </c>
      <c r="M196" s="200" t="str">
        <f t="shared" si="40"/>
        <v>MEDIO</v>
      </c>
      <c r="N196" s="15">
        <f t="shared" si="44"/>
        <v>0</v>
      </c>
      <c r="O196" s="200" t="str">
        <f t="shared" si="41"/>
        <v>MUY BAJO</v>
      </c>
      <c r="P196" s="292">
        <f t="shared" si="42"/>
        <v>201</v>
      </c>
      <c r="Q196" s="292">
        <v>392</v>
      </c>
      <c r="R196" s="292">
        <f t="shared" si="39"/>
        <v>191</v>
      </c>
      <c r="S196" s="293">
        <f>+'[2]POAI 04 2025 AC'!AN177</f>
        <v>201</v>
      </c>
      <c r="T196" s="293">
        <v>201</v>
      </c>
      <c r="U196" s="293"/>
      <c r="V196" s="294">
        <f t="shared" si="35"/>
        <v>1</v>
      </c>
      <c r="W196" s="293">
        <v>201</v>
      </c>
      <c r="X196" s="297">
        <f t="shared" si="37"/>
        <v>1</v>
      </c>
      <c r="Y196" s="292">
        <f t="shared" si="36"/>
        <v>0</v>
      </c>
    </row>
    <row r="197" spans="1:25" customFormat="1" ht="38.25" hidden="1">
      <c r="A197" s="201"/>
      <c r="B197" s="279" t="s">
        <v>167</v>
      </c>
      <c r="C197" s="212" t="s">
        <v>59</v>
      </c>
      <c r="D197" s="190" t="s">
        <v>169</v>
      </c>
      <c r="E197" s="198">
        <v>110</v>
      </c>
      <c r="F197" s="221">
        <f t="shared" si="38"/>
        <v>121</v>
      </c>
      <c r="G197" s="221">
        <v>11</v>
      </c>
      <c r="H197" s="198" t="s">
        <v>72</v>
      </c>
      <c r="I197" s="194">
        <f>+'[1]PIND 2025'!O179</f>
        <v>11</v>
      </c>
      <c r="J197" s="285">
        <f t="shared" si="43"/>
        <v>1</v>
      </c>
      <c r="K197" s="200" t="str">
        <f t="shared" si="55"/>
        <v>MUY ALTO</v>
      </c>
      <c r="L197" s="15">
        <f t="shared" si="58"/>
        <v>0</v>
      </c>
      <c r="M197" s="200" t="str">
        <f t="shared" si="40"/>
        <v>MUY BAJO</v>
      </c>
      <c r="N197" s="15">
        <f t="shared" si="44"/>
        <v>0</v>
      </c>
      <c r="O197" s="200" t="str">
        <f t="shared" si="41"/>
        <v>MUY BAJO</v>
      </c>
      <c r="P197" s="292">
        <f t="shared" si="42"/>
        <v>0</v>
      </c>
      <c r="Q197" s="292">
        <v>104.5</v>
      </c>
      <c r="R197" s="292">
        <f t="shared" si="39"/>
        <v>104.5</v>
      </c>
      <c r="S197" s="293">
        <f>+'[2]POAI 04 2025 AC'!AN178</f>
        <v>438</v>
      </c>
      <c r="T197" s="293"/>
      <c r="U197" s="293"/>
      <c r="V197" s="294">
        <f t="shared" ref="V197:V260" si="59">+P197/S197</f>
        <v>0</v>
      </c>
      <c r="W197" s="293">
        <v>0</v>
      </c>
      <c r="X197" s="297">
        <f t="shared" si="37"/>
        <v>0</v>
      </c>
      <c r="Y197" s="292">
        <f t="shared" ref="Y197:Y260" si="60">+S197-W197</f>
        <v>438</v>
      </c>
    </row>
    <row r="198" spans="1:25" customFormat="1" ht="38.25" hidden="1">
      <c r="A198" s="201"/>
      <c r="B198" s="279" t="s">
        <v>167</v>
      </c>
      <c r="C198" s="212" t="s">
        <v>61</v>
      </c>
      <c r="D198" s="190" t="s">
        <v>169</v>
      </c>
      <c r="E198" s="198">
        <v>15</v>
      </c>
      <c r="F198" s="193">
        <f t="shared" si="38"/>
        <v>23</v>
      </c>
      <c r="G198" s="193">
        <v>8</v>
      </c>
      <c r="H198" s="198" t="s">
        <v>72</v>
      </c>
      <c r="I198" s="194">
        <f>+'[1]PIND 2025'!O180</f>
        <v>2</v>
      </c>
      <c r="J198" s="285">
        <f t="shared" si="43"/>
        <v>0.25</v>
      </c>
      <c r="K198" s="200" t="str">
        <f t="shared" si="55"/>
        <v>BAJO</v>
      </c>
      <c r="L198" s="15">
        <f t="shared" si="58"/>
        <v>0</v>
      </c>
      <c r="M198" s="200" t="str">
        <f t="shared" si="40"/>
        <v>MUY BAJO</v>
      </c>
      <c r="N198" s="15">
        <f t="shared" si="44"/>
        <v>0</v>
      </c>
      <c r="O198" s="200" t="str">
        <f t="shared" si="41"/>
        <v>MUY BAJO</v>
      </c>
      <c r="P198" s="292">
        <f t="shared" si="42"/>
        <v>0</v>
      </c>
      <c r="Q198" s="292">
        <v>76</v>
      </c>
      <c r="R198" s="292">
        <f t="shared" si="39"/>
        <v>76</v>
      </c>
      <c r="S198" s="293">
        <f>+'[2]POAI 04 2025 AC'!AN179</f>
        <v>0</v>
      </c>
      <c r="T198" s="293"/>
      <c r="U198" s="293"/>
      <c r="V198" s="294" t="e">
        <f t="shared" si="59"/>
        <v>#DIV/0!</v>
      </c>
      <c r="W198" s="293">
        <v>0</v>
      </c>
      <c r="X198" s="297" t="e">
        <f t="shared" si="37"/>
        <v>#DIV/0!</v>
      </c>
      <c r="Y198" s="292">
        <f t="shared" si="60"/>
        <v>0</v>
      </c>
    </row>
    <row r="199" spans="1:25" customFormat="1" ht="38.25" hidden="1">
      <c r="A199" s="201"/>
      <c r="B199" s="279" t="s">
        <v>167</v>
      </c>
      <c r="C199" s="212" t="s">
        <v>62</v>
      </c>
      <c r="D199" s="190" t="s">
        <v>169</v>
      </c>
      <c r="E199" s="198">
        <v>15</v>
      </c>
      <c r="F199" s="193">
        <f t="shared" si="38"/>
        <v>19</v>
      </c>
      <c r="G199" s="193">
        <v>4</v>
      </c>
      <c r="H199" s="198" t="s">
        <v>72</v>
      </c>
      <c r="I199" s="194">
        <f>+'[1]PIND 2025'!O181</f>
        <v>1</v>
      </c>
      <c r="J199" s="285">
        <f t="shared" si="43"/>
        <v>0.25</v>
      </c>
      <c r="K199" s="200" t="str">
        <f t="shared" si="55"/>
        <v>BAJO</v>
      </c>
      <c r="L199" s="15">
        <f t="shared" si="58"/>
        <v>3.1052631578947367</v>
      </c>
      <c r="M199" s="200" t="str">
        <f t="shared" si="40"/>
        <v>MUY ALTO</v>
      </c>
      <c r="N199" s="15">
        <f t="shared" si="44"/>
        <v>0.77631578947368418</v>
      </c>
      <c r="O199" s="200" t="str">
        <f t="shared" si="41"/>
        <v>ALTO</v>
      </c>
      <c r="P199" s="292">
        <f t="shared" si="42"/>
        <v>118</v>
      </c>
      <c r="Q199" s="292">
        <v>38</v>
      </c>
      <c r="R199" s="292">
        <f t="shared" si="39"/>
        <v>-80</v>
      </c>
      <c r="S199" s="293">
        <f>+'[2]POAI 04 2025 AC'!AN180</f>
        <v>225</v>
      </c>
      <c r="T199" s="293">
        <v>118</v>
      </c>
      <c r="U199" s="293"/>
      <c r="V199" s="294">
        <f t="shared" si="59"/>
        <v>0.52444444444444449</v>
      </c>
      <c r="W199" s="293">
        <v>118</v>
      </c>
      <c r="X199" s="297">
        <f t="shared" ref="X199:X262" si="61">+W199/S199</f>
        <v>0.52444444444444449</v>
      </c>
      <c r="Y199" s="292">
        <f t="shared" si="60"/>
        <v>107</v>
      </c>
    </row>
    <row r="200" spans="1:25" customFormat="1" ht="38.25" hidden="1">
      <c r="A200" s="201"/>
      <c r="B200" s="279" t="s">
        <v>167</v>
      </c>
      <c r="C200" s="212" t="s">
        <v>63</v>
      </c>
      <c r="D200" s="190" t="s">
        <v>169</v>
      </c>
      <c r="E200" s="198">
        <v>20</v>
      </c>
      <c r="F200" s="193">
        <f t="shared" si="38"/>
        <v>36</v>
      </c>
      <c r="G200" s="193">
        <v>16</v>
      </c>
      <c r="H200" s="198" t="s">
        <v>72</v>
      </c>
      <c r="I200" s="194">
        <f>+'[1]PIND 2025'!O182</f>
        <v>1</v>
      </c>
      <c r="J200" s="285">
        <f t="shared" si="43"/>
        <v>6.25E-2</v>
      </c>
      <c r="K200" s="200" t="str">
        <f t="shared" si="55"/>
        <v>MUY BAJO</v>
      </c>
      <c r="L200" s="15">
        <f t="shared" si="58"/>
        <v>0</v>
      </c>
      <c r="M200" s="200" t="str">
        <f t="shared" si="40"/>
        <v>MUY BAJO</v>
      </c>
      <c r="N200" s="15">
        <f t="shared" si="44"/>
        <v>0</v>
      </c>
      <c r="O200" s="200" t="str">
        <f t="shared" si="41"/>
        <v>MUY BAJO</v>
      </c>
      <c r="P200" s="292">
        <f t="shared" si="42"/>
        <v>0</v>
      </c>
      <c r="Q200" s="292">
        <v>152</v>
      </c>
      <c r="R200" s="292">
        <f t="shared" si="39"/>
        <v>152</v>
      </c>
      <c r="S200" s="293">
        <f>+'[2]POAI 04 2025 AC'!AN181</f>
        <v>0</v>
      </c>
      <c r="T200" s="293"/>
      <c r="U200" s="293"/>
      <c r="V200" s="294" t="e">
        <f t="shared" si="59"/>
        <v>#DIV/0!</v>
      </c>
      <c r="W200" s="293">
        <v>0</v>
      </c>
      <c r="X200" s="297" t="e">
        <f t="shared" si="61"/>
        <v>#DIV/0!</v>
      </c>
      <c r="Y200" s="292">
        <f t="shared" si="60"/>
        <v>0</v>
      </c>
    </row>
    <row r="201" spans="1:25" customFormat="1" ht="25.5" hidden="1">
      <c r="A201" s="201"/>
      <c r="B201" s="279" t="s">
        <v>167</v>
      </c>
      <c r="C201" s="212" t="s">
        <v>59</v>
      </c>
      <c r="D201" s="190" t="s">
        <v>170</v>
      </c>
      <c r="E201" s="198">
        <v>1</v>
      </c>
      <c r="F201" s="193">
        <f t="shared" si="38"/>
        <v>3</v>
      </c>
      <c r="G201" s="193">
        <v>2</v>
      </c>
      <c r="H201" s="198" t="s">
        <v>22</v>
      </c>
      <c r="I201" s="194">
        <f>+'[1]PIND 2025'!O183</f>
        <v>0</v>
      </c>
      <c r="J201" s="285">
        <f t="shared" si="43"/>
        <v>0</v>
      </c>
      <c r="K201" s="200" t="str">
        <f t="shared" si="55"/>
        <v>MUY BAJO</v>
      </c>
      <c r="L201" s="15">
        <f t="shared" si="58"/>
        <v>0</v>
      </c>
      <c r="M201" s="200" t="str">
        <f t="shared" si="40"/>
        <v>MUY BAJO</v>
      </c>
      <c r="N201" s="15">
        <f t="shared" si="44"/>
        <v>0</v>
      </c>
      <c r="O201" s="200" t="str">
        <f t="shared" si="41"/>
        <v>MUY BAJO</v>
      </c>
      <c r="P201" s="292">
        <f t="shared" si="42"/>
        <v>0</v>
      </c>
      <c r="Q201" s="292">
        <v>1000</v>
      </c>
      <c r="R201" s="292">
        <f t="shared" si="39"/>
        <v>1000</v>
      </c>
      <c r="S201" s="293">
        <f>+'[2]POAI 04 2025 AC'!AN182</f>
        <v>0</v>
      </c>
      <c r="T201" s="293"/>
      <c r="U201" s="293"/>
      <c r="V201" s="294" t="e">
        <f t="shared" si="59"/>
        <v>#DIV/0!</v>
      </c>
      <c r="W201" s="293">
        <v>0</v>
      </c>
      <c r="X201" s="297" t="e">
        <f t="shared" si="61"/>
        <v>#DIV/0!</v>
      </c>
      <c r="Y201" s="292">
        <f t="shared" si="60"/>
        <v>0</v>
      </c>
    </row>
    <row r="202" spans="1:25" customFormat="1" ht="25.5" hidden="1">
      <c r="A202" s="201"/>
      <c r="B202" s="279" t="s">
        <v>167</v>
      </c>
      <c r="C202" s="212" t="s">
        <v>61</v>
      </c>
      <c r="D202" s="190" t="s">
        <v>170</v>
      </c>
      <c r="E202" s="198">
        <v>0</v>
      </c>
      <c r="F202" s="193">
        <f t="shared" si="38"/>
        <v>0</v>
      </c>
      <c r="G202" s="193"/>
      <c r="H202" s="198" t="s">
        <v>22</v>
      </c>
      <c r="I202" s="194">
        <f>+'[1]PIND 2025'!O184</f>
        <v>0</v>
      </c>
      <c r="J202" s="285"/>
      <c r="K202" s="200" t="s">
        <v>23</v>
      </c>
      <c r="L202" s="15"/>
      <c r="M202" s="200" t="s">
        <v>23</v>
      </c>
      <c r="N202" s="15"/>
      <c r="O202" s="200" t="s">
        <v>23</v>
      </c>
      <c r="P202" s="292">
        <f t="shared" si="42"/>
        <v>0</v>
      </c>
      <c r="Q202" s="292">
        <v>0</v>
      </c>
      <c r="R202" s="292">
        <f t="shared" si="39"/>
        <v>0</v>
      </c>
      <c r="S202" s="293">
        <f>+'[2]POAI 04 2025 AC'!AN183</f>
        <v>0</v>
      </c>
      <c r="T202" s="293"/>
      <c r="U202" s="293"/>
      <c r="V202" s="294" t="e">
        <f t="shared" si="59"/>
        <v>#DIV/0!</v>
      </c>
      <c r="W202" s="293">
        <v>0</v>
      </c>
      <c r="X202" s="297" t="e">
        <f t="shared" si="61"/>
        <v>#DIV/0!</v>
      </c>
      <c r="Y202" s="292">
        <f t="shared" si="60"/>
        <v>0</v>
      </c>
    </row>
    <row r="203" spans="1:25" customFormat="1" ht="25.5" hidden="1">
      <c r="A203" s="201"/>
      <c r="B203" s="279" t="s">
        <v>167</v>
      </c>
      <c r="C203" s="212" t="s">
        <v>62</v>
      </c>
      <c r="D203" s="190" t="s">
        <v>170</v>
      </c>
      <c r="E203" s="198">
        <v>0</v>
      </c>
      <c r="F203" s="193">
        <f t="shared" si="38"/>
        <v>0</v>
      </c>
      <c r="G203" s="193"/>
      <c r="H203" s="198" t="s">
        <v>22</v>
      </c>
      <c r="I203" s="194">
        <f>+'[1]PIND 2025'!O185</f>
        <v>0</v>
      </c>
      <c r="J203" s="285"/>
      <c r="K203" s="200" t="s">
        <v>23</v>
      </c>
      <c r="L203" s="15"/>
      <c r="M203" s="200" t="s">
        <v>23</v>
      </c>
      <c r="N203" s="15"/>
      <c r="O203" s="200" t="s">
        <v>23</v>
      </c>
      <c r="P203" s="292">
        <f t="shared" si="42"/>
        <v>0</v>
      </c>
      <c r="Q203" s="292">
        <v>0</v>
      </c>
      <c r="R203" s="292">
        <f t="shared" si="39"/>
        <v>0</v>
      </c>
      <c r="S203" s="293">
        <f>+'[2]POAI 04 2025 AC'!AN184</f>
        <v>0</v>
      </c>
      <c r="T203" s="293"/>
      <c r="U203" s="293"/>
      <c r="V203" s="294" t="e">
        <f t="shared" si="59"/>
        <v>#DIV/0!</v>
      </c>
      <c r="W203" s="293">
        <v>0</v>
      </c>
      <c r="X203" s="297" t="e">
        <f t="shared" si="61"/>
        <v>#DIV/0!</v>
      </c>
      <c r="Y203" s="292">
        <f t="shared" si="60"/>
        <v>0</v>
      </c>
    </row>
    <row r="204" spans="1:25" customFormat="1" ht="25.5" hidden="1">
      <c r="A204" s="201"/>
      <c r="B204" s="279" t="s">
        <v>167</v>
      </c>
      <c r="C204" s="212" t="s">
        <v>63</v>
      </c>
      <c r="D204" s="190" t="s">
        <v>170</v>
      </c>
      <c r="E204" s="198">
        <v>0</v>
      </c>
      <c r="F204" s="193">
        <f t="shared" ref="F204:F274" si="62">+E204+G204</f>
        <v>0</v>
      </c>
      <c r="G204" s="193"/>
      <c r="H204" s="198" t="s">
        <v>22</v>
      </c>
      <c r="I204" s="194">
        <f>+'[1]PIND 2025'!O186</f>
        <v>0</v>
      </c>
      <c r="J204" s="285"/>
      <c r="K204" s="200" t="s">
        <v>23</v>
      </c>
      <c r="L204" s="15"/>
      <c r="M204" s="200" t="s">
        <v>23</v>
      </c>
      <c r="N204" s="15"/>
      <c r="O204" s="200" t="s">
        <v>23</v>
      </c>
      <c r="P204" s="292">
        <f t="shared" si="42"/>
        <v>0</v>
      </c>
      <c r="Q204" s="292">
        <v>0</v>
      </c>
      <c r="R204" s="292">
        <f t="shared" si="39"/>
        <v>0</v>
      </c>
      <c r="S204" s="293">
        <f>+'[2]POAI 04 2025 AC'!AN185</f>
        <v>0</v>
      </c>
      <c r="T204" s="293"/>
      <c r="U204" s="293"/>
      <c r="V204" s="294" t="e">
        <f t="shared" si="59"/>
        <v>#DIV/0!</v>
      </c>
      <c r="W204" s="293">
        <v>0</v>
      </c>
      <c r="X204" s="297" t="e">
        <f t="shared" si="61"/>
        <v>#DIV/0!</v>
      </c>
      <c r="Y204" s="292">
        <f t="shared" si="60"/>
        <v>0</v>
      </c>
    </row>
    <row r="205" spans="1:25" customFormat="1" ht="51" hidden="1">
      <c r="A205" s="201"/>
      <c r="B205" s="279" t="s">
        <v>167</v>
      </c>
      <c r="C205" s="212" t="s">
        <v>59</v>
      </c>
      <c r="D205" s="190" t="s">
        <v>171</v>
      </c>
      <c r="E205" s="198">
        <v>1</v>
      </c>
      <c r="F205" s="193">
        <f t="shared" si="62"/>
        <v>2</v>
      </c>
      <c r="G205" s="193">
        <v>1</v>
      </c>
      <c r="H205" s="198" t="s">
        <v>22</v>
      </c>
      <c r="I205" s="194">
        <f>+'[1]PIND 2025'!O187</f>
        <v>0</v>
      </c>
      <c r="J205" s="285">
        <f t="shared" si="43"/>
        <v>0</v>
      </c>
      <c r="K205" s="200" t="str">
        <f t="shared" si="55"/>
        <v>MUY BAJO</v>
      </c>
      <c r="L205" s="15">
        <f>+P205/Q205</f>
        <v>0</v>
      </c>
      <c r="M205" s="200" t="str">
        <f t="shared" si="40"/>
        <v>MUY BAJO</v>
      </c>
      <c r="N205" s="15">
        <f t="shared" si="44"/>
        <v>0</v>
      </c>
      <c r="O205" s="200" t="str">
        <f t="shared" si="41"/>
        <v>MUY BAJO</v>
      </c>
      <c r="P205" s="292">
        <f t="shared" si="42"/>
        <v>0</v>
      </c>
      <c r="Q205" s="292">
        <v>750</v>
      </c>
      <c r="R205" s="292">
        <f t="shared" si="39"/>
        <v>750</v>
      </c>
      <c r="S205" s="293">
        <f>+'[2]POAI 04 2025 AC'!AN186</f>
        <v>0</v>
      </c>
      <c r="T205" s="293"/>
      <c r="U205" s="293"/>
      <c r="V205" s="294" t="e">
        <f t="shared" si="59"/>
        <v>#DIV/0!</v>
      </c>
      <c r="W205" s="293">
        <v>0</v>
      </c>
      <c r="X205" s="297" t="e">
        <f t="shared" si="61"/>
        <v>#DIV/0!</v>
      </c>
      <c r="Y205" s="292">
        <f t="shared" si="60"/>
        <v>0</v>
      </c>
    </row>
    <row r="206" spans="1:25" customFormat="1" ht="51" hidden="1">
      <c r="A206" s="201"/>
      <c r="B206" s="279" t="s">
        <v>167</v>
      </c>
      <c r="C206" s="212" t="s">
        <v>61</v>
      </c>
      <c r="D206" s="222" t="s">
        <v>171</v>
      </c>
      <c r="E206" s="198">
        <v>1</v>
      </c>
      <c r="F206" s="193">
        <f t="shared" si="62"/>
        <v>2</v>
      </c>
      <c r="G206" s="193">
        <v>1</v>
      </c>
      <c r="H206" s="198" t="s">
        <v>22</v>
      </c>
      <c r="I206" s="194">
        <f>+'[1]PIND 2025'!O188</f>
        <v>0</v>
      </c>
      <c r="J206" s="285">
        <f t="shared" si="43"/>
        <v>0</v>
      </c>
      <c r="K206" s="200" t="str">
        <f t="shared" si="55"/>
        <v>MUY BAJO</v>
      </c>
      <c r="L206" s="15">
        <f>+P206/Q206</f>
        <v>0</v>
      </c>
      <c r="M206" s="200" t="str">
        <f t="shared" si="40"/>
        <v>MUY BAJO</v>
      </c>
      <c r="N206" s="15">
        <f t="shared" si="44"/>
        <v>0</v>
      </c>
      <c r="O206" s="200" t="str">
        <f t="shared" si="41"/>
        <v>MUY BAJO</v>
      </c>
      <c r="P206" s="292">
        <f t="shared" si="42"/>
        <v>0</v>
      </c>
      <c r="Q206" s="292">
        <v>750</v>
      </c>
      <c r="R206" s="292">
        <f t="shared" ref="R206:R276" si="63">+Q206-P206</f>
        <v>750</v>
      </c>
      <c r="S206" s="293">
        <f>+'[2]POAI 04 2025 AC'!AN187</f>
        <v>0</v>
      </c>
      <c r="T206" s="293"/>
      <c r="U206" s="293"/>
      <c r="V206" s="294" t="e">
        <f t="shared" si="59"/>
        <v>#DIV/0!</v>
      </c>
      <c r="W206" s="293">
        <v>0</v>
      </c>
      <c r="X206" s="297" t="e">
        <f t="shared" si="61"/>
        <v>#DIV/0!</v>
      </c>
      <c r="Y206" s="292">
        <f t="shared" si="60"/>
        <v>0</v>
      </c>
    </row>
    <row r="207" spans="1:25" customFormat="1" ht="51" hidden="1">
      <c r="A207" s="201"/>
      <c r="B207" s="279" t="s">
        <v>167</v>
      </c>
      <c r="C207" s="212" t="s">
        <v>62</v>
      </c>
      <c r="D207" s="190" t="s">
        <v>171</v>
      </c>
      <c r="E207" s="198">
        <v>1</v>
      </c>
      <c r="F207" s="193">
        <f t="shared" si="62"/>
        <v>2</v>
      </c>
      <c r="G207" s="193">
        <v>1</v>
      </c>
      <c r="H207" s="198" t="s">
        <v>22</v>
      </c>
      <c r="I207" s="194">
        <f>+'[1]PIND 2025'!O189</f>
        <v>0</v>
      </c>
      <c r="J207" s="285">
        <f t="shared" si="43"/>
        <v>0</v>
      </c>
      <c r="K207" s="200" t="str">
        <f t="shared" si="55"/>
        <v>MUY BAJO</v>
      </c>
      <c r="L207" s="15">
        <f>+P207/Q207</f>
        <v>0</v>
      </c>
      <c r="M207" s="200" t="str">
        <f t="shared" si="40"/>
        <v>MUY BAJO</v>
      </c>
      <c r="N207" s="15">
        <f t="shared" si="44"/>
        <v>0</v>
      </c>
      <c r="O207" s="200" t="str">
        <f t="shared" si="41"/>
        <v>MUY BAJO</v>
      </c>
      <c r="P207" s="292">
        <f t="shared" si="42"/>
        <v>0</v>
      </c>
      <c r="Q207" s="292">
        <v>750</v>
      </c>
      <c r="R207" s="292">
        <f t="shared" si="63"/>
        <v>750</v>
      </c>
      <c r="S207" s="293">
        <f>+'[2]POAI 04 2025 AC'!AN188</f>
        <v>0</v>
      </c>
      <c r="T207" s="293"/>
      <c r="U207" s="293"/>
      <c r="V207" s="294" t="e">
        <f t="shared" si="59"/>
        <v>#DIV/0!</v>
      </c>
      <c r="W207" s="293">
        <v>0</v>
      </c>
      <c r="X207" s="297" t="e">
        <f t="shared" si="61"/>
        <v>#DIV/0!</v>
      </c>
      <c r="Y207" s="292">
        <f t="shared" si="60"/>
        <v>0</v>
      </c>
    </row>
    <row r="208" spans="1:25" customFormat="1" ht="51" hidden="1">
      <c r="A208" s="201"/>
      <c r="B208" s="279" t="s">
        <v>167</v>
      </c>
      <c r="C208" s="212" t="s">
        <v>63</v>
      </c>
      <c r="D208" s="190" t="s">
        <v>171</v>
      </c>
      <c r="E208" s="198">
        <v>1</v>
      </c>
      <c r="F208" s="193">
        <f t="shared" si="62"/>
        <v>2</v>
      </c>
      <c r="G208" s="193">
        <v>1</v>
      </c>
      <c r="H208" s="198" t="s">
        <v>22</v>
      </c>
      <c r="I208" s="194">
        <f>+'[1]PIND 2025'!O190</f>
        <v>0</v>
      </c>
      <c r="J208" s="285">
        <f t="shared" si="43"/>
        <v>0</v>
      </c>
      <c r="K208" s="200" t="str">
        <f t="shared" si="55"/>
        <v>MUY BAJO</v>
      </c>
      <c r="L208" s="15">
        <f>+P208/Q208</f>
        <v>0</v>
      </c>
      <c r="M208" s="200" t="str">
        <f t="shared" si="40"/>
        <v>MUY BAJO</v>
      </c>
      <c r="N208" s="15">
        <f t="shared" si="44"/>
        <v>0</v>
      </c>
      <c r="O208" s="200" t="str">
        <f t="shared" si="41"/>
        <v>MUY BAJO</v>
      </c>
      <c r="P208" s="292">
        <f t="shared" si="42"/>
        <v>0</v>
      </c>
      <c r="Q208" s="292">
        <v>750</v>
      </c>
      <c r="R208" s="292">
        <f t="shared" si="63"/>
        <v>750</v>
      </c>
      <c r="S208" s="293">
        <f>+'[2]POAI 04 2025 AC'!AN189</f>
        <v>0</v>
      </c>
      <c r="T208" s="293"/>
      <c r="U208" s="293"/>
      <c r="V208" s="294" t="e">
        <f t="shared" si="59"/>
        <v>#DIV/0!</v>
      </c>
      <c r="W208" s="293">
        <v>0</v>
      </c>
      <c r="X208" s="297" t="e">
        <f t="shared" si="61"/>
        <v>#DIV/0!</v>
      </c>
      <c r="Y208" s="292">
        <f t="shared" si="60"/>
        <v>0</v>
      </c>
    </row>
    <row r="209" spans="1:25" customFormat="1" ht="25.5" hidden="1">
      <c r="A209" s="201"/>
      <c r="B209" s="279" t="s">
        <v>167</v>
      </c>
      <c r="C209" s="212" t="s">
        <v>59</v>
      </c>
      <c r="D209" s="190" t="s">
        <v>172</v>
      </c>
      <c r="E209" s="198">
        <v>5</v>
      </c>
      <c r="F209" s="193">
        <f t="shared" si="62"/>
        <v>6</v>
      </c>
      <c r="G209" s="193">
        <v>1</v>
      </c>
      <c r="H209" s="198" t="s">
        <v>22</v>
      </c>
      <c r="I209" s="194">
        <f>+'[1]PIND 2025'!O191</f>
        <v>0</v>
      </c>
      <c r="J209" s="285">
        <f t="shared" si="43"/>
        <v>0</v>
      </c>
      <c r="K209" s="200" t="str">
        <f t="shared" si="55"/>
        <v>MUY BAJO</v>
      </c>
      <c r="L209" s="15">
        <f>+P209/Q209</f>
        <v>0</v>
      </c>
      <c r="M209" s="200" t="str">
        <f t="shared" si="40"/>
        <v>MUY BAJO</v>
      </c>
      <c r="N209" s="15">
        <f t="shared" si="44"/>
        <v>0</v>
      </c>
      <c r="O209" s="200" t="str">
        <f t="shared" si="41"/>
        <v>MUY BAJO</v>
      </c>
      <c r="P209" s="292">
        <f t="shared" si="42"/>
        <v>0</v>
      </c>
      <c r="Q209" s="292">
        <v>300</v>
      </c>
      <c r="R209" s="292">
        <f t="shared" si="63"/>
        <v>300</v>
      </c>
      <c r="S209" s="293">
        <f>+'[2]POAI 04 2025 AC'!AN190</f>
        <v>1</v>
      </c>
      <c r="T209" s="293"/>
      <c r="U209" s="293"/>
      <c r="V209" s="294">
        <f t="shared" si="59"/>
        <v>0</v>
      </c>
      <c r="W209" s="293">
        <v>0</v>
      </c>
      <c r="X209" s="297">
        <f t="shared" si="61"/>
        <v>0</v>
      </c>
      <c r="Y209" s="292">
        <f t="shared" si="60"/>
        <v>1</v>
      </c>
    </row>
    <row r="210" spans="1:25" customFormat="1" ht="25.5" hidden="1">
      <c r="A210" s="201"/>
      <c r="B210" s="279" t="s">
        <v>167</v>
      </c>
      <c r="C210" s="212" t="s">
        <v>61</v>
      </c>
      <c r="D210" s="190" t="s">
        <v>172</v>
      </c>
      <c r="E210" s="198">
        <v>1</v>
      </c>
      <c r="F210" s="193">
        <f t="shared" si="62"/>
        <v>1</v>
      </c>
      <c r="G210" s="193"/>
      <c r="H210" s="198" t="s">
        <v>41</v>
      </c>
      <c r="I210" s="194">
        <f>+'[1]PIND 2025'!O192</f>
        <v>0</v>
      </c>
      <c r="J210" s="285"/>
      <c r="K210" s="200" t="s">
        <v>23</v>
      </c>
      <c r="L210" s="15"/>
      <c r="M210" s="200" t="s">
        <v>23</v>
      </c>
      <c r="N210" s="15"/>
      <c r="O210" s="200" t="s">
        <v>23</v>
      </c>
      <c r="P210" s="292">
        <f t="shared" si="42"/>
        <v>0</v>
      </c>
      <c r="Q210" s="292">
        <v>0</v>
      </c>
      <c r="R210" s="292">
        <f t="shared" si="63"/>
        <v>0</v>
      </c>
      <c r="S210" s="293">
        <f>+'[2]POAI 04 2025 AC'!AN191</f>
        <v>0</v>
      </c>
      <c r="T210" s="293"/>
      <c r="U210" s="293"/>
      <c r="V210" s="294" t="e">
        <f t="shared" si="59"/>
        <v>#DIV/0!</v>
      </c>
      <c r="W210" s="293">
        <v>0</v>
      </c>
      <c r="X210" s="297" t="e">
        <f t="shared" si="61"/>
        <v>#DIV/0!</v>
      </c>
      <c r="Y210" s="292">
        <f t="shared" si="60"/>
        <v>0</v>
      </c>
    </row>
    <row r="211" spans="1:25" customFormat="1" ht="25.5" hidden="1">
      <c r="A211" s="201"/>
      <c r="B211" s="279" t="s">
        <v>167</v>
      </c>
      <c r="C211" s="212" t="s">
        <v>62</v>
      </c>
      <c r="D211" s="190" t="s">
        <v>172</v>
      </c>
      <c r="E211" s="198">
        <v>1</v>
      </c>
      <c r="F211" s="193">
        <f t="shared" si="62"/>
        <v>1</v>
      </c>
      <c r="G211" s="193"/>
      <c r="H211" s="198" t="s">
        <v>41</v>
      </c>
      <c r="I211" s="194">
        <f>+'[1]PIND 2025'!O193</f>
        <v>0</v>
      </c>
      <c r="J211" s="285"/>
      <c r="K211" s="200" t="s">
        <v>23</v>
      </c>
      <c r="L211" s="15"/>
      <c r="M211" s="200" t="s">
        <v>23</v>
      </c>
      <c r="N211" s="15"/>
      <c r="O211" s="200" t="s">
        <v>23</v>
      </c>
      <c r="P211" s="292">
        <f t="shared" si="42"/>
        <v>0</v>
      </c>
      <c r="Q211" s="292">
        <v>0</v>
      </c>
      <c r="R211" s="292">
        <f t="shared" si="63"/>
        <v>0</v>
      </c>
      <c r="S211" s="293">
        <f>+'[2]POAI 04 2025 AC'!AN192</f>
        <v>0</v>
      </c>
      <c r="T211" s="293"/>
      <c r="U211" s="293"/>
      <c r="V211" s="294" t="e">
        <f t="shared" si="59"/>
        <v>#DIV/0!</v>
      </c>
      <c r="W211" s="293">
        <v>0</v>
      </c>
      <c r="X211" s="297" t="e">
        <f t="shared" si="61"/>
        <v>#DIV/0!</v>
      </c>
      <c r="Y211" s="292">
        <f t="shared" si="60"/>
        <v>0</v>
      </c>
    </row>
    <row r="212" spans="1:25" customFormat="1" ht="25.5" hidden="1">
      <c r="A212" s="201"/>
      <c r="B212" s="279" t="s">
        <v>167</v>
      </c>
      <c r="C212" s="212" t="s">
        <v>63</v>
      </c>
      <c r="D212" s="190" t="s">
        <v>172</v>
      </c>
      <c r="E212" s="198">
        <v>1</v>
      </c>
      <c r="F212" s="193">
        <f t="shared" si="62"/>
        <v>1</v>
      </c>
      <c r="G212" s="193"/>
      <c r="H212" s="198" t="s">
        <v>41</v>
      </c>
      <c r="I212" s="194">
        <f>+'[1]PIND 2025'!O194</f>
        <v>0</v>
      </c>
      <c r="J212" s="285"/>
      <c r="K212" s="200" t="s">
        <v>23</v>
      </c>
      <c r="L212" s="15"/>
      <c r="M212" s="200" t="s">
        <v>23</v>
      </c>
      <c r="N212" s="15"/>
      <c r="O212" s="200" t="s">
        <v>23</v>
      </c>
      <c r="P212" s="292">
        <f t="shared" si="42"/>
        <v>0</v>
      </c>
      <c r="Q212" s="292">
        <v>0</v>
      </c>
      <c r="R212" s="292">
        <f t="shared" si="63"/>
        <v>0</v>
      </c>
      <c r="S212" s="293">
        <f>+'[2]POAI 04 2025 AC'!AN193</f>
        <v>0</v>
      </c>
      <c r="T212" s="293"/>
      <c r="U212" s="293"/>
      <c r="V212" s="294" t="e">
        <f t="shared" si="59"/>
        <v>#DIV/0!</v>
      </c>
      <c r="W212" s="293">
        <v>0</v>
      </c>
      <c r="X212" s="297" t="e">
        <f t="shared" si="61"/>
        <v>#DIV/0!</v>
      </c>
      <c r="Y212" s="292">
        <f t="shared" si="60"/>
        <v>0</v>
      </c>
    </row>
    <row r="213" spans="1:25" customFormat="1" ht="38.25" hidden="1">
      <c r="A213" s="201"/>
      <c r="B213" s="279" t="s">
        <v>167</v>
      </c>
      <c r="C213" s="212" t="s">
        <v>59</v>
      </c>
      <c r="D213" s="190" t="s">
        <v>173</v>
      </c>
      <c r="E213" s="198">
        <v>3</v>
      </c>
      <c r="F213" s="193">
        <f t="shared" si="62"/>
        <v>3</v>
      </c>
      <c r="G213" s="193"/>
      <c r="H213" s="198" t="s">
        <v>22</v>
      </c>
      <c r="I213" s="194">
        <f>+'[1]PIND 2025'!O195</f>
        <v>0</v>
      </c>
      <c r="J213" s="285"/>
      <c r="K213" s="200" t="s">
        <v>23</v>
      </c>
      <c r="L213" s="15"/>
      <c r="M213" s="200" t="s">
        <v>23</v>
      </c>
      <c r="N213" s="15"/>
      <c r="O213" s="200" t="s">
        <v>23</v>
      </c>
      <c r="P213" s="292">
        <f t="shared" si="42"/>
        <v>0</v>
      </c>
      <c r="Q213" s="292">
        <v>0</v>
      </c>
      <c r="R213" s="292">
        <f t="shared" si="63"/>
        <v>0</v>
      </c>
      <c r="S213" s="293">
        <f>+'[2]POAI 04 2025 AC'!AN194</f>
        <v>0</v>
      </c>
      <c r="T213" s="293"/>
      <c r="U213" s="293"/>
      <c r="V213" s="294" t="e">
        <f t="shared" si="59"/>
        <v>#DIV/0!</v>
      </c>
      <c r="W213" s="293">
        <v>0</v>
      </c>
      <c r="X213" s="297" t="e">
        <f t="shared" si="61"/>
        <v>#DIV/0!</v>
      </c>
      <c r="Y213" s="292">
        <f t="shared" si="60"/>
        <v>0</v>
      </c>
    </row>
    <row r="214" spans="1:25" customFormat="1" ht="38.25" hidden="1">
      <c r="A214" s="201"/>
      <c r="B214" s="279" t="s">
        <v>167</v>
      </c>
      <c r="C214" s="212" t="s">
        <v>61</v>
      </c>
      <c r="D214" s="190" t="s">
        <v>173</v>
      </c>
      <c r="E214" s="198">
        <v>0</v>
      </c>
      <c r="F214" s="193">
        <f t="shared" si="62"/>
        <v>0</v>
      </c>
      <c r="G214" s="193"/>
      <c r="H214" s="198" t="s">
        <v>22</v>
      </c>
      <c r="I214" s="194">
        <f>+'[1]PIND 2025'!O196</f>
        <v>0</v>
      </c>
      <c r="J214" s="285"/>
      <c r="K214" s="200" t="s">
        <v>23</v>
      </c>
      <c r="L214" s="15"/>
      <c r="M214" s="200" t="s">
        <v>23</v>
      </c>
      <c r="N214" s="15"/>
      <c r="O214" s="200" t="s">
        <v>23</v>
      </c>
      <c r="P214" s="292">
        <f t="shared" ref="P214:P280" si="64">+U214+T214</f>
        <v>0</v>
      </c>
      <c r="Q214" s="292">
        <v>0</v>
      </c>
      <c r="R214" s="292">
        <f t="shared" si="63"/>
        <v>0</v>
      </c>
      <c r="S214" s="293">
        <f>+'[2]POAI 04 2025 AC'!AN195</f>
        <v>0</v>
      </c>
      <c r="T214" s="293"/>
      <c r="U214" s="293"/>
      <c r="V214" s="294" t="e">
        <f t="shared" si="59"/>
        <v>#DIV/0!</v>
      </c>
      <c r="W214" s="293">
        <v>0</v>
      </c>
      <c r="X214" s="297" t="e">
        <f t="shared" si="61"/>
        <v>#DIV/0!</v>
      </c>
      <c r="Y214" s="292">
        <f t="shared" si="60"/>
        <v>0</v>
      </c>
    </row>
    <row r="215" spans="1:25" customFormat="1" ht="38.25" hidden="1">
      <c r="A215" s="201"/>
      <c r="B215" s="279" t="s">
        <v>167</v>
      </c>
      <c r="C215" s="212" t="s">
        <v>62</v>
      </c>
      <c r="D215" s="190" t="s">
        <v>173</v>
      </c>
      <c r="E215" s="198">
        <v>0</v>
      </c>
      <c r="F215" s="193">
        <f t="shared" si="62"/>
        <v>0</v>
      </c>
      <c r="G215" s="193"/>
      <c r="H215" s="198" t="s">
        <v>22</v>
      </c>
      <c r="I215" s="194">
        <f>+'[1]PIND 2025'!O197</f>
        <v>0</v>
      </c>
      <c r="J215" s="285"/>
      <c r="K215" s="200" t="s">
        <v>23</v>
      </c>
      <c r="L215" s="15"/>
      <c r="M215" s="200" t="s">
        <v>23</v>
      </c>
      <c r="N215" s="15"/>
      <c r="O215" s="200" t="s">
        <v>23</v>
      </c>
      <c r="P215" s="292">
        <f t="shared" si="64"/>
        <v>0</v>
      </c>
      <c r="Q215" s="292">
        <v>0</v>
      </c>
      <c r="R215" s="292">
        <f t="shared" si="63"/>
        <v>0</v>
      </c>
      <c r="S215" s="293">
        <f>+'[2]POAI 04 2025 AC'!AN196</f>
        <v>0</v>
      </c>
      <c r="T215" s="293"/>
      <c r="U215" s="293"/>
      <c r="V215" s="294" t="e">
        <f t="shared" si="59"/>
        <v>#DIV/0!</v>
      </c>
      <c r="W215" s="293">
        <v>0</v>
      </c>
      <c r="X215" s="297" t="e">
        <f t="shared" si="61"/>
        <v>#DIV/0!</v>
      </c>
      <c r="Y215" s="292">
        <f t="shared" si="60"/>
        <v>0</v>
      </c>
    </row>
    <row r="216" spans="1:25" customFormat="1" ht="38.25" hidden="1">
      <c r="A216" s="201"/>
      <c r="B216" s="279" t="s">
        <v>167</v>
      </c>
      <c r="C216" s="212" t="s">
        <v>63</v>
      </c>
      <c r="D216" s="190" t="s">
        <v>173</v>
      </c>
      <c r="E216" s="198">
        <v>1</v>
      </c>
      <c r="F216" s="193">
        <f t="shared" si="62"/>
        <v>2</v>
      </c>
      <c r="G216" s="193">
        <v>1</v>
      </c>
      <c r="H216" s="198" t="s">
        <v>72</v>
      </c>
      <c r="I216" s="194">
        <f>+'[1]PIND 2025'!O198</f>
        <v>1</v>
      </c>
      <c r="J216" s="285">
        <f t="shared" ref="J216:J280" si="65">+I216/G216</f>
        <v>1</v>
      </c>
      <c r="K216" s="200" t="str">
        <f t="shared" si="55"/>
        <v>MUY ALTO</v>
      </c>
      <c r="L216" s="15">
        <f t="shared" ref="L216:L251" si="66">+P216/Q216</f>
        <v>0.95</v>
      </c>
      <c r="M216" s="200" t="str">
        <f t="shared" ref="M216:M280" si="67">IF(L216&lt;=20%,"MUY BAJO",IF(AND(L216&gt;20%,L216&lt;=40%),"BAJO",IF(AND(L216&gt;40%,L216&lt;=60%),"MEDIO",IF(AND(L216&gt;60%,L216&lt;=80%),"ALTO","MUY ALTO"))))</f>
        <v>MUY ALTO</v>
      </c>
      <c r="N216" s="15">
        <f t="shared" ref="N216:N280" si="68">+J216*L216</f>
        <v>0.95</v>
      </c>
      <c r="O216" s="200" t="str">
        <f t="shared" ref="O216:O280" si="69">IF(N216&lt;=20%,"MUY BAJO",IF(AND(N216&gt;20%,N216&lt;=40%),"BAJO",IF(AND(N216&gt;40%,N216&lt;=60%),"MEDIO",IF(AND(N216&gt;60%,N216&lt;=80%),"ALTO","MUY ALTO"))))</f>
        <v>MUY ALTO</v>
      </c>
      <c r="P216" s="292">
        <f t="shared" si="64"/>
        <v>380</v>
      </c>
      <c r="Q216" s="292">
        <v>400</v>
      </c>
      <c r="R216" s="292">
        <f t="shared" si="63"/>
        <v>20</v>
      </c>
      <c r="S216" s="293">
        <f>+'[2]POAI 04 2025 AC'!AN197</f>
        <v>384</v>
      </c>
      <c r="T216" s="293">
        <v>380</v>
      </c>
      <c r="U216" s="293"/>
      <c r="V216" s="294">
        <f t="shared" si="59"/>
        <v>0.98958333333333337</v>
      </c>
      <c r="W216" s="293">
        <v>380</v>
      </c>
      <c r="X216" s="297">
        <f t="shared" si="61"/>
        <v>0.98958333333333337</v>
      </c>
      <c r="Y216" s="292">
        <f t="shared" si="60"/>
        <v>4</v>
      </c>
    </row>
    <row r="217" spans="1:25" customFormat="1" ht="25.5" hidden="1">
      <c r="A217" s="201"/>
      <c r="B217" s="279" t="s">
        <v>167</v>
      </c>
      <c r="C217" s="212" t="s">
        <v>59</v>
      </c>
      <c r="D217" s="190" t="s">
        <v>174</v>
      </c>
      <c r="E217" s="198">
        <v>184</v>
      </c>
      <c r="F217" s="193">
        <f t="shared" si="62"/>
        <v>190</v>
      </c>
      <c r="G217" s="193">
        <v>6</v>
      </c>
      <c r="H217" s="198" t="s">
        <v>72</v>
      </c>
      <c r="I217" s="194">
        <f>+'[1]PIND 2025'!O199</f>
        <v>1</v>
      </c>
      <c r="J217" s="285">
        <f t="shared" si="65"/>
        <v>0.16666666666666666</v>
      </c>
      <c r="K217" s="200" t="str">
        <f t="shared" si="55"/>
        <v>MUY BAJO</v>
      </c>
      <c r="L217" s="15">
        <f t="shared" si="66"/>
        <v>0.19</v>
      </c>
      <c r="M217" s="200" t="str">
        <f t="shared" si="67"/>
        <v>MUY BAJO</v>
      </c>
      <c r="N217" s="15">
        <f t="shared" si="68"/>
        <v>3.1666666666666662E-2</v>
      </c>
      <c r="O217" s="200" t="str">
        <f t="shared" si="69"/>
        <v>MUY BAJO</v>
      </c>
      <c r="P217" s="292">
        <f t="shared" si="64"/>
        <v>95</v>
      </c>
      <c r="Q217" s="292">
        <v>500</v>
      </c>
      <c r="R217" s="292">
        <f t="shared" si="63"/>
        <v>405</v>
      </c>
      <c r="S217" s="293">
        <f>+'[2]POAI 04 2025 AC'!AN198</f>
        <v>451</v>
      </c>
      <c r="T217" s="293">
        <v>95</v>
      </c>
      <c r="U217" s="293"/>
      <c r="V217" s="294">
        <f t="shared" si="59"/>
        <v>0.21064301552106429</v>
      </c>
      <c r="W217" s="293">
        <v>95</v>
      </c>
      <c r="X217" s="297">
        <f t="shared" si="61"/>
        <v>0.21064301552106429</v>
      </c>
      <c r="Y217" s="292">
        <f t="shared" si="60"/>
        <v>356</v>
      </c>
    </row>
    <row r="218" spans="1:25" customFormat="1" ht="25.5" hidden="1">
      <c r="A218" s="201"/>
      <c r="B218" s="279" t="s">
        <v>167</v>
      </c>
      <c r="C218" s="212" t="s">
        <v>61</v>
      </c>
      <c r="D218" s="190" t="s">
        <v>174</v>
      </c>
      <c r="E218" s="198">
        <v>7</v>
      </c>
      <c r="F218" s="193">
        <f t="shared" si="62"/>
        <v>10</v>
      </c>
      <c r="G218" s="193">
        <v>3</v>
      </c>
      <c r="H218" s="198" t="s">
        <v>72</v>
      </c>
      <c r="I218" s="194">
        <f>+'[1]PIND 2025'!O200</f>
        <v>0</v>
      </c>
      <c r="J218" s="285">
        <f t="shared" si="65"/>
        <v>0</v>
      </c>
      <c r="K218" s="200" t="str">
        <f t="shared" si="55"/>
        <v>MUY BAJO</v>
      </c>
      <c r="L218" s="15">
        <f t="shared" si="66"/>
        <v>0</v>
      </c>
      <c r="M218" s="200" t="str">
        <f t="shared" si="67"/>
        <v>MUY BAJO</v>
      </c>
      <c r="N218" s="15">
        <f t="shared" si="68"/>
        <v>0</v>
      </c>
      <c r="O218" s="200" t="str">
        <f t="shared" si="69"/>
        <v>MUY BAJO</v>
      </c>
      <c r="P218" s="292">
        <f t="shared" si="64"/>
        <v>0</v>
      </c>
      <c r="Q218" s="292">
        <v>80</v>
      </c>
      <c r="R218" s="292">
        <f t="shared" si="63"/>
        <v>80</v>
      </c>
      <c r="S218" s="293">
        <f>+'[2]POAI 04 2025 AC'!AN199</f>
        <v>0</v>
      </c>
      <c r="T218" s="293"/>
      <c r="U218" s="293"/>
      <c r="V218" s="294" t="e">
        <f t="shared" si="59"/>
        <v>#DIV/0!</v>
      </c>
      <c r="W218" s="293">
        <v>0</v>
      </c>
      <c r="X218" s="297" t="e">
        <f t="shared" si="61"/>
        <v>#DIV/0!</v>
      </c>
      <c r="Y218" s="292">
        <f t="shared" si="60"/>
        <v>0</v>
      </c>
    </row>
    <row r="219" spans="1:25" customFormat="1" ht="25.5" hidden="1">
      <c r="A219" s="201"/>
      <c r="B219" s="279" t="s">
        <v>167</v>
      </c>
      <c r="C219" s="212" t="s">
        <v>62</v>
      </c>
      <c r="D219" s="190" t="s">
        <v>174</v>
      </c>
      <c r="E219" s="198">
        <v>13</v>
      </c>
      <c r="F219" s="193">
        <f t="shared" si="62"/>
        <v>16</v>
      </c>
      <c r="G219" s="193">
        <v>3</v>
      </c>
      <c r="H219" s="198" t="s">
        <v>72</v>
      </c>
      <c r="I219" s="194">
        <f>+'[1]PIND 2025'!O201</f>
        <v>0</v>
      </c>
      <c r="J219" s="285">
        <f t="shared" si="65"/>
        <v>0</v>
      </c>
      <c r="K219" s="200" t="str">
        <f t="shared" si="55"/>
        <v>MUY BAJO</v>
      </c>
      <c r="L219" s="15">
        <f t="shared" si="66"/>
        <v>0</v>
      </c>
      <c r="M219" s="200" t="str">
        <f t="shared" si="67"/>
        <v>MUY BAJO</v>
      </c>
      <c r="N219" s="15">
        <f t="shared" si="68"/>
        <v>0</v>
      </c>
      <c r="O219" s="200" t="str">
        <f t="shared" si="69"/>
        <v>MUY BAJO</v>
      </c>
      <c r="P219" s="292">
        <f t="shared" si="64"/>
        <v>0</v>
      </c>
      <c r="Q219" s="292">
        <v>80</v>
      </c>
      <c r="R219" s="292">
        <f t="shared" si="63"/>
        <v>80</v>
      </c>
      <c r="S219" s="293">
        <f>+'[2]POAI 04 2025 AC'!AN200</f>
        <v>0</v>
      </c>
      <c r="T219" s="293"/>
      <c r="U219" s="293"/>
      <c r="V219" s="294" t="e">
        <f t="shared" si="59"/>
        <v>#DIV/0!</v>
      </c>
      <c r="W219" s="293">
        <v>0</v>
      </c>
      <c r="X219" s="297" t="e">
        <f t="shared" si="61"/>
        <v>#DIV/0!</v>
      </c>
      <c r="Y219" s="292">
        <f t="shared" si="60"/>
        <v>0</v>
      </c>
    </row>
    <row r="220" spans="1:25" customFormat="1" ht="25.5" hidden="1">
      <c r="A220" s="201"/>
      <c r="B220" s="279" t="s">
        <v>167</v>
      </c>
      <c r="C220" s="212" t="s">
        <v>63</v>
      </c>
      <c r="D220" s="190" t="s">
        <v>174</v>
      </c>
      <c r="E220" s="198">
        <v>8</v>
      </c>
      <c r="F220" s="193">
        <f t="shared" si="62"/>
        <v>11</v>
      </c>
      <c r="G220" s="193">
        <v>3</v>
      </c>
      <c r="H220" s="198" t="s">
        <v>72</v>
      </c>
      <c r="I220" s="194">
        <f>+'[1]PIND 2025'!O202</f>
        <v>0</v>
      </c>
      <c r="J220" s="285">
        <f t="shared" si="65"/>
        <v>0</v>
      </c>
      <c r="K220" s="200" t="str">
        <f t="shared" si="55"/>
        <v>MUY BAJO</v>
      </c>
      <c r="L220" s="15">
        <f t="shared" si="66"/>
        <v>0</v>
      </c>
      <c r="M220" s="200" t="str">
        <f t="shared" si="67"/>
        <v>MUY BAJO</v>
      </c>
      <c r="N220" s="15">
        <f t="shared" si="68"/>
        <v>0</v>
      </c>
      <c r="O220" s="200" t="str">
        <f t="shared" si="69"/>
        <v>MUY BAJO</v>
      </c>
      <c r="P220" s="292">
        <f t="shared" si="64"/>
        <v>0</v>
      </c>
      <c r="Q220" s="292">
        <v>80</v>
      </c>
      <c r="R220" s="292">
        <f t="shared" si="63"/>
        <v>80</v>
      </c>
      <c r="S220" s="293">
        <f>+'[2]POAI 04 2025 AC'!AN201</f>
        <v>0</v>
      </c>
      <c r="T220" s="293"/>
      <c r="U220" s="293"/>
      <c r="V220" s="294" t="e">
        <f t="shared" si="59"/>
        <v>#DIV/0!</v>
      </c>
      <c r="W220" s="293">
        <v>0</v>
      </c>
      <c r="X220" s="297" t="e">
        <f t="shared" si="61"/>
        <v>#DIV/0!</v>
      </c>
      <c r="Y220" s="292">
        <f t="shared" si="60"/>
        <v>0</v>
      </c>
    </row>
    <row r="221" spans="1:25" customFormat="1" ht="38.25" hidden="1">
      <c r="A221" s="201"/>
      <c r="B221" s="279" t="s">
        <v>167</v>
      </c>
      <c r="C221" s="212" t="s">
        <v>20</v>
      </c>
      <c r="D221" s="190" t="s">
        <v>175</v>
      </c>
      <c r="E221" s="198">
        <v>1</v>
      </c>
      <c r="F221" s="193">
        <f t="shared" si="62"/>
        <v>2</v>
      </c>
      <c r="G221" s="193">
        <v>1</v>
      </c>
      <c r="H221" s="198" t="s">
        <v>41</v>
      </c>
      <c r="I221" s="194">
        <f>+'[1]PIND 2025'!O203</f>
        <v>0</v>
      </c>
      <c r="J221" s="285">
        <f t="shared" si="65"/>
        <v>0</v>
      </c>
      <c r="K221" s="200" t="str">
        <f t="shared" si="55"/>
        <v>MUY BAJO</v>
      </c>
      <c r="L221" s="15">
        <f t="shared" si="66"/>
        <v>0</v>
      </c>
      <c r="M221" s="200" t="str">
        <f t="shared" si="67"/>
        <v>MUY BAJO</v>
      </c>
      <c r="N221" s="15">
        <f t="shared" si="68"/>
        <v>0</v>
      </c>
      <c r="O221" s="200" t="str">
        <f t="shared" si="69"/>
        <v>MUY BAJO</v>
      </c>
      <c r="P221" s="292">
        <f t="shared" si="64"/>
        <v>0</v>
      </c>
      <c r="Q221" s="292">
        <v>145</v>
      </c>
      <c r="R221" s="292">
        <f t="shared" si="63"/>
        <v>145</v>
      </c>
      <c r="S221" s="293">
        <f>+'[2]POAI 04 2025 AC'!AN202</f>
        <v>0</v>
      </c>
      <c r="T221" s="293"/>
      <c r="U221" s="293"/>
      <c r="V221" s="294" t="e">
        <f t="shared" si="59"/>
        <v>#DIV/0!</v>
      </c>
      <c r="W221" s="293">
        <v>0</v>
      </c>
      <c r="X221" s="297" t="e">
        <f t="shared" si="61"/>
        <v>#DIV/0!</v>
      </c>
      <c r="Y221" s="292">
        <f t="shared" si="60"/>
        <v>0</v>
      </c>
    </row>
    <row r="222" spans="1:25" customFormat="1" ht="38.25" hidden="1">
      <c r="A222" s="201"/>
      <c r="B222" s="279" t="s">
        <v>167</v>
      </c>
      <c r="C222" s="212" t="s">
        <v>59</v>
      </c>
      <c r="D222" s="190" t="s">
        <v>176</v>
      </c>
      <c r="E222" s="198">
        <v>113</v>
      </c>
      <c r="F222" s="193">
        <f t="shared" si="62"/>
        <v>226</v>
      </c>
      <c r="G222" s="193">
        <v>113</v>
      </c>
      <c r="H222" s="198" t="s">
        <v>72</v>
      </c>
      <c r="I222" s="194">
        <f>+'[1]PIND 2025'!O204</f>
        <v>10</v>
      </c>
      <c r="J222" s="285">
        <f t="shared" si="65"/>
        <v>8.8495575221238937E-2</v>
      </c>
      <c r="K222" s="200" t="str">
        <f t="shared" si="55"/>
        <v>MUY BAJO</v>
      </c>
      <c r="L222" s="15">
        <f t="shared" si="66"/>
        <v>0.40465116279069768</v>
      </c>
      <c r="M222" s="200" t="str">
        <f t="shared" si="67"/>
        <v>MEDIO</v>
      </c>
      <c r="N222" s="15">
        <f t="shared" si="68"/>
        <v>3.5809837415105988E-2</v>
      </c>
      <c r="O222" s="200" t="str">
        <f t="shared" si="69"/>
        <v>MUY BAJO</v>
      </c>
      <c r="P222" s="292">
        <f t="shared" si="64"/>
        <v>174</v>
      </c>
      <c r="Q222" s="292">
        <v>430</v>
      </c>
      <c r="R222" s="292">
        <f t="shared" si="63"/>
        <v>256</v>
      </c>
      <c r="S222" s="293">
        <f>+'[2]POAI 04 2025 AC'!AN203</f>
        <v>178</v>
      </c>
      <c r="T222" s="293">
        <v>174</v>
      </c>
      <c r="U222" s="293"/>
      <c r="V222" s="294">
        <f t="shared" si="59"/>
        <v>0.97752808988764039</v>
      </c>
      <c r="W222" s="293">
        <v>174</v>
      </c>
      <c r="X222" s="297">
        <f t="shared" si="61"/>
        <v>0.97752808988764039</v>
      </c>
      <c r="Y222" s="292">
        <f t="shared" si="60"/>
        <v>4</v>
      </c>
    </row>
    <row r="223" spans="1:25" customFormat="1" ht="38.25" hidden="1">
      <c r="A223" s="201"/>
      <c r="B223" s="279" t="s">
        <v>167</v>
      </c>
      <c r="C223" s="212" t="s">
        <v>61</v>
      </c>
      <c r="D223" s="190" t="s">
        <v>176</v>
      </c>
      <c r="E223" s="198">
        <v>3</v>
      </c>
      <c r="F223" s="193">
        <f t="shared" si="62"/>
        <v>6</v>
      </c>
      <c r="G223" s="193">
        <v>3</v>
      </c>
      <c r="H223" s="198" t="s">
        <v>41</v>
      </c>
      <c r="I223" s="194">
        <f>+'[1]PIND 2025'!O205</f>
        <v>0</v>
      </c>
      <c r="J223" s="285">
        <f t="shared" si="65"/>
        <v>0</v>
      </c>
      <c r="K223" s="200" t="str">
        <f t="shared" si="55"/>
        <v>MUY BAJO</v>
      </c>
      <c r="L223" s="15">
        <f t="shared" si="66"/>
        <v>0</v>
      </c>
      <c r="M223" s="200" t="str">
        <f t="shared" si="67"/>
        <v>MUY BAJO</v>
      </c>
      <c r="N223" s="15">
        <f t="shared" si="68"/>
        <v>0</v>
      </c>
      <c r="O223" s="200" t="str">
        <f t="shared" si="69"/>
        <v>MUY BAJO</v>
      </c>
      <c r="P223" s="292">
        <f t="shared" si="64"/>
        <v>0</v>
      </c>
      <c r="Q223" s="292">
        <v>80</v>
      </c>
      <c r="R223" s="292">
        <f t="shared" si="63"/>
        <v>80</v>
      </c>
      <c r="S223" s="293">
        <f>+'[2]POAI 04 2025 AC'!AN204</f>
        <v>0</v>
      </c>
      <c r="T223" s="293"/>
      <c r="U223" s="293"/>
      <c r="V223" s="294" t="e">
        <f t="shared" si="59"/>
        <v>#DIV/0!</v>
      </c>
      <c r="W223" s="293">
        <v>0</v>
      </c>
      <c r="X223" s="297" t="e">
        <f t="shared" si="61"/>
        <v>#DIV/0!</v>
      </c>
      <c r="Y223" s="292">
        <f t="shared" si="60"/>
        <v>0</v>
      </c>
    </row>
    <row r="224" spans="1:25" customFormat="1" ht="38.25" hidden="1">
      <c r="A224" s="201"/>
      <c r="B224" s="279" t="s">
        <v>167</v>
      </c>
      <c r="C224" s="212" t="s">
        <v>62</v>
      </c>
      <c r="D224" s="190" t="s">
        <v>176</v>
      </c>
      <c r="E224" s="198">
        <v>4</v>
      </c>
      <c r="F224" s="193">
        <f t="shared" si="62"/>
        <v>8</v>
      </c>
      <c r="G224" s="193">
        <v>4</v>
      </c>
      <c r="H224" s="198" t="s">
        <v>72</v>
      </c>
      <c r="I224" s="194">
        <f>+'[1]PIND 2025'!O206</f>
        <v>0</v>
      </c>
      <c r="J224" s="285">
        <f t="shared" si="65"/>
        <v>0</v>
      </c>
      <c r="K224" s="200" t="str">
        <f t="shared" si="55"/>
        <v>MUY BAJO</v>
      </c>
      <c r="L224" s="15">
        <f t="shared" si="66"/>
        <v>0</v>
      </c>
      <c r="M224" s="200" t="str">
        <f t="shared" si="67"/>
        <v>MUY BAJO</v>
      </c>
      <c r="N224" s="15">
        <f t="shared" si="68"/>
        <v>0</v>
      </c>
      <c r="O224" s="200" t="str">
        <f t="shared" si="69"/>
        <v>MUY BAJO</v>
      </c>
      <c r="P224" s="292">
        <f t="shared" si="64"/>
        <v>0</v>
      </c>
      <c r="Q224" s="292">
        <v>90</v>
      </c>
      <c r="R224" s="292">
        <f t="shared" si="63"/>
        <v>90</v>
      </c>
      <c r="S224" s="293">
        <f>+'[2]POAI 04 2025 AC'!AN205</f>
        <v>0</v>
      </c>
      <c r="T224" s="293"/>
      <c r="U224" s="293"/>
      <c r="V224" s="294" t="e">
        <f t="shared" si="59"/>
        <v>#DIV/0!</v>
      </c>
      <c r="W224" s="293">
        <v>0</v>
      </c>
      <c r="X224" s="297" t="e">
        <f t="shared" si="61"/>
        <v>#DIV/0!</v>
      </c>
      <c r="Y224" s="292">
        <f t="shared" si="60"/>
        <v>0</v>
      </c>
    </row>
    <row r="225" spans="1:25" customFormat="1" ht="38.25" hidden="1">
      <c r="A225" s="201"/>
      <c r="B225" s="279" t="s">
        <v>167</v>
      </c>
      <c r="C225" s="212" t="s">
        <v>63</v>
      </c>
      <c r="D225" s="190" t="s">
        <v>176</v>
      </c>
      <c r="E225" s="198">
        <v>6</v>
      </c>
      <c r="F225" s="193">
        <f t="shared" si="62"/>
        <v>12</v>
      </c>
      <c r="G225" s="193">
        <v>6</v>
      </c>
      <c r="H225" s="198" t="s">
        <v>72</v>
      </c>
      <c r="I225" s="194">
        <f>+'[1]PIND 2025'!O207</f>
        <v>0</v>
      </c>
      <c r="J225" s="285">
        <f t="shared" si="65"/>
        <v>0</v>
      </c>
      <c r="K225" s="200" t="str">
        <f t="shared" si="55"/>
        <v>MUY BAJO</v>
      </c>
      <c r="L225" s="15">
        <f t="shared" si="66"/>
        <v>0</v>
      </c>
      <c r="M225" s="200" t="str">
        <f t="shared" si="67"/>
        <v>MUY BAJO</v>
      </c>
      <c r="N225" s="15">
        <f t="shared" si="68"/>
        <v>0</v>
      </c>
      <c r="O225" s="200" t="str">
        <f t="shared" si="69"/>
        <v>MUY BAJO</v>
      </c>
      <c r="P225" s="292">
        <f t="shared" si="64"/>
        <v>0</v>
      </c>
      <c r="Q225" s="292">
        <v>70</v>
      </c>
      <c r="R225" s="292">
        <f t="shared" si="63"/>
        <v>70</v>
      </c>
      <c r="S225" s="293">
        <f>+'[2]POAI 04 2025 AC'!AN206</f>
        <v>0</v>
      </c>
      <c r="T225" s="293"/>
      <c r="U225" s="293"/>
      <c r="V225" s="294" t="e">
        <f t="shared" si="59"/>
        <v>#DIV/0!</v>
      </c>
      <c r="W225" s="293">
        <v>0</v>
      </c>
      <c r="X225" s="297" t="e">
        <f t="shared" si="61"/>
        <v>#DIV/0!</v>
      </c>
      <c r="Y225" s="292">
        <f t="shared" si="60"/>
        <v>0</v>
      </c>
    </row>
    <row r="226" spans="1:25" customFormat="1" ht="38.25" hidden="1">
      <c r="A226" s="201"/>
      <c r="B226" s="279" t="s">
        <v>167</v>
      </c>
      <c r="C226" s="212" t="s">
        <v>59</v>
      </c>
      <c r="D226" s="190" t="s">
        <v>177</v>
      </c>
      <c r="E226" s="198">
        <v>111</v>
      </c>
      <c r="F226" s="193">
        <f t="shared" si="62"/>
        <v>232</v>
      </c>
      <c r="G226" s="193">
        <v>121</v>
      </c>
      <c r="H226" s="198" t="s">
        <v>72</v>
      </c>
      <c r="I226" s="194">
        <f>+'[1]PIND 2025'!O208</f>
        <v>2</v>
      </c>
      <c r="J226" s="285">
        <f t="shared" si="65"/>
        <v>1.6528925619834711E-2</v>
      </c>
      <c r="K226" s="200" t="str">
        <f t="shared" si="55"/>
        <v>MUY BAJO</v>
      </c>
      <c r="L226" s="15">
        <f t="shared" si="66"/>
        <v>2.4793388429752067E-2</v>
      </c>
      <c r="M226" s="200" t="str">
        <f t="shared" si="67"/>
        <v>MUY BAJO</v>
      </c>
      <c r="N226" s="15">
        <f t="shared" si="68"/>
        <v>4.0980807321904243E-4</v>
      </c>
      <c r="O226" s="200" t="str">
        <f t="shared" si="69"/>
        <v>MUY BAJO</v>
      </c>
      <c r="P226" s="292">
        <f t="shared" si="64"/>
        <v>15</v>
      </c>
      <c r="Q226" s="292">
        <v>605</v>
      </c>
      <c r="R226" s="292">
        <f t="shared" si="63"/>
        <v>590</v>
      </c>
      <c r="S226" s="293">
        <f>+'[2]POAI 04 2025 AC'!AN207</f>
        <v>23</v>
      </c>
      <c r="T226" s="293">
        <v>15</v>
      </c>
      <c r="U226" s="293"/>
      <c r="V226" s="294">
        <f t="shared" si="59"/>
        <v>0.65217391304347827</v>
      </c>
      <c r="W226" s="293">
        <v>15</v>
      </c>
      <c r="X226" s="297">
        <f t="shared" si="61"/>
        <v>0.65217391304347827</v>
      </c>
      <c r="Y226" s="292">
        <f t="shared" si="60"/>
        <v>8</v>
      </c>
    </row>
    <row r="227" spans="1:25" customFormat="1" ht="38.25" hidden="1">
      <c r="A227" s="201"/>
      <c r="B227" s="279" t="s">
        <v>167</v>
      </c>
      <c r="C227" s="212" t="s">
        <v>61</v>
      </c>
      <c r="D227" s="190" t="s">
        <v>177</v>
      </c>
      <c r="E227" s="198">
        <v>15</v>
      </c>
      <c r="F227" s="193">
        <f t="shared" si="62"/>
        <v>38</v>
      </c>
      <c r="G227" s="193">
        <v>23</v>
      </c>
      <c r="H227" s="198" t="s">
        <v>72</v>
      </c>
      <c r="I227" s="194">
        <f>+'[1]PIND 2025'!O209</f>
        <v>0</v>
      </c>
      <c r="J227" s="285">
        <f t="shared" si="65"/>
        <v>0</v>
      </c>
      <c r="K227" s="200" t="str">
        <f t="shared" si="55"/>
        <v>MUY BAJO</v>
      </c>
      <c r="L227" s="15">
        <f t="shared" si="66"/>
        <v>0</v>
      </c>
      <c r="M227" s="200" t="str">
        <f t="shared" si="67"/>
        <v>MUY BAJO</v>
      </c>
      <c r="N227" s="15">
        <f t="shared" si="68"/>
        <v>0</v>
      </c>
      <c r="O227" s="200" t="str">
        <f t="shared" si="69"/>
        <v>MUY BAJO</v>
      </c>
      <c r="P227" s="292">
        <f t="shared" si="64"/>
        <v>0</v>
      </c>
      <c r="Q227" s="292">
        <v>115</v>
      </c>
      <c r="R227" s="292">
        <f t="shared" si="63"/>
        <v>115</v>
      </c>
      <c r="S227" s="293">
        <f>+'[2]POAI 04 2025 AC'!AN208</f>
        <v>0</v>
      </c>
      <c r="T227" s="293"/>
      <c r="U227" s="293"/>
      <c r="V227" s="294" t="e">
        <f t="shared" si="59"/>
        <v>#DIV/0!</v>
      </c>
      <c r="W227" s="293">
        <v>0</v>
      </c>
      <c r="X227" s="297" t="e">
        <f t="shared" si="61"/>
        <v>#DIV/0!</v>
      </c>
      <c r="Y227" s="292">
        <f t="shared" si="60"/>
        <v>0</v>
      </c>
    </row>
    <row r="228" spans="1:25" customFormat="1" ht="38.25" hidden="1">
      <c r="A228" s="201"/>
      <c r="B228" s="279" t="s">
        <v>167</v>
      </c>
      <c r="C228" s="212" t="s">
        <v>62</v>
      </c>
      <c r="D228" s="190" t="s">
        <v>177</v>
      </c>
      <c r="E228" s="198">
        <v>15</v>
      </c>
      <c r="F228" s="193">
        <f t="shared" si="62"/>
        <v>34</v>
      </c>
      <c r="G228" s="193">
        <v>19</v>
      </c>
      <c r="H228" s="198" t="s">
        <v>72</v>
      </c>
      <c r="I228" s="194">
        <f>+'[1]PIND 2025'!O210</f>
        <v>0</v>
      </c>
      <c r="J228" s="285">
        <f t="shared" si="65"/>
        <v>0</v>
      </c>
      <c r="K228" s="200" t="str">
        <f t="shared" si="55"/>
        <v>MUY BAJO</v>
      </c>
      <c r="L228" s="15">
        <f t="shared" si="66"/>
        <v>0</v>
      </c>
      <c r="M228" s="200" t="str">
        <f t="shared" si="67"/>
        <v>MUY BAJO</v>
      </c>
      <c r="N228" s="15">
        <f t="shared" si="68"/>
        <v>0</v>
      </c>
      <c r="O228" s="200" t="str">
        <f t="shared" si="69"/>
        <v>MUY BAJO</v>
      </c>
      <c r="P228" s="292">
        <f t="shared" si="64"/>
        <v>0</v>
      </c>
      <c r="Q228" s="292">
        <v>95</v>
      </c>
      <c r="R228" s="292">
        <f t="shared" si="63"/>
        <v>95</v>
      </c>
      <c r="S228" s="293">
        <f>+'[2]POAI 04 2025 AC'!AN209</f>
        <v>0</v>
      </c>
      <c r="T228" s="293"/>
      <c r="U228" s="293"/>
      <c r="V228" s="294" t="e">
        <f t="shared" si="59"/>
        <v>#DIV/0!</v>
      </c>
      <c r="W228" s="293">
        <v>0</v>
      </c>
      <c r="X228" s="297" t="e">
        <f t="shared" si="61"/>
        <v>#DIV/0!</v>
      </c>
      <c r="Y228" s="292">
        <f t="shared" si="60"/>
        <v>0</v>
      </c>
    </row>
    <row r="229" spans="1:25" customFormat="1" ht="38.25" hidden="1">
      <c r="A229" s="201"/>
      <c r="B229" s="279" t="s">
        <v>167</v>
      </c>
      <c r="C229" s="212" t="s">
        <v>63</v>
      </c>
      <c r="D229" s="190" t="s">
        <v>177</v>
      </c>
      <c r="E229" s="198">
        <v>20</v>
      </c>
      <c r="F229" s="193">
        <f t="shared" si="62"/>
        <v>56</v>
      </c>
      <c r="G229" s="193">
        <v>36</v>
      </c>
      <c r="H229" s="198" t="s">
        <v>72</v>
      </c>
      <c r="I229" s="194">
        <f>+'[1]PIND 2025'!O211</f>
        <v>0</v>
      </c>
      <c r="J229" s="285">
        <f t="shared" si="65"/>
        <v>0</v>
      </c>
      <c r="K229" s="200" t="str">
        <f t="shared" si="55"/>
        <v>MUY BAJO</v>
      </c>
      <c r="L229" s="15">
        <f t="shared" si="66"/>
        <v>0</v>
      </c>
      <c r="M229" s="200" t="str">
        <f t="shared" si="67"/>
        <v>MUY BAJO</v>
      </c>
      <c r="N229" s="15">
        <f t="shared" si="68"/>
        <v>0</v>
      </c>
      <c r="O229" s="200" t="str">
        <f t="shared" si="69"/>
        <v>MUY BAJO</v>
      </c>
      <c r="P229" s="292">
        <f t="shared" si="64"/>
        <v>0</v>
      </c>
      <c r="Q229" s="292">
        <v>180</v>
      </c>
      <c r="R229" s="292">
        <f t="shared" si="63"/>
        <v>180</v>
      </c>
      <c r="S229" s="293">
        <f>+'[2]POAI 04 2025 AC'!AN210</f>
        <v>0</v>
      </c>
      <c r="T229" s="293"/>
      <c r="U229" s="293"/>
      <c r="V229" s="294" t="e">
        <f t="shared" si="59"/>
        <v>#DIV/0!</v>
      </c>
      <c r="W229" s="293">
        <v>0</v>
      </c>
      <c r="X229" s="297" t="e">
        <f t="shared" si="61"/>
        <v>#DIV/0!</v>
      </c>
      <c r="Y229" s="292">
        <f t="shared" si="60"/>
        <v>0</v>
      </c>
    </row>
    <row r="230" spans="1:25" customFormat="1" ht="38.25" hidden="1">
      <c r="A230" s="201"/>
      <c r="B230" s="279" t="s">
        <v>167</v>
      </c>
      <c r="C230" s="212" t="s">
        <v>59</v>
      </c>
      <c r="D230" s="190" t="s">
        <v>178</v>
      </c>
      <c r="E230" s="198">
        <v>5</v>
      </c>
      <c r="F230" s="221">
        <f t="shared" si="62"/>
        <v>12</v>
      </c>
      <c r="G230" s="221">
        <v>7</v>
      </c>
      <c r="H230" s="198" t="s">
        <v>72</v>
      </c>
      <c r="I230" s="194">
        <f>+'[1]PIND 2025'!O212</f>
        <v>0</v>
      </c>
      <c r="J230" s="285">
        <f t="shared" si="65"/>
        <v>0</v>
      </c>
      <c r="K230" s="200" t="str">
        <f t="shared" si="55"/>
        <v>MUY BAJO</v>
      </c>
      <c r="L230" s="15">
        <f t="shared" si="66"/>
        <v>0</v>
      </c>
      <c r="M230" s="200" t="str">
        <f t="shared" si="67"/>
        <v>MUY BAJO</v>
      </c>
      <c r="N230" s="15">
        <f t="shared" si="68"/>
        <v>0</v>
      </c>
      <c r="O230" s="200" t="str">
        <f t="shared" si="69"/>
        <v>MUY BAJO</v>
      </c>
      <c r="P230" s="292">
        <f t="shared" si="64"/>
        <v>0</v>
      </c>
      <c r="Q230" s="292">
        <v>70</v>
      </c>
      <c r="R230" s="292">
        <f t="shared" si="63"/>
        <v>70</v>
      </c>
      <c r="S230" s="293">
        <f>+'[2]POAI 04 2025 AC'!AN211</f>
        <v>0</v>
      </c>
      <c r="T230" s="293"/>
      <c r="U230" s="293"/>
      <c r="V230" s="294" t="e">
        <f t="shared" si="59"/>
        <v>#DIV/0!</v>
      </c>
      <c r="W230" s="293">
        <v>0</v>
      </c>
      <c r="X230" s="297" t="e">
        <f t="shared" si="61"/>
        <v>#DIV/0!</v>
      </c>
      <c r="Y230" s="292">
        <f t="shared" si="60"/>
        <v>0</v>
      </c>
    </row>
    <row r="231" spans="1:25" customFormat="1" ht="38.25" hidden="1">
      <c r="A231" s="201"/>
      <c r="B231" s="279" t="s">
        <v>167</v>
      </c>
      <c r="C231" s="212" t="s">
        <v>61</v>
      </c>
      <c r="D231" s="190" t="s">
        <v>178</v>
      </c>
      <c r="E231" s="198">
        <v>1</v>
      </c>
      <c r="F231" s="221">
        <f t="shared" si="62"/>
        <v>2</v>
      </c>
      <c r="G231" s="221">
        <v>1</v>
      </c>
      <c r="H231" s="198" t="s">
        <v>41</v>
      </c>
      <c r="I231" s="194">
        <f>+'[1]PIND 2025'!O213</f>
        <v>0</v>
      </c>
      <c r="J231" s="285">
        <f t="shared" si="65"/>
        <v>0</v>
      </c>
      <c r="K231" s="200" t="str">
        <f t="shared" si="55"/>
        <v>MUY BAJO</v>
      </c>
      <c r="L231" s="15">
        <f t="shared" si="66"/>
        <v>0</v>
      </c>
      <c r="M231" s="200" t="str">
        <f t="shared" si="67"/>
        <v>MUY BAJO</v>
      </c>
      <c r="N231" s="15">
        <f t="shared" si="68"/>
        <v>0</v>
      </c>
      <c r="O231" s="200" t="str">
        <f t="shared" si="69"/>
        <v>MUY BAJO</v>
      </c>
      <c r="P231" s="292">
        <f t="shared" si="64"/>
        <v>0</v>
      </c>
      <c r="Q231" s="292">
        <v>10</v>
      </c>
      <c r="R231" s="292">
        <f t="shared" si="63"/>
        <v>10</v>
      </c>
      <c r="S231" s="293">
        <f>+'[2]POAI 04 2025 AC'!AN212</f>
        <v>0</v>
      </c>
      <c r="T231" s="293"/>
      <c r="U231" s="293"/>
      <c r="V231" s="294" t="e">
        <f t="shared" si="59"/>
        <v>#DIV/0!</v>
      </c>
      <c r="W231" s="293">
        <v>0</v>
      </c>
      <c r="X231" s="297" t="e">
        <f t="shared" si="61"/>
        <v>#DIV/0!</v>
      </c>
      <c r="Y231" s="292">
        <f t="shared" si="60"/>
        <v>0</v>
      </c>
    </row>
    <row r="232" spans="1:25" customFormat="1" ht="38.25" hidden="1">
      <c r="A232" s="201"/>
      <c r="B232" s="279" t="s">
        <v>167</v>
      </c>
      <c r="C232" s="212" t="s">
        <v>62</v>
      </c>
      <c r="D232" s="190" t="s">
        <v>178</v>
      </c>
      <c r="E232" s="198">
        <v>1</v>
      </c>
      <c r="F232" s="221">
        <f t="shared" si="62"/>
        <v>2</v>
      </c>
      <c r="G232" s="221">
        <v>1</v>
      </c>
      <c r="H232" s="198" t="s">
        <v>41</v>
      </c>
      <c r="I232" s="194">
        <f>+'[1]PIND 2025'!O214</f>
        <v>0</v>
      </c>
      <c r="J232" s="285">
        <f t="shared" si="65"/>
        <v>0</v>
      </c>
      <c r="K232" s="200" t="str">
        <f t="shared" si="55"/>
        <v>MUY BAJO</v>
      </c>
      <c r="L232" s="15">
        <f t="shared" si="66"/>
        <v>0</v>
      </c>
      <c r="M232" s="200" t="str">
        <f t="shared" si="67"/>
        <v>MUY BAJO</v>
      </c>
      <c r="N232" s="15">
        <f t="shared" si="68"/>
        <v>0</v>
      </c>
      <c r="O232" s="200" t="str">
        <f t="shared" si="69"/>
        <v>MUY BAJO</v>
      </c>
      <c r="P232" s="292">
        <f t="shared" si="64"/>
        <v>0</v>
      </c>
      <c r="Q232" s="292">
        <v>10</v>
      </c>
      <c r="R232" s="292">
        <f t="shared" si="63"/>
        <v>10</v>
      </c>
      <c r="S232" s="293">
        <f>+'[2]POAI 04 2025 AC'!AN213</f>
        <v>0</v>
      </c>
      <c r="T232" s="293"/>
      <c r="U232" s="293"/>
      <c r="V232" s="294" t="e">
        <f t="shared" si="59"/>
        <v>#DIV/0!</v>
      </c>
      <c r="W232" s="293">
        <v>0</v>
      </c>
      <c r="X232" s="297" t="e">
        <f t="shared" si="61"/>
        <v>#DIV/0!</v>
      </c>
      <c r="Y232" s="292">
        <f t="shared" si="60"/>
        <v>0</v>
      </c>
    </row>
    <row r="233" spans="1:25" customFormat="1" ht="38.25" hidden="1">
      <c r="A233" s="201"/>
      <c r="B233" s="279" t="s">
        <v>167</v>
      </c>
      <c r="C233" s="212" t="s">
        <v>63</v>
      </c>
      <c r="D233" s="190" t="s">
        <v>178</v>
      </c>
      <c r="E233" s="198">
        <v>1</v>
      </c>
      <c r="F233" s="221">
        <f t="shared" si="62"/>
        <v>2</v>
      </c>
      <c r="G233" s="221">
        <v>1</v>
      </c>
      <c r="H233" s="198" t="s">
        <v>41</v>
      </c>
      <c r="I233" s="194">
        <f>+'[1]PIND 2025'!O215</f>
        <v>0</v>
      </c>
      <c r="J233" s="285">
        <f t="shared" si="65"/>
        <v>0</v>
      </c>
      <c r="K233" s="200" t="str">
        <f t="shared" si="55"/>
        <v>MUY BAJO</v>
      </c>
      <c r="L233" s="15">
        <f t="shared" si="66"/>
        <v>0</v>
      </c>
      <c r="M233" s="200" t="str">
        <f t="shared" si="67"/>
        <v>MUY BAJO</v>
      </c>
      <c r="N233" s="15">
        <f t="shared" si="68"/>
        <v>0</v>
      </c>
      <c r="O233" s="200" t="str">
        <f t="shared" si="69"/>
        <v>MUY BAJO</v>
      </c>
      <c r="P233" s="292">
        <f t="shared" si="64"/>
        <v>0</v>
      </c>
      <c r="Q233" s="292">
        <v>10</v>
      </c>
      <c r="R233" s="292">
        <f t="shared" si="63"/>
        <v>10</v>
      </c>
      <c r="S233" s="293">
        <f>+'[2]POAI 04 2025 AC'!AN214</f>
        <v>0</v>
      </c>
      <c r="T233" s="293"/>
      <c r="U233" s="293"/>
      <c r="V233" s="294" t="e">
        <f t="shared" si="59"/>
        <v>#DIV/0!</v>
      </c>
      <c r="W233" s="293">
        <v>0</v>
      </c>
      <c r="X233" s="297" t="e">
        <f t="shared" si="61"/>
        <v>#DIV/0!</v>
      </c>
      <c r="Y233" s="292">
        <f t="shared" si="60"/>
        <v>0</v>
      </c>
    </row>
    <row r="234" spans="1:25" customFormat="1" ht="38.25" hidden="1">
      <c r="A234" s="201"/>
      <c r="B234" s="279" t="s">
        <v>167</v>
      </c>
      <c r="C234" s="212" t="s">
        <v>59</v>
      </c>
      <c r="D234" s="190" t="s">
        <v>179</v>
      </c>
      <c r="E234" s="198">
        <v>3</v>
      </c>
      <c r="F234" s="193">
        <f t="shared" si="62"/>
        <v>6</v>
      </c>
      <c r="G234" s="193">
        <v>3</v>
      </c>
      <c r="H234" s="198" t="s">
        <v>72</v>
      </c>
      <c r="I234" s="194">
        <f>+'[1]PIND 2025'!O216</f>
        <v>0</v>
      </c>
      <c r="J234" s="285">
        <f t="shared" si="65"/>
        <v>0</v>
      </c>
      <c r="K234" s="200" t="str">
        <f t="shared" si="55"/>
        <v>MUY BAJO</v>
      </c>
      <c r="L234" s="15">
        <f t="shared" si="66"/>
        <v>0</v>
      </c>
      <c r="M234" s="200" t="str">
        <f t="shared" si="67"/>
        <v>MUY BAJO</v>
      </c>
      <c r="N234" s="15">
        <f t="shared" si="68"/>
        <v>0</v>
      </c>
      <c r="O234" s="200" t="str">
        <f t="shared" si="69"/>
        <v>MUY BAJO</v>
      </c>
      <c r="P234" s="292">
        <f t="shared" si="64"/>
        <v>0</v>
      </c>
      <c r="Q234" s="292">
        <v>30</v>
      </c>
      <c r="R234" s="292">
        <f t="shared" si="63"/>
        <v>30</v>
      </c>
      <c r="S234" s="293">
        <f>+'[2]POAI 04 2025 AC'!AN215</f>
        <v>0</v>
      </c>
      <c r="T234" s="293"/>
      <c r="U234" s="293"/>
      <c r="V234" s="294" t="e">
        <f t="shared" si="59"/>
        <v>#DIV/0!</v>
      </c>
      <c r="W234" s="293">
        <v>0</v>
      </c>
      <c r="X234" s="297" t="e">
        <f t="shared" si="61"/>
        <v>#DIV/0!</v>
      </c>
      <c r="Y234" s="292">
        <f t="shared" si="60"/>
        <v>0</v>
      </c>
    </row>
    <row r="235" spans="1:25" customFormat="1" ht="38.25" hidden="1">
      <c r="A235" s="201"/>
      <c r="B235" s="279" t="s">
        <v>167</v>
      </c>
      <c r="C235" s="212" t="s">
        <v>61</v>
      </c>
      <c r="D235" s="190" t="s">
        <v>179</v>
      </c>
      <c r="E235" s="198">
        <v>0</v>
      </c>
      <c r="F235" s="193">
        <f t="shared" si="62"/>
        <v>1</v>
      </c>
      <c r="G235" s="193">
        <v>1</v>
      </c>
      <c r="H235" s="198" t="s">
        <v>72</v>
      </c>
      <c r="I235" s="194">
        <f>+'[1]PIND 2025'!O217</f>
        <v>0</v>
      </c>
      <c r="J235" s="285">
        <f t="shared" si="65"/>
        <v>0</v>
      </c>
      <c r="K235" s="200" t="str">
        <f t="shared" si="55"/>
        <v>MUY BAJO</v>
      </c>
      <c r="L235" s="15">
        <f t="shared" si="66"/>
        <v>0</v>
      </c>
      <c r="M235" s="200" t="str">
        <f t="shared" si="67"/>
        <v>MUY BAJO</v>
      </c>
      <c r="N235" s="15">
        <f t="shared" si="68"/>
        <v>0</v>
      </c>
      <c r="O235" s="200" t="str">
        <f t="shared" si="69"/>
        <v>MUY BAJO</v>
      </c>
      <c r="P235" s="292">
        <f t="shared" si="64"/>
        <v>0</v>
      </c>
      <c r="Q235" s="292">
        <v>10</v>
      </c>
      <c r="R235" s="292">
        <f t="shared" si="63"/>
        <v>10</v>
      </c>
      <c r="S235" s="293">
        <f>+'[2]POAI 04 2025 AC'!AN216</f>
        <v>0</v>
      </c>
      <c r="T235" s="293"/>
      <c r="U235" s="293"/>
      <c r="V235" s="294" t="e">
        <f t="shared" si="59"/>
        <v>#DIV/0!</v>
      </c>
      <c r="W235" s="293">
        <v>0</v>
      </c>
      <c r="X235" s="297" t="e">
        <f t="shared" si="61"/>
        <v>#DIV/0!</v>
      </c>
      <c r="Y235" s="292">
        <f t="shared" si="60"/>
        <v>0</v>
      </c>
    </row>
    <row r="236" spans="1:25" customFormat="1" ht="38.25" hidden="1">
      <c r="A236" s="201"/>
      <c r="B236" s="279" t="s">
        <v>167</v>
      </c>
      <c r="C236" s="212" t="s">
        <v>62</v>
      </c>
      <c r="D236" s="190" t="s">
        <v>179</v>
      </c>
      <c r="E236" s="198">
        <v>0</v>
      </c>
      <c r="F236" s="193">
        <f t="shared" si="62"/>
        <v>1</v>
      </c>
      <c r="G236" s="193">
        <v>1</v>
      </c>
      <c r="H236" s="198" t="s">
        <v>72</v>
      </c>
      <c r="I236" s="194">
        <f>+'[1]PIND 2025'!O218</f>
        <v>0</v>
      </c>
      <c r="J236" s="285">
        <f t="shared" si="65"/>
        <v>0</v>
      </c>
      <c r="K236" s="200" t="str">
        <f t="shared" si="55"/>
        <v>MUY BAJO</v>
      </c>
      <c r="L236" s="15">
        <f t="shared" si="66"/>
        <v>0</v>
      </c>
      <c r="M236" s="200" t="str">
        <f t="shared" si="67"/>
        <v>MUY BAJO</v>
      </c>
      <c r="N236" s="15">
        <f t="shared" si="68"/>
        <v>0</v>
      </c>
      <c r="O236" s="200" t="str">
        <f t="shared" si="69"/>
        <v>MUY BAJO</v>
      </c>
      <c r="P236" s="292">
        <f t="shared" si="64"/>
        <v>0</v>
      </c>
      <c r="Q236" s="292">
        <v>10</v>
      </c>
      <c r="R236" s="292">
        <f t="shared" si="63"/>
        <v>10</v>
      </c>
      <c r="S236" s="293">
        <f>+'[2]POAI 04 2025 AC'!AN217</f>
        <v>0</v>
      </c>
      <c r="T236" s="293"/>
      <c r="U236" s="293"/>
      <c r="V236" s="294" t="e">
        <f t="shared" si="59"/>
        <v>#DIV/0!</v>
      </c>
      <c r="W236" s="293">
        <v>0</v>
      </c>
      <c r="X236" s="297" t="e">
        <f t="shared" si="61"/>
        <v>#DIV/0!</v>
      </c>
      <c r="Y236" s="292">
        <f t="shared" si="60"/>
        <v>0</v>
      </c>
    </row>
    <row r="237" spans="1:25" customFormat="1" ht="38.25" hidden="1">
      <c r="A237" s="201"/>
      <c r="B237" s="279" t="s">
        <v>167</v>
      </c>
      <c r="C237" s="212" t="s">
        <v>63</v>
      </c>
      <c r="D237" s="190" t="s">
        <v>179</v>
      </c>
      <c r="E237" s="198">
        <v>1</v>
      </c>
      <c r="F237" s="193">
        <f t="shared" si="62"/>
        <v>2</v>
      </c>
      <c r="G237" s="193">
        <v>1</v>
      </c>
      <c r="H237" s="198" t="s">
        <v>72</v>
      </c>
      <c r="I237" s="194">
        <f>+'[1]PIND 2025'!O219</f>
        <v>0</v>
      </c>
      <c r="J237" s="285">
        <f t="shared" si="65"/>
        <v>0</v>
      </c>
      <c r="K237" s="200" t="str">
        <f t="shared" si="55"/>
        <v>MUY BAJO</v>
      </c>
      <c r="L237" s="15">
        <f t="shared" si="66"/>
        <v>0</v>
      </c>
      <c r="M237" s="200" t="str">
        <f t="shared" si="67"/>
        <v>MUY BAJO</v>
      </c>
      <c r="N237" s="15">
        <f t="shared" si="68"/>
        <v>0</v>
      </c>
      <c r="O237" s="200" t="str">
        <f t="shared" si="69"/>
        <v>MUY BAJO</v>
      </c>
      <c r="P237" s="292">
        <f t="shared" si="64"/>
        <v>0</v>
      </c>
      <c r="Q237" s="292">
        <v>10</v>
      </c>
      <c r="R237" s="292">
        <f t="shared" si="63"/>
        <v>10</v>
      </c>
      <c r="S237" s="293">
        <f>+'[2]POAI 04 2025 AC'!AN218</f>
        <v>0</v>
      </c>
      <c r="T237" s="293"/>
      <c r="U237" s="293"/>
      <c r="V237" s="294" t="e">
        <f t="shared" si="59"/>
        <v>#DIV/0!</v>
      </c>
      <c r="W237" s="293">
        <v>0</v>
      </c>
      <c r="X237" s="297" t="e">
        <f t="shared" si="61"/>
        <v>#DIV/0!</v>
      </c>
      <c r="Y237" s="292">
        <f t="shared" si="60"/>
        <v>0</v>
      </c>
    </row>
    <row r="238" spans="1:25" customFormat="1" ht="38.25" hidden="1">
      <c r="A238" s="201"/>
      <c r="B238" s="279" t="s">
        <v>167</v>
      </c>
      <c r="C238" s="212" t="s">
        <v>59</v>
      </c>
      <c r="D238" s="190" t="s">
        <v>180</v>
      </c>
      <c r="E238" s="198">
        <v>184</v>
      </c>
      <c r="F238" s="193">
        <f t="shared" si="62"/>
        <v>368</v>
      </c>
      <c r="G238" s="193">
        <v>184</v>
      </c>
      <c r="H238" s="198" t="s">
        <v>72</v>
      </c>
      <c r="I238" s="194">
        <f>+'[1]PIND 2025'!O220</f>
        <v>0</v>
      </c>
      <c r="J238" s="285">
        <f t="shared" si="65"/>
        <v>0</v>
      </c>
      <c r="K238" s="200" t="str">
        <f t="shared" si="55"/>
        <v>MUY BAJO</v>
      </c>
      <c r="L238" s="15">
        <f t="shared" si="66"/>
        <v>0</v>
      </c>
      <c r="M238" s="200" t="str">
        <f t="shared" si="67"/>
        <v>MUY BAJO</v>
      </c>
      <c r="N238" s="15">
        <f t="shared" si="68"/>
        <v>0</v>
      </c>
      <c r="O238" s="200" t="str">
        <f t="shared" si="69"/>
        <v>MUY BAJO</v>
      </c>
      <c r="P238" s="292">
        <f t="shared" si="64"/>
        <v>0</v>
      </c>
      <c r="Q238" s="292">
        <v>92</v>
      </c>
      <c r="R238" s="292">
        <f t="shared" si="63"/>
        <v>92</v>
      </c>
      <c r="S238" s="293">
        <f>+'[2]POAI 04 2025 AC'!AN219</f>
        <v>0</v>
      </c>
      <c r="T238" s="293"/>
      <c r="U238" s="293"/>
      <c r="V238" s="294" t="e">
        <f t="shared" si="59"/>
        <v>#DIV/0!</v>
      </c>
      <c r="W238" s="293">
        <v>0</v>
      </c>
      <c r="X238" s="297" t="e">
        <f t="shared" si="61"/>
        <v>#DIV/0!</v>
      </c>
      <c r="Y238" s="292">
        <f t="shared" si="60"/>
        <v>0</v>
      </c>
    </row>
    <row r="239" spans="1:25" customFormat="1" ht="38.25" hidden="1">
      <c r="A239" s="201"/>
      <c r="B239" s="279" t="s">
        <v>167</v>
      </c>
      <c r="C239" s="212" t="s">
        <v>61</v>
      </c>
      <c r="D239" s="190" t="s">
        <v>180</v>
      </c>
      <c r="E239" s="198">
        <v>7</v>
      </c>
      <c r="F239" s="193">
        <f t="shared" si="62"/>
        <v>14</v>
      </c>
      <c r="G239" s="193">
        <v>7</v>
      </c>
      <c r="H239" s="198" t="s">
        <v>72</v>
      </c>
      <c r="I239" s="194">
        <f>+'[1]PIND 2025'!O221</f>
        <v>0</v>
      </c>
      <c r="J239" s="285">
        <f t="shared" si="65"/>
        <v>0</v>
      </c>
      <c r="K239" s="200" t="str">
        <f t="shared" si="55"/>
        <v>MUY BAJO</v>
      </c>
      <c r="L239" s="15">
        <f t="shared" si="66"/>
        <v>0</v>
      </c>
      <c r="M239" s="200" t="str">
        <f t="shared" si="67"/>
        <v>MUY BAJO</v>
      </c>
      <c r="N239" s="15">
        <f t="shared" si="68"/>
        <v>0</v>
      </c>
      <c r="O239" s="200" t="str">
        <f t="shared" si="69"/>
        <v>MUY BAJO</v>
      </c>
      <c r="P239" s="292">
        <f t="shared" si="64"/>
        <v>0</v>
      </c>
      <c r="Q239" s="292">
        <v>3.5</v>
      </c>
      <c r="R239" s="292">
        <f t="shared" si="63"/>
        <v>3.5</v>
      </c>
      <c r="S239" s="293">
        <f>+'[2]POAI 04 2025 AC'!AN220</f>
        <v>0</v>
      </c>
      <c r="T239" s="293"/>
      <c r="U239" s="293"/>
      <c r="V239" s="294" t="e">
        <f t="shared" si="59"/>
        <v>#DIV/0!</v>
      </c>
      <c r="W239" s="293">
        <v>0</v>
      </c>
      <c r="X239" s="297" t="e">
        <f t="shared" si="61"/>
        <v>#DIV/0!</v>
      </c>
      <c r="Y239" s="292">
        <f t="shared" si="60"/>
        <v>0</v>
      </c>
    </row>
    <row r="240" spans="1:25" customFormat="1" ht="38.25" hidden="1">
      <c r="A240" s="201"/>
      <c r="B240" s="279" t="s">
        <v>167</v>
      </c>
      <c r="C240" s="212" t="s">
        <v>62</v>
      </c>
      <c r="D240" s="190" t="s">
        <v>180</v>
      </c>
      <c r="E240" s="198">
        <v>13</v>
      </c>
      <c r="F240" s="193">
        <f t="shared" si="62"/>
        <v>26</v>
      </c>
      <c r="G240" s="193">
        <v>13</v>
      </c>
      <c r="H240" s="198" t="s">
        <v>72</v>
      </c>
      <c r="I240" s="194">
        <f>+'[1]PIND 2025'!O222</f>
        <v>0</v>
      </c>
      <c r="J240" s="285">
        <f t="shared" si="65"/>
        <v>0</v>
      </c>
      <c r="K240" s="200" t="str">
        <f t="shared" si="55"/>
        <v>MUY BAJO</v>
      </c>
      <c r="L240" s="15">
        <f t="shared" si="66"/>
        <v>0</v>
      </c>
      <c r="M240" s="200" t="str">
        <f t="shared" si="67"/>
        <v>MUY BAJO</v>
      </c>
      <c r="N240" s="15">
        <f t="shared" si="68"/>
        <v>0</v>
      </c>
      <c r="O240" s="200" t="str">
        <f t="shared" si="69"/>
        <v>MUY BAJO</v>
      </c>
      <c r="P240" s="292">
        <f t="shared" si="64"/>
        <v>0</v>
      </c>
      <c r="Q240" s="292">
        <v>6.5</v>
      </c>
      <c r="R240" s="292">
        <f t="shared" si="63"/>
        <v>6.5</v>
      </c>
      <c r="S240" s="293">
        <f>+'[2]POAI 04 2025 AC'!AN221</f>
        <v>0</v>
      </c>
      <c r="T240" s="293"/>
      <c r="U240" s="293"/>
      <c r="V240" s="294" t="e">
        <f t="shared" si="59"/>
        <v>#DIV/0!</v>
      </c>
      <c r="W240" s="293">
        <v>0</v>
      </c>
      <c r="X240" s="297" t="e">
        <f t="shared" si="61"/>
        <v>#DIV/0!</v>
      </c>
      <c r="Y240" s="292">
        <f t="shared" si="60"/>
        <v>0</v>
      </c>
    </row>
    <row r="241" spans="1:25" customFormat="1" ht="38.25" hidden="1">
      <c r="A241" s="201"/>
      <c r="B241" s="279" t="s">
        <v>167</v>
      </c>
      <c r="C241" s="212" t="s">
        <v>63</v>
      </c>
      <c r="D241" s="190" t="s">
        <v>180</v>
      </c>
      <c r="E241" s="198">
        <v>8</v>
      </c>
      <c r="F241" s="193">
        <f t="shared" si="62"/>
        <v>16</v>
      </c>
      <c r="G241" s="193">
        <v>8</v>
      </c>
      <c r="H241" s="198" t="s">
        <v>72</v>
      </c>
      <c r="I241" s="194">
        <f>+'[1]PIND 2025'!O223</f>
        <v>0</v>
      </c>
      <c r="J241" s="285">
        <f t="shared" si="65"/>
        <v>0</v>
      </c>
      <c r="K241" s="200" t="str">
        <f t="shared" si="55"/>
        <v>MUY BAJO</v>
      </c>
      <c r="L241" s="15">
        <f t="shared" si="66"/>
        <v>0</v>
      </c>
      <c r="M241" s="200" t="str">
        <f t="shared" si="67"/>
        <v>MUY BAJO</v>
      </c>
      <c r="N241" s="15">
        <f t="shared" si="68"/>
        <v>0</v>
      </c>
      <c r="O241" s="200" t="str">
        <f t="shared" si="69"/>
        <v>MUY BAJO</v>
      </c>
      <c r="P241" s="292">
        <f t="shared" si="64"/>
        <v>0</v>
      </c>
      <c r="Q241" s="292">
        <v>4</v>
      </c>
      <c r="R241" s="292">
        <f t="shared" si="63"/>
        <v>4</v>
      </c>
      <c r="S241" s="293">
        <f>+'[2]POAI 04 2025 AC'!AN222</f>
        <v>0</v>
      </c>
      <c r="T241" s="293"/>
      <c r="U241" s="293"/>
      <c r="V241" s="294" t="e">
        <f t="shared" si="59"/>
        <v>#DIV/0!</v>
      </c>
      <c r="W241" s="293">
        <v>0</v>
      </c>
      <c r="X241" s="297" t="e">
        <f t="shared" si="61"/>
        <v>#DIV/0!</v>
      </c>
      <c r="Y241" s="292">
        <f t="shared" si="60"/>
        <v>0</v>
      </c>
    </row>
    <row r="242" spans="1:25" customFormat="1" ht="51" hidden="1">
      <c r="A242" s="201"/>
      <c r="B242" s="279" t="s">
        <v>167</v>
      </c>
      <c r="C242" s="212" t="s">
        <v>20</v>
      </c>
      <c r="D242" s="190" t="s">
        <v>181</v>
      </c>
      <c r="E242" s="198">
        <v>1</v>
      </c>
      <c r="F242" s="193">
        <f t="shared" si="62"/>
        <v>2</v>
      </c>
      <c r="G242" s="193">
        <v>1</v>
      </c>
      <c r="H242" s="198" t="s">
        <v>41</v>
      </c>
      <c r="I242" s="194">
        <f>+'[1]PIND 2025'!O224</f>
        <v>0</v>
      </c>
      <c r="J242" s="285">
        <f t="shared" si="65"/>
        <v>0</v>
      </c>
      <c r="K242" s="200" t="str">
        <f t="shared" si="55"/>
        <v>MUY BAJO</v>
      </c>
      <c r="L242" s="15">
        <f t="shared" si="66"/>
        <v>0</v>
      </c>
      <c r="M242" s="200" t="str">
        <f t="shared" si="67"/>
        <v>MUY BAJO</v>
      </c>
      <c r="N242" s="15">
        <f t="shared" si="68"/>
        <v>0</v>
      </c>
      <c r="O242" s="200" t="str">
        <f t="shared" si="69"/>
        <v>MUY BAJO</v>
      </c>
      <c r="P242" s="292">
        <f t="shared" si="64"/>
        <v>0</v>
      </c>
      <c r="Q242" s="292">
        <v>55</v>
      </c>
      <c r="R242" s="292">
        <f t="shared" si="63"/>
        <v>55</v>
      </c>
      <c r="S242" s="293">
        <f>+'[2]POAI 04 2025 AC'!AN223</f>
        <v>0</v>
      </c>
      <c r="T242" s="293"/>
      <c r="U242" s="293"/>
      <c r="V242" s="294" t="e">
        <f t="shared" si="59"/>
        <v>#DIV/0!</v>
      </c>
      <c r="W242" s="293">
        <v>0</v>
      </c>
      <c r="X242" s="297" t="e">
        <f t="shared" si="61"/>
        <v>#DIV/0!</v>
      </c>
      <c r="Y242" s="292">
        <f t="shared" si="60"/>
        <v>0</v>
      </c>
    </row>
    <row r="243" spans="1:25" customFormat="1" ht="25.5" hidden="1">
      <c r="A243" s="201"/>
      <c r="B243" s="279" t="s">
        <v>167</v>
      </c>
      <c r="C243" s="212" t="s">
        <v>59</v>
      </c>
      <c r="D243" s="190" t="s">
        <v>182</v>
      </c>
      <c r="E243" s="198">
        <v>113</v>
      </c>
      <c r="F243" s="193">
        <f t="shared" si="62"/>
        <v>226</v>
      </c>
      <c r="G243" s="193">
        <v>113</v>
      </c>
      <c r="H243" s="198" t="s">
        <v>72</v>
      </c>
      <c r="I243" s="194">
        <f>+'[1]PIND 2025'!O225</f>
        <v>0</v>
      </c>
      <c r="J243" s="285">
        <f t="shared" si="65"/>
        <v>0</v>
      </c>
      <c r="K243" s="200" t="str">
        <f t="shared" si="55"/>
        <v>MUY BAJO</v>
      </c>
      <c r="L243" s="15">
        <f t="shared" si="66"/>
        <v>0</v>
      </c>
      <c r="M243" s="200" t="str">
        <f t="shared" si="67"/>
        <v>MUY BAJO</v>
      </c>
      <c r="N243" s="15">
        <f t="shared" si="68"/>
        <v>0</v>
      </c>
      <c r="O243" s="200" t="str">
        <f t="shared" si="69"/>
        <v>MUY BAJO</v>
      </c>
      <c r="P243" s="292">
        <f t="shared" si="64"/>
        <v>0</v>
      </c>
      <c r="Q243" s="292">
        <v>1130</v>
      </c>
      <c r="R243" s="292">
        <f t="shared" si="63"/>
        <v>1130</v>
      </c>
      <c r="S243" s="293">
        <f>+'[2]POAI 04 2025 AC'!AN224</f>
        <v>192</v>
      </c>
      <c r="T243" s="293"/>
      <c r="U243" s="293"/>
      <c r="V243" s="294">
        <f t="shared" si="59"/>
        <v>0</v>
      </c>
      <c r="W243" s="293">
        <v>0</v>
      </c>
      <c r="X243" s="297">
        <f t="shared" si="61"/>
        <v>0</v>
      </c>
      <c r="Y243" s="292">
        <f t="shared" si="60"/>
        <v>192</v>
      </c>
    </row>
    <row r="244" spans="1:25" customFormat="1" ht="25.5" hidden="1">
      <c r="A244" s="201"/>
      <c r="B244" s="279" t="s">
        <v>167</v>
      </c>
      <c r="C244" s="212" t="s">
        <v>61</v>
      </c>
      <c r="D244" s="190" t="s">
        <v>182</v>
      </c>
      <c r="E244" s="198">
        <v>3</v>
      </c>
      <c r="F244" s="193">
        <f t="shared" si="62"/>
        <v>6</v>
      </c>
      <c r="G244" s="193">
        <v>3</v>
      </c>
      <c r="H244" s="198" t="s">
        <v>72</v>
      </c>
      <c r="I244" s="194">
        <f>+'[1]PIND 2025'!O226</f>
        <v>0</v>
      </c>
      <c r="J244" s="285">
        <f t="shared" si="65"/>
        <v>0</v>
      </c>
      <c r="K244" s="200" t="str">
        <f t="shared" si="55"/>
        <v>MUY BAJO</v>
      </c>
      <c r="L244" s="15">
        <f t="shared" si="66"/>
        <v>0</v>
      </c>
      <c r="M244" s="200" t="str">
        <f t="shared" si="67"/>
        <v>MUY BAJO</v>
      </c>
      <c r="N244" s="15">
        <f t="shared" si="68"/>
        <v>0</v>
      </c>
      <c r="O244" s="200" t="str">
        <f t="shared" si="69"/>
        <v>MUY BAJO</v>
      </c>
      <c r="P244" s="292">
        <f t="shared" si="64"/>
        <v>0</v>
      </c>
      <c r="Q244" s="292">
        <v>30</v>
      </c>
      <c r="R244" s="292">
        <f t="shared" si="63"/>
        <v>30</v>
      </c>
      <c r="S244" s="293">
        <f>+'[2]POAI 04 2025 AC'!AN225</f>
        <v>0</v>
      </c>
      <c r="T244" s="293"/>
      <c r="U244" s="293"/>
      <c r="V244" s="294" t="e">
        <f t="shared" si="59"/>
        <v>#DIV/0!</v>
      </c>
      <c r="W244" s="293">
        <v>0</v>
      </c>
      <c r="X244" s="297" t="e">
        <f t="shared" si="61"/>
        <v>#DIV/0!</v>
      </c>
      <c r="Y244" s="292">
        <f t="shared" si="60"/>
        <v>0</v>
      </c>
    </row>
    <row r="245" spans="1:25" customFormat="1" ht="25.5" hidden="1">
      <c r="A245" s="201"/>
      <c r="B245" s="279" t="s">
        <v>167</v>
      </c>
      <c r="C245" s="212" t="s">
        <v>62</v>
      </c>
      <c r="D245" s="190" t="s">
        <v>182</v>
      </c>
      <c r="E245" s="198">
        <v>4</v>
      </c>
      <c r="F245" s="193">
        <f t="shared" si="62"/>
        <v>8</v>
      </c>
      <c r="G245" s="193">
        <v>4</v>
      </c>
      <c r="H245" s="198" t="s">
        <v>72</v>
      </c>
      <c r="I245" s="194">
        <f>+'[1]PIND 2025'!O227</f>
        <v>0</v>
      </c>
      <c r="J245" s="285">
        <f t="shared" si="65"/>
        <v>0</v>
      </c>
      <c r="K245" s="200" t="str">
        <f t="shared" si="55"/>
        <v>MUY BAJO</v>
      </c>
      <c r="L245" s="15">
        <f t="shared" si="66"/>
        <v>0</v>
      </c>
      <c r="M245" s="200" t="str">
        <f t="shared" si="67"/>
        <v>MUY BAJO</v>
      </c>
      <c r="N245" s="15">
        <f t="shared" si="68"/>
        <v>0</v>
      </c>
      <c r="O245" s="200" t="str">
        <f t="shared" si="69"/>
        <v>MUY BAJO</v>
      </c>
      <c r="P245" s="292">
        <f t="shared" si="64"/>
        <v>0</v>
      </c>
      <c r="Q245" s="292">
        <v>40</v>
      </c>
      <c r="R245" s="292">
        <f t="shared" si="63"/>
        <v>40</v>
      </c>
      <c r="S245" s="293">
        <f>+'[2]POAI 04 2025 AC'!AN226</f>
        <v>2</v>
      </c>
      <c r="T245" s="293"/>
      <c r="U245" s="293"/>
      <c r="V245" s="294">
        <f t="shared" si="59"/>
        <v>0</v>
      </c>
      <c r="W245" s="293">
        <v>0</v>
      </c>
      <c r="X245" s="297">
        <f t="shared" si="61"/>
        <v>0</v>
      </c>
      <c r="Y245" s="292">
        <f t="shared" si="60"/>
        <v>2</v>
      </c>
    </row>
    <row r="246" spans="1:25" customFormat="1" ht="25.5" hidden="1">
      <c r="A246" s="201"/>
      <c r="B246" s="279" t="s">
        <v>167</v>
      </c>
      <c r="C246" s="212" t="s">
        <v>63</v>
      </c>
      <c r="D246" s="190" t="s">
        <v>182</v>
      </c>
      <c r="E246" s="198">
        <v>6</v>
      </c>
      <c r="F246" s="193">
        <f t="shared" si="62"/>
        <v>12</v>
      </c>
      <c r="G246" s="193">
        <v>6</v>
      </c>
      <c r="H246" s="198" t="s">
        <v>72</v>
      </c>
      <c r="I246" s="194">
        <f>+'[1]PIND 2025'!O228</f>
        <v>0</v>
      </c>
      <c r="J246" s="285">
        <f t="shared" si="65"/>
        <v>0</v>
      </c>
      <c r="K246" s="200" t="str">
        <f t="shared" si="55"/>
        <v>MUY BAJO</v>
      </c>
      <c r="L246" s="15">
        <f t="shared" si="66"/>
        <v>0</v>
      </c>
      <c r="M246" s="200" t="str">
        <f t="shared" si="67"/>
        <v>MUY BAJO</v>
      </c>
      <c r="N246" s="15">
        <f t="shared" si="68"/>
        <v>0</v>
      </c>
      <c r="O246" s="200" t="str">
        <f t="shared" si="69"/>
        <v>MUY BAJO</v>
      </c>
      <c r="P246" s="292">
        <f t="shared" si="64"/>
        <v>0</v>
      </c>
      <c r="Q246" s="292">
        <v>60</v>
      </c>
      <c r="R246" s="292">
        <f t="shared" si="63"/>
        <v>60</v>
      </c>
      <c r="S246" s="293">
        <f>+'[2]POAI 04 2025 AC'!AN227</f>
        <v>0</v>
      </c>
      <c r="T246" s="293"/>
      <c r="U246" s="293"/>
      <c r="V246" s="294" t="e">
        <f t="shared" si="59"/>
        <v>#DIV/0!</v>
      </c>
      <c r="W246" s="293">
        <v>0</v>
      </c>
      <c r="X246" s="297" t="e">
        <f t="shared" si="61"/>
        <v>#DIV/0!</v>
      </c>
      <c r="Y246" s="292">
        <f t="shared" si="60"/>
        <v>0</v>
      </c>
    </row>
    <row r="247" spans="1:25" customFormat="1" ht="25.5" hidden="1">
      <c r="A247" s="201"/>
      <c r="B247" s="279" t="s">
        <v>167</v>
      </c>
      <c r="C247" s="212" t="s">
        <v>59</v>
      </c>
      <c r="D247" s="190" t="s">
        <v>183</v>
      </c>
      <c r="E247" s="223">
        <v>30381</v>
      </c>
      <c r="F247" s="193">
        <f t="shared" si="62"/>
        <v>33419</v>
      </c>
      <c r="G247" s="193">
        <v>3038</v>
      </c>
      <c r="H247" s="198" t="s">
        <v>22</v>
      </c>
      <c r="I247" s="194">
        <f>+'[1]PIND 2025'!O229</f>
        <v>0</v>
      </c>
      <c r="J247" s="285">
        <f t="shared" si="65"/>
        <v>0</v>
      </c>
      <c r="K247" s="200" t="str">
        <f t="shared" ref="K247:K315" si="70">IF(J247&lt;=20%,"MUY BAJO",IF(AND(J247&gt;20%,J247&lt;=40%),"BAJO",IF(AND(J247&gt;40%,J247&lt;=60%),"MEDIO",IF(AND(J247&gt;60%,J247&lt;=80%),"ALTO","MUY ALTO"))))</f>
        <v>MUY BAJO</v>
      </c>
      <c r="L247" s="15">
        <f t="shared" si="66"/>
        <v>0</v>
      </c>
      <c r="M247" s="200" t="str">
        <f t="shared" si="67"/>
        <v>MUY BAJO</v>
      </c>
      <c r="N247" s="15">
        <f t="shared" si="68"/>
        <v>0</v>
      </c>
      <c r="O247" s="200" t="str">
        <f t="shared" si="69"/>
        <v>MUY BAJO</v>
      </c>
      <c r="P247" s="292">
        <f t="shared" si="64"/>
        <v>0</v>
      </c>
      <c r="Q247" s="292">
        <v>50</v>
      </c>
      <c r="R247" s="292">
        <f t="shared" si="63"/>
        <v>50</v>
      </c>
      <c r="S247" s="293">
        <f>+'[2]POAI 04 2025 AC'!AN228</f>
        <v>64</v>
      </c>
      <c r="T247" s="293"/>
      <c r="U247" s="293"/>
      <c r="V247" s="294">
        <f t="shared" si="59"/>
        <v>0</v>
      </c>
      <c r="W247" s="293">
        <v>0</v>
      </c>
      <c r="X247" s="297">
        <f t="shared" si="61"/>
        <v>0</v>
      </c>
      <c r="Y247" s="292">
        <f t="shared" si="60"/>
        <v>64</v>
      </c>
    </row>
    <row r="248" spans="1:25" customFormat="1" ht="25.5" hidden="1">
      <c r="A248" s="201"/>
      <c r="B248" s="279" t="s">
        <v>167</v>
      </c>
      <c r="C248" s="212" t="s">
        <v>61</v>
      </c>
      <c r="D248" s="190" t="s">
        <v>183</v>
      </c>
      <c r="E248" s="223">
        <v>2082</v>
      </c>
      <c r="F248" s="193">
        <f t="shared" si="62"/>
        <v>2290</v>
      </c>
      <c r="G248" s="193">
        <v>208</v>
      </c>
      <c r="H248" s="198" t="s">
        <v>22</v>
      </c>
      <c r="I248" s="194">
        <f>+'[1]PIND 2025'!O230</f>
        <v>0</v>
      </c>
      <c r="J248" s="285">
        <f t="shared" si="65"/>
        <v>0</v>
      </c>
      <c r="K248" s="200" t="str">
        <f t="shared" si="70"/>
        <v>MUY BAJO</v>
      </c>
      <c r="L248" s="15">
        <f t="shared" si="66"/>
        <v>0</v>
      </c>
      <c r="M248" s="200" t="str">
        <f t="shared" si="67"/>
        <v>MUY BAJO</v>
      </c>
      <c r="N248" s="15">
        <f t="shared" si="68"/>
        <v>0</v>
      </c>
      <c r="O248" s="200" t="str">
        <f t="shared" si="69"/>
        <v>MUY BAJO</v>
      </c>
      <c r="P248" s="292">
        <f t="shared" si="64"/>
        <v>0</v>
      </c>
      <c r="Q248" s="292">
        <v>8</v>
      </c>
      <c r="R248" s="292">
        <f t="shared" si="63"/>
        <v>8</v>
      </c>
      <c r="S248" s="293">
        <f>+'[2]POAI 04 2025 AC'!AN229</f>
        <v>0</v>
      </c>
      <c r="T248" s="293"/>
      <c r="U248" s="293"/>
      <c r="V248" s="294" t="e">
        <f t="shared" si="59"/>
        <v>#DIV/0!</v>
      </c>
      <c r="W248" s="293">
        <v>0</v>
      </c>
      <c r="X248" s="297" t="e">
        <f t="shared" si="61"/>
        <v>#DIV/0!</v>
      </c>
      <c r="Y248" s="292">
        <f t="shared" si="60"/>
        <v>0</v>
      </c>
    </row>
    <row r="249" spans="1:25" customFormat="1" ht="25.5" hidden="1">
      <c r="A249" s="201"/>
      <c r="B249" s="279" t="s">
        <v>167</v>
      </c>
      <c r="C249" s="212" t="s">
        <v>62</v>
      </c>
      <c r="D249" s="190" t="s">
        <v>183</v>
      </c>
      <c r="E249" s="223">
        <v>1809</v>
      </c>
      <c r="F249" s="193">
        <f t="shared" si="62"/>
        <v>1990</v>
      </c>
      <c r="G249" s="193">
        <v>181</v>
      </c>
      <c r="H249" s="198" t="s">
        <v>22</v>
      </c>
      <c r="I249" s="194">
        <f>+'[1]PIND 2025'!O231</f>
        <v>0</v>
      </c>
      <c r="J249" s="285">
        <f t="shared" si="65"/>
        <v>0</v>
      </c>
      <c r="K249" s="200" t="str">
        <f t="shared" si="70"/>
        <v>MUY BAJO</v>
      </c>
      <c r="L249" s="15">
        <f t="shared" si="66"/>
        <v>0</v>
      </c>
      <c r="M249" s="200" t="str">
        <f t="shared" si="67"/>
        <v>MUY BAJO</v>
      </c>
      <c r="N249" s="15">
        <f t="shared" si="68"/>
        <v>0</v>
      </c>
      <c r="O249" s="200" t="str">
        <f t="shared" si="69"/>
        <v>MUY BAJO</v>
      </c>
      <c r="P249" s="292">
        <f t="shared" si="64"/>
        <v>0</v>
      </c>
      <c r="Q249" s="292">
        <v>8</v>
      </c>
      <c r="R249" s="292">
        <f t="shared" si="63"/>
        <v>8</v>
      </c>
      <c r="S249" s="293">
        <f>+'[2]POAI 04 2025 AC'!AN230</f>
        <v>0</v>
      </c>
      <c r="T249" s="293"/>
      <c r="U249" s="293"/>
      <c r="V249" s="294" t="e">
        <f t="shared" si="59"/>
        <v>#DIV/0!</v>
      </c>
      <c r="W249" s="293">
        <v>0</v>
      </c>
      <c r="X249" s="297" t="e">
        <f t="shared" si="61"/>
        <v>#DIV/0!</v>
      </c>
      <c r="Y249" s="292">
        <f t="shared" si="60"/>
        <v>0</v>
      </c>
    </row>
    <row r="250" spans="1:25" customFormat="1" ht="25.5" hidden="1">
      <c r="A250" s="201"/>
      <c r="B250" s="279" t="s">
        <v>167</v>
      </c>
      <c r="C250" s="212" t="s">
        <v>63</v>
      </c>
      <c r="D250" s="190" t="s">
        <v>183</v>
      </c>
      <c r="E250" s="223">
        <v>2309</v>
      </c>
      <c r="F250" s="193">
        <f t="shared" si="62"/>
        <v>2540</v>
      </c>
      <c r="G250" s="193">
        <v>231</v>
      </c>
      <c r="H250" s="198" t="s">
        <v>22</v>
      </c>
      <c r="I250" s="194">
        <f>+'[1]PIND 2025'!O232</f>
        <v>0</v>
      </c>
      <c r="J250" s="285">
        <f t="shared" si="65"/>
        <v>0</v>
      </c>
      <c r="K250" s="200" t="str">
        <f t="shared" si="70"/>
        <v>MUY BAJO</v>
      </c>
      <c r="L250" s="15">
        <f t="shared" si="66"/>
        <v>0</v>
      </c>
      <c r="M250" s="200" t="str">
        <f t="shared" si="67"/>
        <v>MUY BAJO</v>
      </c>
      <c r="N250" s="15">
        <f t="shared" si="68"/>
        <v>0</v>
      </c>
      <c r="O250" s="200" t="str">
        <f t="shared" si="69"/>
        <v>MUY BAJO</v>
      </c>
      <c r="P250" s="292">
        <f t="shared" si="64"/>
        <v>0</v>
      </c>
      <c r="Q250" s="292">
        <v>8</v>
      </c>
      <c r="R250" s="292">
        <f t="shared" si="63"/>
        <v>8</v>
      </c>
      <c r="S250" s="293">
        <f>+'[2]POAI 04 2025 AC'!AN231</f>
        <v>0</v>
      </c>
      <c r="T250" s="293"/>
      <c r="U250" s="293"/>
      <c r="V250" s="294" t="e">
        <f t="shared" si="59"/>
        <v>#DIV/0!</v>
      </c>
      <c r="W250" s="293">
        <v>0</v>
      </c>
      <c r="X250" s="297" t="e">
        <f t="shared" si="61"/>
        <v>#DIV/0!</v>
      </c>
      <c r="Y250" s="292">
        <f t="shared" si="60"/>
        <v>0</v>
      </c>
    </row>
    <row r="251" spans="1:25" customFormat="1" ht="38.25" hidden="1">
      <c r="A251" s="201"/>
      <c r="B251" s="279" t="s">
        <v>167</v>
      </c>
      <c r="C251" s="212" t="s">
        <v>20</v>
      </c>
      <c r="D251" s="190" t="s">
        <v>184</v>
      </c>
      <c r="E251" s="198">
        <v>25</v>
      </c>
      <c r="F251" s="193">
        <f t="shared" si="62"/>
        <v>50</v>
      </c>
      <c r="G251" s="193">
        <v>25</v>
      </c>
      <c r="H251" s="198" t="s">
        <v>72</v>
      </c>
      <c r="I251" s="194">
        <f>+'[1]PIND 2025'!O233</f>
        <v>8</v>
      </c>
      <c r="J251" s="285">
        <f t="shared" si="65"/>
        <v>0.32</v>
      </c>
      <c r="K251" s="200" t="str">
        <f t="shared" si="70"/>
        <v>BAJO</v>
      </c>
      <c r="L251" s="15">
        <f t="shared" si="66"/>
        <v>0.6825</v>
      </c>
      <c r="M251" s="200" t="str">
        <f t="shared" si="67"/>
        <v>ALTO</v>
      </c>
      <c r="N251" s="15">
        <f t="shared" si="68"/>
        <v>0.21840000000000001</v>
      </c>
      <c r="O251" s="200" t="str">
        <f t="shared" si="69"/>
        <v>BAJO</v>
      </c>
      <c r="P251" s="292">
        <f t="shared" si="64"/>
        <v>819</v>
      </c>
      <c r="Q251" s="292">
        <v>1200</v>
      </c>
      <c r="R251" s="292">
        <f t="shared" si="63"/>
        <v>381</v>
      </c>
      <c r="S251" s="293">
        <f>+'[2]POAI 04 2025 AC'!AN232</f>
        <v>1034</v>
      </c>
      <c r="T251" s="293">
        <v>819</v>
      </c>
      <c r="U251" s="293"/>
      <c r="V251" s="294">
        <f t="shared" si="59"/>
        <v>0.79206963249516438</v>
      </c>
      <c r="W251" s="293">
        <v>819</v>
      </c>
      <c r="X251" s="297">
        <f t="shared" si="61"/>
        <v>0.79206963249516438</v>
      </c>
      <c r="Y251" s="292">
        <f t="shared" si="60"/>
        <v>215</v>
      </c>
    </row>
    <row r="252" spans="1:25" customFormat="1">
      <c r="A252" s="201"/>
      <c r="B252" s="279" t="s">
        <v>185</v>
      </c>
      <c r="C252" s="212"/>
      <c r="D252" s="190"/>
      <c r="E252" s="198"/>
      <c r="F252" s="193"/>
      <c r="G252" s="193"/>
      <c r="H252" s="198"/>
      <c r="I252" s="193"/>
      <c r="J252" s="285">
        <f>AVERAGE(J193:J251)</f>
        <v>6.8569373206690001E-2</v>
      </c>
      <c r="K252" s="200" t="str">
        <f t="shared" si="70"/>
        <v>MUY BAJO</v>
      </c>
      <c r="L252" s="285">
        <f>AVERAGE(L193:L251)</f>
        <v>0.1199098945209924</v>
      </c>
      <c r="M252" s="200" t="str">
        <f t="shared" si="67"/>
        <v>MUY BAJO</v>
      </c>
      <c r="N252" s="285">
        <f>AVERAGE(N193:N251)</f>
        <v>4.0252042032573515E-2</v>
      </c>
      <c r="O252" s="200" t="str">
        <f t="shared" si="69"/>
        <v>MUY BAJO</v>
      </c>
      <c r="P252" s="292">
        <f>SUM(P193:P251)</f>
        <v>1920</v>
      </c>
      <c r="Q252" s="292">
        <f t="shared" ref="Q252:S252" si="71">SUM(Q193:Q251)</f>
        <v>12424.5</v>
      </c>
      <c r="R252" s="292">
        <f t="shared" si="71"/>
        <v>10504.5</v>
      </c>
      <c r="S252" s="293">
        <f t="shared" si="71"/>
        <v>4017</v>
      </c>
      <c r="T252" s="293">
        <f>SUM(T193:T251)</f>
        <v>1920</v>
      </c>
      <c r="U252" s="293">
        <f>SUM(U193:U251)</f>
        <v>0</v>
      </c>
      <c r="V252" s="294">
        <f t="shared" si="59"/>
        <v>0.47796863330843914</v>
      </c>
      <c r="W252" s="293">
        <v>1920</v>
      </c>
      <c r="X252" s="297">
        <f t="shared" si="61"/>
        <v>0.47796863330843914</v>
      </c>
      <c r="Y252" s="292">
        <f t="shared" si="60"/>
        <v>2097</v>
      </c>
    </row>
    <row r="253" spans="1:25" customFormat="1" ht="25.5" hidden="1">
      <c r="A253" s="201"/>
      <c r="B253" s="279" t="s">
        <v>186</v>
      </c>
      <c r="C253" s="212" t="s">
        <v>20</v>
      </c>
      <c r="D253" s="190" t="s">
        <v>187</v>
      </c>
      <c r="E253" s="198">
        <v>87</v>
      </c>
      <c r="F253" s="193">
        <f t="shared" si="62"/>
        <v>89</v>
      </c>
      <c r="G253" s="193">
        <v>2</v>
      </c>
      <c r="H253" s="198" t="s">
        <v>22</v>
      </c>
      <c r="I253" s="194">
        <f>+'[1]PIND 2025'!O234</f>
        <v>0</v>
      </c>
      <c r="J253" s="285">
        <f t="shared" si="65"/>
        <v>0</v>
      </c>
      <c r="K253" s="200" t="str">
        <f t="shared" si="70"/>
        <v>MUY BAJO</v>
      </c>
      <c r="L253" s="15">
        <f t="shared" ref="L253:L265" si="72">+P253/Q253</f>
        <v>0.48166259168704156</v>
      </c>
      <c r="M253" s="200" t="str">
        <f t="shared" si="67"/>
        <v>MEDIO</v>
      </c>
      <c r="N253" s="15">
        <f t="shared" si="68"/>
        <v>0</v>
      </c>
      <c r="O253" s="200" t="str">
        <f t="shared" si="69"/>
        <v>MUY BAJO</v>
      </c>
      <c r="P253" s="292">
        <f t="shared" si="64"/>
        <v>394</v>
      </c>
      <c r="Q253" s="292">
        <v>818</v>
      </c>
      <c r="R253" s="292">
        <f t="shared" si="63"/>
        <v>424</v>
      </c>
      <c r="S253" s="293">
        <f>+'[2]POAI 04 2025 AC'!AN233</f>
        <v>608</v>
      </c>
      <c r="T253" s="293">
        <v>60</v>
      </c>
      <c r="U253" s="293">
        <v>334</v>
      </c>
      <c r="V253" s="294">
        <f t="shared" si="59"/>
        <v>0.64802631578947367</v>
      </c>
      <c r="W253" s="293">
        <v>394</v>
      </c>
      <c r="X253" s="297">
        <f t="shared" si="61"/>
        <v>0.64802631578947367</v>
      </c>
      <c r="Y253" s="292">
        <f t="shared" si="60"/>
        <v>214</v>
      </c>
    </row>
    <row r="254" spans="1:25" customFormat="1" ht="25.5" hidden="1">
      <c r="A254" s="201"/>
      <c r="B254" s="279" t="s">
        <v>188</v>
      </c>
      <c r="C254" s="212" t="s">
        <v>20</v>
      </c>
      <c r="D254" s="190" t="s">
        <v>189</v>
      </c>
      <c r="E254" s="198">
        <v>87</v>
      </c>
      <c r="F254" s="193">
        <f t="shared" si="62"/>
        <v>174</v>
      </c>
      <c r="G254" s="193">
        <v>87</v>
      </c>
      <c r="H254" s="198" t="s">
        <v>72</v>
      </c>
      <c r="I254" s="194">
        <f>+'[1]PIND 2025'!O235</f>
        <v>0</v>
      </c>
      <c r="J254" s="285">
        <f t="shared" si="65"/>
        <v>0</v>
      </c>
      <c r="K254" s="200" t="str">
        <f t="shared" si="70"/>
        <v>MUY BAJO</v>
      </c>
      <c r="L254" s="15">
        <f t="shared" si="72"/>
        <v>0.48571428571428571</v>
      </c>
      <c r="M254" s="200" t="str">
        <f t="shared" si="67"/>
        <v>MEDIO</v>
      </c>
      <c r="N254" s="15">
        <f t="shared" si="68"/>
        <v>0</v>
      </c>
      <c r="O254" s="200" t="str">
        <f t="shared" si="69"/>
        <v>MUY BAJO</v>
      </c>
      <c r="P254" s="292">
        <f t="shared" si="64"/>
        <v>442</v>
      </c>
      <c r="Q254" s="292">
        <v>910</v>
      </c>
      <c r="R254" s="292">
        <f t="shared" si="63"/>
        <v>468</v>
      </c>
      <c r="S254" s="293">
        <f>+'[2]POAI 04 2025 AC'!AN234</f>
        <v>630</v>
      </c>
      <c r="T254" s="293">
        <v>70</v>
      </c>
      <c r="U254" s="293">
        <v>372</v>
      </c>
      <c r="V254" s="294">
        <f t="shared" si="59"/>
        <v>0.70158730158730154</v>
      </c>
      <c r="W254" s="293">
        <v>442</v>
      </c>
      <c r="X254" s="297">
        <f t="shared" si="61"/>
        <v>0.70158730158730154</v>
      </c>
      <c r="Y254" s="292">
        <f t="shared" si="60"/>
        <v>188</v>
      </c>
    </row>
    <row r="255" spans="1:25" customFormat="1" ht="25.5" hidden="1">
      <c r="A255" s="201"/>
      <c r="B255" s="279" t="s">
        <v>190</v>
      </c>
      <c r="C255" s="212" t="s">
        <v>20</v>
      </c>
      <c r="D255" s="190" t="s">
        <v>191</v>
      </c>
      <c r="E255" s="198">
        <v>3632</v>
      </c>
      <c r="F255" s="193">
        <f t="shared" si="62"/>
        <v>8092</v>
      </c>
      <c r="G255" s="193">
        <v>4460</v>
      </c>
      <c r="H255" s="198" t="s">
        <v>41</v>
      </c>
      <c r="I255" s="194">
        <f>+'[1]PIND 2025'!O236</f>
        <v>0</v>
      </c>
      <c r="J255" s="285">
        <f t="shared" si="65"/>
        <v>0</v>
      </c>
      <c r="K255" s="200" t="str">
        <f t="shared" si="70"/>
        <v>MUY BAJO</v>
      </c>
      <c r="L255" s="15">
        <f t="shared" si="72"/>
        <v>0.64749999999999996</v>
      </c>
      <c r="M255" s="200" t="str">
        <f t="shared" si="67"/>
        <v>ALTO</v>
      </c>
      <c r="N255" s="15">
        <f t="shared" si="68"/>
        <v>0</v>
      </c>
      <c r="O255" s="200" t="str">
        <f t="shared" si="69"/>
        <v>MUY BAJO</v>
      </c>
      <c r="P255" s="292">
        <f t="shared" si="64"/>
        <v>777</v>
      </c>
      <c r="Q255" s="292">
        <v>1200</v>
      </c>
      <c r="R255" s="292">
        <f t="shared" si="63"/>
        <v>423</v>
      </c>
      <c r="S255" s="293">
        <f>+'[2]POAI 04 2025 AC'!AN235</f>
        <v>808</v>
      </c>
      <c r="T255" s="293">
        <v>777</v>
      </c>
      <c r="U255" s="293"/>
      <c r="V255" s="294">
        <f t="shared" si="59"/>
        <v>0.9616336633663366</v>
      </c>
      <c r="W255" s="293">
        <v>777</v>
      </c>
      <c r="X255" s="297">
        <f t="shared" si="61"/>
        <v>0.9616336633663366</v>
      </c>
      <c r="Y255" s="292">
        <f t="shared" si="60"/>
        <v>31</v>
      </c>
    </row>
    <row r="256" spans="1:25" customFormat="1" ht="38.25" hidden="1">
      <c r="A256" s="201"/>
      <c r="B256" s="279" t="s">
        <v>192</v>
      </c>
      <c r="C256" s="212" t="s">
        <v>20</v>
      </c>
      <c r="D256" s="190" t="s">
        <v>193</v>
      </c>
      <c r="E256" s="198">
        <v>2666</v>
      </c>
      <c r="F256" s="193">
        <f t="shared" si="62"/>
        <v>5332</v>
      </c>
      <c r="G256" s="193">
        <v>2666</v>
      </c>
      <c r="H256" s="198" t="s">
        <v>72</v>
      </c>
      <c r="I256" s="194">
        <f>+'[1]PIND 2025'!O237</f>
        <v>0</v>
      </c>
      <c r="J256" s="285">
        <f t="shared" si="65"/>
        <v>0</v>
      </c>
      <c r="K256" s="200" t="str">
        <f t="shared" si="70"/>
        <v>MUY BAJO</v>
      </c>
      <c r="L256" s="15">
        <f t="shared" si="72"/>
        <v>0.77352941176470591</v>
      </c>
      <c r="M256" s="200" t="str">
        <f t="shared" si="67"/>
        <v>ALTO</v>
      </c>
      <c r="N256" s="15">
        <f t="shared" si="68"/>
        <v>0</v>
      </c>
      <c r="O256" s="200" t="str">
        <f t="shared" si="69"/>
        <v>MUY BAJO</v>
      </c>
      <c r="P256" s="292">
        <f t="shared" si="64"/>
        <v>263</v>
      </c>
      <c r="Q256" s="292">
        <v>340</v>
      </c>
      <c r="R256" s="292">
        <f t="shared" si="63"/>
        <v>77</v>
      </c>
      <c r="S256" s="293">
        <f>+'[2]POAI 04 2025 AC'!AN236</f>
        <v>310</v>
      </c>
      <c r="T256" s="293">
        <v>65</v>
      </c>
      <c r="U256" s="293">
        <v>198</v>
      </c>
      <c r="V256" s="294">
        <f t="shared" si="59"/>
        <v>0.84838709677419355</v>
      </c>
      <c r="W256" s="293">
        <v>263</v>
      </c>
      <c r="X256" s="297">
        <f t="shared" si="61"/>
        <v>0.84838709677419355</v>
      </c>
      <c r="Y256" s="292">
        <f t="shared" si="60"/>
        <v>47</v>
      </c>
    </row>
    <row r="257" spans="1:25" customFormat="1" ht="38.25" hidden="1">
      <c r="A257" s="201"/>
      <c r="B257" s="279" t="s">
        <v>194</v>
      </c>
      <c r="C257" s="212" t="s">
        <v>20</v>
      </c>
      <c r="D257" s="190" t="s">
        <v>195</v>
      </c>
      <c r="E257" s="198">
        <v>100</v>
      </c>
      <c r="F257" s="193">
        <f t="shared" si="62"/>
        <v>120</v>
      </c>
      <c r="G257" s="193">
        <v>20</v>
      </c>
      <c r="H257" s="198" t="s">
        <v>22</v>
      </c>
      <c r="I257" s="194">
        <f>+'[1]PIND 2025'!O238</f>
        <v>0</v>
      </c>
      <c r="J257" s="285">
        <f t="shared" si="65"/>
        <v>0</v>
      </c>
      <c r="K257" s="200" t="str">
        <f t="shared" si="70"/>
        <v>MUY BAJO</v>
      </c>
      <c r="L257" s="15">
        <f t="shared" si="72"/>
        <v>9.8000000000000004E-2</v>
      </c>
      <c r="M257" s="200" t="str">
        <f t="shared" si="67"/>
        <v>MUY BAJO</v>
      </c>
      <c r="N257" s="15">
        <f t="shared" si="68"/>
        <v>0</v>
      </c>
      <c r="O257" s="200" t="str">
        <f t="shared" si="69"/>
        <v>MUY BAJO</v>
      </c>
      <c r="P257" s="292">
        <f t="shared" si="64"/>
        <v>147</v>
      </c>
      <c r="Q257" s="292">
        <v>1500</v>
      </c>
      <c r="R257" s="292">
        <f t="shared" si="63"/>
        <v>1353</v>
      </c>
      <c r="S257" s="293">
        <f>+'[2]POAI 04 2025 AC'!AN237</f>
        <v>160</v>
      </c>
      <c r="T257" s="293">
        <v>147</v>
      </c>
      <c r="U257" s="293"/>
      <c r="V257" s="294">
        <f t="shared" si="59"/>
        <v>0.91874999999999996</v>
      </c>
      <c r="W257" s="293">
        <v>147</v>
      </c>
      <c r="X257" s="297">
        <f t="shared" si="61"/>
        <v>0.91874999999999996</v>
      </c>
      <c r="Y257" s="292">
        <f t="shared" si="60"/>
        <v>13</v>
      </c>
    </row>
    <row r="258" spans="1:25" customFormat="1" ht="38.25" hidden="1">
      <c r="A258" s="201"/>
      <c r="B258" s="279" t="s">
        <v>196</v>
      </c>
      <c r="C258" s="212" t="s">
        <v>20</v>
      </c>
      <c r="D258" s="190" t="s">
        <v>197</v>
      </c>
      <c r="E258" s="214">
        <v>1</v>
      </c>
      <c r="F258" s="193">
        <f t="shared" si="62"/>
        <v>2</v>
      </c>
      <c r="G258" s="193">
        <v>1</v>
      </c>
      <c r="H258" s="198" t="s">
        <v>41</v>
      </c>
      <c r="I258" s="194">
        <f>+'[1]PIND 2025'!O239</f>
        <v>1</v>
      </c>
      <c r="J258" s="285">
        <f t="shared" si="65"/>
        <v>1</v>
      </c>
      <c r="K258" s="200" t="str">
        <f t="shared" si="70"/>
        <v>MUY ALTO</v>
      </c>
      <c r="L258" s="15">
        <f t="shared" si="72"/>
        <v>0.44</v>
      </c>
      <c r="M258" s="200" t="str">
        <f t="shared" si="67"/>
        <v>MEDIO</v>
      </c>
      <c r="N258" s="15">
        <f t="shared" si="68"/>
        <v>0.44</v>
      </c>
      <c r="O258" s="200" t="str">
        <f t="shared" si="69"/>
        <v>MEDIO</v>
      </c>
      <c r="P258" s="292">
        <f t="shared" si="64"/>
        <v>132</v>
      </c>
      <c r="Q258" s="292">
        <v>300</v>
      </c>
      <c r="R258" s="292">
        <f t="shared" si="63"/>
        <v>168</v>
      </c>
      <c r="S258" s="293">
        <f>+'[2]POAI 04 2025 AC'!AN238</f>
        <v>242</v>
      </c>
      <c r="T258" s="293">
        <v>19</v>
      </c>
      <c r="U258" s="293">
        <v>113</v>
      </c>
      <c r="V258" s="294">
        <f t="shared" si="59"/>
        <v>0.54545454545454541</v>
      </c>
      <c r="W258" s="293">
        <v>132</v>
      </c>
      <c r="X258" s="297">
        <f t="shared" si="61"/>
        <v>0.54545454545454541</v>
      </c>
      <c r="Y258" s="292">
        <f t="shared" si="60"/>
        <v>110</v>
      </c>
    </row>
    <row r="259" spans="1:25" customFormat="1" ht="38.25" hidden="1">
      <c r="A259" s="201"/>
      <c r="B259" s="279" t="s">
        <v>196</v>
      </c>
      <c r="C259" s="212" t="s">
        <v>20</v>
      </c>
      <c r="D259" s="190" t="s">
        <v>198</v>
      </c>
      <c r="E259" s="214">
        <v>1</v>
      </c>
      <c r="F259" s="193">
        <f t="shared" si="62"/>
        <v>2</v>
      </c>
      <c r="G259" s="193">
        <v>1</v>
      </c>
      <c r="H259" s="198" t="s">
        <v>41</v>
      </c>
      <c r="I259" s="194">
        <f>+'[1]PIND 2025'!O240</f>
        <v>1</v>
      </c>
      <c r="J259" s="285">
        <f t="shared" si="65"/>
        <v>1</v>
      </c>
      <c r="K259" s="200" t="str">
        <f t="shared" si="70"/>
        <v>MUY ALTO</v>
      </c>
      <c r="L259" s="15">
        <f t="shared" si="72"/>
        <v>0.56857142857142862</v>
      </c>
      <c r="M259" s="200" t="str">
        <f t="shared" si="67"/>
        <v>MEDIO</v>
      </c>
      <c r="N259" s="15">
        <f t="shared" si="68"/>
        <v>0.56857142857142862</v>
      </c>
      <c r="O259" s="200" t="str">
        <f t="shared" si="69"/>
        <v>MEDIO</v>
      </c>
      <c r="P259" s="292">
        <f t="shared" si="64"/>
        <v>199</v>
      </c>
      <c r="Q259" s="292">
        <v>350</v>
      </c>
      <c r="R259" s="292">
        <f t="shared" si="63"/>
        <v>151</v>
      </c>
      <c r="S259" s="293">
        <f>+'[2]POAI 04 2025 AC'!AN239</f>
        <v>350</v>
      </c>
      <c r="T259" s="293">
        <v>68</v>
      </c>
      <c r="U259" s="293">
        <v>131</v>
      </c>
      <c r="V259" s="294">
        <f t="shared" si="59"/>
        <v>0.56857142857142862</v>
      </c>
      <c r="W259" s="293">
        <v>199</v>
      </c>
      <c r="X259" s="297">
        <f t="shared" si="61"/>
        <v>0.56857142857142862</v>
      </c>
      <c r="Y259" s="292">
        <f t="shared" si="60"/>
        <v>151</v>
      </c>
    </row>
    <row r="260" spans="1:25" customFormat="1" ht="38.25" hidden="1">
      <c r="A260" s="201"/>
      <c r="B260" s="279" t="s">
        <v>196</v>
      </c>
      <c r="C260" s="212" t="s">
        <v>20</v>
      </c>
      <c r="D260" s="190" t="s">
        <v>199</v>
      </c>
      <c r="E260" s="214">
        <v>1</v>
      </c>
      <c r="F260" s="193">
        <f t="shared" si="62"/>
        <v>2</v>
      </c>
      <c r="G260" s="193">
        <v>1</v>
      </c>
      <c r="H260" s="198" t="s">
        <v>41</v>
      </c>
      <c r="I260" s="194">
        <f>+'[1]PIND 2025'!O241</f>
        <v>1</v>
      </c>
      <c r="J260" s="285">
        <f t="shared" si="65"/>
        <v>1</v>
      </c>
      <c r="K260" s="200" t="str">
        <f t="shared" si="70"/>
        <v>MUY ALTO</v>
      </c>
      <c r="L260" s="15">
        <f t="shared" si="72"/>
        <v>0.74</v>
      </c>
      <c r="M260" s="200" t="str">
        <f t="shared" si="67"/>
        <v>ALTO</v>
      </c>
      <c r="N260" s="15">
        <f t="shared" si="68"/>
        <v>0.74</v>
      </c>
      <c r="O260" s="200" t="str">
        <f t="shared" si="69"/>
        <v>ALTO</v>
      </c>
      <c r="P260" s="292">
        <f t="shared" si="64"/>
        <v>222</v>
      </c>
      <c r="Q260" s="292">
        <v>300</v>
      </c>
      <c r="R260" s="292">
        <f t="shared" si="63"/>
        <v>78</v>
      </c>
      <c r="S260" s="293">
        <f>+'[2]POAI 04 2025 AC'!AN240</f>
        <v>412</v>
      </c>
      <c r="T260" s="293">
        <v>127</v>
      </c>
      <c r="U260" s="293">
        <v>95</v>
      </c>
      <c r="V260" s="294">
        <f t="shared" si="59"/>
        <v>0.53883495145631066</v>
      </c>
      <c r="W260" s="293">
        <v>222</v>
      </c>
      <c r="X260" s="297">
        <f t="shared" si="61"/>
        <v>0.53883495145631066</v>
      </c>
      <c r="Y260" s="292">
        <f t="shared" si="60"/>
        <v>190</v>
      </c>
    </row>
    <row r="261" spans="1:25" customFormat="1" ht="38.25" hidden="1">
      <c r="A261" s="201"/>
      <c r="B261" s="279" t="s">
        <v>196</v>
      </c>
      <c r="C261" s="212" t="s">
        <v>20</v>
      </c>
      <c r="D261" s="190" t="s">
        <v>200</v>
      </c>
      <c r="E261" s="224">
        <v>0.5</v>
      </c>
      <c r="F261" s="195">
        <f t="shared" si="62"/>
        <v>1.5</v>
      </c>
      <c r="G261" s="195">
        <v>1</v>
      </c>
      <c r="H261" s="198" t="s">
        <v>41</v>
      </c>
      <c r="I261" s="194">
        <f>+'[1]PIND 2025'!O242</f>
        <v>0.5</v>
      </c>
      <c r="J261" s="285">
        <f t="shared" si="65"/>
        <v>0.5</v>
      </c>
      <c r="K261" s="200" t="str">
        <f t="shared" si="70"/>
        <v>MEDIO</v>
      </c>
      <c r="L261" s="15">
        <f t="shared" si="72"/>
        <v>0.13333333333333333</v>
      </c>
      <c r="M261" s="200" t="str">
        <f t="shared" si="67"/>
        <v>MUY BAJO</v>
      </c>
      <c r="N261" s="15">
        <f t="shared" si="68"/>
        <v>6.6666666666666666E-2</v>
      </c>
      <c r="O261" s="200" t="str">
        <f t="shared" si="69"/>
        <v>MUY BAJO</v>
      </c>
      <c r="P261" s="292">
        <f t="shared" si="64"/>
        <v>20</v>
      </c>
      <c r="Q261" s="292">
        <v>150</v>
      </c>
      <c r="R261" s="292">
        <f t="shared" si="63"/>
        <v>130</v>
      </c>
      <c r="S261" s="293">
        <f>+'[2]POAI 04 2025 AC'!AN241</f>
        <v>63</v>
      </c>
      <c r="T261" s="293"/>
      <c r="U261" s="293">
        <v>20</v>
      </c>
      <c r="V261" s="294">
        <f t="shared" ref="V261:V324" si="73">+P261/S261</f>
        <v>0.31746031746031744</v>
      </c>
      <c r="W261" s="293">
        <v>20</v>
      </c>
      <c r="X261" s="297">
        <f t="shared" si="61"/>
        <v>0.31746031746031744</v>
      </c>
      <c r="Y261" s="292">
        <f t="shared" ref="Y261:Y267" si="74">+S261-W261</f>
        <v>43</v>
      </c>
    </row>
    <row r="262" spans="1:25" customFormat="1" ht="38.25" hidden="1">
      <c r="A262" s="201"/>
      <c r="B262" s="279" t="s">
        <v>196</v>
      </c>
      <c r="C262" s="212" t="s">
        <v>20</v>
      </c>
      <c r="D262" s="190" t="s">
        <v>201</v>
      </c>
      <c r="E262" s="224">
        <v>0.6</v>
      </c>
      <c r="F262" s="195">
        <f t="shared" si="62"/>
        <v>1.6</v>
      </c>
      <c r="G262" s="195">
        <v>1</v>
      </c>
      <c r="H262" s="198" t="s">
        <v>41</v>
      </c>
      <c r="I262" s="194">
        <f>+'[1]PIND 2025'!O243</f>
        <v>0.6</v>
      </c>
      <c r="J262" s="285">
        <f t="shared" si="65"/>
        <v>0.6</v>
      </c>
      <c r="K262" s="200" t="str">
        <f t="shared" si="70"/>
        <v>MEDIO</v>
      </c>
      <c r="L262" s="15">
        <f t="shared" si="72"/>
        <v>0</v>
      </c>
      <c r="M262" s="200" t="str">
        <f t="shared" si="67"/>
        <v>MUY BAJO</v>
      </c>
      <c r="N262" s="15">
        <f t="shared" si="68"/>
        <v>0</v>
      </c>
      <c r="O262" s="200" t="str">
        <f t="shared" si="69"/>
        <v>MUY BAJO</v>
      </c>
      <c r="P262" s="292">
        <f t="shared" si="64"/>
        <v>0</v>
      </c>
      <c r="Q262" s="292">
        <v>100</v>
      </c>
      <c r="R262" s="292">
        <f t="shared" si="63"/>
        <v>100</v>
      </c>
      <c r="S262" s="293">
        <f>+'[2]POAI 04 2025 AC'!AN242</f>
        <v>0</v>
      </c>
      <c r="T262" s="293"/>
      <c r="U262" s="293"/>
      <c r="V262" s="294" t="e">
        <f t="shared" si="73"/>
        <v>#DIV/0!</v>
      </c>
      <c r="W262" s="293">
        <v>0</v>
      </c>
      <c r="X262" s="297" t="e">
        <f t="shared" si="61"/>
        <v>#DIV/0!</v>
      </c>
      <c r="Y262" s="292">
        <f t="shared" si="74"/>
        <v>0</v>
      </c>
    </row>
    <row r="263" spans="1:25" customFormat="1" ht="51" hidden="1">
      <c r="A263" s="201"/>
      <c r="B263" s="279" t="s">
        <v>196</v>
      </c>
      <c r="C263" s="212" t="s">
        <v>20</v>
      </c>
      <c r="D263" s="190" t="s">
        <v>202</v>
      </c>
      <c r="E263" s="224">
        <v>0.33</v>
      </c>
      <c r="F263" s="195">
        <f t="shared" si="62"/>
        <v>0.5</v>
      </c>
      <c r="G263" s="195">
        <v>0.17</v>
      </c>
      <c r="H263" s="198" t="s">
        <v>72</v>
      </c>
      <c r="I263" s="194">
        <f>+'[1]PIND 2025'!O244</f>
        <v>0.3</v>
      </c>
      <c r="J263" s="285">
        <f t="shared" si="65"/>
        <v>1.7647058823529409</v>
      </c>
      <c r="K263" s="200" t="str">
        <f t="shared" si="70"/>
        <v>MUY ALTO</v>
      </c>
      <c r="L263" s="15">
        <f t="shared" si="72"/>
        <v>0.93333333333333335</v>
      </c>
      <c r="M263" s="200" t="str">
        <f t="shared" si="67"/>
        <v>MUY ALTO</v>
      </c>
      <c r="N263" s="15">
        <f t="shared" si="68"/>
        <v>1.6470588235294115</v>
      </c>
      <c r="O263" s="200" t="str">
        <f t="shared" si="69"/>
        <v>MUY ALTO</v>
      </c>
      <c r="P263" s="292">
        <f t="shared" si="64"/>
        <v>28</v>
      </c>
      <c r="Q263" s="292">
        <v>30</v>
      </c>
      <c r="R263" s="292">
        <f t="shared" si="63"/>
        <v>2</v>
      </c>
      <c r="S263" s="293">
        <f>+'[2]POAI 04 2025 AC'!AN243</f>
        <v>50</v>
      </c>
      <c r="T263" s="293">
        <v>4</v>
      </c>
      <c r="U263" s="293">
        <v>24</v>
      </c>
      <c r="V263" s="294">
        <f t="shared" si="73"/>
        <v>0.56000000000000005</v>
      </c>
      <c r="W263" s="293">
        <v>28</v>
      </c>
      <c r="X263" s="297">
        <f t="shared" ref="X263:X326" si="75">+W263/S263</f>
        <v>0.56000000000000005</v>
      </c>
      <c r="Y263" s="292">
        <f t="shared" si="74"/>
        <v>22</v>
      </c>
    </row>
    <row r="264" spans="1:25" customFormat="1" ht="38.25" hidden="1">
      <c r="A264" s="201"/>
      <c r="B264" s="279" t="s">
        <v>196</v>
      </c>
      <c r="C264" s="212" t="s">
        <v>20</v>
      </c>
      <c r="D264" s="190" t="s">
        <v>203</v>
      </c>
      <c r="E264" s="214">
        <v>2</v>
      </c>
      <c r="F264" s="193">
        <f t="shared" si="62"/>
        <v>4</v>
      </c>
      <c r="G264" s="193">
        <v>2</v>
      </c>
      <c r="H264" s="198" t="s">
        <v>72</v>
      </c>
      <c r="I264" s="194">
        <f>+'[1]PIND 2025'!O245</f>
        <v>2</v>
      </c>
      <c r="J264" s="285">
        <f t="shared" si="65"/>
        <v>1</v>
      </c>
      <c r="K264" s="200" t="str">
        <f t="shared" si="70"/>
        <v>MUY ALTO</v>
      </c>
      <c r="L264" s="15">
        <f t="shared" si="72"/>
        <v>0.47105263157894739</v>
      </c>
      <c r="M264" s="200" t="str">
        <f t="shared" si="67"/>
        <v>MEDIO</v>
      </c>
      <c r="N264" s="15">
        <f t="shared" si="68"/>
        <v>0.47105263157894739</v>
      </c>
      <c r="O264" s="200" t="str">
        <f t="shared" si="69"/>
        <v>MEDIO</v>
      </c>
      <c r="P264" s="292">
        <f t="shared" si="64"/>
        <v>179</v>
      </c>
      <c r="Q264" s="292">
        <v>380</v>
      </c>
      <c r="R264" s="292">
        <f t="shared" si="63"/>
        <v>201</v>
      </c>
      <c r="S264" s="293">
        <f>+'[2]POAI 04 2025 AC'!AN244</f>
        <v>362</v>
      </c>
      <c r="T264" s="293">
        <v>57</v>
      </c>
      <c r="U264" s="293">
        <v>122</v>
      </c>
      <c r="V264" s="294">
        <f t="shared" si="73"/>
        <v>0.49447513812154698</v>
      </c>
      <c r="W264" s="293">
        <v>179</v>
      </c>
      <c r="X264" s="297">
        <f t="shared" si="75"/>
        <v>0.49447513812154698</v>
      </c>
      <c r="Y264" s="292">
        <f t="shared" si="74"/>
        <v>183</v>
      </c>
    </row>
    <row r="265" spans="1:25" customFormat="1" ht="51" hidden="1">
      <c r="A265" s="201"/>
      <c r="B265" s="279" t="s">
        <v>196</v>
      </c>
      <c r="C265" s="212" t="s">
        <v>20</v>
      </c>
      <c r="D265" s="190" t="s">
        <v>204</v>
      </c>
      <c r="E265" s="224">
        <v>0.5</v>
      </c>
      <c r="F265" s="195">
        <f t="shared" si="62"/>
        <v>1.5</v>
      </c>
      <c r="G265" s="195">
        <v>1</v>
      </c>
      <c r="H265" s="198" t="s">
        <v>41</v>
      </c>
      <c r="I265" s="194">
        <f>+'[1]PIND 2025'!O246</f>
        <v>0.55000000000000004</v>
      </c>
      <c r="J265" s="285">
        <f t="shared" si="65"/>
        <v>0.55000000000000004</v>
      </c>
      <c r="K265" s="200" t="str">
        <f t="shared" si="70"/>
        <v>MEDIO</v>
      </c>
      <c r="L265" s="15">
        <f t="shared" si="72"/>
        <v>0.375</v>
      </c>
      <c r="M265" s="200" t="str">
        <f t="shared" si="67"/>
        <v>BAJO</v>
      </c>
      <c r="N265" s="15">
        <f t="shared" si="68"/>
        <v>0.20625000000000002</v>
      </c>
      <c r="O265" s="200" t="str">
        <f t="shared" si="69"/>
        <v>BAJO</v>
      </c>
      <c r="P265" s="292">
        <f t="shared" si="64"/>
        <v>15</v>
      </c>
      <c r="Q265" s="292">
        <v>40</v>
      </c>
      <c r="R265" s="292">
        <f t="shared" si="63"/>
        <v>25</v>
      </c>
      <c r="S265" s="293">
        <f>+'[2]POAI 04 2025 AC'!AN245</f>
        <v>290</v>
      </c>
      <c r="T265" s="293">
        <v>2</v>
      </c>
      <c r="U265" s="293">
        <v>13</v>
      </c>
      <c r="V265" s="294">
        <f t="shared" si="73"/>
        <v>5.1724137931034482E-2</v>
      </c>
      <c r="W265" s="293">
        <v>15</v>
      </c>
      <c r="X265" s="297">
        <f t="shared" si="75"/>
        <v>5.1724137931034482E-2</v>
      </c>
      <c r="Y265" s="292">
        <f t="shared" si="74"/>
        <v>275</v>
      </c>
    </row>
    <row r="266" spans="1:25" customFormat="1" ht="25.5">
      <c r="A266" s="201"/>
      <c r="B266" s="279" t="s">
        <v>205</v>
      </c>
      <c r="C266" s="212"/>
      <c r="D266" s="190"/>
      <c r="E266" s="224"/>
      <c r="F266" s="195"/>
      <c r="G266" s="195"/>
      <c r="H266" s="198"/>
      <c r="I266" s="199"/>
      <c r="J266" s="285">
        <f>AVERAGE(J253:J265)</f>
        <v>0.57036199095022622</v>
      </c>
      <c r="K266" s="200" t="str">
        <f t="shared" si="70"/>
        <v>MEDIO</v>
      </c>
      <c r="L266" s="285">
        <f>AVERAGE(L253:L265)</f>
        <v>0.47289977046023662</v>
      </c>
      <c r="M266" s="200" t="str">
        <f t="shared" si="67"/>
        <v>MEDIO</v>
      </c>
      <c r="N266" s="285">
        <f>AVERAGE(N253:N265)</f>
        <v>0.31843073464203492</v>
      </c>
      <c r="O266" s="200" t="str">
        <f t="shared" si="69"/>
        <v>BAJO</v>
      </c>
      <c r="P266" s="292">
        <f>SUM(P253:P265)</f>
        <v>2818</v>
      </c>
      <c r="Q266" s="292">
        <f t="shared" ref="Q266:S266" si="76">SUM(Q253:Q265)</f>
        <v>6418</v>
      </c>
      <c r="R266" s="292">
        <f t="shared" si="76"/>
        <v>3600</v>
      </c>
      <c r="S266" s="293">
        <f t="shared" si="76"/>
        <v>4285</v>
      </c>
      <c r="T266" s="293">
        <f>SUM(T253:T265)</f>
        <v>1396</v>
      </c>
      <c r="U266" s="293">
        <f>SUM(U253:U265)</f>
        <v>1422</v>
      </c>
      <c r="V266" s="294">
        <f t="shared" si="73"/>
        <v>0.65764294049008165</v>
      </c>
      <c r="W266" s="293">
        <v>2818</v>
      </c>
      <c r="X266" s="297">
        <f t="shared" si="75"/>
        <v>0.65764294049008165</v>
      </c>
      <c r="Y266" s="292">
        <f t="shared" si="74"/>
        <v>1467</v>
      </c>
    </row>
    <row r="267" spans="1:25" customFormat="1" ht="25.5">
      <c r="A267" s="31"/>
      <c r="B267" s="32" t="s">
        <v>206</v>
      </c>
      <c r="C267" s="81"/>
      <c r="D267" s="33"/>
      <c r="E267" s="34"/>
      <c r="F267" s="38"/>
      <c r="G267" s="38"/>
      <c r="H267" s="36"/>
      <c r="I267" s="89"/>
      <c r="J267" s="122">
        <f>+J266+J252+J192+J187+J166</f>
        <v>1.3526530128962178</v>
      </c>
      <c r="K267" s="46" t="str">
        <f t="shared" si="70"/>
        <v>MUY ALTO</v>
      </c>
      <c r="L267" s="38">
        <f>+L266+L252+L192+L187+L166</f>
        <v>2.6388963915006265</v>
      </c>
      <c r="M267" s="200" t="str">
        <f t="shared" si="67"/>
        <v>MUY ALTO</v>
      </c>
      <c r="N267" s="38">
        <f>+N266+N252+N192+N187+N166</f>
        <v>3.3245127079064591</v>
      </c>
      <c r="O267" s="200" t="str">
        <f t="shared" si="69"/>
        <v>MUY ALTO</v>
      </c>
      <c r="P267" s="40">
        <f>+P266+P252+P192+P187+P166</f>
        <v>13980</v>
      </c>
      <c r="Q267" s="40">
        <f t="shared" ref="Q267:S267" si="77">+Q266+Q252+Q192+Q187+Q166</f>
        <v>41476.016364000003</v>
      </c>
      <c r="R267" s="40">
        <f t="shared" si="77"/>
        <v>27496.016364000003</v>
      </c>
      <c r="S267" s="261">
        <f t="shared" si="77"/>
        <v>18938</v>
      </c>
      <c r="T267" s="261">
        <f>+T266+T252+T192+T187+T166</f>
        <v>11475</v>
      </c>
      <c r="U267" s="261">
        <f>+U266+U252+U192+U187+U166</f>
        <v>2505</v>
      </c>
      <c r="V267" s="264">
        <f t="shared" si="73"/>
        <v>0.73819833139719082</v>
      </c>
      <c r="W267" s="261">
        <v>13980</v>
      </c>
      <c r="X267" s="252">
        <f t="shared" si="75"/>
        <v>0.73819833139719082</v>
      </c>
      <c r="Y267" s="40">
        <f t="shared" si="74"/>
        <v>4958</v>
      </c>
    </row>
    <row r="268" spans="1:25" ht="38.25" hidden="1">
      <c r="A268" s="362" t="s">
        <v>207</v>
      </c>
      <c r="B268" s="8" t="s">
        <v>208</v>
      </c>
      <c r="C268" s="47" t="s">
        <v>59</v>
      </c>
      <c r="D268" s="9" t="s">
        <v>209</v>
      </c>
      <c r="E268" s="12">
        <v>178</v>
      </c>
      <c r="F268" s="28">
        <f t="shared" si="62"/>
        <v>185</v>
      </c>
      <c r="G268" s="28">
        <v>7</v>
      </c>
      <c r="H268" s="12" t="s">
        <v>22</v>
      </c>
      <c r="I268" s="29">
        <f>+'[1]PIND 2025'!O247</f>
        <v>0</v>
      </c>
      <c r="J268" s="11">
        <f t="shared" si="65"/>
        <v>0</v>
      </c>
      <c r="K268" s="14" t="str">
        <f t="shared" si="70"/>
        <v>MUY BAJO</v>
      </c>
      <c r="L268" s="15">
        <f>+P268/Q268</f>
        <v>0.48606811145510836</v>
      </c>
      <c r="M268" s="14" t="str">
        <f t="shared" si="67"/>
        <v>MEDIO</v>
      </c>
      <c r="N268" s="15">
        <f t="shared" si="68"/>
        <v>0</v>
      </c>
      <c r="O268" s="14" t="str">
        <f t="shared" si="69"/>
        <v>MUY BAJO</v>
      </c>
      <c r="P268" s="16">
        <f t="shared" si="64"/>
        <v>157</v>
      </c>
      <c r="Q268" s="16">
        <v>323</v>
      </c>
      <c r="R268" s="16">
        <f t="shared" si="63"/>
        <v>166</v>
      </c>
      <c r="S268" s="262">
        <f>+'[2]POAI 04 2025 AC'!AN246</f>
        <v>336</v>
      </c>
      <c r="T268" s="262">
        <v>60</v>
      </c>
      <c r="U268" s="262">
        <v>97</v>
      </c>
      <c r="V268" s="264">
        <f t="shared" si="73"/>
        <v>0.46726190476190477</v>
      </c>
      <c r="W268" s="262">
        <v>157</v>
      </c>
      <c r="X268" s="253">
        <f t="shared" si="75"/>
        <v>0.46726190476190477</v>
      </c>
      <c r="Y268" s="16">
        <f>+S268-P268</f>
        <v>179</v>
      </c>
    </row>
    <row r="269" spans="1:25" ht="38.25" hidden="1">
      <c r="A269" s="363"/>
      <c r="B269" s="8" t="s">
        <v>208</v>
      </c>
      <c r="C269" s="47" t="s">
        <v>61</v>
      </c>
      <c r="D269" s="9" t="s">
        <v>209</v>
      </c>
      <c r="E269" s="12">
        <v>1</v>
      </c>
      <c r="F269" s="28">
        <f t="shared" si="62"/>
        <v>2</v>
      </c>
      <c r="G269" s="28">
        <v>1</v>
      </c>
      <c r="H269" s="12" t="s">
        <v>22</v>
      </c>
      <c r="I269" s="29">
        <f>+'[1]PIND 2025'!O248</f>
        <v>0</v>
      </c>
      <c r="J269" s="11">
        <f t="shared" si="65"/>
        <v>0</v>
      </c>
      <c r="K269" s="14" t="str">
        <f t="shared" si="70"/>
        <v>MUY BAJO</v>
      </c>
      <c r="L269" s="15">
        <f>+P269/Q269</f>
        <v>0.46153846153846156</v>
      </c>
      <c r="M269" s="14" t="str">
        <f t="shared" si="67"/>
        <v>MEDIO</v>
      </c>
      <c r="N269" s="15">
        <f t="shared" si="68"/>
        <v>0</v>
      </c>
      <c r="O269" s="14" t="str">
        <f t="shared" si="69"/>
        <v>MUY BAJO</v>
      </c>
      <c r="P269" s="16">
        <f t="shared" si="64"/>
        <v>18</v>
      </c>
      <c r="Q269" s="16">
        <v>39</v>
      </c>
      <c r="R269" s="16">
        <f t="shared" si="63"/>
        <v>21</v>
      </c>
      <c r="S269" s="262">
        <f>+'[2]POAI 04 2025 AC'!AN247</f>
        <v>39</v>
      </c>
      <c r="T269" s="262">
        <v>8</v>
      </c>
      <c r="U269" s="262">
        <v>10</v>
      </c>
      <c r="V269" s="264">
        <f t="shared" si="73"/>
        <v>0.46153846153846156</v>
      </c>
      <c r="W269" s="262">
        <v>18</v>
      </c>
      <c r="X269" s="253">
        <f t="shared" si="75"/>
        <v>0.46153846153846156</v>
      </c>
      <c r="Y269" s="16">
        <f t="shared" ref="Y269:Y290" si="78">+S269-P269</f>
        <v>21</v>
      </c>
    </row>
    <row r="270" spans="1:25" ht="38.25" hidden="1">
      <c r="A270" s="363"/>
      <c r="B270" s="8" t="s">
        <v>208</v>
      </c>
      <c r="C270" s="47" t="s">
        <v>62</v>
      </c>
      <c r="D270" s="9" t="s">
        <v>209</v>
      </c>
      <c r="E270" s="12">
        <v>1</v>
      </c>
      <c r="F270" s="28">
        <f t="shared" si="62"/>
        <v>2</v>
      </c>
      <c r="G270" s="28">
        <v>1</v>
      </c>
      <c r="H270" s="12" t="s">
        <v>22</v>
      </c>
      <c r="I270" s="29">
        <f>+'[1]PIND 2025'!O249</f>
        <v>0</v>
      </c>
      <c r="J270" s="11">
        <f t="shared" si="65"/>
        <v>0</v>
      </c>
      <c r="K270" s="14" t="str">
        <f t="shared" si="70"/>
        <v>MUY BAJO</v>
      </c>
      <c r="L270" s="15">
        <f>+P270/Q270</f>
        <v>0</v>
      </c>
      <c r="M270" s="14" t="str">
        <f t="shared" si="67"/>
        <v>MUY BAJO</v>
      </c>
      <c r="N270" s="15">
        <f t="shared" si="68"/>
        <v>0</v>
      </c>
      <c r="O270" s="14" t="str">
        <f t="shared" si="69"/>
        <v>MUY BAJO</v>
      </c>
      <c r="P270" s="16">
        <f t="shared" si="64"/>
        <v>0</v>
      </c>
      <c r="Q270" s="16">
        <v>39</v>
      </c>
      <c r="R270" s="16">
        <f t="shared" si="63"/>
        <v>39</v>
      </c>
      <c r="S270" s="262">
        <f>+'[2]POAI 04 2025 AC'!AN248</f>
        <v>39</v>
      </c>
      <c r="T270" s="262"/>
      <c r="U270" s="262"/>
      <c r="V270" s="264">
        <f t="shared" si="73"/>
        <v>0</v>
      </c>
      <c r="W270" s="262">
        <v>0</v>
      </c>
      <c r="X270" s="253">
        <f t="shared" si="75"/>
        <v>0</v>
      </c>
      <c r="Y270" s="16">
        <f t="shared" si="78"/>
        <v>39</v>
      </c>
    </row>
    <row r="271" spans="1:25" ht="38.25" hidden="1">
      <c r="A271" s="363"/>
      <c r="B271" s="8" t="s">
        <v>208</v>
      </c>
      <c r="C271" s="47" t="s">
        <v>63</v>
      </c>
      <c r="D271" s="9" t="s">
        <v>209</v>
      </c>
      <c r="E271" s="12">
        <v>1</v>
      </c>
      <c r="F271" s="28">
        <f t="shared" si="62"/>
        <v>3</v>
      </c>
      <c r="G271" s="28">
        <v>2</v>
      </c>
      <c r="H271" s="12" t="s">
        <v>22</v>
      </c>
      <c r="I271" s="29">
        <f>+'[1]PIND 2025'!O250</f>
        <v>0</v>
      </c>
      <c r="J271" s="11">
        <f t="shared" si="65"/>
        <v>0</v>
      </c>
      <c r="K271" s="14" t="str">
        <f t="shared" si="70"/>
        <v>MUY BAJO</v>
      </c>
      <c r="L271" s="15">
        <f>+P271/Q271</f>
        <v>0</v>
      </c>
      <c r="M271" s="14" t="str">
        <f t="shared" si="67"/>
        <v>MUY BAJO</v>
      </c>
      <c r="N271" s="15">
        <f t="shared" si="68"/>
        <v>0</v>
      </c>
      <c r="O271" s="14" t="str">
        <f t="shared" si="69"/>
        <v>MUY BAJO</v>
      </c>
      <c r="P271" s="16">
        <f t="shared" si="64"/>
        <v>0</v>
      </c>
      <c r="Q271" s="16">
        <v>78</v>
      </c>
      <c r="R271" s="16">
        <f t="shared" si="63"/>
        <v>78</v>
      </c>
      <c r="S271" s="262">
        <f>+'[2]POAI 04 2025 AC'!AN249</f>
        <v>39</v>
      </c>
      <c r="T271" s="262"/>
      <c r="U271" s="262"/>
      <c r="V271" s="264">
        <f t="shared" si="73"/>
        <v>0</v>
      </c>
      <c r="W271" s="262">
        <v>0</v>
      </c>
      <c r="X271" s="253">
        <f t="shared" si="75"/>
        <v>0</v>
      </c>
      <c r="Y271" s="16">
        <f t="shared" si="78"/>
        <v>39</v>
      </c>
    </row>
    <row r="272" spans="1:25" ht="38.25" hidden="1">
      <c r="A272" s="363"/>
      <c r="B272" s="8" t="s">
        <v>208</v>
      </c>
      <c r="C272" s="47" t="s">
        <v>59</v>
      </c>
      <c r="D272" s="9" t="s">
        <v>210</v>
      </c>
      <c r="E272" s="12">
        <v>25</v>
      </c>
      <c r="F272" s="28">
        <f t="shared" si="62"/>
        <v>32</v>
      </c>
      <c r="G272" s="28">
        <v>7</v>
      </c>
      <c r="H272" s="12" t="s">
        <v>22</v>
      </c>
      <c r="I272" s="29">
        <f>+'[1]PIND 2025'!O251</f>
        <v>1</v>
      </c>
      <c r="J272" s="11">
        <f t="shared" si="65"/>
        <v>0.14285714285714285</v>
      </c>
      <c r="K272" s="14" t="str">
        <f t="shared" si="70"/>
        <v>MUY BAJO</v>
      </c>
      <c r="L272" s="15">
        <f>+P272/Q272</f>
        <v>0.46</v>
      </c>
      <c r="M272" s="14" t="str">
        <f t="shared" si="67"/>
        <v>MEDIO</v>
      </c>
      <c r="N272" s="15">
        <f t="shared" si="68"/>
        <v>6.5714285714285711E-2</v>
      </c>
      <c r="O272" s="14" t="str">
        <f t="shared" si="69"/>
        <v>MUY BAJO</v>
      </c>
      <c r="P272" s="16">
        <f t="shared" si="64"/>
        <v>276</v>
      </c>
      <c r="Q272" s="16">
        <v>600</v>
      </c>
      <c r="R272" s="16">
        <f t="shared" si="63"/>
        <v>324</v>
      </c>
      <c r="S272" s="262">
        <f>+'[2]POAI 04 2025 AC'!AN250</f>
        <v>613</v>
      </c>
      <c r="T272" s="262">
        <v>71</v>
      </c>
      <c r="U272" s="262">
        <v>205</v>
      </c>
      <c r="V272" s="264">
        <f t="shared" si="73"/>
        <v>0.45024469820554647</v>
      </c>
      <c r="W272" s="262">
        <v>276</v>
      </c>
      <c r="X272" s="253">
        <f t="shared" si="75"/>
        <v>0.45024469820554647</v>
      </c>
      <c r="Y272" s="16">
        <f t="shared" si="78"/>
        <v>337</v>
      </c>
    </row>
    <row r="273" spans="1:25" ht="38.25" hidden="1">
      <c r="A273" s="363"/>
      <c r="B273" s="8" t="s">
        <v>208</v>
      </c>
      <c r="C273" s="47" t="s">
        <v>61</v>
      </c>
      <c r="D273" s="9" t="s">
        <v>210</v>
      </c>
      <c r="E273" s="12">
        <v>0</v>
      </c>
      <c r="F273" s="28">
        <f t="shared" si="62"/>
        <v>0</v>
      </c>
      <c r="G273" s="28"/>
      <c r="H273" s="12" t="s">
        <v>22</v>
      </c>
      <c r="I273" s="29">
        <f>+'[1]PIND 2025'!O252</f>
        <v>0</v>
      </c>
      <c r="J273" s="11"/>
      <c r="K273" s="14" t="s">
        <v>23</v>
      </c>
      <c r="L273" s="15"/>
      <c r="M273" s="14" t="s">
        <v>23</v>
      </c>
      <c r="N273" s="15"/>
      <c r="O273" s="14" t="s">
        <v>23</v>
      </c>
      <c r="P273" s="16">
        <f t="shared" si="64"/>
        <v>0</v>
      </c>
      <c r="Q273" s="16">
        <v>0</v>
      </c>
      <c r="R273" s="16">
        <f t="shared" si="63"/>
        <v>0</v>
      </c>
      <c r="S273" s="262">
        <f>+'[2]POAI 04 2025 AC'!AN251</f>
        <v>0</v>
      </c>
      <c r="T273" s="262"/>
      <c r="U273" s="262"/>
      <c r="V273" s="264" t="e">
        <f t="shared" si="73"/>
        <v>#DIV/0!</v>
      </c>
      <c r="W273" s="262">
        <v>0</v>
      </c>
      <c r="X273" s="253" t="e">
        <f t="shared" si="75"/>
        <v>#DIV/0!</v>
      </c>
      <c r="Y273" s="16">
        <f t="shared" si="78"/>
        <v>0</v>
      </c>
    </row>
    <row r="274" spans="1:25" ht="38.25" hidden="1">
      <c r="A274" s="363"/>
      <c r="B274" s="8" t="s">
        <v>208</v>
      </c>
      <c r="C274" s="47" t="s">
        <v>62</v>
      </c>
      <c r="D274" s="9" t="s">
        <v>210</v>
      </c>
      <c r="E274" s="12">
        <v>0</v>
      </c>
      <c r="F274" s="28">
        <f t="shared" si="62"/>
        <v>0</v>
      </c>
      <c r="G274" s="28"/>
      <c r="H274" s="12" t="s">
        <v>22</v>
      </c>
      <c r="I274" s="29">
        <f>+'[1]PIND 2025'!O253</f>
        <v>0</v>
      </c>
      <c r="J274" s="11"/>
      <c r="K274" s="14" t="s">
        <v>23</v>
      </c>
      <c r="L274" s="15"/>
      <c r="M274" s="14" t="s">
        <v>23</v>
      </c>
      <c r="N274" s="15"/>
      <c r="O274" s="14" t="s">
        <v>23</v>
      </c>
      <c r="P274" s="16">
        <f t="shared" si="64"/>
        <v>0</v>
      </c>
      <c r="Q274" s="16">
        <v>0</v>
      </c>
      <c r="R274" s="16">
        <f t="shared" si="63"/>
        <v>0</v>
      </c>
      <c r="S274" s="262">
        <f>+'[2]POAI 04 2025 AC'!AN252</f>
        <v>0</v>
      </c>
      <c r="T274" s="262"/>
      <c r="U274" s="262"/>
      <c r="V274" s="264" t="e">
        <f t="shared" si="73"/>
        <v>#DIV/0!</v>
      </c>
      <c r="W274" s="262">
        <v>0</v>
      </c>
      <c r="X274" s="253" t="e">
        <f t="shared" si="75"/>
        <v>#DIV/0!</v>
      </c>
      <c r="Y274" s="16">
        <f t="shared" si="78"/>
        <v>0</v>
      </c>
    </row>
    <row r="275" spans="1:25" ht="38.25" hidden="1">
      <c r="A275" s="363"/>
      <c r="B275" s="8" t="s">
        <v>208</v>
      </c>
      <c r="C275" s="47" t="s">
        <v>63</v>
      </c>
      <c r="D275" s="9" t="s">
        <v>210</v>
      </c>
      <c r="E275" s="12">
        <v>0</v>
      </c>
      <c r="F275" s="28">
        <f t="shared" ref="F275:F341" si="79">+E275+G275</f>
        <v>0</v>
      </c>
      <c r="G275" s="28"/>
      <c r="H275" s="12" t="s">
        <v>22</v>
      </c>
      <c r="I275" s="29">
        <f>+'[1]PIND 2025'!O254</f>
        <v>0</v>
      </c>
      <c r="J275" s="11"/>
      <c r="K275" s="14" t="s">
        <v>23</v>
      </c>
      <c r="L275" s="15"/>
      <c r="M275" s="14" t="s">
        <v>23</v>
      </c>
      <c r="N275" s="15"/>
      <c r="O275" s="14" t="s">
        <v>23</v>
      </c>
      <c r="P275" s="16">
        <f t="shared" si="64"/>
        <v>0</v>
      </c>
      <c r="Q275" s="16">
        <v>0</v>
      </c>
      <c r="R275" s="16">
        <f t="shared" si="63"/>
        <v>0</v>
      </c>
      <c r="S275" s="262">
        <f>+'[2]POAI 04 2025 AC'!AN253</f>
        <v>0</v>
      </c>
      <c r="T275" s="262"/>
      <c r="U275" s="262"/>
      <c r="V275" s="264" t="e">
        <f t="shared" si="73"/>
        <v>#DIV/0!</v>
      </c>
      <c r="W275" s="262">
        <v>0</v>
      </c>
      <c r="X275" s="253" t="e">
        <f t="shared" si="75"/>
        <v>#DIV/0!</v>
      </c>
      <c r="Y275" s="16">
        <f t="shared" si="78"/>
        <v>0</v>
      </c>
    </row>
    <row r="276" spans="1:25" ht="38.25" hidden="1">
      <c r="A276" s="363"/>
      <c r="B276" s="8" t="s">
        <v>208</v>
      </c>
      <c r="C276" s="47" t="s">
        <v>59</v>
      </c>
      <c r="D276" s="9" t="s">
        <v>211</v>
      </c>
      <c r="E276" s="12">
        <v>5</v>
      </c>
      <c r="F276" s="28">
        <f t="shared" si="79"/>
        <v>14</v>
      </c>
      <c r="G276" s="28">
        <v>9</v>
      </c>
      <c r="H276" s="12" t="s">
        <v>22</v>
      </c>
      <c r="I276" s="29">
        <f>+'[1]PIND 2025'!O255</f>
        <v>0</v>
      </c>
      <c r="J276" s="11">
        <f t="shared" si="65"/>
        <v>0</v>
      </c>
      <c r="K276" s="14" t="str">
        <f t="shared" si="70"/>
        <v>MUY BAJO</v>
      </c>
      <c r="L276" s="15">
        <f>+P276/Q276</f>
        <v>0.34428571428571431</v>
      </c>
      <c r="M276" s="14" t="str">
        <f t="shared" si="67"/>
        <v>BAJO</v>
      </c>
      <c r="N276" s="15">
        <f t="shared" si="68"/>
        <v>0</v>
      </c>
      <c r="O276" s="14" t="str">
        <f t="shared" si="69"/>
        <v>MUY BAJO</v>
      </c>
      <c r="P276" s="16">
        <f t="shared" si="64"/>
        <v>241</v>
      </c>
      <c r="Q276" s="16">
        <v>700</v>
      </c>
      <c r="R276" s="16">
        <f t="shared" si="63"/>
        <v>459</v>
      </c>
      <c r="S276" s="262">
        <f>+'[2]POAI 04 2025 AC'!AN254</f>
        <v>700</v>
      </c>
      <c r="T276" s="262">
        <v>184</v>
      </c>
      <c r="U276" s="262">
        <v>57</v>
      </c>
      <c r="V276" s="264">
        <f t="shared" si="73"/>
        <v>0.34428571428571431</v>
      </c>
      <c r="W276" s="262">
        <v>241</v>
      </c>
      <c r="X276" s="253">
        <f t="shared" si="75"/>
        <v>0.34428571428571431</v>
      </c>
      <c r="Y276" s="16">
        <f t="shared" si="78"/>
        <v>459</v>
      </c>
    </row>
    <row r="277" spans="1:25" s="159" customFormat="1" ht="38.25" hidden="1">
      <c r="A277" s="364"/>
      <c r="B277" s="146" t="s">
        <v>208</v>
      </c>
      <c r="C277" s="147" t="s">
        <v>59</v>
      </c>
      <c r="D277" s="148" t="s">
        <v>212</v>
      </c>
      <c r="E277" s="149">
        <v>3</v>
      </c>
      <c r="F277" s="150">
        <f t="shared" si="79"/>
        <v>3</v>
      </c>
      <c r="G277" s="150"/>
      <c r="H277" s="149" t="s">
        <v>22</v>
      </c>
      <c r="I277" s="151">
        <f>+'[1]PIND 2025'!O256</f>
        <v>0</v>
      </c>
      <c r="J277" s="152"/>
      <c r="K277" s="153" t="s">
        <v>23</v>
      </c>
      <c r="L277" s="15"/>
      <c r="M277" s="14" t="s">
        <v>23</v>
      </c>
      <c r="N277" s="15"/>
      <c r="O277" s="14" t="s">
        <v>23</v>
      </c>
      <c r="P277" s="154">
        <f t="shared" si="64"/>
        <v>14</v>
      </c>
      <c r="Q277" s="16">
        <v>0</v>
      </c>
      <c r="R277" s="16">
        <f t="shared" ref="R277:R343" si="80">+Q277-P277</f>
        <v>-14</v>
      </c>
      <c r="S277" s="265">
        <f>+'[2]POAI 04 2025 AC'!AN255</f>
        <v>14</v>
      </c>
      <c r="T277" s="265"/>
      <c r="U277" s="265">
        <v>14</v>
      </c>
      <c r="V277" s="266">
        <f t="shared" si="73"/>
        <v>1</v>
      </c>
      <c r="W277" s="265">
        <v>14</v>
      </c>
      <c r="X277" s="255">
        <f t="shared" si="75"/>
        <v>1</v>
      </c>
      <c r="Y277" s="154">
        <f t="shared" si="78"/>
        <v>0</v>
      </c>
    </row>
    <row r="278" spans="1:25" ht="63.75" hidden="1">
      <c r="A278" s="157"/>
      <c r="B278" s="8" t="s">
        <v>213</v>
      </c>
      <c r="C278" s="47" t="s">
        <v>20</v>
      </c>
      <c r="D278" s="9" t="s">
        <v>214</v>
      </c>
      <c r="E278" s="12">
        <v>19</v>
      </c>
      <c r="F278" s="28">
        <f t="shared" si="79"/>
        <v>22</v>
      </c>
      <c r="G278" s="28">
        <v>3</v>
      </c>
      <c r="H278" s="12" t="s">
        <v>22</v>
      </c>
      <c r="I278" s="29">
        <f>+'[1]PIND 2025'!O257</f>
        <v>6</v>
      </c>
      <c r="J278" s="11">
        <f t="shared" si="65"/>
        <v>2</v>
      </c>
      <c r="K278" s="14" t="str">
        <f t="shared" si="70"/>
        <v>MUY ALTO</v>
      </c>
      <c r="L278" s="15">
        <f t="shared" ref="L278:L284" si="81">+P278/Q278</f>
        <v>0.37199124726477023</v>
      </c>
      <c r="M278" s="14" t="str">
        <f t="shared" si="67"/>
        <v>BAJO</v>
      </c>
      <c r="N278" s="15">
        <f t="shared" si="68"/>
        <v>0.74398249452954046</v>
      </c>
      <c r="O278" s="14" t="str">
        <f t="shared" si="69"/>
        <v>ALTO</v>
      </c>
      <c r="P278" s="16">
        <f t="shared" si="64"/>
        <v>17</v>
      </c>
      <c r="Q278" s="16">
        <v>45.7</v>
      </c>
      <c r="R278" s="16">
        <f t="shared" si="80"/>
        <v>28.700000000000003</v>
      </c>
      <c r="S278" s="262">
        <f>+'[2]POAI 04 2025 AC'!AN256</f>
        <v>46</v>
      </c>
      <c r="T278" s="262">
        <v>2</v>
      </c>
      <c r="U278" s="262">
        <v>15</v>
      </c>
      <c r="V278" s="264">
        <f t="shared" si="73"/>
        <v>0.36956521739130432</v>
      </c>
      <c r="W278" s="262">
        <v>17</v>
      </c>
      <c r="X278" s="253">
        <f t="shared" si="75"/>
        <v>0.36956521739130432</v>
      </c>
      <c r="Y278" s="16">
        <f t="shared" si="78"/>
        <v>29</v>
      </c>
    </row>
    <row r="279" spans="1:25" ht="76.5" hidden="1">
      <c r="A279" s="157"/>
      <c r="B279" s="8" t="s">
        <v>213</v>
      </c>
      <c r="C279" s="47" t="s">
        <v>20</v>
      </c>
      <c r="D279" s="9" t="s">
        <v>215</v>
      </c>
      <c r="E279" s="12">
        <v>0</v>
      </c>
      <c r="F279" s="28">
        <f t="shared" si="79"/>
        <v>1</v>
      </c>
      <c r="G279" s="28">
        <v>1</v>
      </c>
      <c r="H279" s="12" t="s">
        <v>22</v>
      </c>
      <c r="I279" s="29">
        <f>+'[1]PIND 2025'!O258</f>
        <v>0</v>
      </c>
      <c r="J279" s="11">
        <f t="shared" si="65"/>
        <v>0</v>
      </c>
      <c r="K279" s="14" t="str">
        <f t="shared" si="70"/>
        <v>MUY BAJO</v>
      </c>
      <c r="L279" s="15">
        <f t="shared" si="81"/>
        <v>1.4992503748125937E-2</v>
      </c>
      <c r="M279" s="14" t="str">
        <f t="shared" si="67"/>
        <v>MUY BAJO</v>
      </c>
      <c r="N279" s="15">
        <f t="shared" si="68"/>
        <v>0</v>
      </c>
      <c r="O279" s="14" t="str">
        <f t="shared" si="69"/>
        <v>MUY BAJO</v>
      </c>
      <c r="P279" s="16">
        <f t="shared" si="64"/>
        <v>1</v>
      </c>
      <c r="Q279" s="16">
        <v>66.7</v>
      </c>
      <c r="R279" s="16">
        <f t="shared" si="80"/>
        <v>65.7</v>
      </c>
      <c r="S279" s="262">
        <f>+'[2]POAI 04 2025 AC'!AN257</f>
        <v>60</v>
      </c>
      <c r="T279" s="262">
        <v>0</v>
      </c>
      <c r="U279" s="262">
        <v>1</v>
      </c>
      <c r="V279" s="264">
        <f t="shared" si="73"/>
        <v>1.6666666666666666E-2</v>
      </c>
      <c r="W279" s="262">
        <v>1</v>
      </c>
      <c r="X279" s="253">
        <f t="shared" si="75"/>
        <v>1.6666666666666666E-2</v>
      </c>
      <c r="Y279" s="16">
        <f t="shared" si="78"/>
        <v>59</v>
      </c>
    </row>
    <row r="280" spans="1:25" hidden="1">
      <c r="A280" s="157"/>
      <c r="B280" s="8" t="s">
        <v>213</v>
      </c>
      <c r="C280" s="47" t="s">
        <v>20</v>
      </c>
      <c r="D280" s="9" t="s">
        <v>216</v>
      </c>
      <c r="E280" s="12">
        <v>7</v>
      </c>
      <c r="F280" s="28">
        <f t="shared" si="79"/>
        <v>9</v>
      </c>
      <c r="G280" s="28">
        <v>2</v>
      </c>
      <c r="H280" s="12" t="s">
        <v>22</v>
      </c>
      <c r="I280" s="29">
        <f>+'[1]PIND 2025'!O259</f>
        <v>1</v>
      </c>
      <c r="J280" s="11">
        <f t="shared" si="65"/>
        <v>0.5</v>
      </c>
      <c r="K280" s="14" t="str">
        <f t="shared" si="70"/>
        <v>MEDIO</v>
      </c>
      <c r="L280" s="15">
        <f t="shared" si="81"/>
        <v>0.16666666666666666</v>
      </c>
      <c r="M280" s="14" t="str">
        <f t="shared" si="67"/>
        <v>MUY BAJO</v>
      </c>
      <c r="N280" s="15">
        <f t="shared" si="68"/>
        <v>8.3333333333333329E-2</v>
      </c>
      <c r="O280" s="14" t="str">
        <f t="shared" si="69"/>
        <v>MUY BAJO</v>
      </c>
      <c r="P280" s="16">
        <f t="shared" si="64"/>
        <v>10</v>
      </c>
      <c r="Q280" s="16">
        <v>60</v>
      </c>
      <c r="R280" s="16">
        <f t="shared" si="80"/>
        <v>50</v>
      </c>
      <c r="S280" s="262">
        <f>+'[2]POAI 04 2025 AC'!AN258</f>
        <v>20</v>
      </c>
      <c r="T280" s="262">
        <v>10</v>
      </c>
      <c r="U280" s="262"/>
      <c r="V280" s="264">
        <f t="shared" si="73"/>
        <v>0.5</v>
      </c>
      <c r="W280" s="262">
        <v>10</v>
      </c>
      <c r="X280" s="253">
        <f t="shared" si="75"/>
        <v>0.5</v>
      </c>
      <c r="Y280" s="16">
        <f t="shared" si="78"/>
        <v>10</v>
      </c>
    </row>
    <row r="281" spans="1:25" ht="51" hidden="1">
      <c r="A281" s="157"/>
      <c r="B281" s="8" t="s">
        <v>213</v>
      </c>
      <c r="C281" s="47" t="s">
        <v>20</v>
      </c>
      <c r="D281" s="9" t="s">
        <v>217</v>
      </c>
      <c r="E281" s="12">
        <v>9</v>
      </c>
      <c r="F281" s="28">
        <f t="shared" si="79"/>
        <v>19</v>
      </c>
      <c r="G281" s="28">
        <v>10</v>
      </c>
      <c r="H281" s="12" t="s">
        <v>72</v>
      </c>
      <c r="I281" s="29">
        <f>+'[1]PIND 2025'!O260</f>
        <v>9</v>
      </c>
      <c r="J281" s="11">
        <f t="shared" ref="J281:J347" si="82">+I281/G281</f>
        <v>0.9</v>
      </c>
      <c r="K281" s="14" t="str">
        <f t="shared" si="70"/>
        <v>MUY ALTO</v>
      </c>
      <c r="L281" s="15">
        <f t="shared" si="81"/>
        <v>0.51204819277108427</v>
      </c>
      <c r="M281" s="14" t="str">
        <f t="shared" ref="M281:M347" si="83">IF(L281&lt;=20%,"MUY BAJO",IF(AND(L281&gt;20%,L281&lt;=40%),"BAJO",IF(AND(L281&gt;40%,L281&lt;=60%),"MEDIO",IF(AND(L281&gt;60%,L281&lt;=80%),"ALTO","MUY ALTO"))))</f>
        <v>MEDIO</v>
      </c>
      <c r="N281" s="15">
        <f t="shared" ref="N281:N347" si="84">+J281*L281</f>
        <v>0.46084337349397586</v>
      </c>
      <c r="O281" s="14" t="str">
        <f t="shared" ref="O281:O347" si="85">IF(N281&lt;=20%,"MUY BAJO",IF(AND(N281&gt;20%,N281&lt;=40%),"BAJO",IF(AND(N281&gt;40%,N281&lt;=60%),"MEDIO",IF(AND(N281&gt;60%,N281&lt;=80%),"ALTO","MUY ALTO"))))</f>
        <v>MEDIO</v>
      </c>
      <c r="P281" s="16">
        <f t="shared" ref="P281:P347" si="86">+U281+T281</f>
        <v>34</v>
      </c>
      <c r="Q281" s="16">
        <v>66.400000000000006</v>
      </c>
      <c r="R281" s="16">
        <f t="shared" si="80"/>
        <v>32.400000000000006</v>
      </c>
      <c r="S281" s="262">
        <f>+'[2]POAI 04 2025 AC'!AN259</f>
        <v>72</v>
      </c>
      <c r="T281" s="262">
        <v>2</v>
      </c>
      <c r="U281" s="262">
        <v>32</v>
      </c>
      <c r="V281" s="264">
        <f t="shared" si="73"/>
        <v>0.47222222222222221</v>
      </c>
      <c r="W281" s="262">
        <v>34</v>
      </c>
      <c r="X281" s="253">
        <f t="shared" si="75"/>
        <v>0.47222222222222221</v>
      </c>
      <c r="Y281" s="16">
        <f t="shared" si="78"/>
        <v>38</v>
      </c>
    </row>
    <row r="282" spans="1:25" ht="51" hidden="1">
      <c r="A282" s="157"/>
      <c r="B282" s="8" t="s">
        <v>218</v>
      </c>
      <c r="C282" s="47" t="s">
        <v>20</v>
      </c>
      <c r="D282" s="9" t="s">
        <v>219</v>
      </c>
      <c r="E282" s="12">
        <v>29</v>
      </c>
      <c r="F282" s="28">
        <f t="shared" si="79"/>
        <v>56</v>
      </c>
      <c r="G282" s="28">
        <v>27</v>
      </c>
      <c r="H282" s="12" t="s">
        <v>220</v>
      </c>
      <c r="I282" s="29">
        <f>+'[1]PIND 2025'!O261</f>
        <v>29</v>
      </c>
      <c r="J282" s="11">
        <f t="shared" si="82"/>
        <v>1.0740740740740742</v>
      </c>
      <c r="K282" s="14" t="str">
        <f t="shared" si="70"/>
        <v>MUY ALTO</v>
      </c>
      <c r="L282" s="15">
        <f t="shared" si="81"/>
        <v>0</v>
      </c>
      <c r="M282" s="14" t="str">
        <f t="shared" si="83"/>
        <v>MUY BAJO</v>
      </c>
      <c r="N282" s="15">
        <f t="shared" si="84"/>
        <v>0</v>
      </c>
      <c r="O282" s="14" t="str">
        <f t="shared" si="85"/>
        <v>MUY BAJO</v>
      </c>
      <c r="P282" s="16">
        <f t="shared" si="86"/>
        <v>0</v>
      </c>
      <c r="Q282" s="16">
        <v>54</v>
      </c>
      <c r="R282" s="16">
        <f t="shared" si="80"/>
        <v>54</v>
      </c>
      <c r="S282" s="262">
        <f>+'[2]POAI 04 2025 AC'!AN260</f>
        <v>40</v>
      </c>
      <c r="T282" s="262"/>
      <c r="U282" s="262"/>
      <c r="V282" s="264">
        <f t="shared" si="73"/>
        <v>0</v>
      </c>
      <c r="W282" s="262">
        <v>0</v>
      </c>
      <c r="X282" s="253">
        <f t="shared" si="75"/>
        <v>0</v>
      </c>
      <c r="Y282" s="16">
        <f t="shared" si="78"/>
        <v>40</v>
      </c>
    </row>
    <row r="283" spans="1:25" ht="63.75" hidden="1">
      <c r="A283" s="157"/>
      <c r="B283" s="8" t="s">
        <v>218</v>
      </c>
      <c r="C283" s="47" t="s">
        <v>20</v>
      </c>
      <c r="D283" s="9" t="s">
        <v>221</v>
      </c>
      <c r="E283" s="12">
        <v>51</v>
      </c>
      <c r="F283" s="28">
        <f t="shared" si="79"/>
        <v>104</v>
      </c>
      <c r="G283" s="28">
        <v>53</v>
      </c>
      <c r="H283" s="12" t="s">
        <v>72</v>
      </c>
      <c r="I283" s="29">
        <f>+'[1]PIND 2025'!O262</f>
        <v>51</v>
      </c>
      <c r="J283" s="11">
        <f t="shared" si="82"/>
        <v>0.96226415094339623</v>
      </c>
      <c r="K283" s="14" t="str">
        <f t="shared" si="70"/>
        <v>MUY ALTO</v>
      </c>
      <c r="L283" s="15">
        <f t="shared" si="81"/>
        <v>0.24105011933174225</v>
      </c>
      <c r="M283" s="14" t="str">
        <f t="shared" si="83"/>
        <v>BAJO</v>
      </c>
      <c r="N283" s="15">
        <f t="shared" si="84"/>
        <v>0.23195388841356329</v>
      </c>
      <c r="O283" s="14" t="str">
        <f t="shared" si="85"/>
        <v>BAJO</v>
      </c>
      <c r="P283" s="16">
        <f t="shared" si="86"/>
        <v>101</v>
      </c>
      <c r="Q283" s="16">
        <v>419</v>
      </c>
      <c r="R283" s="16">
        <f t="shared" si="80"/>
        <v>318</v>
      </c>
      <c r="S283" s="262">
        <f>+'[2]POAI 04 2025 AC'!AN261</f>
        <v>181</v>
      </c>
      <c r="T283" s="262">
        <v>45</v>
      </c>
      <c r="U283" s="262">
        <v>56</v>
      </c>
      <c r="V283" s="264">
        <f t="shared" si="73"/>
        <v>0.55801104972375692</v>
      </c>
      <c r="W283" s="262">
        <v>101</v>
      </c>
      <c r="X283" s="253">
        <f t="shared" si="75"/>
        <v>0.55801104972375692</v>
      </c>
      <c r="Y283" s="16">
        <f t="shared" si="78"/>
        <v>80</v>
      </c>
    </row>
    <row r="284" spans="1:25" ht="38.25" hidden="1">
      <c r="A284" s="157"/>
      <c r="B284" s="8" t="s">
        <v>218</v>
      </c>
      <c r="C284" s="47" t="s">
        <v>59</v>
      </c>
      <c r="D284" s="9" t="s">
        <v>222</v>
      </c>
      <c r="E284" s="12">
        <v>129</v>
      </c>
      <c r="F284" s="28">
        <f t="shared" si="79"/>
        <v>278</v>
      </c>
      <c r="G284" s="28">
        <v>149</v>
      </c>
      <c r="H284" s="12" t="s">
        <v>72</v>
      </c>
      <c r="I284" s="29">
        <f>+'[1]PIND 2025'!O263</f>
        <v>129</v>
      </c>
      <c r="J284" s="11">
        <f t="shared" si="82"/>
        <v>0.86577181208053688</v>
      </c>
      <c r="K284" s="14" t="str">
        <f t="shared" si="70"/>
        <v>MUY ALTO</v>
      </c>
      <c r="L284" s="15">
        <f t="shared" si="81"/>
        <v>8.3892617449664433E-2</v>
      </c>
      <c r="M284" s="14" t="str">
        <f t="shared" si="83"/>
        <v>MUY BAJO</v>
      </c>
      <c r="N284" s="15">
        <f t="shared" si="84"/>
        <v>7.2631863429575241E-2</v>
      </c>
      <c r="O284" s="14" t="str">
        <f t="shared" si="85"/>
        <v>MUY BAJO</v>
      </c>
      <c r="P284" s="16">
        <f t="shared" si="86"/>
        <v>25</v>
      </c>
      <c r="Q284" s="16">
        <v>298</v>
      </c>
      <c r="R284" s="16">
        <f t="shared" si="80"/>
        <v>273</v>
      </c>
      <c r="S284" s="262">
        <f>+'[2]POAI 04 2025 AC'!AN262</f>
        <v>100</v>
      </c>
      <c r="T284" s="262">
        <v>22</v>
      </c>
      <c r="U284" s="262">
        <v>3</v>
      </c>
      <c r="V284" s="264">
        <f t="shared" si="73"/>
        <v>0.25</v>
      </c>
      <c r="W284" s="262">
        <v>25</v>
      </c>
      <c r="X284" s="253">
        <f t="shared" si="75"/>
        <v>0.25</v>
      </c>
      <c r="Y284" s="16">
        <f t="shared" si="78"/>
        <v>75</v>
      </c>
    </row>
    <row r="285" spans="1:25" ht="38.25" hidden="1">
      <c r="A285" s="157"/>
      <c r="B285" s="8" t="s">
        <v>218</v>
      </c>
      <c r="C285" s="47" t="s">
        <v>61</v>
      </c>
      <c r="D285" s="9" t="s">
        <v>222</v>
      </c>
      <c r="E285" s="12">
        <v>0</v>
      </c>
      <c r="F285" s="28">
        <f t="shared" si="79"/>
        <v>0</v>
      </c>
      <c r="G285" s="28"/>
      <c r="H285" s="12" t="s">
        <v>72</v>
      </c>
      <c r="I285" s="29">
        <f>+'[1]PIND 2025'!O264</f>
        <v>0</v>
      </c>
      <c r="J285" s="11"/>
      <c r="K285" s="14" t="s">
        <v>23</v>
      </c>
      <c r="L285" s="15"/>
      <c r="M285" s="14" t="s">
        <v>23</v>
      </c>
      <c r="N285" s="15"/>
      <c r="O285" s="14" t="s">
        <v>23</v>
      </c>
      <c r="P285" s="16">
        <f t="shared" si="86"/>
        <v>0</v>
      </c>
      <c r="Q285" s="16">
        <v>0</v>
      </c>
      <c r="R285" s="16">
        <f t="shared" si="80"/>
        <v>0</v>
      </c>
      <c r="S285" s="262">
        <f>+'[2]POAI 04 2025 AC'!AN263</f>
        <v>0</v>
      </c>
      <c r="T285" s="262"/>
      <c r="U285" s="262"/>
      <c r="V285" s="264" t="e">
        <f t="shared" si="73"/>
        <v>#DIV/0!</v>
      </c>
      <c r="W285" s="262">
        <v>0</v>
      </c>
      <c r="X285" s="253" t="e">
        <f t="shared" si="75"/>
        <v>#DIV/0!</v>
      </c>
      <c r="Y285" s="16">
        <f t="shared" si="78"/>
        <v>0</v>
      </c>
    </row>
    <row r="286" spans="1:25" ht="38.25" hidden="1">
      <c r="A286" s="157"/>
      <c r="B286" s="8" t="s">
        <v>218</v>
      </c>
      <c r="C286" s="47" t="s">
        <v>62</v>
      </c>
      <c r="D286" s="9" t="s">
        <v>222</v>
      </c>
      <c r="E286" s="12">
        <v>0</v>
      </c>
      <c r="F286" s="28">
        <f t="shared" si="79"/>
        <v>0</v>
      </c>
      <c r="G286" s="28"/>
      <c r="H286" s="12" t="s">
        <v>72</v>
      </c>
      <c r="I286" s="29">
        <f>+'[1]PIND 2025'!O265</f>
        <v>0</v>
      </c>
      <c r="J286" s="11"/>
      <c r="K286" s="14" t="s">
        <v>23</v>
      </c>
      <c r="L286" s="15"/>
      <c r="M286" s="14" t="s">
        <v>23</v>
      </c>
      <c r="N286" s="15"/>
      <c r="O286" s="14" t="s">
        <v>23</v>
      </c>
      <c r="P286" s="16">
        <f t="shared" si="86"/>
        <v>0</v>
      </c>
      <c r="Q286" s="16">
        <v>0</v>
      </c>
      <c r="R286" s="16">
        <f t="shared" si="80"/>
        <v>0</v>
      </c>
      <c r="S286" s="262">
        <f>+'[2]POAI 04 2025 AC'!AN264</f>
        <v>0</v>
      </c>
      <c r="T286" s="262"/>
      <c r="U286" s="262"/>
      <c r="V286" s="264" t="e">
        <f t="shared" si="73"/>
        <v>#DIV/0!</v>
      </c>
      <c r="W286" s="262">
        <v>0</v>
      </c>
      <c r="X286" s="253" t="e">
        <f t="shared" si="75"/>
        <v>#DIV/0!</v>
      </c>
      <c r="Y286" s="16">
        <f t="shared" si="78"/>
        <v>0</v>
      </c>
    </row>
    <row r="287" spans="1:25" ht="38.25" hidden="1">
      <c r="A287" s="157"/>
      <c r="B287" s="8" t="s">
        <v>218</v>
      </c>
      <c r="C287" s="47" t="s">
        <v>63</v>
      </c>
      <c r="D287" s="9" t="s">
        <v>222</v>
      </c>
      <c r="E287" s="12">
        <v>1</v>
      </c>
      <c r="F287" s="28">
        <f t="shared" si="79"/>
        <v>2</v>
      </c>
      <c r="G287" s="28">
        <v>1</v>
      </c>
      <c r="H287" s="12" t="s">
        <v>72</v>
      </c>
      <c r="I287" s="29">
        <f>+'[1]PIND 2025'!O266</f>
        <v>2</v>
      </c>
      <c r="J287" s="11">
        <f t="shared" si="82"/>
        <v>2</v>
      </c>
      <c r="K287" s="14" t="str">
        <f t="shared" si="70"/>
        <v>MUY ALTO</v>
      </c>
      <c r="L287" s="15">
        <f>+P287/Q287</f>
        <v>0</v>
      </c>
      <c r="M287" s="14" t="str">
        <f t="shared" si="83"/>
        <v>MUY BAJO</v>
      </c>
      <c r="N287" s="15">
        <f t="shared" si="84"/>
        <v>0</v>
      </c>
      <c r="O287" s="14" t="str">
        <f t="shared" si="85"/>
        <v>MUY BAJO</v>
      </c>
      <c r="P287" s="16">
        <f t="shared" si="86"/>
        <v>0</v>
      </c>
      <c r="Q287" s="16">
        <v>2</v>
      </c>
      <c r="R287" s="16">
        <f t="shared" si="80"/>
        <v>2</v>
      </c>
      <c r="S287" s="262">
        <f>+'[2]POAI 04 2025 AC'!AN265</f>
        <v>2</v>
      </c>
      <c r="T287" s="262"/>
      <c r="U287" s="262"/>
      <c r="V287" s="264">
        <f t="shared" si="73"/>
        <v>0</v>
      </c>
      <c r="W287" s="262">
        <v>0</v>
      </c>
      <c r="X287" s="253">
        <f t="shared" si="75"/>
        <v>0</v>
      </c>
      <c r="Y287" s="16">
        <f t="shared" si="78"/>
        <v>2</v>
      </c>
    </row>
    <row r="288" spans="1:25" ht="51" hidden="1">
      <c r="A288" s="157"/>
      <c r="B288" s="8" t="s">
        <v>218</v>
      </c>
      <c r="C288" s="47" t="s">
        <v>20</v>
      </c>
      <c r="D288" s="9" t="s">
        <v>223</v>
      </c>
      <c r="E288" s="12">
        <v>6</v>
      </c>
      <c r="F288" s="28">
        <f t="shared" si="79"/>
        <v>12</v>
      </c>
      <c r="G288" s="28">
        <v>6</v>
      </c>
      <c r="H288" s="12" t="s">
        <v>22</v>
      </c>
      <c r="I288" s="29">
        <f>+'[1]PIND 2025'!O267</f>
        <v>4</v>
      </c>
      <c r="J288" s="11">
        <f t="shared" si="82"/>
        <v>0.66666666666666663</v>
      </c>
      <c r="K288" s="14" t="str">
        <f t="shared" si="70"/>
        <v>ALTO</v>
      </c>
      <c r="L288" s="15">
        <f>+P288/Q288</f>
        <v>0.28999999999999998</v>
      </c>
      <c r="M288" s="14" t="str">
        <f t="shared" si="83"/>
        <v>BAJO</v>
      </c>
      <c r="N288" s="15">
        <f t="shared" si="84"/>
        <v>0.1933333333333333</v>
      </c>
      <c r="O288" s="14" t="str">
        <f t="shared" si="85"/>
        <v>MUY BAJO</v>
      </c>
      <c r="P288" s="16">
        <f t="shared" si="86"/>
        <v>87</v>
      </c>
      <c r="Q288" s="16">
        <v>300</v>
      </c>
      <c r="R288" s="16">
        <f t="shared" si="80"/>
        <v>213</v>
      </c>
      <c r="S288" s="262">
        <f>+'[2]POAI 04 2025 AC'!AN266</f>
        <v>167</v>
      </c>
      <c r="T288" s="262">
        <v>19</v>
      </c>
      <c r="U288" s="262">
        <v>68</v>
      </c>
      <c r="V288" s="264">
        <f t="shared" si="73"/>
        <v>0.52095808383233533</v>
      </c>
      <c r="W288" s="262">
        <v>87</v>
      </c>
      <c r="X288" s="253">
        <f t="shared" si="75"/>
        <v>0.52095808383233533</v>
      </c>
      <c r="Y288" s="16">
        <f t="shared" si="78"/>
        <v>80</v>
      </c>
    </row>
    <row r="289" spans="1:26" ht="63.75" hidden="1">
      <c r="A289" s="157"/>
      <c r="B289" s="8" t="s">
        <v>218</v>
      </c>
      <c r="C289" s="47" t="s">
        <v>20</v>
      </c>
      <c r="D289" s="9" t="s">
        <v>224</v>
      </c>
      <c r="E289" s="12">
        <v>1</v>
      </c>
      <c r="F289" s="28">
        <f t="shared" si="79"/>
        <v>2</v>
      </c>
      <c r="G289" s="28">
        <v>1</v>
      </c>
      <c r="H289" s="12" t="s">
        <v>72</v>
      </c>
      <c r="I289" s="29">
        <f>+'[1]PIND 2025'!O268</f>
        <v>0</v>
      </c>
      <c r="J289" s="11">
        <f t="shared" si="82"/>
        <v>0</v>
      </c>
      <c r="K289" s="14" t="str">
        <f t="shared" si="70"/>
        <v>MUY BAJO</v>
      </c>
      <c r="L289" s="15"/>
      <c r="M289" s="14" t="s">
        <v>23</v>
      </c>
      <c r="N289" s="15"/>
      <c r="O289" s="14" t="s">
        <v>23</v>
      </c>
      <c r="P289" s="16">
        <f t="shared" si="86"/>
        <v>0</v>
      </c>
      <c r="Q289" s="16">
        <v>0</v>
      </c>
      <c r="R289" s="16">
        <f t="shared" si="80"/>
        <v>0</v>
      </c>
      <c r="S289" s="262">
        <f>+'[2]POAI 04 2025 AC'!AN267</f>
        <v>4</v>
      </c>
      <c r="T289" s="262"/>
      <c r="U289" s="262"/>
      <c r="V289" s="264">
        <f t="shared" si="73"/>
        <v>0</v>
      </c>
      <c r="W289" s="262">
        <v>0</v>
      </c>
      <c r="X289" s="253">
        <f t="shared" si="75"/>
        <v>0</v>
      </c>
      <c r="Y289" s="16">
        <f t="shared" si="78"/>
        <v>4</v>
      </c>
    </row>
    <row r="290" spans="1:26" s="159" customFormat="1" ht="63.75" hidden="1">
      <c r="A290" s="160"/>
      <c r="B290" s="146" t="s">
        <v>225</v>
      </c>
      <c r="C290" s="147" t="s">
        <v>20</v>
      </c>
      <c r="D290" s="148" t="s">
        <v>226</v>
      </c>
      <c r="E290" s="149">
        <v>2</v>
      </c>
      <c r="F290" s="150">
        <f t="shared" si="79"/>
        <v>4</v>
      </c>
      <c r="G290" s="150">
        <v>2</v>
      </c>
      <c r="H290" s="149" t="s">
        <v>72</v>
      </c>
      <c r="I290" s="162">
        <f>+'[1]PIND 2025'!O269</f>
        <v>0.33</v>
      </c>
      <c r="J290" s="152">
        <f>+I290/G290</f>
        <v>0.16500000000000001</v>
      </c>
      <c r="K290" s="153" t="str">
        <f t="shared" si="70"/>
        <v>MUY BAJO</v>
      </c>
      <c r="L290" s="15">
        <f>+P290/Q290</f>
        <v>0.25714285714285712</v>
      </c>
      <c r="M290" s="14" t="str">
        <f t="shared" si="83"/>
        <v>BAJO</v>
      </c>
      <c r="N290" s="15">
        <f t="shared" si="84"/>
        <v>4.2428571428571427E-2</v>
      </c>
      <c r="O290" s="14" t="str">
        <f t="shared" si="85"/>
        <v>MUY BAJO</v>
      </c>
      <c r="P290" s="154">
        <f t="shared" si="86"/>
        <v>18</v>
      </c>
      <c r="Q290" s="16">
        <v>70</v>
      </c>
      <c r="R290" s="16">
        <f t="shared" si="80"/>
        <v>52</v>
      </c>
      <c r="S290" s="265">
        <f>+'[2]POAI 04 2025 AC'!AN268</f>
        <v>27</v>
      </c>
      <c r="T290" s="265">
        <v>2</v>
      </c>
      <c r="U290" s="265">
        <v>16</v>
      </c>
      <c r="V290" s="266">
        <f t="shared" si="73"/>
        <v>0.66666666666666663</v>
      </c>
      <c r="W290" s="265">
        <v>18</v>
      </c>
      <c r="X290" s="255">
        <f t="shared" si="75"/>
        <v>0.66666666666666663</v>
      </c>
      <c r="Y290" s="154">
        <f t="shared" si="78"/>
        <v>9</v>
      </c>
      <c r="Z290" s="159" t="s">
        <v>449</v>
      </c>
    </row>
    <row r="291" spans="1:26" ht="25.5">
      <c r="A291" s="225"/>
      <c r="B291" s="279" t="s">
        <v>227</v>
      </c>
      <c r="C291" s="212"/>
      <c r="D291" s="190"/>
      <c r="E291" s="198"/>
      <c r="F291" s="193"/>
      <c r="G291" s="193"/>
      <c r="H291" s="198"/>
      <c r="I291" s="193"/>
      <c r="J291" s="285">
        <f>AVERAGE(J268:J290)</f>
        <v>0.54568434391893028</v>
      </c>
      <c r="K291" s="200" t="str">
        <f t="shared" si="70"/>
        <v>MEDIO</v>
      </c>
      <c r="L291" s="285">
        <f>AVERAGE(L268:L290)</f>
        <v>0.23060478072838719</v>
      </c>
      <c r="M291" s="200" t="str">
        <f t="shared" si="83"/>
        <v>BAJO</v>
      </c>
      <c r="N291" s="285">
        <f>AVERAGE(N268:N290)</f>
        <v>0.11838882147976118</v>
      </c>
      <c r="O291" s="200" t="str">
        <f t="shared" si="85"/>
        <v>MUY BAJO</v>
      </c>
      <c r="P291" s="292">
        <f>SUM(P268:P290)</f>
        <v>999</v>
      </c>
      <c r="Q291" s="292">
        <f t="shared" ref="Q291:S291" si="87">SUM(Q268:Q290)</f>
        <v>3160.8</v>
      </c>
      <c r="R291" s="292">
        <f t="shared" si="87"/>
        <v>2161.8000000000002</v>
      </c>
      <c r="S291" s="293">
        <f t="shared" si="87"/>
        <v>2499</v>
      </c>
      <c r="T291" s="293">
        <f>SUM(T268:T290)</f>
        <v>425</v>
      </c>
      <c r="U291" s="293">
        <f>SUM(U268:U290)</f>
        <v>574</v>
      </c>
      <c r="V291" s="294">
        <f t="shared" si="73"/>
        <v>0.39975990396158462</v>
      </c>
      <c r="W291" s="293">
        <v>999</v>
      </c>
      <c r="X291" s="297">
        <f t="shared" si="75"/>
        <v>0.39975990396158462</v>
      </c>
      <c r="Y291" s="292">
        <f>+S291-P291</f>
        <v>1500</v>
      </c>
    </row>
    <row r="292" spans="1:26" ht="25.5" hidden="1">
      <c r="A292" s="225"/>
      <c r="B292" s="279" t="s">
        <v>228</v>
      </c>
      <c r="C292" s="212" t="s">
        <v>20</v>
      </c>
      <c r="D292" s="190" t="s">
        <v>229</v>
      </c>
      <c r="E292" s="192">
        <v>3</v>
      </c>
      <c r="F292" s="193">
        <f t="shared" si="79"/>
        <v>4</v>
      </c>
      <c r="G292" s="193">
        <v>1</v>
      </c>
      <c r="H292" s="198" t="s">
        <v>22</v>
      </c>
      <c r="I292" s="194">
        <f>+'[1]PIND 2025'!O270</f>
        <v>0</v>
      </c>
      <c r="J292" s="285">
        <f t="shared" si="82"/>
        <v>0</v>
      </c>
      <c r="K292" s="200" t="str">
        <f t="shared" si="70"/>
        <v>MUY BAJO</v>
      </c>
      <c r="L292" s="15">
        <f t="shared" ref="L292:L297" si="88">+P292/Q292</f>
        <v>1.6666666666666668E-3</v>
      </c>
      <c r="M292" s="200" t="str">
        <f t="shared" si="83"/>
        <v>MUY BAJO</v>
      </c>
      <c r="N292" s="15">
        <f t="shared" si="84"/>
        <v>0</v>
      </c>
      <c r="O292" s="200" t="str">
        <f t="shared" si="85"/>
        <v>MUY BAJO</v>
      </c>
      <c r="P292" s="292">
        <f t="shared" si="86"/>
        <v>5</v>
      </c>
      <c r="Q292" s="292">
        <v>3000</v>
      </c>
      <c r="R292" s="292">
        <f t="shared" si="80"/>
        <v>2995</v>
      </c>
      <c r="S292" s="293">
        <f>+'[2]POAI 04 2025 AC'!AN269</f>
        <v>20</v>
      </c>
      <c r="T292" s="293">
        <v>5</v>
      </c>
      <c r="U292" s="293"/>
      <c r="V292" s="294">
        <f t="shared" si="73"/>
        <v>0.25</v>
      </c>
      <c r="W292" s="293">
        <v>5</v>
      </c>
      <c r="X292" s="297">
        <f t="shared" si="75"/>
        <v>0.25</v>
      </c>
      <c r="Y292" s="292">
        <f t="shared" ref="Y292:Y355" si="89">+S292-P292</f>
        <v>15</v>
      </c>
    </row>
    <row r="293" spans="1:26" ht="76.5" hidden="1">
      <c r="A293" s="225"/>
      <c r="B293" s="279" t="s">
        <v>228</v>
      </c>
      <c r="C293" s="212" t="s">
        <v>20</v>
      </c>
      <c r="D293" s="190" t="s">
        <v>230</v>
      </c>
      <c r="E293" s="192">
        <v>29</v>
      </c>
      <c r="F293" s="193">
        <f t="shared" si="79"/>
        <v>33</v>
      </c>
      <c r="G293" s="193">
        <v>4</v>
      </c>
      <c r="H293" s="198" t="s">
        <v>22</v>
      </c>
      <c r="I293" s="194">
        <f>+'[1]PIND 2025'!O271</f>
        <v>4</v>
      </c>
      <c r="J293" s="285">
        <f t="shared" si="82"/>
        <v>1</v>
      </c>
      <c r="K293" s="200" t="str">
        <f t="shared" si="70"/>
        <v>MUY ALTO</v>
      </c>
      <c r="L293" s="15">
        <f t="shared" si="88"/>
        <v>6.8531250000000004</v>
      </c>
      <c r="M293" s="200" t="str">
        <f t="shared" si="83"/>
        <v>MUY ALTO</v>
      </c>
      <c r="N293" s="15">
        <f t="shared" si="84"/>
        <v>6.8531250000000004</v>
      </c>
      <c r="O293" s="200" t="str">
        <f t="shared" si="85"/>
        <v>MUY ALTO</v>
      </c>
      <c r="P293" s="292">
        <f t="shared" si="86"/>
        <v>4386</v>
      </c>
      <c r="Q293" s="292">
        <v>640</v>
      </c>
      <c r="R293" s="292">
        <f t="shared" si="80"/>
        <v>-3746</v>
      </c>
      <c r="S293" s="293">
        <v>5578</v>
      </c>
      <c r="T293" s="293">
        <v>3940</v>
      </c>
      <c r="U293" s="293">
        <v>446</v>
      </c>
      <c r="V293" s="294">
        <f t="shared" si="73"/>
        <v>0.78630333452850487</v>
      </c>
      <c r="W293" s="293">
        <v>4386</v>
      </c>
      <c r="X293" s="297">
        <f t="shared" si="75"/>
        <v>0.78630333452850487</v>
      </c>
      <c r="Y293" s="292">
        <f t="shared" si="89"/>
        <v>1192</v>
      </c>
    </row>
    <row r="294" spans="1:26" ht="38.25" hidden="1">
      <c r="A294" s="225"/>
      <c r="B294" s="279" t="s">
        <v>228</v>
      </c>
      <c r="C294" s="212" t="s">
        <v>20</v>
      </c>
      <c r="D294" s="190" t="s">
        <v>231</v>
      </c>
      <c r="E294" s="198">
        <v>0</v>
      </c>
      <c r="F294" s="193">
        <f t="shared" si="79"/>
        <v>1</v>
      </c>
      <c r="G294" s="193">
        <v>1</v>
      </c>
      <c r="H294" s="198" t="s">
        <v>41</v>
      </c>
      <c r="I294" s="194">
        <f>+'[1]PIND 2025'!O272</f>
        <v>0</v>
      </c>
      <c r="J294" s="285">
        <f t="shared" si="82"/>
        <v>0</v>
      </c>
      <c r="K294" s="200" t="str">
        <f t="shared" si="70"/>
        <v>MUY BAJO</v>
      </c>
      <c r="L294" s="15">
        <f t="shared" si="88"/>
        <v>0.09</v>
      </c>
      <c r="M294" s="200" t="str">
        <f t="shared" si="83"/>
        <v>MUY BAJO</v>
      </c>
      <c r="N294" s="15">
        <f t="shared" si="84"/>
        <v>0</v>
      </c>
      <c r="O294" s="200" t="str">
        <f t="shared" si="85"/>
        <v>MUY BAJO</v>
      </c>
      <c r="P294" s="292">
        <f t="shared" si="86"/>
        <v>18</v>
      </c>
      <c r="Q294" s="292">
        <v>200</v>
      </c>
      <c r="R294" s="292">
        <f t="shared" si="80"/>
        <v>182</v>
      </c>
      <c r="S294" s="293">
        <f>+'[2]POAI 04 2025 AC'!AN271</f>
        <v>20</v>
      </c>
      <c r="T294" s="293">
        <v>18</v>
      </c>
      <c r="U294" s="293"/>
      <c r="V294" s="294">
        <f t="shared" si="73"/>
        <v>0.9</v>
      </c>
      <c r="W294" s="293">
        <v>18</v>
      </c>
      <c r="X294" s="297">
        <f t="shared" si="75"/>
        <v>0.9</v>
      </c>
      <c r="Y294" s="292">
        <f t="shared" si="89"/>
        <v>2</v>
      </c>
    </row>
    <row r="295" spans="1:26" ht="76.5" hidden="1">
      <c r="A295" s="225"/>
      <c r="B295" s="279" t="s">
        <v>228</v>
      </c>
      <c r="C295" s="212" t="s">
        <v>20</v>
      </c>
      <c r="D295" s="190" t="s">
        <v>232</v>
      </c>
      <c r="E295" s="198">
        <v>4</v>
      </c>
      <c r="F295" s="193">
        <f t="shared" si="79"/>
        <v>7</v>
      </c>
      <c r="G295" s="193">
        <v>3</v>
      </c>
      <c r="H295" s="198" t="s">
        <v>22</v>
      </c>
      <c r="I295" s="194">
        <f>+'[1]PIND 2025'!O273</f>
        <v>17</v>
      </c>
      <c r="J295" s="285">
        <f t="shared" si="82"/>
        <v>5.666666666666667</v>
      </c>
      <c r="K295" s="200" t="str">
        <f t="shared" si="70"/>
        <v>MUY ALTO</v>
      </c>
      <c r="L295" s="15">
        <f t="shared" si="88"/>
        <v>1.0444444444444445</v>
      </c>
      <c r="M295" s="200" t="str">
        <f t="shared" si="83"/>
        <v>MUY ALTO</v>
      </c>
      <c r="N295" s="15">
        <f t="shared" si="84"/>
        <v>5.9185185185185194</v>
      </c>
      <c r="O295" s="200" t="str">
        <f t="shared" si="85"/>
        <v>MUY ALTO</v>
      </c>
      <c r="P295" s="292">
        <f t="shared" si="86"/>
        <v>47</v>
      </c>
      <c r="Q295" s="292">
        <v>45</v>
      </c>
      <c r="R295" s="292">
        <f t="shared" si="80"/>
        <v>-2</v>
      </c>
      <c r="S295" s="293">
        <f>+'[2]POAI 04 2025 AC'!AN272</f>
        <v>82</v>
      </c>
      <c r="T295" s="293">
        <v>31</v>
      </c>
      <c r="U295" s="293">
        <v>16</v>
      </c>
      <c r="V295" s="294">
        <f t="shared" si="73"/>
        <v>0.57317073170731703</v>
      </c>
      <c r="W295" s="293">
        <v>47</v>
      </c>
      <c r="X295" s="297">
        <f t="shared" si="75"/>
        <v>0.57317073170731703</v>
      </c>
      <c r="Y295" s="292">
        <f t="shared" si="89"/>
        <v>35</v>
      </c>
    </row>
    <row r="296" spans="1:26" ht="38.25" hidden="1">
      <c r="A296" s="225"/>
      <c r="B296" s="279" t="s">
        <v>228</v>
      </c>
      <c r="C296" s="212" t="s">
        <v>20</v>
      </c>
      <c r="D296" s="190" t="s">
        <v>233</v>
      </c>
      <c r="E296" s="198">
        <v>274</v>
      </c>
      <c r="F296" s="193">
        <f t="shared" si="79"/>
        <v>284</v>
      </c>
      <c r="G296" s="193">
        <v>10</v>
      </c>
      <c r="H296" s="198" t="s">
        <v>22</v>
      </c>
      <c r="I296" s="194">
        <f>+'[1]PIND 2025'!O274</f>
        <v>6</v>
      </c>
      <c r="J296" s="285">
        <f t="shared" si="82"/>
        <v>0.6</v>
      </c>
      <c r="K296" s="200" t="str">
        <f t="shared" si="70"/>
        <v>MEDIO</v>
      </c>
      <c r="L296" s="15">
        <f t="shared" si="88"/>
        <v>0.5625</v>
      </c>
      <c r="M296" s="200" t="str">
        <f t="shared" si="83"/>
        <v>MEDIO</v>
      </c>
      <c r="N296" s="15">
        <f t="shared" si="84"/>
        <v>0.33749999999999997</v>
      </c>
      <c r="O296" s="200" t="str">
        <f t="shared" si="85"/>
        <v>BAJO</v>
      </c>
      <c r="P296" s="292">
        <f t="shared" si="86"/>
        <v>9</v>
      </c>
      <c r="Q296" s="292">
        <v>16</v>
      </c>
      <c r="R296" s="292">
        <f t="shared" si="80"/>
        <v>7</v>
      </c>
      <c r="S296" s="293">
        <f>+'[2]POAI 04 2025 AC'!AN273</f>
        <v>22</v>
      </c>
      <c r="T296" s="293">
        <v>9</v>
      </c>
      <c r="U296" s="293"/>
      <c r="V296" s="294">
        <f t="shared" si="73"/>
        <v>0.40909090909090912</v>
      </c>
      <c r="W296" s="293">
        <v>9</v>
      </c>
      <c r="X296" s="297">
        <f t="shared" si="75"/>
        <v>0.40909090909090912</v>
      </c>
      <c r="Y296" s="292">
        <f t="shared" si="89"/>
        <v>13</v>
      </c>
    </row>
    <row r="297" spans="1:26" ht="51" hidden="1">
      <c r="A297" s="225"/>
      <c r="B297" s="279" t="s">
        <v>228</v>
      </c>
      <c r="C297" s="212" t="s">
        <v>20</v>
      </c>
      <c r="D297" s="190" t="s">
        <v>234</v>
      </c>
      <c r="E297" s="198">
        <v>2</v>
      </c>
      <c r="F297" s="193">
        <f t="shared" si="79"/>
        <v>3</v>
      </c>
      <c r="G297" s="193">
        <v>1</v>
      </c>
      <c r="H297" s="198" t="s">
        <v>22</v>
      </c>
      <c r="I297" s="194">
        <f>+'[1]PIND 2025'!O275</f>
        <v>0</v>
      </c>
      <c r="J297" s="285">
        <f t="shared" si="82"/>
        <v>0</v>
      </c>
      <c r="K297" s="200" t="str">
        <f t="shared" si="70"/>
        <v>MUY BAJO</v>
      </c>
      <c r="L297" s="15">
        <f t="shared" si="88"/>
        <v>0</v>
      </c>
      <c r="M297" s="200" t="str">
        <f t="shared" si="83"/>
        <v>MUY BAJO</v>
      </c>
      <c r="N297" s="15">
        <f t="shared" si="84"/>
        <v>0</v>
      </c>
      <c r="O297" s="200" t="str">
        <f t="shared" si="85"/>
        <v>MUY BAJO</v>
      </c>
      <c r="P297" s="292">
        <f t="shared" si="86"/>
        <v>0</v>
      </c>
      <c r="Q297" s="292">
        <v>200</v>
      </c>
      <c r="R297" s="292">
        <f t="shared" si="80"/>
        <v>200</v>
      </c>
      <c r="S297" s="293">
        <f>+'[2]POAI 04 2025 AC'!AN274</f>
        <v>20</v>
      </c>
      <c r="T297" s="293"/>
      <c r="U297" s="293"/>
      <c r="V297" s="294">
        <f t="shared" si="73"/>
        <v>0</v>
      </c>
      <c r="W297" s="293">
        <v>0</v>
      </c>
      <c r="X297" s="297">
        <f t="shared" si="75"/>
        <v>0</v>
      </c>
      <c r="Y297" s="292">
        <f t="shared" si="89"/>
        <v>20</v>
      </c>
    </row>
    <row r="298" spans="1:26" ht="25.5">
      <c r="A298" s="225"/>
      <c r="B298" s="279" t="s">
        <v>235</v>
      </c>
      <c r="C298" s="212"/>
      <c r="D298" s="190"/>
      <c r="E298" s="198"/>
      <c r="F298" s="193"/>
      <c r="G298" s="193"/>
      <c r="H298" s="198"/>
      <c r="I298" s="193"/>
      <c r="J298" s="285">
        <f>AVERAGE(J292:J297)</f>
        <v>1.211111111111111</v>
      </c>
      <c r="K298" s="200" t="str">
        <f t="shared" si="70"/>
        <v>MUY ALTO</v>
      </c>
      <c r="L298" s="285">
        <f>AVERAGE(L292:L297)</f>
        <v>1.4252893518518519</v>
      </c>
      <c r="M298" s="200" t="str">
        <f t="shared" si="83"/>
        <v>MUY ALTO</v>
      </c>
      <c r="N298" s="285">
        <f>AVERAGE(N292:N297)</f>
        <v>2.1848572530864199</v>
      </c>
      <c r="O298" s="200" t="str">
        <f t="shared" si="85"/>
        <v>MUY ALTO</v>
      </c>
      <c r="P298" s="292">
        <f>SUM(P292:P297)</f>
        <v>4465</v>
      </c>
      <c r="Q298" s="292">
        <f t="shared" ref="Q298:S298" si="90">SUM(Q292:Q297)</f>
        <v>4101</v>
      </c>
      <c r="R298" s="292">
        <f t="shared" si="90"/>
        <v>-364</v>
      </c>
      <c r="S298" s="293">
        <f t="shared" si="90"/>
        <v>5742</v>
      </c>
      <c r="T298" s="293">
        <f>SUM(T292:T297)</f>
        <v>4003</v>
      </c>
      <c r="U298" s="293">
        <f>SUM(U292:U297)</f>
        <v>462</v>
      </c>
      <c r="V298" s="294">
        <f t="shared" si="73"/>
        <v>0.77760362243120862</v>
      </c>
      <c r="W298" s="293">
        <v>4465</v>
      </c>
      <c r="X298" s="297">
        <f t="shared" si="75"/>
        <v>0.77760362243120862</v>
      </c>
      <c r="Y298" s="292">
        <f t="shared" si="89"/>
        <v>1277</v>
      </c>
    </row>
    <row r="299" spans="1:26" ht="63.75" hidden="1">
      <c r="A299" s="225"/>
      <c r="B299" s="279" t="s">
        <v>236</v>
      </c>
      <c r="C299" s="212" t="s">
        <v>20</v>
      </c>
      <c r="D299" s="190" t="s">
        <v>237</v>
      </c>
      <c r="E299" s="198">
        <v>3772</v>
      </c>
      <c r="F299" s="193">
        <f t="shared" si="79"/>
        <v>4772</v>
      </c>
      <c r="G299" s="193">
        <v>1000</v>
      </c>
      <c r="H299" s="198" t="s">
        <v>22</v>
      </c>
      <c r="I299" s="194">
        <f>+'[1]PIND 2025'!O276</f>
        <v>633</v>
      </c>
      <c r="J299" s="285">
        <f t="shared" si="82"/>
        <v>0.63300000000000001</v>
      </c>
      <c r="K299" s="200" t="str">
        <f t="shared" si="70"/>
        <v>ALTO</v>
      </c>
      <c r="L299" s="15">
        <f t="shared" ref="L299:L308" si="91">+P299/Q299</f>
        <v>0.3</v>
      </c>
      <c r="M299" s="200" t="str">
        <f t="shared" si="83"/>
        <v>BAJO</v>
      </c>
      <c r="N299" s="15">
        <f t="shared" si="84"/>
        <v>0.18989999999999999</v>
      </c>
      <c r="O299" s="200" t="str">
        <f t="shared" si="85"/>
        <v>MUY BAJO</v>
      </c>
      <c r="P299" s="292">
        <f t="shared" si="86"/>
        <v>24</v>
      </c>
      <c r="Q299" s="292">
        <v>80</v>
      </c>
      <c r="R299" s="292">
        <f t="shared" si="80"/>
        <v>56</v>
      </c>
      <c r="S299" s="293">
        <f>+'[2]POAI 04 2025 AC'!AN275</f>
        <v>44</v>
      </c>
      <c r="T299" s="293">
        <v>13</v>
      </c>
      <c r="U299" s="293">
        <v>11</v>
      </c>
      <c r="V299" s="294">
        <f t="shared" si="73"/>
        <v>0.54545454545454541</v>
      </c>
      <c r="W299" s="293">
        <v>24</v>
      </c>
      <c r="X299" s="297">
        <f t="shared" si="75"/>
        <v>0.54545454545454541</v>
      </c>
      <c r="Y299" s="292">
        <f t="shared" si="89"/>
        <v>20</v>
      </c>
    </row>
    <row r="300" spans="1:26" s="174" customFormat="1" ht="38.25" hidden="1">
      <c r="A300" s="226"/>
      <c r="B300" s="282" t="s">
        <v>236</v>
      </c>
      <c r="C300" s="227" t="s">
        <v>59</v>
      </c>
      <c r="D300" s="228" t="s">
        <v>238</v>
      </c>
      <c r="E300" s="229">
        <v>281</v>
      </c>
      <c r="F300" s="230">
        <f t="shared" si="79"/>
        <v>296</v>
      </c>
      <c r="G300" s="230">
        <v>15</v>
      </c>
      <c r="H300" s="229" t="s">
        <v>22</v>
      </c>
      <c r="I300" s="231">
        <f>+'[1]PIND 2025'!O277</f>
        <v>3</v>
      </c>
      <c r="J300" s="289">
        <f t="shared" si="82"/>
        <v>0.2</v>
      </c>
      <c r="K300" s="232" t="str">
        <f t="shared" si="70"/>
        <v>MUY BAJO</v>
      </c>
      <c r="L300" s="15">
        <f t="shared" si="91"/>
        <v>0.24719101123595505</v>
      </c>
      <c r="M300" s="200" t="str">
        <f t="shared" si="83"/>
        <v>BAJO</v>
      </c>
      <c r="N300" s="15">
        <f t="shared" si="84"/>
        <v>4.9438202247191011E-2</v>
      </c>
      <c r="O300" s="200" t="str">
        <f t="shared" si="85"/>
        <v>MUY BAJO</v>
      </c>
      <c r="P300" s="305">
        <f t="shared" si="86"/>
        <v>22</v>
      </c>
      <c r="Q300" s="292">
        <v>89</v>
      </c>
      <c r="R300" s="292">
        <f t="shared" si="80"/>
        <v>67</v>
      </c>
      <c r="S300" s="306">
        <f>+'[2]POAI 04 2025 AC'!AN276</f>
        <v>122</v>
      </c>
      <c r="T300" s="306">
        <v>5</v>
      </c>
      <c r="U300" s="306">
        <v>17</v>
      </c>
      <c r="V300" s="307">
        <f t="shared" si="73"/>
        <v>0.18032786885245902</v>
      </c>
      <c r="W300" s="306">
        <v>22</v>
      </c>
      <c r="X300" s="308">
        <f t="shared" si="75"/>
        <v>0.18032786885245902</v>
      </c>
      <c r="Y300" s="305">
        <f t="shared" si="89"/>
        <v>100</v>
      </c>
      <c r="Z300" s="174" t="s">
        <v>450</v>
      </c>
    </row>
    <row r="301" spans="1:26" ht="38.25" hidden="1">
      <c r="A301" s="225"/>
      <c r="B301" s="279" t="s">
        <v>236</v>
      </c>
      <c r="C301" s="212" t="s">
        <v>61</v>
      </c>
      <c r="D301" s="190" t="s">
        <v>238</v>
      </c>
      <c r="E301" s="198">
        <v>3</v>
      </c>
      <c r="F301" s="193">
        <f t="shared" si="79"/>
        <v>5</v>
      </c>
      <c r="G301" s="193">
        <v>2</v>
      </c>
      <c r="H301" s="198" t="s">
        <v>22</v>
      </c>
      <c r="I301" s="194">
        <f>+'[1]PIND 2025'!O278</f>
        <v>0</v>
      </c>
      <c r="J301" s="285">
        <f t="shared" si="82"/>
        <v>0</v>
      </c>
      <c r="K301" s="200" t="str">
        <f t="shared" si="70"/>
        <v>MUY BAJO</v>
      </c>
      <c r="L301" s="15">
        <f t="shared" si="91"/>
        <v>0</v>
      </c>
      <c r="M301" s="200" t="str">
        <f t="shared" si="83"/>
        <v>MUY BAJO</v>
      </c>
      <c r="N301" s="15">
        <f t="shared" si="84"/>
        <v>0</v>
      </c>
      <c r="O301" s="200" t="str">
        <f t="shared" si="85"/>
        <v>MUY BAJO</v>
      </c>
      <c r="P301" s="292">
        <f t="shared" si="86"/>
        <v>0</v>
      </c>
      <c r="Q301" s="292">
        <v>13</v>
      </c>
      <c r="R301" s="292">
        <f t="shared" si="80"/>
        <v>13</v>
      </c>
      <c r="S301" s="293">
        <f>+'[2]POAI 04 2025 AC'!AN277</f>
        <v>13</v>
      </c>
      <c r="T301" s="293"/>
      <c r="U301" s="293"/>
      <c r="V301" s="294">
        <f t="shared" si="73"/>
        <v>0</v>
      </c>
      <c r="W301" s="293">
        <v>0</v>
      </c>
      <c r="X301" s="297">
        <f t="shared" si="75"/>
        <v>0</v>
      </c>
      <c r="Y301" s="292">
        <f t="shared" si="89"/>
        <v>13</v>
      </c>
    </row>
    <row r="302" spans="1:26" ht="38.25" hidden="1">
      <c r="A302" s="225"/>
      <c r="B302" s="279" t="s">
        <v>236</v>
      </c>
      <c r="C302" s="212" t="s">
        <v>62</v>
      </c>
      <c r="D302" s="190" t="s">
        <v>238</v>
      </c>
      <c r="E302" s="198">
        <v>2</v>
      </c>
      <c r="F302" s="193">
        <f t="shared" si="79"/>
        <v>4</v>
      </c>
      <c r="G302" s="193">
        <v>2</v>
      </c>
      <c r="H302" s="198" t="s">
        <v>22</v>
      </c>
      <c r="I302" s="194">
        <f>+'[1]PIND 2025'!O279</f>
        <v>0</v>
      </c>
      <c r="J302" s="285">
        <f t="shared" si="82"/>
        <v>0</v>
      </c>
      <c r="K302" s="200" t="str">
        <f t="shared" si="70"/>
        <v>MUY BAJO</v>
      </c>
      <c r="L302" s="15">
        <f t="shared" si="91"/>
        <v>0</v>
      </c>
      <c r="M302" s="200" t="str">
        <f t="shared" si="83"/>
        <v>MUY BAJO</v>
      </c>
      <c r="N302" s="15">
        <f t="shared" si="84"/>
        <v>0</v>
      </c>
      <c r="O302" s="200" t="str">
        <f t="shared" si="85"/>
        <v>MUY BAJO</v>
      </c>
      <c r="P302" s="292">
        <f t="shared" si="86"/>
        <v>0</v>
      </c>
      <c r="Q302" s="292">
        <v>13</v>
      </c>
      <c r="R302" s="292">
        <f t="shared" si="80"/>
        <v>13</v>
      </c>
      <c r="S302" s="293">
        <f>+'[2]POAI 04 2025 AC'!AN278</f>
        <v>13</v>
      </c>
      <c r="T302" s="293"/>
      <c r="U302" s="293"/>
      <c r="V302" s="294">
        <f t="shared" si="73"/>
        <v>0</v>
      </c>
      <c r="W302" s="293">
        <v>0</v>
      </c>
      <c r="X302" s="297">
        <f t="shared" si="75"/>
        <v>0</v>
      </c>
      <c r="Y302" s="292">
        <f t="shared" si="89"/>
        <v>13</v>
      </c>
    </row>
    <row r="303" spans="1:26" ht="38.25" hidden="1">
      <c r="A303" s="225"/>
      <c r="B303" s="279" t="s">
        <v>236</v>
      </c>
      <c r="C303" s="212" t="s">
        <v>63</v>
      </c>
      <c r="D303" s="190" t="s">
        <v>238</v>
      </c>
      <c r="E303" s="198">
        <v>2</v>
      </c>
      <c r="F303" s="193">
        <f t="shared" si="79"/>
        <v>5</v>
      </c>
      <c r="G303" s="193">
        <v>3</v>
      </c>
      <c r="H303" s="198" t="s">
        <v>22</v>
      </c>
      <c r="I303" s="194">
        <f>+'[1]PIND 2025'!O280</f>
        <v>0</v>
      </c>
      <c r="J303" s="285">
        <f t="shared" si="82"/>
        <v>0</v>
      </c>
      <c r="K303" s="200" t="str">
        <f t="shared" si="70"/>
        <v>MUY BAJO</v>
      </c>
      <c r="L303" s="15">
        <f t="shared" si="91"/>
        <v>0</v>
      </c>
      <c r="M303" s="200" t="str">
        <f t="shared" si="83"/>
        <v>MUY BAJO</v>
      </c>
      <c r="N303" s="15">
        <f t="shared" si="84"/>
        <v>0</v>
      </c>
      <c r="O303" s="200" t="str">
        <f t="shared" si="85"/>
        <v>MUY BAJO</v>
      </c>
      <c r="P303" s="292">
        <f t="shared" si="86"/>
        <v>0</v>
      </c>
      <c r="Q303" s="292">
        <v>19.5</v>
      </c>
      <c r="R303" s="292">
        <f t="shared" si="80"/>
        <v>19.5</v>
      </c>
      <c r="S303" s="293">
        <f>+'[2]POAI 04 2025 AC'!AN279</f>
        <v>12</v>
      </c>
      <c r="T303" s="293"/>
      <c r="U303" s="293"/>
      <c r="V303" s="294">
        <f t="shared" si="73"/>
        <v>0</v>
      </c>
      <c r="W303" s="293">
        <v>0</v>
      </c>
      <c r="X303" s="297">
        <f t="shared" si="75"/>
        <v>0</v>
      </c>
      <c r="Y303" s="292">
        <f t="shared" si="89"/>
        <v>12</v>
      </c>
    </row>
    <row r="304" spans="1:26" s="159" customFormat="1" ht="38.25" hidden="1">
      <c r="A304" s="233"/>
      <c r="B304" s="283" t="s">
        <v>236</v>
      </c>
      <c r="C304" s="234" t="s">
        <v>59</v>
      </c>
      <c r="D304" s="235" t="s">
        <v>239</v>
      </c>
      <c r="E304" s="236">
        <v>161</v>
      </c>
      <c r="F304" s="237">
        <f t="shared" si="79"/>
        <v>165</v>
      </c>
      <c r="G304" s="237">
        <v>4</v>
      </c>
      <c r="H304" s="236" t="s">
        <v>22</v>
      </c>
      <c r="I304" s="238">
        <f>+'[1]PIND 2025'!O281</f>
        <v>0</v>
      </c>
      <c r="J304" s="290">
        <f t="shared" si="82"/>
        <v>0</v>
      </c>
      <c r="K304" s="239" t="str">
        <f t="shared" si="70"/>
        <v>MUY BAJO</v>
      </c>
      <c r="L304" s="15">
        <f t="shared" si="91"/>
        <v>6.5217391304347824E-2</v>
      </c>
      <c r="M304" s="200" t="str">
        <f t="shared" si="83"/>
        <v>MUY BAJO</v>
      </c>
      <c r="N304" s="15">
        <f t="shared" si="84"/>
        <v>0</v>
      </c>
      <c r="O304" s="200" t="str">
        <f t="shared" si="85"/>
        <v>MUY BAJO</v>
      </c>
      <c r="P304" s="309">
        <f t="shared" si="86"/>
        <v>3</v>
      </c>
      <c r="Q304" s="292">
        <v>46</v>
      </c>
      <c r="R304" s="292">
        <f t="shared" si="80"/>
        <v>43</v>
      </c>
      <c r="S304" s="310">
        <f>+'[2]POAI 04 2025 AC'!AN280</f>
        <v>61</v>
      </c>
      <c r="T304" s="310"/>
      <c r="U304" s="310">
        <v>3</v>
      </c>
      <c r="V304" s="311">
        <f t="shared" si="73"/>
        <v>4.9180327868852458E-2</v>
      </c>
      <c r="W304" s="310">
        <v>3</v>
      </c>
      <c r="X304" s="312">
        <f t="shared" si="75"/>
        <v>4.9180327868852458E-2</v>
      </c>
      <c r="Y304" s="309">
        <f t="shared" si="89"/>
        <v>58</v>
      </c>
    </row>
    <row r="305" spans="1:25" ht="51" hidden="1">
      <c r="A305" s="225"/>
      <c r="B305" s="279" t="s">
        <v>236</v>
      </c>
      <c r="C305" s="212" t="s">
        <v>61</v>
      </c>
      <c r="D305" s="190" t="s">
        <v>239</v>
      </c>
      <c r="E305" s="198">
        <v>0</v>
      </c>
      <c r="F305" s="193">
        <f t="shared" si="79"/>
        <v>2</v>
      </c>
      <c r="G305" s="193">
        <v>2</v>
      </c>
      <c r="H305" s="198" t="s">
        <v>22</v>
      </c>
      <c r="I305" s="194">
        <f>+'[1]PIND 2025'!O282</f>
        <v>0</v>
      </c>
      <c r="J305" s="285">
        <f t="shared" si="82"/>
        <v>0</v>
      </c>
      <c r="K305" s="200" t="str">
        <f t="shared" si="70"/>
        <v>MUY BAJO</v>
      </c>
      <c r="L305" s="15">
        <f t="shared" si="91"/>
        <v>0</v>
      </c>
      <c r="M305" s="200" t="str">
        <f t="shared" si="83"/>
        <v>MUY BAJO</v>
      </c>
      <c r="N305" s="15">
        <f t="shared" si="84"/>
        <v>0</v>
      </c>
      <c r="O305" s="200" t="str">
        <f t="shared" si="85"/>
        <v>MUY BAJO</v>
      </c>
      <c r="P305" s="292">
        <f t="shared" si="86"/>
        <v>0</v>
      </c>
      <c r="Q305" s="292">
        <v>13</v>
      </c>
      <c r="R305" s="292">
        <f t="shared" si="80"/>
        <v>13</v>
      </c>
      <c r="S305" s="293">
        <f>+'[2]POAI 04 2025 AC'!AN281</f>
        <v>13</v>
      </c>
      <c r="T305" s="293"/>
      <c r="U305" s="293"/>
      <c r="V305" s="294">
        <f t="shared" si="73"/>
        <v>0</v>
      </c>
      <c r="W305" s="293">
        <v>0</v>
      </c>
      <c r="X305" s="297">
        <f t="shared" si="75"/>
        <v>0</v>
      </c>
      <c r="Y305" s="292">
        <f t="shared" si="89"/>
        <v>13</v>
      </c>
    </row>
    <row r="306" spans="1:25" ht="51" hidden="1">
      <c r="A306" s="225"/>
      <c r="B306" s="279" t="s">
        <v>236</v>
      </c>
      <c r="C306" s="212" t="s">
        <v>62</v>
      </c>
      <c r="D306" s="190" t="s">
        <v>239</v>
      </c>
      <c r="E306" s="198">
        <v>0</v>
      </c>
      <c r="F306" s="193">
        <f t="shared" si="79"/>
        <v>2</v>
      </c>
      <c r="G306" s="193">
        <v>2</v>
      </c>
      <c r="H306" s="198" t="s">
        <v>22</v>
      </c>
      <c r="I306" s="194">
        <f>+'[1]PIND 2025'!O283</f>
        <v>0</v>
      </c>
      <c r="J306" s="285">
        <f t="shared" si="82"/>
        <v>0</v>
      </c>
      <c r="K306" s="200" t="str">
        <f t="shared" si="70"/>
        <v>MUY BAJO</v>
      </c>
      <c r="L306" s="15">
        <f t="shared" si="91"/>
        <v>0</v>
      </c>
      <c r="M306" s="200" t="str">
        <f t="shared" si="83"/>
        <v>MUY BAJO</v>
      </c>
      <c r="N306" s="15">
        <f t="shared" si="84"/>
        <v>0</v>
      </c>
      <c r="O306" s="200" t="str">
        <f t="shared" si="85"/>
        <v>MUY BAJO</v>
      </c>
      <c r="P306" s="292">
        <f t="shared" si="86"/>
        <v>0</v>
      </c>
      <c r="Q306" s="292">
        <v>13</v>
      </c>
      <c r="R306" s="292">
        <f t="shared" si="80"/>
        <v>13</v>
      </c>
      <c r="S306" s="293">
        <f>+'[2]POAI 04 2025 AC'!AN282</f>
        <v>13</v>
      </c>
      <c r="T306" s="293"/>
      <c r="U306" s="293"/>
      <c r="V306" s="294">
        <f t="shared" si="73"/>
        <v>0</v>
      </c>
      <c r="W306" s="293">
        <v>0</v>
      </c>
      <c r="X306" s="297">
        <f t="shared" si="75"/>
        <v>0</v>
      </c>
      <c r="Y306" s="292">
        <f t="shared" si="89"/>
        <v>13</v>
      </c>
    </row>
    <row r="307" spans="1:25" ht="51" hidden="1">
      <c r="A307" s="225"/>
      <c r="B307" s="279" t="s">
        <v>236</v>
      </c>
      <c r="C307" s="212" t="s">
        <v>63</v>
      </c>
      <c r="D307" s="190" t="s">
        <v>239</v>
      </c>
      <c r="E307" s="198">
        <v>0</v>
      </c>
      <c r="F307" s="193">
        <f t="shared" si="79"/>
        <v>2</v>
      </c>
      <c r="G307" s="193">
        <v>2</v>
      </c>
      <c r="H307" s="198" t="s">
        <v>22</v>
      </c>
      <c r="I307" s="194">
        <f>+'[1]PIND 2025'!O284</f>
        <v>0</v>
      </c>
      <c r="J307" s="285">
        <f t="shared" si="82"/>
        <v>0</v>
      </c>
      <c r="K307" s="200" t="str">
        <f t="shared" si="70"/>
        <v>MUY BAJO</v>
      </c>
      <c r="L307" s="15">
        <f t="shared" si="91"/>
        <v>0</v>
      </c>
      <c r="M307" s="200" t="str">
        <f t="shared" si="83"/>
        <v>MUY BAJO</v>
      </c>
      <c r="N307" s="15">
        <f t="shared" si="84"/>
        <v>0</v>
      </c>
      <c r="O307" s="200" t="str">
        <f t="shared" si="85"/>
        <v>MUY BAJO</v>
      </c>
      <c r="P307" s="292">
        <f t="shared" si="86"/>
        <v>0</v>
      </c>
      <c r="Q307" s="292">
        <v>13</v>
      </c>
      <c r="R307" s="292">
        <f t="shared" si="80"/>
        <v>13</v>
      </c>
      <c r="S307" s="293">
        <f>+'[2]POAI 04 2025 AC'!AN283</f>
        <v>13</v>
      </c>
      <c r="T307" s="293"/>
      <c r="U307" s="293"/>
      <c r="V307" s="294">
        <f t="shared" si="73"/>
        <v>0</v>
      </c>
      <c r="W307" s="293">
        <v>0</v>
      </c>
      <c r="X307" s="297">
        <f t="shared" si="75"/>
        <v>0</v>
      </c>
      <c r="Y307" s="292">
        <f t="shared" si="89"/>
        <v>13</v>
      </c>
    </row>
    <row r="308" spans="1:25" ht="38.25" hidden="1">
      <c r="A308" s="225"/>
      <c r="B308" s="279" t="s">
        <v>236</v>
      </c>
      <c r="C308" s="212" t="s">
        <v>59</v>
      </c>
      <c r="D308" s="190" t="s">
        <v>240</v>
      </c>
      <c r="E308" s="198">
        <v>0</v>
      </c>
      <c r="F308" s="193">
        <f t="shared" si="79"/>
        <v>5</v>
      </c>
      <c r="G308" s="193">
        <v>5</v>
      </c>
      <c r="H308" s="198" t="s">
        <v>22</v>
      </c>
      <c r="I308" s="194">
        <f>+'[1]PIND 2025'!O285</f>
        <v>0</v>
      </c>
      <c r="J308" s="285">
        <f t="shared" si="82"/>
        <v>0</v>
      </c>
      <c r="K308" s="200" t="str">
        <f t="shared" si="70"/>
        <v>MUY BAJO</v>
      </c>
      <c r="L308" s="15">
        <f t="shared" si="91"/>
        <v>0.16923076923076924</v>
      </c>
      <c r="M308" s="200" t="str">
        <f t="shared" si="83"/>
        <v>MUY BAJO</v>
      </c>
      <c r="N308" s="15">
        <f t="shared" si="84"/>
        <v>0</v>
      </c>
      <c r="O308" s="200" t="str">
        <f t="shared" si="85"/>
        <v>MUY BAJO</v>
      </c>
      <c r="P308" s="292">
        <f t="shared" si="86"/>
        <v>11</v>
      </c>
      <c r="Q308" s="292">
        <v>65</v>
      </c>
      <c r="R308" s="292">
        <f t="shared" si="80"/>
        <v>54</v>
      </c>
      <c r="S308" s="293">
        <f>+'[2]POAI 04 2025 AC'!AN284</f>
        <v>65</v>
      </c>
      <c r="T308" s="293"/>
      <c r="U308" s="293">
        <v>11</v>
      </c>
      <c r="V308" s="294">
        <f t="shared" si="73"/>
        <v>0.16923076923076924</v>
      </c>
      <c r="W308" s="293">
        <v>11</v>
      </c>
      <c r="X308" s="297">
        <f t="shared" si="75"/>
        <v>0.16923076923076924</v>
      </c>
      <c r="Y308" s="292">
        <f t="shared" si="89"/>
        <v>54</v>
      </c>
    </row>
    <row r="309" spans="1:25" ht="38.25" hidden="1">
      <c r="A309" s="225"/>
      <c r="B309" s="279" t="s">
        <v>236</v>
      </c>
      <c r="C309" s="212" t="s">
        <v>59</v>
      </c>
      <c r="D309" s="190" t="s">
        <v>241</v>
      </c>
      <c r="E309" s="198">
        <v>3</v>
      </c>
      <c r="F309" s="193">
        <f t="shared" si="79"/>
        <v>3</v>
      </c>
      <c r="G309" s="193"/>
      <c r="H309" s="198" t="s">
        <v>22</v>
      </c>
      <c r="I309" s="194">
        <f>+'[1]PIND 2025'!O286</f>
        <v>0</v>
      </c>
      <c r="J309" s="285"/>
      <c r="K309" s="200" t="s">
        <v>23</v>
      </c>
      <c r="L309" s="15"/>
      <c r="M309" s="200" t="s">
        <v>23</v>
      </c>
      <c r="N309" s="15"/>
      <c r="O309" s="200" t="s">
        <v>23</v>
      </c>
      <c r="P309" s="292">
        <f t="shared" si="86"/>
        <v>0</v>
      </c>
      <c r="Q309" s="292">
        <v>0</v>
      </c>
      <c r="R309" s="292">
        <f t="shared" si="80"/>
        <v>0</v>
      </c>
      <c r="S309" s="293">
        <f>+'[2]POAI 04 2025 AC'!AN285</f>
        <v>0</v>
      </c>
      <c r="T309" s="293"/>
      <c r="U309" s="293"/>
      <c r="V309" s="294" t="e">
        <f t="shared" si="73"/>
        <v>#DIV/0!</v>
      </c>
      <c r="W309" s="293">
        <v>0</v>
      </c>
      <c r="X309" s="297" t="e">
        <f t="shared" si="75"/>
        <v>#DIV/0!</v>
      </c>
      <c r="Y309" s="292">
        <f t="shared" si="89"/>
        <v>0</v>
      </c>
    </row>
    <row r="310" spans="1:25" ht="51" hidden="1">
      <c r="A310" s="225"/>
      <c r="B310" s="279" t="s">
        <v>236</v>
      </c>
      <c r="C310" s="212" t="s">
        <v>59</v>
      </c>
      <c r="D310" s="190" t="s">
        <v>242</v>
      </c>
      <c r="E310" s="198">
        <v>165</v>
      </c>
      <c r="F310" s="193">
        <f t="shared" si="79"/>
        <v>181</v>
      </c>
      <c r="G310" s="193">
        <v>16</v>
      </c>
      <c r="H310" s="198" t="s">
        <v>22</v>
      </c>
      <c r="I310" s="194">
        <f>+'[1]PIND 2025'!O287</f>
        <v>5</v>
      </c>
      <c r="J310" s="285">
        <f t="shared" si="82"/>
        <v>0.3125</v>
      </c>
      <c r="K310" s="200" t="str">
        <f t="shared" si="70"/>
        <v>BAJO</v>
      </c>
      <c r="L310" s="15">
        <f t="shared" ref="L310:L320" si="92">+P310/Q310</f>
        <v>0.41248900615655232</v>
      </c>
      <c r="M310" s="200" t="str">
        <f t="shared" si="83"/>
        <v>MEDIO</v>
      </c>
      <c r="N310" s="15">
        <f t="shared" si="84"/>
        <v>0.1289028144239226</v>
      </c>
      <c r="O310" s="200" t="str">
        <f t="shared" si="85"/>
        <v>MUY BAJO</v>
      </c>
      <c r="P310" s="292">
        <f t="shared" si="86"/>
        <v>469</v>
      </c>
      <c r="Q310" s="292">
        <v>1137</v>
      </c>
      <c r="R310" s="292">
        <f t="shared" si="80"/>
        <v>668</v>
      </c>
      <c r="S310" s="293">
        <f>+'[2]POAI 04 2025 AC'!AN286</f>
        <v>754</v>
      </c>
      <c r="T310" s="293">
        <v>118</v>
      </c>
      <c r="U310" s="293">
        <v>351</v>
      </c>
      <c r="V310" s="294">
        <f t="shared" si="73"/>
        <v>0.62201591511936338</v>
      </c>
      <c r="W310" s="293">
        <v>469</v>
      </c>
      <c r="X310" s="297">
        <f t="shared" si="75"/>
        <v>0.62201591511936338</v>
      </c>
      <c r="Y310" s="292">
        <f t="shared" si="89"/>
        <v>285</v>
      </c>
    </row>
    <row r="311" spans="1:25" ht="51" hidden="1">
      <c r="A311" s="225"/>
      <c r="B311" s="279" t="s">
        <v>236</v>
      </c>
      <c r="C311" s="212" t="s">
        <v>61</v>
      </c>
      <c r="D311" s="190" t="s">
        <v>242</v>
      </c>
      <c r="E311" s="198">
        <v>3</v>
      </c>
      <c r="F311" s="193">
        <f t="shared" si="79"/>
        <v>4</v>
      </c>
      <c r="G311" s="193">
        <v>1</v>
      </c>
      <c r="H311" s="198" t="s">
        <v>22</v>
      </c>
      <c r="I311" s="194">
        <f>+'[1]PIND 2025'!O288</f>
        <v>0</v>
      </c>
      <c r="J311" s="285">
        <f t="shared" si="82"/>
        <v>0</v>
      </c>
      <c r="K311" s="200" t="str">
        <f t="shared" si="70"/>
        <v>MUY BAJO</v>
      </c>
      <c r="L311" s="15">
        <f t="shared" si="92"/>
        <v>0.53703703703703709</v>
      </c>
      <c r="M311" s="200" t="str">
        <f t="shared" si="83"/>
        <v>MEDIO</v>
      </c>
      <c r="N311" s="15">
        <f t="shared" si="84"/>
        <v>0</v>
      </c>
      <c r="O311" s="200" t="str">
        <f t="shared" si="85"/>
        <v>MUY BAJO</v>
      </c>
      <c r="P311" s="292">
        <f t="shared" si="86"/>
        <v>29</v>
      </c>
      <c r="Q311" s="292">
        <v>54</v>
      </c>
      <c r="R311" s="292">
        <f t="shared" si="80"/>
        <v>25</v>
      </c>
      <c r="S311" s="293">
        <f>+'[2]POAI 04 2025 AC'!AN287</f>
        <v>36</v>
      </c>
      <c r="T311" s="293">
        <v>17</v>
      </c>
      <c r="U311" s="293">
        <v>12</v>
      </c>
      <c r="V311" s="294">
        <f t="shared" si="73"/>
        <v>0.80555555555555558</v>
      </c>
      <c r="W311" s="293">
        <v>29</v>
      </c>
      <c r="X311" s="297">
        <f t="shared" si="75"/>
        <v>0.80555555555555558</v>
      </c>
      <c r="Y311" s="292">
        <f t="shared" si="89"/>
        <v>7</v>
      </c>
    </row>
    <row r="312" spans="1:25" ht="51" hidden="1">
      <c r="A312" s="225"/>
      <c r="B312" s="279" t="s">
        <v>236</v>
      </c>
      <c r="C312" s="212" t="s">
        <v>62</v>
      </c>
      <c r="D312" s="190" t="s">
        <v>242</v>
      </c>
      <c r="E312" s="198">
        <v>1</v>
      </c>
      <c r="F312" s="193">
        <f t="shared" si="79"/>
        <v>3</v>
      </c>
      <c r="G312" s="193">
        <v>2</v>
      </c>
      <c r="H312" s="198" t="s">
        <v>22</v>
      </c>
      <c r="I312" s="194">
        <f>+'[1]PIND 2025'!O289</f>
        <v>0</v>
      </c>
      <c r="J312" s="285">
        <f t="shared" si="82"/>
        <v>0</v>
      </c>
      <c r="K312" s="200" t="str">
        <f t="shared" si="70"/>
        <v>MUY BAJO</v>
      </c>
      <c r="L312" s="15">
        <f t="shared" si="92"/>
        <v>0.1111111111111111</v>
      </c>
      <c r="M312" s="200" t="str">
        <f t="shared" si="83"/>
        <v>MUY BAJO</v>
      </c>
      <c r="N312" s="15">
        <f t="shared" si="84"/>
        <v>0</v>
      </c>
      <c r="O312" s="200" t="str">
        <f t="shared" si="85"/>
        <v>MUY BAJO</v>
      </c>
      <c r="P312" s="292">
        <f t="shared" si="86"/>
        <v>12</v>
      </c>
      <c r="Q312" s="292">
        <v>108</v>
      </c>
      <c r="R312" s="292">
        <f t="shared" si="80"/>
        <v>96</v>
      </c>
      <c r="S312" s="293">
        <f>+'[2]POAI 04 2025 AC'!AN288</f>
        <v>12</v>
      </c>
      <c r="T312" s="293">
        <v>12</v>
      </c>
      <c r="U312" s="293"/>
      <c r="V312" s="294">
        <f t="shared" si="73"/>
        <v>1</v>
      </c>
      <c r="W312" s="293">
        <v>12</v>
      </c>
      <c r="X312" s="297">
        <f t="shared" si="75"/>
        <v>1</v>
      </c>
      <c r="Y312" s="292">
        <f t="shared" si="89"/>
        <v>0</v>
      </c>
    </row>
    <row r="313" spans="1:25" ht="51" hidden="1">
      <c r="A313" s="225"/>
      <c r="B313" s="279" t="s">
        <v>236</v>
      </c>
      <c r="C313" s="212" t="s">
        <v>63</v>
      </c>
      <c r="D313" s="190" t="s">
        <v>242</v>
      </c>
      <c r="E313" s="198">
        <v>4</v>
      </c>
      <c r="F313" s="193">
        <f t="shared" si="79"/>
        <v>7</v>
      </c>
      <c r="G313" s="193">
        <v>3</v>
      </c>
      <c r="H313" s="198" t="s">
        <v>22</v>
      </c>
      <c r="I313" s="194">
        <f>+'[1]PIND 2025'!O290</f>
        <v>0</v>
      </c>
      <c r="J313" s="285">
        <f t="shared" si="82"/>
        <v>0</v>
      </c>
      <c r="K313" s="200" t="str">
        <f t="shared" si="70"/>
        <v>MUY BAJO</v>
      </c>
      <c r="L313" s="15">
        <f t="shared" si="92"/>
        <v>0.35802469135802467</v>
      </c>
      <c r="M313" s="200" t="str">
        <f t="shared" si="83"/>
        <v>BAJO</v>
      </c>
      <c r="N313" s="15">
        <f t="shared" si="84"/>
        <v>0</v>
      </c>
      <c r="O313" s="200" t="str">
        <f t="shared" si="85"/>
        <v>MUY BAJO</v>
      </c>
      <c r="P313" s="292">
        <f t="shared" si="86"/>
        <v>58</v>
      </c>
      <c r="Q313" s="292">
        <v>162</v>
      </c>
      <c r="R313" s="292">
        <f t="shared" si="80"/>
        <v>104</v>
      </c>
      <c r="S313" s="293">
        <f>+'[2]POAI 04 2025 AC'!AN289</f>
        <v>65</v>
      </c>
      <c r="T313" s="293">
        <v>58</v>
      </c>
      <c r="U313" s="293"/>
      <c r="V313" s="294">
        <f t="shared" si="73"/>
        <v>0.89230769230769236</v>
      </c>
      <c r="W313" s="293">
        <v>58</v>
      </c>
      <c r="X313" s="297">
        <f t="shared" si="75"/>
        <v>0.89230769230769236</v>
      </c>
      <c r="Y313" s="292">
        <f t="shared" si="89"/>
        <v>7</v>
      </c>
    </row>
    <row r="314" spans="1:25" ht="38.25" hidden="1">
      <c r="A314" s="225"/>
      <c r="B314" s="279" t="s">
        <v>236</v>
      </c>
      <c r="C314" s="212" t="s">
        <v>20</v>
      </c>
      <c r="D314" s="190" t="s">
        <v>243</v>
      </c>
      <c r="E314" s="198">
        <v>4</v>
      </c>
      <c r="F314" s="193">
        <f t="shared" si="79"/>
        <v>8</v>
      </c>
      <c r="G314" s="193">
        <v>4</v>
      </c>
      <c r="H314" s="198" t="s">
        <v>72</v>
      </c>
      <c r="I314" s="194">
        <f>+'[1]PIND 2025'!O291</f>
        <v>3</v>
      </c>
      <c r="J314" s="285">
        <f t="shared" si="82"/>
        <v>0.75</v>
      </c>
      <c r="K314" s="200" t="str">
        <f t="shared" si="70"/>
        <v>ALTO</v>
      </c>
      <c r="L314" s="15">
        <f t="shared" si="92"/>
        <v>0.75</v>
      </c>
      <c r="M314" s="200" t="str">
        <f t="shared" si="83"/>
        <v>ALTO</v>
      </c>
      <c r="N314" s="15">
        <f t="shared" si="84"/>
        <v>0.5625</v>
      </c>
      <c r="O314" s="200" t="str">
        <f t="shared" si="85"/>
        <v>MEDIO</v>
      </c>
      <c r="P314" s="292">
        <f t="shared" si="86"/>
        <v>270</v>
      </c>
      <c r="Q314" s="292">
        <v>360</v>
      </c>
      <c r="R314" s="292">
        <f t="shared" si="80"/>
        <v>90</v>
      </c>
      <c r="S314" s="293">
        <f>+'[2]POAI 04 2025 AC'!AN290</f>
        <v>2387</v>
      </c>
      <c r="T314" s="293">
        <v>149</v>
      </c>
      <c r="U314" s="293">
        <v>121</v>
      </c>
      <c r="V314" s="294">
        <f t="shared" si="73"/>
        <v>0.11311269375785504</v>
      </c>
      <c r="W314" s="293">
        <v>270</v>
      </c>
      <c r="X314" s="297">
        <f t="shared" si="75"/>
        <v>0.11311269375785504</v>
      </c>
      <c r="Y314" s="292">
        <f t="shared" si="89"/>
        <v>2117</v>
      </c>
    </row>
    <row r="315" spans="1:25" ht="51" hidden="1">
      <c r="A315" s="225"/>
      <c r="B315" s="279" t="s">
        <v>244</v>
      </c>
      <c r="C315" s="212" t="s">
        <v>20</v>
      </c>
      <c r="D315" s="190" t="s">
        <v>245</v>
      </c>
      <c r="E315" s="198">
        <v>65</v>
      </c>
      <c r="F315" s="193">
        <f t="shared" si="79"/>
        <v>67</v>
      </c>
      <c r="G315" s="193">
        <v>2</v>
      </c>
      <c r="H315" s="198" t="s">
        <v>22</v>
      </c>
      <c r="I315" s="194">
        <f>+'[1]PIND 2025'!O292</f>
        <v>1</v>
      </c>
      <c r="J315" s="285">
        <f t="shared" si="82"/>
        <v>0.5</v>
      </c>
      <c r="K315" s="200" t="str">
        <f t="shared" si="70"/>
        <v>MEDIO</v>
      </c>
      <c r="L315" s="15">
        <f t="shared" si="92"/>
        <v>15.796747967479675</v>
      </c>
      <c r="M315" s="200" t="str">
        <f t="shared" si="83"/>
        <v>MUY ALTO</v>
      </c>
      <c r="N315" s="15">
        <f t="shared" si="84"/>
        <v>7.8983739837398375</v>
      </c>
      <c r="O315" s="200" t="str">
        <f t="shared" si="85"/>
        <v>MUY ALTO</v>
      </c>
      <c r="P315" s="292">
        <f t="shared" si="86"/>
        <v>1943</v>
      </c>
      <c r="Q315" s="292">
        <v>123</v>
      </c>
      <c r="R315" s="292">
        <f t="shared" si="80"/>
        <v>-1820</v>
      </c>
      <c r="S315" s="293">
        <v>8202</v>
      </c>
      <c r="T315" s="293">
        <v>1240</v>
      </c>
      <c r="U315" s="293">
        <v>703</v>
      </c>
      <c r="V315" s="294">
        <f t="shared" si="73"/>
        <v>0.23689344062423798</v>
      </c>
      <c r="W315" s="293">
        <v>1943</v>
      </c>
      <c r="X315" s="297">
        <f t="shared" si="75"/>
        <v>0.23689344062423798</v>
      </c>
      <c r="Y315" s="292">
        <f t="shared" si="89"/>
        <v>6259</v>
      </c>
    </row>
    <row r="316" spans="1:25" ht="76.5" hidden="1">
      <c r="A316" s="225"/>
      <c r="B316" s="279" t="s">
        <v>246</v>
      </c>
      <c r="C316" s="212" t="s">
        <v>20</v>
      </c>
      <c r="D316" s="190" t="s">
        <v>247</v>
      </c>
      <c r="E316" s="192">
        <v>10</v>
      </c>
      <c r="F316" s="193">
        <f t="shared" si="79"/>
        <v>22</v>
      </c>
      <c r="G316" s="193">
        <v>12</v>
      </c>
      <c r="H316" s="198" t="s">
        <v>22</v>
      </c>
      <c r="I316" s="194">
        <f>+'[1]PIND 2025'!O293</f>
        <v>0</v>
      </c>
      <c r="J316" s="285">
        <f t="shared" si="82"/>
        <v>0</v>
      </c>
      <c r="K316" s="200" t="str">
        <f t="shared" ref="K316:K381" si="93">IF(J316&lt;=20%,"MUY BAJO",IF(AND(J316&gt;20%,J316&lt;=40%),"BAJO",IF(AND(J316&gt;40%,J316&lt;=60%),"MEDIO",IF(AND(J316&gt;60%,J316&lt;=80%),"ALTO","MUY ALTO"))))</f>
        <v>MUY BAJO</v>
      </c>
      <c r="L316" s="15">
        <f t="shared" si="92"/>
        <v>0</v>
      </c>
      <c r="M316" s="200" t="str">
        <f t="shared" si="83"/>
        <v>MUY BAJO</v>
      </c>
      <c r="N316" s="15">
        <f t="shared" si="84"/>
        <v>0</v>
      </c>
      <c r="O316" s="200" t="str">
        <f t="shared" si="85"/>
        <v>MUY BAJO</v>
      </c>
      <c r="P316" s="292">
        <f t="shared" si="86"/>
        <v>0</v>
      </c>
      <c r="Q316" s="292">
        <v>24</v>
      </c>
      <c r="R316" s="292">
        <f t="shared" si="80"/>
        <v>24</v>
      </c>
      <c r="S316" s="293">
        <f>+'[2]POAI 04 2025 AC'!AN292</f>
        <v>24</v>
      </c>
      <c r="T316" s="293"/>
      <c r="U316" s="293"/>
      <c r="V316" s="294">
        <f t="shared" si="73"/>
        <v>0</v>
      </c>
      <c r="W316" s="293">
        <v>0</v>
      </c>
      <c r="X316" s="297">
        <f t="shared" si="75"/>
        <v>0</v>
      </c>
      <c r="Y316" s="292">
        <f t="shared" si="89"/>
        <v>24</v>
      </c>
    </row>
    <row r="317" spans="1:25" ht="38.25" hidden="1">
      <c r="A317" s="225"/>
      <c r="B317" s="279" t="s">
        <v>246</v>
      </c>
      <c r="C317" s="212" t="s">
        <v>59</v>
      </c>
      <c r="D317" s="190" t="s">
        <v>248</v>
      </c>
      <c r="E317" s="192">
        <v>198</v>
      </c>
      <c r="F317" s="193">
        <f t="shared" si="79"/>
        <v>249</v>
      </c>
      <c r="G317" s="193">
        <v>51</v>
      </c>
      <c r="H317" s="198" t="s">
        <v>22</v>
      </c>
      <c r="I317" s="194">
        <f>+'[1]PIND 2025'!O294</f>
        <v>20</v>
      </c>
      <c r="J317" s="285">
        <f t="shared" si="82"/>
        <v>0.39215686274509803</v>
      </c>
      <c r="K317" s="200" t="str">
        <f t="shared" si="93"/>
        <v>BAJO</v>
      </c>
      <c r="L317" s="15">
        <f t="shared" si="92"/>
        <v>0.22443890274314215</v>
      </c>
      <c r="M317" s="200" t="str">
        <f t="shared" si="83"/>
        <v>BAJO</v>
      </c>
      <c r="N317" s="15">
        <f t="shared" si="84"/>
        <v>8.8015255977702808E-2</v>
      </c>
      <c r="O317" s="200" t="str">
        <f t="shared" si="85"/>
        <v>MUY BAJO</v>
      </c>
      <c r="P317" s="292">
        <f t="shared" si="86"/>
        <v>45</v>
      </c>
      <c r="Q317" s="292">
        <v>200.5</v>
      </c>
      <c r="R317" s="292">
        <f t="shared" si="80"/>
        <v>155.5</v>
      </c>
      <c r="S317" s="293">
        <f>+'[2]POAI 04 2025 AC'!AN293</f>
        <v>82</v>
      </c>
      <c r="T317" s="293">
        <v>21</v>
      </c>
      <c r="U317" s="293">
        <v>24</v>
      </c>
      <c r="V317" s="294">
        <f t="shared" si="73"/>
        <v>0.54878048780487809</v>
      </c>
      <c r="W317" s="293">
        <v>45</v>
      </c>
      <c r="X317" s="297">
        <f t="shared" si="75"/>
        <v>0.54878048780487809</v>
      </c>
      <c r="Y317" s="292">
        <f t="shared" si="89"/>
        <v>37</v>
      </c>
    </row>
    <row r="318" spans="1:25" ht="38.25" hidden="1">
      <c r="A318" s="225"/>
      <c r="B318" s="279" t="s">
        <v>246</v>
      </c>
      <c r="C318" s="212" t="s">
        <v>61</v>
      </c>
      <c r="D318" s="190" t="s">
        <v>248</v>
      </c>
      <c r="E318" s="192">
        <v>13</v>
      </c>
      <c r="F318" s="193">
        <f t="shared" si="79"/>
        <v>18</v>
      </c>
      <c r="G318" s="193">
        <v>5</v>
      </c>
      <c r="H318" s="198" t="s">
        <v>22</v>
      </c>
      <c r="I318" s="194">
        <f>+'[1]PIND 2025'!O295</f>
        <v>3</v>
      </c>
      <c r="J318" s="285">
        <f t="shared" si="82"/>
        <v>0.6</v>
      </c>
      <c r="K318" s="200" t="str">
        <f t="shared" si="93"/>
        <v>MEDIO</v>
      </c>
      <c r="L318" s="15">
        <f t="shared" si="92"/>
        <v>0</v>
      </c>
      <c r="M318" s="200" t="str">
        <f t="shared" si="83"/>
        <v>MUY BAJO</v>
      </c>
      <c r="N318" s="15">
        <f t="shared" si="84"/>
        <v>0</v>
      </c>
      <c r="O318" s="200" t="str">
        <f t="shared" si="85"/>
        <v>MUY BAJO</v>
      </c>
      <c r="P318" s="292">
        <f t="shared" si="86"/>
        <v>0</v>
      </c>
      <c r="Q318" s="292">
        <v>33</v>
      </c>
      <c r="R318" s="292">
        <f t="shared" si="80"/>
        <v>33</v>
      </c>
      <c r="S318" s="293">
        <f>+'[2]POAI 04 2025 AC'!AN294</f>
        <v>3</v>
      </c>
      <c r="T318" s="293"/>
      <c r="U318" s="293">
        <v>0</v>
      </c>
      <c r="V318" s="294">
        <f t="shared" si="73"/>
        <v>0</v>
      </c>
      <c r="W318" s="293">
        <v>0</v>
      </c>
      <c r="X318" s="297">
        <f t="shared" si="75"/>
        <v>0</v>
      </c>
      <c r="Y318" s="292">
        <f t="shared" si="89"/>
        <v>3</v>
      </c>
    </row>
    <row r="319" spans="1:25" ht="38.25" hidden="1">
      <c r="A319" s="225"/>
      <c r="B319" s="279" t="s">
        <v>246</v>
      </c>
      <c r="C319" s="212" t="s">
        <v>62</v>
      </c>
      <c r="D319" s="190" t="s">
        <v>248</v>
      </c>
      <c r="E319" s="192">
        <v>14</v>
      </c>
      <c r="F319" s="193">
        <f t="shared" si="79"/>
        <v>19</v>
      </c>
      <c r="G319" s="193">
        <v>5</v>
      </c>
      <c r="H319" s="198" t="s">
        <v>22</v>
      </c>
      <c r="I319" s="194">
        <f>+'[1]PIND 2025'!O296</f>
        <v>3</v>
      </c>
      <c r="J319" s="285">
        <f t="shared" si="82"/>
        <v>0.6</v>
      </c>
      <c r="K319" s="200" t="str">
        <f t="shared" si="93"/>
        <v>MEDIO</v>
      </c>
      <c r="L319" s="15">
        <f t="shared" si="92"/>
        <v>0</v>
      </c>
      <c r="M319" s="200" t="str">
        <f t="shared" si="83"/>
        <v>MUY BAJO</v>
      </c>
      <c r="N319" s="15">
        <f t="shared" si="84"/>
        <v>0</v>
      </c>
      <c r="O319" s="200" t="str">
        <f t="shared" si="85"/>
        <v>MUY BAJO</v>
      </c>
      <c r="P319" s="292">
        <f t="shared" si="86"/>
        <v>0</v>
      </c>
      <c r="Q319" s="292">
        <v>33</v>
      </c>
      <c r="R319" s="292">
        <f t="shared" si="80"/>
        <v>33</v>
      </c>
      <c r="S319" s="293">
        <f>+'[2]POAI 04 2025 AC'!AN295</f>
        <v>3</v>
      </c>
      <c r="T319" s="293"/>
      <c r="U319" s="293">
        <v>0</v>
      </c>
      <c r="V319" s="294">
        <f t="shared" si="73"/>
        <v>0</v>
      </c>
      <c r="W319" s="293">
        <v>0</v>
      </c>
      <c r="X319" s="297">
        <f t="shared" si="75"/>
        <v>0</v>
      </c>
      <c r="Y319" s="292">
        <f t="shared" si="89"/>
        <v>3</v>
      </c>
    </row>
    <row r="320" spans="1:25" ht="38.25" hidden="1">
      <c r="A320" s="225"/>
      <c r="B320" s="279" t="s">
        <v>246</v>
      </c>
      <c r="C320" s="212" t="s">
        <v>63</v>
      </c>
      <c r="D320" s="190" t="s">
        <v>248</v>
      </c>
      <c r="E320" s="192">
        <v>15</v>
      </c>
      <c r="F320" s="193">
        <f t="shared" si="79"/>
        <v>22</v>
      </c>
      <c r="G320" s="193">
        <v>7</v>
      </c>
      <c r="H320" s="198" t="s">
        <v>22</v>
      </c>
      <c r="I320" s="194">
        <f>+'[1]PIND 2025'!O297</f>
        <v>3</v>
      </c>
      <c r="J320" s="285">
        <f t="shared" si="82"/>
        <v>0.42857142857142855</v>
      </c>
      <c r="K320" s="200" t="str">
        <f t="shared" si="93"/>
        <v>MEDIO</v>
      </c>
      <c r="L320" s="15">
        <f t="shared" si="92"/>
        <v>0</v>
      </c>
      <c r="M320" s="200" t="str">
        <f t="shared" si="83"/>
        <v>MUY BAJO</v>
      </c>
      <c r="N320" s="15">
        <f t="shared" si="84"/>
        <v>0</v>
      </c>
      <c r="O320" s="200" t="str">
        <f t="shared" si="85"/>
        <v>MUY BAJO</v>
      </c>
      <c r="P320" s="292">
        <f t="shared" si="86"/>
        <v>0</v>
      </c>
      <c r="Q320" s="292">
        <v>40</v>
      </c>
      <c r="R320" s="292">
        <f t="shared" si="80"/>
        <v>40</v>
      </c>
      <c r="S320" s="293">
        <f>+'[2]POAI 04 2025 AC'!AN296</f>
        <v>4</v>
      </c>
      <c r="T320" s="293">
        <v>0</v>
      </c>
      <c r="U320" s="293">
        <v>0</v>
      </c>
      <c r="V320" s="294">
        <f t="shared" si="73"/>
        <v>0</v>
      </c>
      <c r="W320" s="293">
        <v>0</v>
      </c>
      <c r="X320" s="297">
        <f t="shared" si="75"/>
        <v>0</v>
      </c>
      <c r="Y320" s="292">
        <f t="shared" si="89"/>
        <v>4</v>
      </c>
    </row>
    <row r="321" spans="1:25" ht="25.5">
      <c r="A321" s="225"/>
      <c r="B321" s="279" t="s">
        <v>249</v>
      </c>
      <c r="C321" s="212"/>
      <c r="D321" s="190"/>
      <c r="E321" s="192"/>
      <c r="F321" s="193"/>
      <c r="G321" s="193"/>
      <c r="H321" s="198"/>
      <c r="I321" s="193"/>
      <c r="J321" s="285">
        <f>AVERAGE(J299:J320)</f>
        <v>0.21029658530078699</v>
      </c>
      <c r="K321" s="200" t="str">
        <f t="shared" si="93"/>
        <v>BAJO</v>
      </c>
      <c r="L321" s="285">
        <f>AVERAGE(L299:L320)</f>
        <v>0.90340418512650544</v>
      </c>
      <c r="M321" s="200" t="str">
        <f t="shared" si="83"/>
        <v>MUY ALTO</v>
      </c>
      <c r="N321" s="285">
        <f>AVERAGE(N299:N320)</f>
        <v>0.42462525030422166</v>
      </c>
      <c r="O321" s="200" t="str">
        <f t="shared" si="85"/>
        <v>MEDIO</v>
      </c>
      <c r="P321" s="292">
        <f>SUM(P299:P320)</f>
        <v>2886</v>
      </c>
      <c r="Q321" s="292">
        <f t="shared" ref="Q321:S321" si="94">SUM(Q299:Q320)</f>
        <v>2639</v>
      </c>
      <c r="R321" s="292">
        <f t="shared" si="94"/>
        <v>-247</v>
      </c>
      <c r="S321" s="293">
        <f t="shared" si="94"/>
        <v>11941</v>
      </c>
      <c r="T321" s="293">
        <f>SUM(T299:T320)</f>
        <v>1633</v>
      </c>
      <c r="U321" s="293">
        <f>SUM(U299:U320)</f>
        <v>1253</v>
      </c>
      <c r="V321" s="294">
        <f t="shared" si="73"/>
        <v>0.24168830081232728</v>
      </c>
      <c r="W321" s="293">
        <v>2886</v>
      </c>
      <c r="X321" s="297">
        <f t="shared" si="75"/>
        <v>0.24168830081232728</v>
      </c>
      <c r="Y321" s="292">
        <f t="shared" si="89"/>
        <v>9055</v>
      </c>
    </row>
    <row r="322" spans="1:25" ht="51" hidden="1">
      <c r="A322" s="225"/>
      <c r="B322" s="279" t="s">
        <v>250</v>
      </c>
      <c r="C322" s="212" t="s">
        <v>59</v>
      </c>
      <c r="D322" s="190" t="s">
        <v>251</v>
      </c>
      <c r="E322" s="192">
        <v>119</v>
      </c>
      <c r="F322" s="193">
        <f t="shared" si="79"/>
        <v>129</v>
      </c>
      <c r="G322" s="193">
        <v>10</v>
      </c>
      <c r="H322" s="192" t="s">
        <v>22</v>
      </c>
      <c r="I322" s="194">
        <f>+'[1]PIND 2025'!O298</f>
        <v>30</v>
      </c>
      <c r="J322" s="285">
        <f t="shared" si="82"/>
        <v>3</v>
      </c>
      <c r="K322" s="200" t="str">
        <f t="shared" si="93"/>
        <v>MUY ALTO</v>
      </c>
      <c r="L322" s="15">
        <f>+P322/Q322</f>
        <v>0.91333333333333333</v>
      </c>
      <c r="M322" s="200" t="str">
        <f t="shared" si="83"/>
        <v>MUY ALTO</v>
      </c>
      <c r="N322" s="15">
        <f t="shared" si="84"/>
        <v>2.74</v>
      </c>
      <c r="O322" s="200" t="str">
        <f t="shared" si="85"/>
        <v>MUY ALTO</v>
      </c>
      <c r="P322" s="292">
        <f t="shared" si="86"/>
        <v>137</v>
      </c>
      <c r="Q322" s="292">
        <v>150</v>
      </c>
      <c r="R322" s="292">
        <f t="shared" si="80"/>
        <v>13</v>
      </c>
      <c r="S322" s="293">
        <f>+'[2]POAI 04 2025 AC'!AN297</f>
        <v>223</v>
      </c>
      <c r="T322" s="293">
        <v>62</v>
      </c>
      <c r="U322" s="293">
        <v>75</v>
      </c>
      <c r="V322" s="294">
        <f t="shared" si="73"/>
        <v>0.61434977578475336</v>
      </c>
      <c r="W322" s="293">
        <v>137</v>
      </c>
      <c r="X322" s="297">
        <f t="shared" si="75"/>
        <v>0.61434977578475336</v>
      </c>
      <c r="Y322" s="292">
        <f t="shared" si="89"/>
        <v>86</v>
      </c>
    </row>
    <row r="323" spans="1:25" ht="51" hidden="1">
      <c r="A323" s="225"/>
      <c r="B323" s="279" t="s">
        <v>250</v>
      </c>
      <c r="C323" s="212" t="s">
        <v>61</v>
      </c>
      <c r="D323" s="190" t="s">
        <v>251</v>
      </c>
      <c r="E323" s="192">
        <v>29</v>
      </c>
      <c r="F323" s="193">
        <f t="shared" si="79"/>
        <v>30</v>
      </c>
      <c r="G323" s="193">
        <v>1</v>
      </c>
      <c r="H323" s="192" t="s">
        <v>22</v>
      </c>
      <c r="I323" s="194">
        <f>+'[1]PIND 2025'!O299</f>
        <v>0</v>
      </c>
      <c r="J323" s="285">
        <f t="shared" si="82"/>
        <v>0</v>
      </c>
      <c r="K323" s="200" t="str">
        <f t="shared" si="93"/>
        <v>MUY BAJO</v>
      </c>
      <c r="L323" s="15">
        <f>+P323/Q323</f>
        <v>0.1</v>
      </c>
      <c r="M323" s="200" t="str">
        <f t="shared" si="83"/>
        <v>MUY BAJO</v>
      </c>
      <c r="N323" s="15">
        <f t="shared" si="84"/>
        <v>0</v>
      </c>
      <c r="O323" s="200" t="str">
        <f t="shared" si="85"/>
        <v>MUY BAJO</v>
      </c>
      <c r="P323" s="292">
        <f t="shared" si="86"/>
        <v>2</v>
      </c>
      <c r="Q323" s="292">
        <v>20</v>
      </c>
      <c r="R323" s="292">
        <f t="shared" si="80"/>
        <v>18</v>
      </c>
      <c r="S323" s="293">
        <f>+'[2]POAI 04 2025 AC'!AN298</f>
        <v>20</v>
      </c>
      <c r="T323" s="293">
        <v>1</v>
      </c>
      <c r="U323" s="293">
        <v>1</v>
      </c>
      <c r="V323" s="294">
        <f t="shared" si="73"/>
        <v>0.1</v>
      </c>
      <c r="W323" s="293">
        <v>2</v>
      </c>
      <c r="X323" s="297">
        <f t="shared" si="75"/>
        <v>0.1</v>
      </c>
      <c r="Y323" s="292">
        <f t="shared" si="89"/>
        <v>18</v>
      </c>
    </row>
    <row r="324" spans="1:25" ht="51" hidden="1">
      <c r="A324" s="225"/>
      <c r="B324" s="279" t="s">
        <v>250</v>
      </c>
      <c r="C324" s="212" t="s">
        <v>62</v>
      </c>
      <c r="D324" s="190" t="s">
        <v>251</v>
      </c>
      <c r="E324" s="192">
        <v>5</v>
      </c>
      <c r="F324" s="193">
        <f t="shared" si="79"/>
        <v>6</v>
      </c>
      <c r="G324" s="193">
        <v>1</v>
      </c>
      <c r="H324" s="192" t="s">
        <v>22</v>
      </c>
      <c r="I324" s="194">
        <f>+'[1]PIND 2025'!O300</f>
        <v>0</v>
      </c>
      <c r="J324" s="285">
        <f t="shared" si="82"/>
        <v>0</v>
      </c>
      <c r="K324" s="200" t="str">
        <f t="shared" si="93"/>
        <v>MUY BAJO</v>
      </c>
      <c r="L324" s="15">
        <f>+P324/Q324</f>
        <v>0.04</v>
      </c>
      <c r="M324" s="200" t="str">
        <f t="shared" si="83"/>
        <v>MUY BAJO</v>
      </c>
      <c r="N324" s="15">
        <f t="shared" si="84"/>
        <v>0</v>
      </c>
      <c r="O324" s="200" t="str">
        <f t="shared" si="85"/>
        <v>MUY BAJO</v>
      </c>
      <c r="P324" s="292">
        <f t="shared" si="86"/>
        <v>1</v>
      </c>
      <c r="Q324" s="292">
        <v>25</v>
      </c>
      <c r="R324" s="292">
        <f t="shared" si="80"/>
        <v>24</v>
      </c>
      <c r="S324" s="293">
        <f>+'[2]POAI 04 2025 AC'!AN299</f>
        <v>20</v>
      </c>
      <c r="T324" s="293"/>
      <c r="U324" s="293">
        <v>1</v>
      </c>
      <c r="V324" s="294">
        <f t="shared" si="73"/>
        <v>0.05</v>
      </c>
      <c r="W324" s="293">
        <v>1</v>
      </c>
      <c r="X324" s="297">
        <f t="shared" si="75"/>
        <v>0.05</v>
      </c>
      <c r="Y324" s="292">
        <f t="shared" si="89"/>
        <v>19</v>
      </c>
    </row>
    <row r="325" spans="1:25" ht="51" hidden="1">
      <c r="A325" s="225"/>
      <c r="B325" s="279" t="s">
        <v>250</v>
      </c>
      <c r="C325" s="212" t="s">
        <v>63</v>
      </c>
      <c r="D325" s="190" t="s">
        <v>251</v>
      </c>
      <c r="E325" s="192">
        <v>12</v>
      </c>
      <c r="F325" s="193">
        <f t="shared" si="79"/>
        <v>14</v>
      </c>
      <c r="G325" s="193">
        <v>2</v>
      </c>
      <c r="H325" s="192" t="s">
        <v>22</v>
      </c>
      <c r="I325" s="194">
        <f>+'[1]PIND 2025'!O301</f>
        <v>7</v>
      </c>
      <c r="J325" s="285">
        <f t="shared" si="82"/>
        <v>3.5</v>
      </c>
      <c r="K325" s="200" t="str">
        <f t="shared" si="93"/>
        <v>MUY ALTO</v>
      </c>
      <c r="L325" s="15">
        <f>+P325/Q325</f>
        <v>0.08</v>
      </c>
      <c r="M325" s="200" t="str">
        <f t="shared" si="83"/>
        <v>MUY BAJO</v>
      </c>
      <c r="N325" s="15">
        <f t="shared" si="84"/>
        <v>0.28000000000000003</v>
      </c>
      <c r="O325" s="200" t="str">
        <f t="shared" si="85"/>
        <v>BAJO</v>
      </c>
      <c r="P325" s="292">
        <f t="shared" si="86"/>
        <v>4</v>
      </c>
      <c r="Q325" s="292">
        <v>50</v>
      </c>
      <c r="R325" s="292">
        <f t="shared" si="80"/>
        <v>46</v>
      </c>
      <c r="S325" s="293">
        <f>+'[2]POAI 04 2025 AC'!AN300</f>
        <v>10</v>
      </c>
      <c r="T325" s="293">
        <v>3</v>
      </c>
      <c r="U325" s="293">
        <v>1</v>
      </c>
      <c r="V325" s="294">
        <f t="shared" ref="V325:V388" si="95">+P325/S325</f>
        <v>0.4</v>
      </c>
      <c r="W325" s="293">
        <v>4</v>
      </c>
      <c r="X325" s="297">
        <f t="shared" si="75"/>
        <v>0.4</v>
      </c>
      <c r="Y325" s="292">
        <f t="shared" si="89"/>
        <v>6</v>
      </c>
    </row>
    <row r="326" spans="1:25" ht="51" hidden="1">
      <c r="A326" s="225"/>
      <c r="B326" s="279" t="s">
        <v>250</v>
      </c>
      <c r="C326" s="212" t="s">
        <v>59</v>
      </c>
      <c r="D326" s="190" t="s">
        <v>252</v>
      </c>
      <c r="E326" s="192">
        <v>0</v>
      </c>
      <c r="F326" s="193">
        <f t="shared" si="79"/>
        <v>2</v>
      </c>
      <c r="G326" s="193">
        <v>2</v>
      </c>
      <c r="H326" s="192" t="s">
        <v>22</v>
      </c>
      <c r="I326" s="194">
        <f>+'[1]PIND 2025'!O302</f>
        <v>2</v>
      </c>
      <c r="J326" s="285">
        <f t="shared" si="82"/>
        <v>1</v>
      </c>
      <c r="K326" s="200" t="str">
        <f t="shared" si="93"/>
        <v>MUY ALTO</v>
      </c>
      <c r="L326" s="15">
        <f>+P326/Q326</f>
        <v>0.33333333333333331</v>
      </c>
      <c r="M326" s="200" t="str">
        <f t="shared" si="83"/>
        <v>BAJO</v>
      </c>
      <c r="N326" s="15">
        <f t="shared" si="84"/>
        <v>0.33333333333333331</v>
      </c>
      <c r="O326" s="200" t="str">
        <f t="shared" si="85"/>
        <v>BAJO</v>
      </c>
      <c r="P326" s="292">
        <f t="shared" si="86"/>
        <v>10</v>
      </c>
      <c r="Q326" s="292">
        <v>30</v>
      </c>
      <c r="R326" s="292">
        <f t="shared" si="80"/>
        <v>20</v>
      </c>
      <c r="S326" s="293">
        <f>+'[2]POAI 04 2025 AC'!AN301</f>
        <v>30</v>
      </c>
      <c r="T326" s="293">
        <v>10</v>
      </c>
      <c r="U326" s="293"/>
      <c r="V326" s="294">
        <f t="shared" si="95"/>
        <v>0.33333333333333331</v>
      </c>
      <c r="W326" s="293">
        <v>10</v>
      </c>
      <c r="X326" s="297">
        <f t="shared" si="75"/>
        <v>0.33333333333333331</v>
      </c>
      <c r="Y326" s="292">
        <f t="shared" si="89"/>
        <v>20</v>
      </c>
    </row>
    <row r="327" spans="1:25" ht="51" hidden="1">
      <c r="A327" s="225"/>
      <c r="B327" s="279" t="s">
        <v>250</v>
      </c>
      <c r="C327" s="212" t="s">
        <v>61</v>
      </c>
      <c r="D327" s="190" t="s">
        <v>252</v>
      </c>
      <c r="E327" s="192">
        <v>0</v>
      </c>
      <c r="F327" s="193">
        <f t="shared" si="79"/>
        <v>0</v>
      </c>
      <c r="G327" s="193"/>
      <c r="H327" s="192" t="s">
        <v>22</v>
      </c>
      <c r="I327" s="194">
        <f>+'[1]PIND 2025'!O303</f>
        <v>0</v>
      </c>
      <c r="J327" s="285"/>
      <c r="K327" s="200" t="s">
        <v>23</v>
      </c>
      <c r="L327" s="15"/>
      <c r="M327" s="200" t="s">
        <v>23</v>
      </c>
      <c r="N327" s="15"/>
      <c r="O327" s="200" t="s">
        <v>23</v>
      </c>
      <c r="P327" s="292">
        <f t="shared" si="86"/>
        <v>0</v>
      </c>
      <c r="Q327" s="292">
        <v>0</v>
      </c>
      <c r="R327" s="292">
        <f t="shared" si="80"/>
        <v>0</v>
      </c>
      <c r="S327" s="293">
        <f>+'[2]POAI 04 2025 AC'!AN302</f>
        <v>0</v>
      </c>
      <c r="T327" s="293"/>
      <c r="U327" s="293"/>
      <c r="V327" s="294" t="e">
        <f t="shared" si="95"/>
        <v>#DIV/0!</v>
      </c>
      <c r="W327" s="293">
        <v>0</v>
      </c>
      <c r="X327" s="297" t="e">
        <f t="shared" ref="X327:X390" si="96">+W327/S327</f>
        <v>#DIV/0!</v>
      </c>
      <c r="Y327" s="292">
        <f t="shared" si="89"/>
        <v>0</v>
      </c>
    </row>
    <row r="328" spans="1:25" ht="51" hidden="1">
      <c r="A328" s="225"/>
      <c r="B328" s="279" t="s">
        <v>250</v>
      </c>
      <c r="C328" s="212" t="s">
        <v>62</v>
      </c>
      <c r="D328" s="190" t="s">
        <v>252</v>
      </c>
      <c r="E328" s="192">
        <v>0</v>
      </c>
      <c r="F328" s="193">
        <f t="shared" si="79"/>
        <v>0</v>
      </c>
      <c r="G328" s="193"/>
      <c r="H328" s="192" t="s">
        <v>22</v>
      </c>
      <c r="I328" s="194">
        <f>+'[1]PIND 2025'!O304</f>
        <v>0</v>
      </c>
      <c r="J328" s="285"/>
      <c r="K328" s="200" t="s">
        <v>23</v>
      </c>
      <c r="L328" s="15"/>
      <c r="M328" s="200" t="s">
        <v>23</v>
      </c>
      <c r="N328" s="15"/>
      <c r="O328" s="200" t="s">
        <v>23</v>
      </c>
      <c r="P328" s="292">
        <f t="shared" si="86"/>
        <v>0</v>
      </c>
      <c r="Q328" s="292">
        <v>0</v>
      </c>
      <c r="R328" s="292">
        <f t="shared" si="80"/>
        <v>0</v>
      </c>
      <c r="S328" s="293">
        <f>+'[2]POAI 04 2025 AC'!AN303</f>
        <v>0</v>
      </c>
      <c r="T328" s="293"/>
      <c r="U328" s="293"/>
      <c r="V328" s="294" t="e">
        <f t="shared" si="95"/>
        <v>#DIV/0!</v>
      </c>
      <c r="W328" s="293">
        <v>0</v>
      </c>
      <c r="X328" s="297" t="e">
        <f t="shared" si="96"/>
        <v>#DIV/0!</v>
      </c>
      <c r="Y328" s="292">
        <f t="shared" si="89"/>
        <v>0</v>
      </c>
    </row>
    <row r="329" spans="1:25" ht="51" hidden="1">
      <c r="A329" s="225"/>
      <c r="B329" s="279" t="s">
        <v>250</v>
      </c>
      <c r="C329" s="212" t="s">
        <v>63</v>
      </c>
      <c r="D329" s="190" t="s">
        <v>252</v>
      </c>
      <c r="E329" s="192">
        <v>0</v>
      </c>
      <c r="F329" s="193">
        <f t="shared" si="79"/>
        <v>1</v>
      </c>
      <c r="G329" s="193">
        <v>1</v>
      </c>
      <c r="H329" s="192" t="s">
        <v>22</v>
      </c>
      <c r="I329" s="194">
        <f>+'[1]PIND 2025'!O305</f>
        <v>1</v>
      </c>
      <c r="J329" s="285">
        <f t="shared" si="82"/>
        <v>1</v>
      </c>
      <c r="K329" s="200" t="str">
        <f t="shared" si="93"/>
        <v>MUY ALTO</v>
      </c>
      <c r="L329" s="15">
        <f t="shared" ref="L329:L340" si="97">+P329/Q329</f>
        <v>0.1875</v>
      </c>
      <c r="M329" s="200" t="str">
        <f t="shared" si="83"/>
        <v>MUY BAJO</v>
      </c>
      <c r="N329" s="15">
        <f t="shared" si="84"/>
        <v>0.1875</v>
      </c>
      <c r="O329" s="200" t="str">
        <f t="shared" si="85"/>
        <v>MUY BAJO</v>
      </c>
      <c r="P329" s="292">
        <f t="shared" si="86"/>
        <v>3</v>
      </c>
      <c r="Q329" s="292">
        <v>16</v>
      </c>
      <c r="R329" s="292">
        <f t="shared" si="80"/>
        <v>13</v>
      </c>
      <c r="S329" s="293">
        <f>+'[2]POAI 04 2025 AC'!AN304</f>
        <v>10</v>
      </c>
      <c r="T329" s="293">
        <v>3</v>
      </c>
      <c r="U329" s="293"/>
      <c r="V329" s="294">
        <f t="shared" si="95"/>
        <v>0.3</v>
      </c>
      <c r="W329" s="293">
        <v>3</v>
      </c>
      <c r="X329" s="297">
        <f t="shared" si="96"/>
        <v>0.3</v>
      </c>
      <c r="Y329" s="292">
        <f t="shared" si="89"/>
        <v>7</v>
      </c>
    </row>
    <row r="330" spans="1:25" ht="38.25" hidden="1">
      <c r="A330" s="225"/>
      <c r="B330" s="279" t="s">
        <v>250</v>
      </c>
      <c r="C330" s="212" t="s">
        <v>59</v>
      </c>
      <c r="D330" s="190" t="s">
        <v>253</v>
      </c>
      <c r="E330" s="192">
        <v>0</v>
      </c>
      <c r="F330" s="193">
        <f t="shared" si="79"/>
        <v>50</v>
      </c>
      <c r="G330" s="193">
        <v>50</v>
      </c>
      <c r="H330" s="192" t="s">
        <v>22</v>
      </c>
      <c r="I330" s="194">
        <f>+'[1]PIND 2025'!O306</f>
        <v>18</v>
      </c>
      <c r="J330" s="285">
        <f t="shared" si="82"/>
        <v>0.36</v>
      </c>
      <c r="K330" s="200" t="str">
        <f t="shared" si="93"/>
        <v>BAJO</v>
      </c>
      <c r="L330" s="15">
        <f t="shared" si="97"/>
        <v>0.3</v>
      </c>
      <c r="M330" s="200" t="str">
        <f t="shared" si="83"/>
        <v>BAJO</v>
      </c>
      <c r="N330" s="15">
        <f t="shared" si="84"/>
        <v>0.108</v>
      </c>
      <c r="O330" s="200" t="str">
        <f t="shared" si="85"/>
        <v>MUY BAJO</v>
      </c>
      <c r="P330" s="292">
        <f t="shared" si="86"/>
        <v>75</v>
      </c>
      <c r="Q330" s="292">
        <v>250</v>
      </c>
      <c r="R330" s="292">
        <f t="shared" si="80"/>
        <v>175</v>
      </c>
      <c r="S330" s="293">
        <v>123</v>
      </c>
      <c r="T330" s="293">
        <v>61</v>
      </c>
      <c r="U330" s="293">
        <v>14</v>
      </c>
      <c r="V330" s="294">
        <f t="shared" si="95"/>
        <v>0.6097560975609756</v>
      </c>
      <c r="W330" s="293">
        <v>75</v>
      </c>
      <c r="X330" s="297">
        <f t="shared" si="96"/>
        <v>0.6097560975609756</v>
      </c>
      <c r="Y330" s="292">
        <f t="shared" si="89"/>
        <v>48</v>
      </c>
    </row>
    <row r="331" spans="1:25" ht="38.25" hidden="1">
      <c r="A331" s="225"/>
      <c r="B331" s="279" t="s">
        <v>250</v>
      </c>
      <c r="C331" s="212" t="s">
        <v>61</v>
      </c>
      <c r="D331" s="190" t="s">
        <v>253</v>
      </c>
      <c r="E331" s="192">
        <v>0</v>
      </c>
      <c r="F331" s="193">
        <f t="shared" si="79"/>
        <v>1</v>
      </c>
      <c r="G331" s="193">
        <v>1</v>
      </c>
      <c r="H331" s="192" t="s">
        <v>22</v>
      </c>
      <c r="I331" s="194">
        <f>+'[1]PIND 2025'!O307</f>
        <v>0</v>
      </c>
      <c r="J331" s="285">
        <f t="shared" si="82"/>
        <v>0</v>
      </c>
      <c r="K331" s="200" t="str">
        <f t="shared" si="93"/>
        <v>MUY BAJO</v>
      </c>
      <c r="L331" s="15">
        <f t="shared" si="97"/>
        <v>0</v>
      </c>
      <c r="M331" s="200" t="str">
        <f t="shared" si="83"/>
        <v>MUY BAJO</v>
      </c>
      <c r="N331" s="15">
        <f t="shared" si="84"/>
        <v>0</v>
      </c>
      <c r="O331" s="200" t="str">
        <f t="shared" si="85"/>
        <v>MUY BAJO</v>
      </c>
      <c r="P331" s="292">
        <f t="shared" si="86"/>
        <v>0</v>
      </c>
      <c r="Q331" s="292">
        <v>5</v>
      </c>
      <c r="R331" s="292">
        <f t="shared" si="80"/>
        <v>5</v>
      </c>
      <c r="S331" s="293">
        <f>+'[2]POAI 04 2025 AC'!AN306</f>
        <v>5</v>
      </c>
      <c r="T331" s="293"/>
      <c r="U331" s="293"/>
      <c r="V331" s="294">
        <f t="shared" si="95"/>
        <v>0</v>
      </c>
      <c r="W331" s="293">
        <v>0</v>
      </c>
      <c r="X331" s="297">
        <f t="shared" si="96"/>
        <v>0</v>
      </c>
      <c r="Y331" s="292">
        <f t="shared" si="89"/>
        <v>5</v>
      </c>
    </row>
    <row r="332" spans="1:25" ht="38.25" hidden="1">
      <c r="A332" s="225"/>
      <c r="B332" s="279" t="s">
        <v>250</v>
      </c>
      <c r="C332" s="212" t="s">
        <v>62</v>
      </c>
      <c r="D332" s="190" t="s">
        <v>253</v>
      </c>
      <c r="E332" s="192">
        <v>0</v>
      </c>
      <c r="F332" s="193">
        <f t="shared" si="79"/>
        <v>1</v>
      </c>
      <c r="G332" s="193">
        <v>1</v>
      </c>
      <c r="H332" s="192" t="s">
        <v>22</v>
      </c>
      <c r="I332" s="194">
        <f>+'[1]PIND 2025'!O308</f>
        <v>0</v>
      </c>
      <c r="J332" s="285">
        <f t="shared" si="82"/>
        <v>0</v>
      </c>
      <c r="K332" s="200" t="str">
        <f t="shared" si="93"/>
        <v>MUY BAJO</v>
      </c>
      <c r="L332" s="15">
        <f t="shared" si="97"/>
        <v>0</v>
      </c>
      <c r="M332" s="200" t="str">
        <f t="shared" si="83"/>
        <v>MUY BAJO</v>
      </c>
      <c r="N332" s="15">
        <f t="shared" si="84"/>
        <v>0</v>
      </c>
      <c r="O332" s="200" t="str">
        <f t="shared" si="85"/>
        <v>MUY BAJO</v>
      </c>
      <c r="P332" s="292">
        <f t="shared" si="86"/>
        <v>0</v>
      </c>
      <c r="Q332" s="292">
        <v>5</v>
      </c>
      <c r="R332" s="292">
        <f t="shared" si="80"/>
        <v>5</v>
      </c>
      <c r="S332" s="293">
        <f>+'[2]POAI 04 2025 AC'!AN307</f>
        <v>5</v>
      </c>
      <c r="T332" s="293"/>
      <c r="U332" s="293"/>
      <c r="V332" s="294">
        <f t="shared" si="95"/>
        <v>0</v>
      </c>
      <c r="W332" s="293">
        <v>0</v>
      </c>
      <c r="X332" s="297">
        <f t="shared" si="96"/>
        <v>0</v>
      </c>
      <c r="Y332" s="292">
        <f t="shared" si="89"/>
        <v>5</v>
      </c>
    </row>
    <row r="333" spans="1:25" ht="38.25" hidden="1">
      <c r="A333" s="225"/>
      <c r="B333" s="279" t="s">
        <v>250</v>
      </c>
      <c r="C333" s="212" t="s">
        <v>63</v>
      </c>
      <c r="D333" s="190" t="s">
        <v>253</v>
      </c>
      <c r="E333" s="192">
        <v>0</v>
      </c>
      <c r="F333" s="193">
        <f t="shared" si="79"/>
        <v>10</v>
      </c>
      <c r="G333" s="193">
        <v>10</v>
      </c>
      <c r="H333" s="192" t="s">
        <v>22</v>
      </c>
      <c r="I333" s="194">
        <f>+'[1]PIND 2025'!O309</f>
        <v>3</v>
      </c>
      <c r="J333" s="285">
        <f t="shared" si="82"/>
        <v>0.3</v>
      </c>
      <c r="K333" s="200" t="str">
        <f t="shared" si="93"/>
        <v>BAJO</v>
      </c>
      <c r="L333" s="15">
        <f t="shared" si="97"/>
        <v>0</v>
      </c>
      <c r="M333" s="200" t="str">
        <f t="shared" si="83"/>
        <v>MUY BAJO</v>
      </c>
      <c r="N333" s="15">
        <f t="shared" si="84"/>
        <v>0</v>
      </c>
      <c r="O333" s="200" t="str">
        <f t="shared" si="85"/>
        <v>MUY BAJO</v>
      </c>
      <c r="P333" s="292">
        <f t="shared" si="86"/>
        <v>0</v>
      </c>
      <c r="Q333" s="292">
        <v>50</v>
      </c>
      <c r="R333" s="292">
        <f t="shared" si="80"/>
        <v>50</v>
      </c>
      <c r="S333" s="293">
        <f>+'[2]POAI 04 2025 AC'!AN308</f>
        <v>10</v>
      </c>
      <c r="T333" s="293"/>
      <c r="U333" s="293"/>
      <c r="V333" s="294">
        <f t="shared" si="95"/>
        <v>0</v>
      </c>
      <c r="W333" s="293">
        <v>0</v>
      </c>
      <c r="X333" s="297">
        <f t="shared" si="96"/>
        <v>0</v>
      </c>
      <c r="Y333" s="292">
        <f t="shared" si="89"/>
        <v>10</v>
      </c>
    </row>
    <row r="334" spans="1:25" ht="38.25" hidden="1">
      <c r="A334" s="225"/>
      <c r="B334" s="279" t="s">
        <v>250</v>
      </c>
      <c r="C334" s="212" t="s">
        <v>59</v>
      </c>
      <c r="D334" s="190" t="s">
        <v>254</v>
      </c>
      <c r="E334" s="192">
        <v>304</v>
      </c>
      <c r="F334" s="193">
        <f t="shared" si="79"/>
        <v>344</v>
      </c>
      <c r="G334" s="193">
        <v>40</v>
      </c>
      <c r="H334" s="192" t="s">
        <v>22</v>
      </c>
      <c r="I334" s="194">
        <f>+'[1]PIND 2025'!O310</f>
        <v>22</v>
      </c>
      <c r="J334" s="285">
        <f t="shared" si="82"/>
        <v>0.55000000000000004</v>
      </c>
      <c r="K334" s="200" t="str">
        <f t="shared" si="93"/>
        <v>MEDIO</v>
      </c>
      <c r="L334" s="15">
        <f t="shared" si="97"/>
        <v>0.26666666666666666</v>
      </c>
      <c r="M334" s="200" t="str">
        <f t="shared" si="83"/>
        <v>BAJO</v>
      </c>
      <c r="N334" s="15">
        <f t="shared" si="84"/>
        <v>0.14666666666666667</v>
      </c>
      <c r="O334" s="200" t="str">
        <f t="shared" si="85"/>
        <v>MUY BAJO</v>
      </c>
      <c r="P334" s="292">
        <f t="shared" si="86"/>
        <v>32</v>
      </c>
      <c r="Q334" s="292">
        <v>120</v>
      </c>
      <c r="R334" s="292">
        <f t="shared" si="80"/>
        <v>88</v>
      </c>
      <c r="S334" s="293">
        <v>131</v>
      </c>
      <c r="T334" s="293">
        <v>28</v>
      </c>
      <c r="U334" s="293">
        <v>4</v>
      </c>
      <c r="V334" s="294">
        <f t="shared" si="95"/>
        <v>0.24427480916030533</v>
      </c>
      <c r="W334" s="293">
        <v>32</v>
      </c>
      <c r="X334" s="297">
        <f t="shared" si="96"/>
        <v>0.24427480916030533</v>
      </c>
      <c r="Y334" s="292">
        <f t="shared" si="89"/>
        <v>99</v>
      </c>
    </row>
    <row r="335" spans="1:25" ht="38.25" hidden="1">
      <c r="A335" s="225"/>
      <c r="B335" s="279" t="s">
        <v>250</v>
      </c>
      <c r="C335" s="212" t="s">
        <v>61</v>
      </c>
      <c r="D335" s="190" t="s">
        <v>254</v>
      </c>
      <c r="E335" s="192">
        <v>11</v>
      </c>
      <c r="F335" s="193">
        <f t="shared" si="79"/>
        <v>16</v>
      </c>
      <c r="G335" s="193">
        <v>5</v>
      </c>
      <c r="H335" s="192" t="s">
        <v>22</v>
      </c>
      <c r="I335" s="194">
        <f>+'[1]PIND 2025'!O311</f>
        <v>0</v>
      </c>
      <c r="J335" s="285">
        <f t="shared" si="82"/>
        <v>0</v>
      </c>
      <c r="K335" s="200" t="str">
        <f t="shared" si="93"/>
        <v>MUY BAJO</v>
      </c>
      <c r="L335" s="15">
        <f t="shared" si="97"/>
        <v>0</v>
      </c>
      <c r="M335" s="200" t="str">
        <f t="shared" si="83"/>
        <v>MUY BAJO</v>
      </c>
      <c r="N335" s="15">
        <f t="shared" si="84"/>
        <v>0</v>
      </c>
      <c r="O335" s="200" t="str">
        <f t="shared" si="85"/>
        <v>MUY BAJO</v>
      </c>
      <c r="P335" s="292">
        <f t="shared" si="86"/>
        <v>0</v>
      </c>
      <c r="Q335" s="292">
        <v>15</v>
      </c>
      <c r="R335" s="292">
        <f t="shared" si="80"/>
        <v>15</v>
      </c>
      <c r="S335" s="293">
        <f>+'[2]POAI 04 2025 AC'!AN310</f>
        <v>15</v>
      </c>
      <c r="T335" s="293">
        <v>0</v>
      </c>
      <c r="U335" s="293"/>
      <c r="V335" s="294">
        <f t="shared" si="95"/>
        <v>0</v>
      </c>
      <c r="W335" s="293">
        <v>0</v>
      </c>
      <c r="X335" s="297">
        <f t="shared" si="96"/>
        <v>0</v>
      </c>
      <c r="Y335" s="292">
        <f t="shared" si="89"/>
        <v>15</v>
      </c>
    </row>
    <row r="336" spans="1:25" ht="38.25" hidden="1">
      <c r="A336" s="225"/>
      <c r="B336" s="279" t="s">
        <v>250</v>
      </c>
      <c r="C336" s="212" t="s">
        <v>62</v>
      </c>
      <c r="D336" s="190" t="s">
        <v>254</v>
      </c>
      <c r="E336" s="192">
        <v>5</v>
      </c>
      <c r="F336" s="193">
        <f t="shared" si="79"/>
        <v>10</v>
      </c>
      <c r="G336" s="193">
        <v>5</v>
      </c>
      <c r="H336" s="192" t="s">
        <v>22</v>
      </c>
      <c r="I336" s="194">
        <f>+'[1]PIND 2025'!O312</f>
        <v>0</v>
      </c>
      <c r="J336" s="285">
        <f t="shared" si="82"/>
        <v>0</v>
      </c>
      <c r="K336" s="200" t="str">
        <f t="shared" si="93"/>
        <v>MUY BAJO</v>
      </c>
      <c r="L336" s="15">
        <f t="shared" si="97"/>
        <v>0.2</v>
      </c>
      <c r="M336" s="200" t="str">
        <f t="shared" si="83"/>
        <v>MUY BAJO</v>
      </c>
      <c r="N336" s="15">
        <f t="shared" si="84"/>
        <v>0</v>
      </c>
      <c r="O336" s="200" t="str">
        <f t="shared" si="85"/>
        <v>MUY BAJO</v>
      </c>
      <c r="P336" s="292">
        <f t="shared" si="86"/>
        <v>3</v>
      </c>
      <c r="Q336" s="292">
        <v>15</v>
      </c>
      <c r="R336" s="292">
        <f t="shared" si="80"/>
        <v>12</v>
      </c>
      <c r="S336" s="293">
        <f>+'[2]POAI 04 2025 AC'!AN311</f>
        <v>15</v>
      </c>
      <c r="T336" s="293">
        <v>3</v>
      </c>
      <c r="U336" s="293"/>
      <c r="V336" s="294">
        <f t="shared" si="95"/>
        <v>0.2</v>
      </c>
      <c r="W336" s="293">
        <v>3</v>
      </c>
      <c r="X336" s="297">
        <f t="shared" si="96"/>
        <v>0.2</v>
      </c>
      <c r="Y336" s="292">
        <f t="shared" si="89"/>
        <v>12</v>
      </c>
    </row>
    <row r="337" spans="1:25" ht="38.25" hidden="1">
      <c r="A337" s="225"/>
      <c r="B337" s="279" t="s">
        <v>250</v>
      </c>
      <c r="C337" s="212" t="s">
        <v>63</v>
      </c>
      <c r="D337" s="190" t="s">
        <v>254</v>
      </c>
      <c r="E337" s="192">
        <v>17</v>
      </c>
      <c r="F337" s="193">
        <f t="shared" si="79"/>
        <v>27</v>
      </c>
      <c r="G337" s="193">
        <v>10</v>
      </c>
      <c r="H337" s="192" t="s">
        <v>22</v>
      </c>
      <c r="I337" s="194">
        <f>+'[1]PIND 2025'!O313</f>
        <v>7</v>
      </c>
      <c r="J337" s="285">
        <f t="shared" si="82"/>
        <v>0.7</v>
      </c>
      <c r="K337" s="200" t="str">
        <f t="shared" si="93"/>
        <v>ALTO</v>
      </c>
      <c r="L337" s="15">
        <f t="shared" si="97"/>
        <v>0.23333333333333334</v>
      </c>
      <c r="M337" s="200" t="str">
        <f t="shared" si="83"/>
        <v>BAJO</v>
      </c>
      <c r="N337" s="15">
        <f t="shared" si="84"/>
        <v>0.16333333333333333</v>
      </c>
      <c r="O337" s="200" t="str">
        <f t="shared" si="85"/>
        <v>MUY BAJO</v>
      </c>
      <c r="P337" s="292">
        <f t="shared" si="86"/>
        <v>7</v>
      </c>
      <c r="Q337" s="292">
        <v>30</v>
      </c>
      <c r="R337" s="292">
        <f t="shared" si="80"/>
        <v>23</v>
      </c>
      <c r="S337" s="293">
        <f>+'[2]POAI 04 2025 AC'!AN312</f>
        <v>10</v>
      </c>
      <c r="T337" s="293">
        <v>3</v>
      </c>
      <c r="U337" s="293">
        <v>4</v>
      </c>
      <c r="V337" s="294">
        <f t="shared" si="95"/>
        <v>0.7</v>
      </c>
      <c r="W337" s="293">
        <v>7</v>
      </c>
      <c r="X337" s="297">
        <f t="shared" si="96"/>
        <v>0.7</v>
      </c>
      <c r="Y337" s="292">
        <f t="shared" si="89"/>
        <v>3</v>
      </c>
    </row>
    <row r="338" spans="1:25" ht="25.5" hidden="1">
      <c r="A338" s="225"/>
      <c r="B338" s="279" t="s">
        <v>250</v>
      </c>
      <c r="C338" s="212" t="s">
        <v>20</v>
      </c>
      <c r="D338" s="190" t="s">
        <v>255</v>
      </c>
      <c r="E338" s="192">
        <v>10</v>
      </c>
      <c r="F338" s="193">
        <f t="shared" si="79"/>
        <v>16</v>
      </c>
      <c r="G338" s="193">
        <v>6</v>
      </c>
      <c r="H338" s="192" t="s">
        <v>22</v>
      </c>
      <c r="I338" s="194">
        <f>+'[1]PIND 2025'!O314</f>
        <v>3</v>
      </c>
      <c r="J338" s="285">
        <f t="shared" si="82"/>
        <v>0.5</v>
      </c>
      <c r="K338" s="200" t="str">
        <f t="shared" si="93"/>
        <v>MEDIO</v>
      </c>
      <c r="L338" s="15">
        <f t="shared" si="97"/>
        <v>0.6428571428571429</v>
      </c>
      <c r="M338" s="200" t="str">
        <f t="shared" si="83"/>
        <v>ALTO</v>
      </c>
      <c r="N338" s="15">
        <f t="shared" si="84"/>
        <v>0.32142857142857145</v>
      </c>
      <c r="O338" s="200" t="str">
        <f t="shared" si="85"/>
        <v>BAJO</v>
      </c>
      <c r="P338" s="292">
        <f t="shared" si="86"/>
        <v>90</v>
      </c>
      <c r="Q338" s="292">
        <v>140</v>
      </c>
      <c r="R338" s="292">
        <f t="shared" si="80"/>
        <v>50</v>
      </c>
      <c r="S338" s="293">
        <f>+'[2]POAI 04 2025 AC'!AN313</f>
        <v>100</v>
      </c>
      <c r="T338" s="293">
        <v>74</v>
      </c>
      <c r="U338" s="293">
        <v>16</v>
      </c>
      <c r="V338" s="294">
        <f t="shared" si="95"/>
        <v>0.9</v>
      </c>
      <c r="W338" s="293">
        <v>90</v>
      </c>
      <c r="X338" s="297">
        <f t="shared" si="96"/>
        <v>0.9</v>
      </c>
      <c r="Y338" s="292">
        <f t="shared" si="89"/>
        <v>10</v>
      </c>
    </row>
    <row r="339" spans="1:25" ht="63.75" hidden="1">
      <c r="A339" s="225"/>
      <c r="B339" s="279" t="s">
        <v>250</v>
      </c>
      <c r="C339" s="212" t="s">
        <v>20</v>
      </c>
      <c r="D339" s="190" t="s">
        <v>256</v>
      </c>
      <c r="E339" s="192">
        <v>26</v>
      </c>
      <c r="F339" s="193">
        <f t="shared" si="79"/>
        <v>41</v>
      </c>
      <c r="G339" s="193">
        <v>15</v>
      </c>
      <c r="H339" s="192" t="s">
        <v>72</v>
      </c>
      <c r="I339" s="194">
        <f>+'[1]PIND 2025'!O315</f>
        <v>13</v>
      </c>
      <c r="J339" s="285">
        <f t="shared" si="82"/>
        <v>0.8666666666666667</v>
      </c>
      <c r="K339" s="200" t="str">
        <f t="shared" si="93"/>
        <v>MUY ALTO</v>
      </c>
      <c r="L339" s="15">
        <f t="shared" si="97"/>
        <v>0.18888888888888888</v>
      </c>
      <c r="M339" s="200" t="str">
        <f t="shared" si="83"/>
        <v>MUY BAJO</v>
      </c>
      <c r="N339" s="15">
        <f t="shared" si="84"/>
        <v>0.16370370370370371</v>
      </c>
      <c r="O339" s="200" t="str">
        <f t="shared" si="85"/>
        <v>MUY BAJO</v>
      </c>
      <c r="P339" s="292">
        <f t="shared" si="86"/>
        <v>17</v>
      </c>
      <c r="Q339" s="292">
        <v>90</v>
      </c>
      <c r="R339" s="292">
        <f t="shared" si="80"/>
        <v>73</v>
      </c>
      <c r="S339" s="293">
        <f>+'[2]POAI 04 2025 AC'!AN314</f>
        <v>51</v>
      </c>
      <c r="T339" s="293">
        <v>6</v>
      </c>
      <c r="U339" s="293">
        <v>11</v>
      </c>
      <c r="V339" s="294">
        <f t="shared" si="95"/>
        <v>0.33333333333333331</v>
      </c>
      <c r="W339" s="293">
        <v>17</v>
      </c>
      <c r="X339" s="297">
        <f t="shared" si="96"/>
        <v>0.33333333333333331</v>
      </c>
      <c r="Y339" s="292">
        <f t="shared" si="89"/>
        <v>34</v>
      </c>
    </row>
    <row r="340" spans="1:25" ht="38.25" hidden="1">
      <c r="A340" s="225"/>
      <c r="B340" s="279" t="s">
        <v>250</v>
      </c>
      <c r="C340" s="212" t="s">
        <v>59</v>
      </c>
      <c r="D340" s="190" t="s">
        <v>257</v>
      </c>
      <c r="E340" s="192">
        <v>3</v>
      </c>
      <c r="F340" s="193">
        <f t="shared" si="79"/>
        <v>4</v>
      </c>
      <c r="G340" s="193">
        <v>1</v>
      </c>
      <c r="H340" s="192" t="s">
        <v>22</v>
      </c>
      <c r="I340" s="194">
        <f>+'[1]PIND 2025'!O316</f>
        <v>0</v>
      </c>
      <c r="J340" s="285">
        <f t="shared" si="82"/>
        <v>0</v>
      </c>
      <c r="K340" s="200" t="str">
        <f t="shared" si="93"/>
        <v>MUY BAJO</v>
      </c>
      <c r="L340" s="15">
        <f t="shared" si="97"/>
        <v>0</v>
      </c>
      <c r="M340" s="200" t="str">
        <f t="shared" si="83"/>
        <v>MUY BAJO</v>
      </c>
      <c r="N340" s="15">
        <f t="shared" si="84"/>
        <v>0</v>
      </c>
      <c r="O340" s="200" t="str">
        <f t="shared" si="85"/>
        <v>MUY BAJO</v>
      </c>
      <c r="P340" s="292">
        <f t="shared" si="86"/>
        <v>0</v>
      </c>
      <c r="Q340" s="292">
        <v>25</v>
      </c>
      <c r="R340" s="292">
        <f t="shared" si="80"/>
        <v>25</v>
      </c>
      <c r="S340" s="293">
        <f>+'[2]POAI 04 2025 AC'!AN315</f>
        <v>20</v>
      </c>
      <c r="T340" s="293"/>
      <c r="U340" s="293"/>
      <c r="V340" s="294">
        <f t="shared" si="95"/>
        <v>0</v>
      </c>
      <c r="W340" s="293">
        <v>0</v>
      </c>
      <c r="X340" s="297">
        <f t="shared" si="96"/>
        <v>0</v>
      </c>
      <c r="Y340" s="292">
        <f t="shared" si="89"/>
        <v>20</v>
      </c>
    </row>
    <row r="341" spans="1:25" ht="38.25" hidden="1">
      <c r="A341" s="225"/>
      <c r="B341" s="279" t="s">
        <v>250</v>
      </c>
      <c r="C341" s="212" t="s">
        <v>61</v>
      </c>
      <c r="D341" s="190" t="s">
        <v>257</v>
      </c>
      <c r="E341" s="192">
        <v>0</v>
      </c>
      <c r="F341" s="193">
        <f t="shared" si="79"/>
        <v>0</v>
      </c>
      <c r="G341" s="193"/>
      <c r="H341" s="192" t="s">
        <v>22</v>
      </c>
      <c r="I341" s="194">
        <f>+'[1]PIND 2025'!O317</f>
        <v>0</v>
      </c>
      <c r="J341" s="285"/>
      <c r="K341" s="200" t="s">
        <v>23</v>
      </c>
      <c r="L341" s="15"/>
      <c r="M341" s="200" t="s">
        <v>23</v>
      </c>
      <c r="N341" s="15"/>
      <c r="O341" s="200" t="s">
        <v>23</v>
      </c>
      <c r="P341" s="292">
        <f t="shared" si="86"/>
        <v>0</v>
      </c>
      <c r="Q341" s="292">
        <v>0</v>
      </c>
      <c r="R341" s="292">
        <f t="shared" si="80"/>
        <v>0</v>
      </c>
      <c r="S341" s="293">
        <f>+'[2]POAI 04 2025 AC'!AN316</f>
        <v>0</v>
      </c>
      <c r="T341" s="293"/>
      <c r="U341" s="293"/>
      <c r="V341" s="294" t="e">
        <f t="shared" si="95"/>
        <v>#DIV/0!</v>
      </c>
      <c r="W341" s="293">
        <v>0</v>
      </c>
      <c r="X341" s="297" t="e">
        <f t="shared" si="96"/>
        <v>#DIV/0!</v>
      </c>
      <c r="Y341" s="292">
        <f t="shared" si="89"/>
        <v>0</v>
      </c>
    </row>
    <row r="342" spans="1:25" ht="38.25" hidden="1">
      <c r="A342" s="225"/>
      <c r="B342" s="279" t="s">
        <v>250</v>
      </c>
      <c r="C342" s="212" t="s">
        <v>62</v>
      </c>
      <c r="D342" s="190" t="s">
        <v>257</v>
      </c>
      <c r="E342" s="192">
        <v>1</v>
      </c>
      <c r="F342" s="193">
        <f t="shared" ref="F342:F408" si="98">+E342+G342</f>
        <v>1</v>
      </c>
      <c r="G342" s="193"/>
      <c r="H342" s="192" t="s">
        <v>22</v>
      </c>
      <c r="I342" s="194">
        <f>+'[1]PIND 2025'!O318</f>
        <v>0</v>
      </c>
      <c r="J342" s="285"/>
      <c r="K342" s="200" t="s">
        <v>23</v>
      </c>
      <c r="L342" s="15"/>
      <c r="M342" s="200" t="s">
        <v>23</v>
      </c>
      <c r="N342" s="15"/>
      <c r="O342" s="200" t="s">
        <v>23</v>
      </c>
      <c r="P342" s="292">
        <f t="shared" si="86"/>
        <v>0</v>
      </c>
      <c r="Q342" s="292">
        <v>0</v>
      </c>
      <c r="R342" s="292">
        <f t="shared" si="80"/>
        <v>0</v>
      </c>
      <c r="S342" s="293">
        <f>+'[2]POAI 04 2025 AC'!AN317</f>
        <v>0</v>
      </c>
      <c r="T342" s="293"/>
      <c r="U342" s="293"/>
      <c r="V342" s="294" t="e">
        <f t="shared" si="95"/>
        <v>#DIV/0!</v>
      </c>
      <c r="W342" s="293">
        <v>0</v>
      </c>
      <c r="X342" s="297" t="e">
        <f t="shared" si="96"/>
        <v>#DIV/0!</v>
      </c>
      <c r="Y342" s="292">
        <f t="shared" si="89"/>
        <v>0</v>
      </c>
    </row>
    <row r="343" spans="1:25" ht="38.25" hidden="1">
      <c r="A343" s="225"/>
      <c r="B343" s="279" t="s">
        <v>250</v>
      </c>
      <c r="C343" s="212" t="s">
        <v>63</v>
      </c>
      <c r="D343" s="190" t="s">
        <v>257</v>
      </c>
      <c r="E343" s="192">
        <v>0</v>
      </c>
      <c r="F343" s="193">
        <f t="shared" si="98"/>
        <v>0</v>
      </c>
      <c r="G343" s="193"/>
      <c r="H343" s="192" t="s">
        <v>22</v>
      </c>
      <c r="I343" s="194">
        <f>+'[1]PIND 2025'!O319</f>
        <v>0</v>
      </c>
      <c r="J343" s="285"/>
      <c r="K343" s="200" t="s">
        <v>23</v>
      </c>
      <c r="L343" s="15"/>
      <c r="M343" s="200" t="s">
        <v>23</v>
      </c>
      <c r="N343" s="15"/>
      <c r="O343" s="200" t="s">
        <v>23</v>
      </c>
      <c r="P343" s="292">
        <f t="shared" si="86"/>
        <v>0</v>
      </c>
      <c r="Q343" s="292">
        <v>0</v>
      </c>
      <c r="R343" s="292">
        <f t="shared" si="80"/>
        <v>0</v>
      </c>
      <c r="S343" s="293">
        <f>+'[2]POAI 04 2025 AC'!AN318</f>
        <v>0</v>
      </c>
      <c r="T343" s="293"/>
      <c r="U343" s="293"/>
      <c r="V343" s="294" t="e">
        <f t="shared" si="95"/>
        <v>#DIV/0!</v>
      </c>
      <c r="W343" s="293">
        <v>0</v>
      </c>
      <c r="X343" s="297" t="e">
        <f t="shared" si="96"/>
        <v>#DIV/0!</v>
      </c>
      <c r="Y343" s="292">
        <f t="shared" si="89"/>
        <v>0</v>
      </c>
    </row>
    <row r="344" spans="1:25" ht="51" hidden="1">
      <c r="A344" s="225"/>
      <c r="B344" s="279" t="s">
        <v>250</v>
      </c>
      <c r="C344" s="212" t="s">
        <v>59</v>
      </c>
      <c r="D344" s="190" t="s">
        <v>258</v>
      </c>
      <c r="E344" s="192">
        <v>150</v>
      </c>
      <c r="F344" s="193">
        <f t="shared" si="98"/>
        <v>164</v>
      </c>
      <c r="G344" s="193">
        <v>14</v>
      </c>
      <c r="H344" s="192" t="s">
        <v>22</v>
      </c>
      <c r="I344" s="194">
        <f>+'[1]PIND 2025'!O320</f>
        <v>13</v>
      </c>
      <c r="J344" s="285">
        <f t="shared" si="82"/>
        <v>0.9285714285714286</v>
      </c>
      <c r="K344" s="200" t="str">
        <f t="shared" si="93"/>
        <v>MUY ALTO</v>
      </c>
      <c r="L344" s="15">
        <f t="shared" ref="L344:L354" si="99">+P344/Q344</f>
        <v>0.67567567567567566</v>
      </c>
      <c r="M344" s="200" t="str">
        <f t="shared" si="83"/>
        <v>ALTO</v>
      </c>
      <c r="N344" s="15">
        <f t="shared" si="84"/>
        <v>0.62741312741312738</v>
      </c>
      <c r="O344" s="200" t="str">
        <f t="shared" si="85"/>
        <v>ALTO</v>
      </c>
      <c r="P344" s="292">
        <f t="shared" si="86"/>
        <v>35</v>
      </c>
      <c r="Q344" s="292">
        <v>51.8</v>
      </c>
      <c r="R344" s="292">
        <f t="shared" ref="R344:R410" si="100">+Q344-P344</f>
        <v>16.799999999999997</v>
      </c>
      <c r="S344" s="293">
        <f>+'[2]POAI 04 2025 AC'!AN319</f>
        <v>58</v>
      </c>
      <c r="T344" s="293">
        <v>31</v>
      </c>
      <c r="U344" s="293">
        <v>4</v>
      </c>
      <c r="V344" s="294">
        <f t="shared" si="95"/>
        <v>0.60344827586206895</v>
      </c>
      <c r="W344" s="293">
        <v>35</v>
      </c>
      <c r="X344" s="297">
        <f t="shared" si="96"/>
        <v>0.60344827586206895</v>
      </c>
      <c r="Y344" s="292">
        <f t="shared" si="89"/>
        <v>23</v>
      </c>
    </row>
    <row r="345" spans="1:25" ht="51" hidden="1">
      <c r="A345" s="225"/>
      <c r="B345" s="279" t="s">
        <v>250</v>
      </c>
      <c r="C345" s="212" t="s">
        <v>61</v>
      </c>
      <c r="D345" s="190" t="s">
        <v>258</v>
      </c>
      <c r="E345" s="192">
        <v>0</v>
      </c>
      <c r="F345" s="193">
        <f t="shared" si="98"/>
        <v>1</v>
      </c>
      <c r="G345" s="193">
        <v>1</v>
      </c>
      <c r="H345" s="192" t="s">
        <v>22</v>
      </c>
      <c r="I345" s="194">
        <f>+'[1]PIND 2025'!O321</f>
        <v>1</v>
      </c>
      <c r="J345" s="285">
        <f t="shared" si="82"/>
        <v>1</v>
      </c>
      <c r="K345" s="200" t="str">
        <f t="shared" si="93"/>
        <v>MUY ALTO</v>
      </c>
      <c r="L345" s="15">
        <f t="shared" si="99"/>
        <v>1.0810810810810809</v>
      </c>
      <c r="M345" s="200" t="str">
        <f t="shared" si="83"/>
        <v>MUY ALTO</v>
      </c>
      <c r="N345" s="15">
        <f t="shared" si="84"/>
        <v>1.0810810810810809</v>
      </c>
      <c r="O345" s="200" t="str">
        <f t="shared" si="85"/>
        <v>MUY ALTO</v>
      </c>
      <c r="P345" s="292">
        <f t="shared" si="86"/>
        <v>4</v>
      </c>
      <c r="Q345" s="292">
        <v>3.7</v>
      </c>
      <c r="R345" s="292">
        <f t="shared" si="100"/>
        <v>-0.29999999999999982</v>
      </c>
      <c r="S345" s="293">
        <f>+'[2]POAI 04 2025 AC'!AN320</f>
        <v>4</v>
      </c>
      <c r="T345" s="293">
        <v>4</v>
      </c>
      <c r="U345" s="293"/>
      <c r="V345" s="294">
        <f t="shared" si="95"/>
        <v>1</v>
      </c>
      <c r="W345" s="293">
        <v>4</v>
      </c>
      <c r="X345" s="297">
        <f t="shared" si="96"/>
        <v>1</v>
      </c>
      <c r="Y345" s="292">
        <f t="shared" si="89"/>
        <v>0</v>
      </c>
    </row>
    <row r="346" spans="1:25" ht="51" hidden="1">
      <c r="A346" s="225"/>
      <c r="B346" s="279" t="s">
        <v>250</v>
      </c>
      <c r="C346" s="212" t="s">
        <v>62</v>
      </c>
      <c r="D346" s="190" t="s">
        <v>258</v>
      </c>
      <c r="E346" s="192">
        <v>0</v>
      </c>
      <c r="F346" s="193">
        <f t="shared" si="98"/>
        <v>1</v>
      </c>
      <c r="G346" s="193">
        <v>1</v>
      </c>
      <c r="H346" s="192" t="s">
        <v>22</v>
      </c>
      <c r="I346" s="194">
        <f>+'[1]PIND 2025'!O322</f>
        <v>0</v>
      </c>
      <c r="J346" s="285">
        <f t="shared" si="82"/>
        <v>0</v>
      </c>
      <c r="K346" s="200" t="str">
        <f t="shared" si="93"/>
        <v>MUY BAJO</v>
      </c>
      <c r="L346" s="15">
        <f t="shared" si="99"/>
        <v>0</v>
      </c>
      <c r="M346" s="200" t="str">
        <f t="shared" si="83"/>
        <v>MUY BAJO</v>
      </c>
      <c r="N346" s="15">
        <f t="shared" si="84"/>
        <v>0</v>
      </c>
      <c r="O346" s="200" t="str">
        <f t="shared" si="85"/>
        <v>MUY BAJO</v>
      </c>
      <c r="P346" s="292">
        <f t="shared" si="86"/>
        <v>0</v>
      </c>
      <c r="Q346" s="292">
        <v>3.7</v>
      </c>
      <c r="R346" s="292">
        <f t="shared" si="100"/>
        <v>3.7</v>
      </c>
      <c r="S346" s="293">
        <f>+'[2]POAI 04 2025 AC'!AN321</f>
        <v>4</v>
      </c>
      <c r="T346" s="293"/>
      <c r="U346" s="293"/>
      <c r="V346" s="294">
        <f t="shared" si="95"/>
        <v>0</v>
      </c>
      <c r="W346" s="293">
        <v>0</v>
      </c>
      <c r="X346" s="297">
        <f t="shared" si="96"/>
        <v>0</v>
      </c>
      <c r="Y346" s="292">
        <f t="shared" si="89"/>
        <v>4</v>
      </c>
    </row>
    <row r="347" spans="1:25" ht="51" hidden="1">
      <c r="A347" s="225"/>
      <c r="B347" s="279" t="s">
        <v>250</v>
      </c>
      <c r="C347" s="212" t="s">
        <v>63</v>
      </c>
      <c r="D347" s="190" t="s">
        <v>258</v>
      </c>
      <c r="E347" s="192">
        <v>0</v>
      </c>
      <c r="F347" s="193">
        <f t="shared" si="98"/>
        <v>2</v>
      </c>
      <c r="G347" s="193">
        <v>2</v>
      </c>
      <c r="H347" s="192" t="s">
        <v>22</v>
      </c>
      <c r="I347" s="194">
        <f>+'[1]PIND 2025'!O323</f>
        <v>1</v>
      </c>
      <c r="J347" s="285">
        <f t="shared" si="82"/>
        <v>0.5</v>
      </c>
      <c r="K347" s="200" t="str">
        <f t="shared" si="93"/>
        <v>MEDIO</v>
      </c>
      <c r="L347" s="15">
        <f t="shared" si="99"/>
        <v>0.54054054054054046</v>
      </c>
      <c r="M347" s="200" t="str">
        <f t="shared" si="83"/>
        <v>MEDIO</v>
      </c>
      <c r="N347" s="15">
        <f t="shared" si="84"/>
        <v>0.27027027027027023</v>
      </c>
      <c r="O347" s="200" t="str">
        <f t="shared" si="85"/>
        <v>BAJO</v>
      </c>
      <c r="P347" s="292">
        <f t="shared" si="86"/>
        <v>4</v>
      </c>
      <c r="Q347" s="292">
        <v>7.4</v>
      </c>
      <c r="R347" s="292">
        <f t="shared" si="100"/>
        <v>3.4000000000000004</v>
      </c>
      <c r="S347" s="293">
        <f>+'[2]POAI 04 2025 AC'!AN322</f>
        <v>7</v>
      </c>
      <c r="T347" s="293">
        <v>4</v>
      </c>
      <c r="U347" s="293"/>
      <c r="V347" s="294">
        <f t="shared" si="95"/>
        <v>0.5714285714285714</v>
      </c>
      <c r="W347" s="293">
        <v>4</v>
      </c>
      <c r="X347" s="297">
        <f t="shared" si="96"/>
        <v>0.5714285714285714</v>
      </c>
      <c r="Y347" s="292">
        <f t="shared" si="89"/>
        <v>3</v>
      </c>
    </row>
    <row r="348" spans="1:25" s="159" customFormat="1" ht="38.25" hidden="1">
      <c r="A348" s="233"/>
      <c r="B348" s="283" t="s">
        <v>250</v>
      </c>
      <c r="C348" s="234" t="s">
        <v>59</v>
      </c>
      <c r="D348" s="235" t="s">
        <v>259</v>
      </c>
      <c r="E348" s="240">
        <v>12</v>
      </c>
      <c r="F348" s="237">
        <f t="shared" si="98"/>
        <v>22</v>
      </c>
      <c r="G348" s="237">
        <v>10</v>
      </c>
      <c r="H348" s="240" t="s">
        <v>22</v>
      </c>
      <c r="I348" s="238">
        <f>+'[1]PIND 2025'!O324</f>
        <v>2</v>
      </c>
      <c r="J348" s="290">
        <f t="shared" ref="J348:J412" si="101">+I348/G348</f>
        <v>0.2</v>
      </c>
      <c r="K348" s="239" t="str">
        <f t="shared" si="93"/>
        <v>MUY BAJO</v>
      </c>
      <c r="L348" s="15">
        <f t="shared" si="99"/>
        <v>0.64444444444444449</v>
      </c>
      <c r="M348" s="200" t="str">
        <f t="shared" ref="M348:M412" si="102">IF(L348&lt;=20%,"MUY BAJO",IF(AND(L348&gt;20%,L348&lt;=40%),"BAJO",IF(AND(L348&gt;40%,L348&lt;=60%),"MEDIO",IF(AND(L348&gt;60%,L348&lt;=80%),"ALTO","MUY ALTO"))))</f>
        <v>ALTO</v>
      </c>
      <c r="N348" s="15">
        <f t="shared" ref="N348:N412" si="103">+J348*L348</f>
        <v>0.12888888888888891</v>
      </c>
      <c r="O348" s="200" t="str">
        <f t="shared" ref="O348:O412" si="104">IF(N348&lt;=20%,"MUY BAJO",IF(AND(N348&gt;20%,N348&lt;=40%),"BAJO",IF(AND(N348&gt;40%,N348&lt;=60%),"MEDIO",IF(AND(N348&gt;60%,N348&lt;=80%),"ALTO","MUY ALTO"))))</f>
        <v>MUY BAJO</v>
      </c>
      <c r="P348" s="309">
        <f t="shared" ref="P348:P411" si="105">+U348+T348</f>
        <v>29</v>
      </c>
      <c r="Q348" s="292">
        <v>45</v>
      </c>
      <c r="R348" s="292">
        <f t="shared" si="100"/>
        <v>16</v>
      </c>
      <c r="S348" s="310">
        <f>+'[2]POAI 04 2025 AC'!AN323</f>
        <v>45</v>
      </c>
      <c r="T348" s="310">
        <v>18</v>
      </c>
      <c r="U348" s="310">
        <v>11</v>
      </c>
      <c r="V348" s="311">
        <f t="shared" si="95"/>
        <v>0.64444444444444449</v>
      </c>
      <c r="W348" s="310">
        <v>29</v>
      </c>
      <c r="X348" s="312">
        <f t="shared" si="96"/>
        <v>0.64444444444444449</v>
      </c>
      <c r="Y348" s="309">
        <f t="shared" si="89"/>
        <v>16</v>
      </c>
    </row>
    <row r="349" spans="1:25" ht="38.25" hidden="1">
      <c r="A349" s="225"/>
      <c r="B349" s="279" t="s">
        <v>250</v>
      </c>
      <c r="C349" s="212" t="s">
        <v>61</v>
      </c>
      <c r="D349" s="190" t="s">
        <v>259</v>
      </c>
      <c r="E349" s="192">
        <v>0</v>
      </c>
      <c r="F349" s="193">
        <f t="shared" si="98"/>
        <v>2</v>
      </c>
      <c r="G349" s="193">
        <v>2</v>
      </c>
      <c r="H349" s="192" t="s">
        <v>22</v>
      </c>
      <c r="I349" s="194">
        <f>+'[1]PIND 2025'!O325</f>
        <v>1</v>
      </c>
      <c r="J349" s="285">
        <f t="shared" si="101"/>
        <v>0.5</v>
      </c>
      <c r="K349" s="200" t="str">
        <f t="shared" si="93"/>
        <v>MEDIO</v>
      </c>
      <c r="L349" s="15">
        <f t="shared" si="99"/>
        <v>0</v>
      </c>
      <c r="M349" s="200" t="str">
        <f t="shared" si="102"/>
        <v>MUY BAJO</v>
      </c>
      <c r="N349" s="15">
        <f t="shared" si="103"/>
        <v>0</v>
      </c>
      <c r="O349" s="200" t="str">
        <f t="shared" si="104"/>
        <v>MUY BAJO</v>
      </c>
      <c r="P349" s="292">
        <f t="shared" si="105"/>
        <v>0</v>
      </c>
      <c r="Q349" s="292">
        <v>9</v>
      </c>
      <c r="R349" s="292">
        <f t="shared" si="100"/>
        <v>9</v>
      </c>
      <c r="S349" s="293">
        <f>+'[2]POAI 04 2025 AC'!AN324</f>
        <v>9</v>
      </c>
      <c r="T349" s="293"/>
      <c r="U349" s="293"/>
      <c r="V349" s="294">
        <f t="shared" si="95"/>
        <v>0</v>
      </c>
      <c r="W349" s="293">
        <v>0</v>
      </c>
      <c r="X349" s="297">
        <f t="shared" si="96"/>
        <v>0</v>
      </c>
      <c r="Y349" s="292">
        <f t="shared" si="89"/>
        <v>9</v>
      </c>
    </row>
    <row r="350" spans="1:25" ht="38.25" hidden="1">
      <c r="A350" s="225"/>
      <c r="B350" s="279" t="s">
        <v>250</v>
      </c>
      <c r="C350" s="212" t="s">
        <v>62</v>
      </c>
      <c r="D350" s="190" t="s">
        <v>259</v>
      </c>
      <c r="E350" s="192">
        <v>0</v>
      </c>
      <c r="F350" s="193">
        <f t="shared" si="98"/>
        <v>2</v>
      </c>
      <c r="G350" s="193">
        <v>2</v>
      </c>
      <c r="H350" s="192" t="s">
        <v>22</v>
      </c>
      <c r="I350" s="194">
        <f>+'[1]PIND 2025'!O326</f>
        <v>0</v>
      </c>
      <c r="J350" s="285">
        <f t="shared" si="101"/>
        <v>0</v>
      </c>
      <c r="K350" s="200" t="str">
        <f t="shared" si="93"/>
        <v>MUY BAJO</v>
      </c>
      <c r="L350" s="15">
        <f t="shared" si="99"/>
        <v>0</v>
      </c>
      <c r="M350" s="200" t="str">
        <f t="shared" si="102"/>
        <v>MUY BAJO</v>
      </c>
      <c r="N350" s="15">
        <f t="shared" si="103"/>
        <v>0</v>
      </c>
      <c r="O350" s="200" t="str">
        <f t="shared" si="104"/>
        <v>MUY BAJO</v>
      </c>
      <c r="P350" s="292">
        <f t="shared" si="105"/>
        <v>0</v>
      </c>
      <c r="Q350" s="292">
        <v>9</v>
      </c>
      <c r="R350" s="292">
        <f t="shared" si="100"/>
        <v>9</v>
      </c>
      <c r="S350" s="293">
        <f>+'[2]POAI 04 2025 AC'!AN325</f>
        <v>9</v>
      </c>
      <c r="T350" s="293"/>
      <c r="U350" s="293"/>
      <c r="V350" s="294">
        <f t="shared" si="95"/>
        <v>0</v>
      </c>
      <c r="W350" s="293">
        <v>0</v>
      </c>
      <c r="X350" s="297">
        <f t="shared" si="96"/>
        <v>0</v>
      </c>
      <c r="Y350" s="292">
        <f t="shared" si="89"/>
        <v>9</v>
      </c>
    </row>
    <row r="351" spans="1:25" ht="38.25" hidden="1">
      <c r="A351" s="225"/>
      <c r="B351" s="279" t="s">
        <v>250</v>
      </c>
      <c r="C351" s="212" t="s">
        <v>63</v>
      </c>
      <c r="D351" s="190" t="s">
        <v>259</v>
      </c>
      <c r="E351" s="192">
        <v>0</v>
      </c>
      <c r="F351" s="193">
        <f t="shared" si="98"/>
        <v>4</v>
      </c>
      <c r="G351" s="193">
        <v>4</v>
      </c>
      <c r="H351" s="192" t="s">
        <v>22</v>
      </c>
      <c r="I351" s="194">
        <f>+'[1]PIND 2025'!O327</f>
        <v>2</v>
      </c>
      <c r="J351" s="285">
        <f t="shared" si="101"/>
        <v>0.5</v>
      </c>
      <c r="K351" s="200" t="str">
        <f t="shared" si="93"/>
        <v>MEDIO</v>
      </c>
      <c r="L351" s="15">
        <f t="shared" si="99"/>
        <v>0.22222222222222221</v>
      </c>
      <c r="M351" s="200" t="str">
        <f t="shared" si="102"/>
        <v>BAJO</v>
      </c>
      <c r="N351" s="15">
        <f t="shared" si="103"/>
        <v>0.1111111111111111</v>
      </c>
      <c r="O351" s="200" t="str">
        <f t="shared" si="104"/>
        <v>MUY BAJO</v>
      </c>
      <c r="P351" s="292">
        <f t="shared" si="105"/>
        <v>4</v>
      </c>
      <c r="Q351" s="292">
        <v>18</v>
      </c>
      <c r="R351" s="292">
        <f t="shared" si="100"/>
        <v>14</v>
      </c>
      <c r="S351" s="293">
        <f>+'[2]POAI 04 2025 AC'!AN326</f>
        <v>18</v>
      </c>
      <c r="T351" s="293"/>
      <c r="U351" s="293">
        <v>4</v>
      </c>
      <c r="V351" s="294">
        <f t="shared" si="95"/>
        <v>0.22222222222222221</v>
      </c>
      <c r="W351" s="293">
        <v>4</v>
      </c>
      <c r="X351" s="297">
        <f t="shared" si="96"/>
        <v>0.22222222222222221</v>
      </c>
      <c r="Y351" s="292">
        <f t="shared" si="89"/>
        <v>14</v>
      </c>
    </row>
    <row r="352" spans="1:25" ht="63.75" hidden="1">
      <c r="A352" s="225"/>
      <c r="B352" s="279" t="s">
        <v>260</v>
      </c>
      <c r="C352" s="212" t="s">
        <v>20</v>
      </c>
      <c r="D352" s="190" t="s">
        <v>261</v>
      </c>
      <c r="E352" s="192">
        <v>0</v>
      </c>
      <c r="F352" s="193">
        <f t="shared" si="98"/>
        <v>0</v>
      </c>
      <c r="G352" s="193"/>
      <c r="H352" s="192" t="s">
        <v>72</v>
      </c>
      <c r="I352" s="194">
        <f>+'[1]PIND 2025'!O328</f>
        <v>0</v>
      </c>
      <c r="J352" s="285"/>
      <c r="K352" s="200" t="s">
        <v>23</v>
      </c>
      <c r="L352" s="15">
        <f t="shared" si="99"/>
        <v>0</v>
      </c>
      <c r="M352" s="200" t="str">
        <f t="shared" si="102"/>
        <v>MUY BAJO</v>
      </c>
      <c r="N352" s="15">
        <f t="shared" si="103"/>
        <v>0</v>
      </c>
      <c r="O352" s="200" t="str">
        <f t="shared" si="104"/>
        <v>MUY BAJO</v>
      </c>
      <c r="P352" s="292">
        <f t="shared" si="105"/>
        <v>0</v>
      </c>
      <c r="Q352" s="292">
        <v>10</v>
      </c>
      <c r="R352" s="292">
        <f t="shared" si="100"/>
        <v>10</v>
      </c>
      <c r="S352" s="293">
        <f>+'[2]POAI 04 2025 AC'!AN327</f>
        <v>10</v>
      </c>
      <c r="T352" s="293"/>
      <c r="U352" s="293"/>
      <c r="V352" s="294">
        <f t="shared" si="95"/>
        <v>0</v>
      </c>
      <c r="W352" s="293">
        <v>0</v>
      </c>
      <c r="X352" s="297">
        <f t="shared" si="96"/>
        <v>0</v>
      </c>
      <c r="Y352" s="292">
        <f t="shared" si="89"/>
        <v>10</v>
      </c>
    </row>
    <row r="353" spans="1:25" ht="38.25" hidden="1">
      <c r="A353" s="225"/>
      <c r="B353" s="279" t="s">
        <v>262</v>
      </c>
      <c r="C353" s="212" t="s">
        <v>20</v>
      </c>
      <c r="D353" s="190" t="s">
        <v>263</v>
      </c>
      <c r="E353" s="192">
        <v>14</v>
      </c>
      <c r="F353" s="193">
        <f t="shared" si="98"/>
        <v>28</v>
      </c>
      <c r="G353" s="193">
        <v>14</v>
      </c>
      <c r="H353" s="192" t="s">
        <v>72</v>
      </c>
      <c r="I353" s="194">
        <f>+'[1]PIND 2025'!O329</f>
        <v>16</v>
      </c>
      <c r="J353" s="285">
        <f t="shared" si="101"/>
        <v>1.1428571428571428</v>
      </c>
      <c r="K353" s="200" t="str">
        <f t="shared" si="93"/>
        <v>MUY ALTO</v>
      </c>
      <c r="L353" s="15">
        <f t="shared" si="99"/>
        <v>1.9750000000000001</v>
      </c>
      <c r="M353" s="200" t="str">
        <f t="shared" si="102"/>
        <v>MUY ALTO</v>
      </c>
      <c r="N353" s="15">
        <f t="shared" si="103"/>
        <v>2.2571428571428571</v>
      </c>
      <c r="O353" s="200" t="str">
        <f t="shared" si="104"/>
        <v>MUY ALTO</v>
      </c>
      <c r="P353" s="292">
        <f t="shared" si="105"/>
        <v>79</v>
      </c>
      <c r="Q353" s="292">
        <v>40</v>
      </c>
      <c r="R353" s="292">
        <f t="shared" si="100"/>
        <v>-39</v>
      </c>
      <c r="S353" s="293">
        <f>+'[2]POAI 04 2025 AC'!AN328</f>
        <v>78</v>
      </c>
      <c r="T353" s="293">
        <v>42</v>
      </c>
      <c r="U353" s="293">
        <v>37</v>
      </c>
      <c r="V353" s="294">
        <f t="shared" si="95"/>
        <v>1.0128205128205128</v>
      </c>
      <c r="W353" s="293">
        <v>79</v>
      </c>
      <c r="X353" s="297">
        <f t="shared" si="96"/>
        <v>1.0128205128205128</v>
      </c>
      <c r="Y353" s="292">
        <f t="shared" si="89"/>
        <v>-1</v>
      </c>
    </row>
    <row r="354" spans="1:25" ht="38.25" hidden="1">
      <c r="A354" s="225"/>
      <c r="B354" s="279" t="s">
        <v>262</v>
      </c>
      <c r="C354" s="212" t="s">
        <v>20</v>
      </c>
      <c r="D354" s="190" t="s">
        <v>264</v>
      </c>
      <c r="E354" s="192">
        <v>33</v>
      </c>
      <c r="F354" s="193">
        <f t="shared" si="98"/>
        <v>71</v>
      </c>
      <c r="G354" s="193">
        <v>38</v>
      </c>
      <c r="H354" s="192" t="s">
        <v>72</v>
      </c>
      <c r="I354" s="194">
        <f>+'[1]PIND 2025'!O330</f>
        <v>43</v>
      </c>
      <c r="J354" s="285">
        <f t="shared" si="101"/>
        <v>1.131578947368421</v>
      </c>
      <c r="K354" s="200" t="str">
        <f t="shared" si="93"/>
        <v>MUY ALTO</v>
      </c>
      <c r="L354" s="15">
        <f t="shared" si="99"/>
        <v>0.29599999999999999</v>
      </c>
      <c r="M354" s="200" t="str">
        <f t="shared" si="102"/>
        <v>BAJO</v>
      </c>
      <c r="N354" s="15">
        <f t="shared" si="103"/>
        <v>0.3349473684210526</v>
      </c>
      <c r="O354" s="200" t="str">
        <f t="shared" si="104"/>
        <v>BAJO</v>
      </c>
      <c r="P354" s="292">
        <f t="shared" si="105"/>
        <v>74</v>
      </c>
      <c r="Q354" s="292">
        <v>250</v>
      </c>
      <c r="R354" s="292">
        <f t="shared" si="100"/>
        <v>176</v>
      </c>
      <c r="S354" s="293">
        <f>+'[2]POAI 04 2025 AC'!AN329</f>
        <v>109</v>
      </c>
      <c r="T354" s="293">
        <v>6</v>
      </c>
      <c r="U354" s="293">
        <v>68</v>
      </c>
      <c r="V354" s="294">
        <f t="shared" si="95"/>
        <v>0.67889908256880738</v>
      </c>
      <c r="W354" s="293">
        <v>74</v>
      </c>
      <c r="X354" s="297">
        <f t="shared" si="96"/>
        <v>0.67889908256880738</v>
      </c>
      <c r="Y354" s="292">
        <f t="shared" si="89"/>
        <v>35</v>
      </c>
    </row>
    <row r="355" spans="1:25" ht="38.25" hidden="1">
      <c r="A355" s="225"/>
      <c r="B355" s="279" t="s">
        <v>262</v>
      </c>
      <c r="C355" s="212" t="s">
        <v>20</v>
      </c>
      <c r="D355" s="190" t="s">
        <v>265</v>
      </c>
      <c r="E355" s="192">
        <v>0</v>
      </c>
      <c r="F355" s="193">
        <f t="shared" si="98"/>
        <v>0</v>
      </c>
      <c r="G355" s="193"/>
      <c r="H355" s="192" t="s">
        <v>22</v>
      </c>
      <c r="I355" s="194">
        <f>+'[1]PIND 2025'!O331</f>
        <v>0</v>
      </c>
      <c r="J355" s="285"/>
      <c r="K355" s="200" t="s">
        <v>23</v>
      </c>
      <c r="L355" s="15"/>
      <c r="M355" s="200" t="s">
        <v>23</v>
      </c>
      <c r="N355" s="15"/>
      <c r="O355" s="200" t="s">
        <v>23</v>
      </c>
      <c r="P355" s="292">
        <f t="shared" si="105"/>
        <v>0</v>
      </c>
      <c r="Q355" s="292">
        <v>0</v>
      </c>
      <c r="R355" s="292">
        <f t="shared" si="100"/>
        <v>0</v>
      </c>
      <c r="S355" s="293">
        <f>+'[2]POAI 04 2025 AC'!AN330</f>
        <v>0</v>
      </c>
      <c r="T355" s="293"/>
      <c r="U355" s="293"/>
      <c r="V355" s="294" t="e">
        <f t="shared" si="95"/>
        <v>#DIV/0!</v>
      </c>
      <c r="W355" s="293">
        <v>0</v>
      </c>
      <c r="X355" s="297" t="e">
        <f t="shared" si="96"/>
        <v>#DIV/0!</v>
      </c>
      <c r="Y355" s="292">
        <f t="shared" si="89"/>
        <v>0</v>
      </c>
    </row>
    <row r="356" spans="1:25" ht="38.25" hidden="1">
      <c r="A356" s="225"/>
      <c r="B356" s="279" t="s">
        <v>262</v>
      </c>
      <c r="C356" s="212" t="s">
        <v>20</v>
      </c>
      <c r="D356" s="190" t="s">
        <v>266</v>
      </c>
      <c r="E356" s="192">
        <v>0</v>
      </c>
      <c r="F356" s="193">
        <f t="shared" si="98"/>
        <v>0</v>
      </c>
      <c r="G356" s="193"/>
      <c r="H356" s="192" t="s">
        <v>22</v>
      </c>
      <c r="I356" s="194">
        <f>+'[1]PIND 2025'!O332</f>
        <v>0</v>
      </c>
      <c r="J356" s="285"/>
      <c r="K356" s="200" t="s">
        <v>23</v>
      </c>
      <c r="L356" s="15"/>
      <c r="M356" s="200" t="s">
        <v>23</v>
      </c>
      <c r="N356" s="15"/>
      <c r="O356" s="200" t="s">
        <v>23</v>
      </c>
      <c r="P356" s="292">
        <f t="shared" si="105"/>
        <v>0</v>
      </c>
      <c r="Q356" s="292">
        <v>0</v>
      </c>
      <c r="R356" s="292">
        <f t="shared" si="100"/>
        <v>0</v>
      </c>
      <c r="S356" s="293">
        <f>+'[2]POAI 04 2025 AC'!AN331</f>
        <v>0</v>
      </c>
      <c r="T356" s="293"/>
      <c r="U356" s="293"/>
      <c r="V356" s="294" t="e">
        <f t="shared" si="95"/>
        <v>#DIV/0!</v>
      </c>
      <c r="W356" s="293">
        <v>0</v>
      </c>
      <c r="X356" s="297" t="e">
        <f t="shared" si="96"/>
        <v>#DIV/0!</v>
      </c>
      <c r="Y356" s="292">
        <f t="shared" ref="Y356:Y419" si="106">+S356-P356</f>
        <v>0</v>
      </c>
    </row>
    <row r="357" spans="1:25" ht="38.25" hidden="1">
      <c r="A357" s="225"/>
      <c r="B357" s="279" t="s">
        <v>262</v>
      </c>
      <c r="C357" s="212" t="s">
        <v>20</v>
      </c>
      <c r="D357" s="190" t="s">
        <v>267</v>
      </c>
      <c r="E357" s="192">
        <v>146</v>
      </c>
      <c r="F357" s="193">
        <f t="shared" si="98"/>
        <v>158</v>
      </c>
      <c r="G357" s="193">
        <v>12</v>
      </c>
      <c r="H357" s="192" t="s">
        <v>22</v>
      </c>
      <c r="I357" s="194">
        <f>+'[1]PIND 2025'!O333</f>
        <v>6</v>
      </c>
      <c r="J357" s="285">
        <f t="shared" si="101"/>
        <v>0.5</v>
      </c>
      <c r="K357" s="200" t="str">
        <f t="shared" si="93"/>
        <v>MEDIO</v>
      </c>
      <c r="L357" s="15">
        <f>+P357/Q357</f>
        <v>0.23314065510597304</v>
      </c>
      <c r="M357" s="200" t="str">
        <f t="shared" si="102"/>
        <v>BAJO</v>
      </c>
      <c r="N357" s="15">
        <f t="shared" si="103"/>
        <v>0.11657032755298652</v>
      </c>
      <c r="O357" s="200" t="str">
        <f t="shared" si="104"/>
        <v>MUY BAJO</v>
      </c>
      <c r="P357" s="292">
        <f t="shared" si="105"/>
        <v>121</v>
      </c>
      <c r="Q357" s="292">
        <v>519</v>
      </c>
      <c r="R357" s="292">
        <f t="shared" si="100"/>
        <v>398</v>
      </c>
      <c r="S357" s="293">
        <f>+'[2]POAI 04 2025 AC'!AN332</f>
        <v>268</v>
      </c>
      <c r="T357" s="293">
        <v>31</v>
      </c>
      <c r="U357" s="293">
        <v>90</v>
      </c>
      <c r="V357" s="294">
        <f t="shared" si="95"/>
        <v>0.45149253731343286</v>
      </c>
      <c r="W357" s="293">
        <v>121</v>
      </c>
      <c r="X357" s="297">
        <f t="shared" si="96"/>
        <v>0.45149253731343286</v>
      </c>
      <c r="Y357" s="292">
        <f t="shared" si="106"/>
        <v>147</v>
      </c>
    </row>
    <row r="358" spans="1:25" ht="25.5">
      <c r="A358" s="225"/>
      <c r="B358" s="279" t="s">
        <v>268</v>
      </c>
      <c r="C358" s="212"/>
      <c r="D358" s="190"/>
      <c r="E358" s="192"/>
      <c r="F358" s="193"/>
      <c r="G358" s="193"/>
      <c r="H358" s="192"/>
      <c r="I358" s="193"/>
      <c r="J358" s="285">
        <f>AVERAGE(J322:J357)</f>
        <v>0.64927407805227355</v>
      </c>
      <c r="K358" s="246" t="str">
        <f t="shared" si="93"/>
        <v>ALTO</v>
      </c>
      <c r="L358" s="285">
        <f>AVERAGE(L322:L357)</f>
        <v>0.31565576956836672</v>
      </c>
      <c r="M358" s="200" t="str">
        <f t="shared" si="102"/>
        <v>BAJO</v>
      </c>
      <c r="N358" s="285">
        <f>AVERAGE(N322:N357)</f>
        <v>0.32315140139127529</v>
      </c>
      <c r="O358" s="200" t="str">
        <f t="shared" si="104"/>
        <v>BAJO</v>
      </c>
      <c r="P358" s="292">
        <f>SUM(P322:P357)</f>
        <v>731</v>
      </c>
      <c r="Q358" s="292">
        <f t="shared" ref="Q358:S358" si="107">SUM(Q322:Q357)</f>
        <v>2002.6000000000001</v>
      </c>
      <c r="R358" s="292">
        <f t="shared" si="107"/>
        <v>1271.5999999999999</v>
      </c>
      <c r="S358" s="293">
        <f t="shared" si="107"/>
        <v>1417</v>
      </c>
      <c r="T358" s="293">
        <f>SUM(T322:T357)</f>
        <v>390</v>
      </c>
      <c r="U358" s="293">
        <f>SUM(U322:U357)</f>
        <v>341</v>
      </c>
      <c r="V358" s="294">
        <f t="shared" si="95"/>
        <v>0.51587861679604796</v>
      </c>
      <c r="W358" s="293">
        <v>731</v>
      </c>
      <c r="X358" s="297">
        <f t="shared" si="96"/>
        <v>0.51587861679604796</v>
      </c>
      <c r="Y358" s="292">
        <f t="shared" si="106"/>
        <v>686</v>
      </c>
    </row>
    <row r="359" spans="1:25" ht="25.5" hidden="1">
      <c r="A359" s="225"/>
      <c r="B359" s="279" t="s">
        <v>269</v>
      </c>
      <c r="C359" s="212" t="s">
        <v>59</v>
      </c>
      <c r="D359" s="190" t="s">
        <v>270</v>
      </c>
      <c r="E359" s="192">
        <v>6</v>
      </c>
      <c r="F359" s="193">
        <f t="shared" si="98"/>
        <v>12</v>
      </c>
      <c r="G359" s="193">
        <v>6</v>
      </c>
      <c r="H359" s="192" t="s">
        <v>22</v>
      </c>
      <c r="I359" s="194">
        <f>+'[1]PIND 2025'!O334</f>
        <v>0</v>
      </c>
      <c r="J359" s="285">
        <f t="shared" si="101"/>
        <v>0</v>
      </c>
      <c r="K359" s="200" t="str">
        <f t="shared" si="93"/>
        <v>MUY BAJO</v>
      </c>
      <c r="L359" s="15">
        <f t="shared" ref="L359:L367" si="108">+P359/Q359</f>
        <v>0.22461538461538461</v>
      </c>
      <c r="M359" s="200" t="str">
        <f t="shared" si="102"/>
        <v>BAJO</v>
      </c>
      <c r="N359" s="15">
        <f t="shared" si="103"/>
        <v>0</v>
      </c>
      <c r="O359" s="200" t="str">
        <f t="shared" si="104"/>
        <v>MUY BAJO</v>
      </c>
      <c r="P359" s="292">
        <f t="shared" si="105"/>
        <v>146</v>
      </c>
      <c r="Q359" s="292">
        <v>650</v>
      </c>
      <c r="R359" s="292">
        <f t="shared" si="100"/>
        <v>504</v>
      </c>
      <c r="S359" s="293">
        <f>+'[2]POAI 04 2025 AC'!AN333</f>
        <v>191</v>
      </c>
      <c r="T359" s="293">
        <v>54</v>
      </c>
      <c r="U359" s="293">
        <v>92</v>
      </c>
      <c r="V359" s="294">
        <f t="shared" si="95"/>
        <v>0.76439790575916233</v>
      </c>
      <c r="W359" s="293">
        <v>146</v>
      </c>
      <c r="X359" s="297">
        <f t="shared" si="96"/>
        <v>0.76439790575916233</v>
      </c>
      <c r="Y359" s="292">
        <f t="shared" si="106"/>
        <v>45</v>
      </c>
    </row>
    <row r="360" spans="1:25" ht="25.5" hidden="1">
      <c r="A360" s="225"/>
      <c r="B360" s="279" t="s">
        <v>269</v>
      </c>
      <c r="C360" s="212" t="s">
        <v>59</v>
      </c>
      <c r="D360" s="190" t="s">
        <v>271</v>
      </c>
      <c r="E360" s="192">
        <v>325</v>
      </c>
      <c r="F360" s="193">
        <f t="shared" si="98"/>
        <v>365</v>
      </c>
      <c r="G360" s="193">
        <v>40</v>
      </c>
      <c r="H360" s="192" t="s">
        <v>22</v>
      </c>
      <c r="I360" s="194">
        <f>+'[1]PIND 2025'!O335</f>
        <v>17</v>
      </c>
      <c r="J360" s="285">
        <f t="shared" si="101"/>
        <v>0.42499999999999999</v>
      </c>
      <c r="K360" s="200" t="str">
        <f t="shared" si="93"/>
        <v>MEDIO</v>
      </c>
      <c r="L360" s="15">
        <f t="shared" si="108"/>
        <v>1.1711111111111112</v>
      </c>
      <c r="M360" s="200" t="str">
        <f t="shared" si="102"/>
        <v>MUY ALTO</v>
      </c>
      <c r="N360" s="15">
        <f t="shared" si="103"/>
        <v>0.49772222222222223</v>
      </c>
      <c r="O360" s="200" t="str">
        <f t="shared" si="104"/>
        <v>MEDIO</v>
      </c>
      <c r="P360" s="292">
        <f t="shared" si="105"/>
        <v>527</v>
      </c>
      <c r="Q360" s="292">
        <v>450</v>
      </c>
      <c r="R360" s="292">
        <f t="shared" si="100"/>
        <v>-77</v>
      </c>
      <c r="S360" s="293">
        <f>+'[2]POAI 04 2025 AC'!AN334</f>
        <v>658</v>
      </c>
      <c r="T360" s="293">
        <v>116</v>
      </c>
      <c r="U360" s="293">
        <v>411</v>
      </c>
      <c r="V360" s="294">
        <f t="shared" si="95"/>
        <v>0.80091185410334342</v>
      </c>
      <c r="W360" s="293">
        <v>527</v>
      </c>
      <c r="X360" s="297">
        <f t="shared" si="96"/>
        <v>0.80091185410334342</v>
      </c>
      <c r="Y360" s="292">
        <f t="shared" si="106"/>
        <v>131</v>
      </c>
    </row>
    <row r="361" spans="1:25" ht="25.5" hidden="1">
      <c r="A361" s="225"/>
      <c r="B361" s="279" t="s">
        <v>269</v>
      </c>
      <c r="C361" s="212" t="s">
        <v>61</v>
      </c>
      <c r="D361" s="190" t="s">
        <v>271</v>
      </c>
      <c r="E361" s="192">
        <v>12</v>
      </c>
      <c r="F361" s="193">
        <f t="shared" si="98"/>
        <v>22</v>
      </c>
      <c r="G361" s="193">
        <v>10</v>
      </c>
      <c r="H361" s="192" t="s">
        <v>22</v>
      </c>
      <c r="I361" s="194">
        <f>+'[1]PIND 2025'!O336</f>
        <v>3</v>
      </c>
      <c r="J361" s="285">
        <f t="shared" si="101"/>
        <v>0.3</v>
      </c>
      <c r="K361" s="200" t="str">
        <f t="shared" si="93"/>
        <v>BAJO</v>
      </c>
      <c r="L361" s="15">
        <f t="shared" si="108"/>
        <v>0.25777777777777777</v>
      </c>
      <c r="M361" s="200" t="str">
        <f t="shared" si="102"/>
        <v>BAJO</v>
      </c>
      <c r="N361" s="15">
        <f t="shared" si="103"/>
        <v>7.7333333333333323E-2</v>
      </c>
      <c r="O361" s="200" t="str">
        <f t="shared" si="104"/>
        <v>MUY BAJO</v>
      </c>
      <c r="P361" s="292">
        <f t="shared" si="105"/>
        <v>29</v>
      </c>
      <c r="Q361" s="292">
        <v>112.5</v>
      </c>
      <c r="R361" s="292">
        <f t="shared" si="100"/>
        <v>83.5</v>
      </c>
      <c r="S361" s="293">
        <f>+'[2]POAI 04 2025 AC'!AN335</f>
        <v>30</v>
      </c>
      <c r="T361" s="293">
        <v>15</v>
      </c>
      <c r="U361" s="293">
        <v>14</v>
      </c>
      <c r="V361" s="294">
        <f t="shared" si="95"/>
        <v>0.96666666666666667</v>
      </c>
      <c r="W361" s="293">
        <v>29</v>
      </c>
      <c r="X361" s="297">
        <f t="shared" si="96"/>
        <v>0.96666666666666667</v>
      </c>
      <c r="Y361" s="292">
        <f t="shared" si="106"/>
        <v>1</v>
      </c>
    </row>
    <row r="362" spans="1:25" ht="25.5" hidden="1">
      <c r="A362" s="225"/>
      <c r="B362" s="279" t="s">
        <v>269</v>
      </c>
      <c r="C362" s="212" t="s">
        <v>62</v>
      </c>
      <c r="D362" s="190" t="s">
        <v>271</v>
      </c>
      <c r="E362" s="192">
        <v>11</v>
      </c>
      <c r="F362" s="193">
        <f t="shared" si="98"/>
        <v>21</v>
      </c>
      <c r="G362" s="193">
        <v>10</v>
      </c>
      <c r="H362" s="192" t="s">
        <v>22</v>
      </c>
      <c r="I362" s="194">
        <f>+'[1]PIND 2025'!O337</f>
        <v>0</v>
      </c>
      <c r="J362" s="285">
        <f t="shared" si="101"/>
        <v>0</v>
      </c>
      <c r="K362" s="200" t="str">
        <f t="shared" si="93"/>
        <v>MUY BAJO</v>
      </c>
      <c r="L362" s="15">
        <f t="shared" si="108"/>
        <v>0.17777777777777778</v>
      </c>
      <c r="M362" s="200" t="str">
        <f t="shared" si="102"/>
        <v>MUY BAJO</v>
      </c>
      <c r="N362" s="15">
        <f t="shared" si="103"/>
        <v>0</v>
      </c>
      <c r="O362" s="200" t="str">
        <f t="shared" si="104"/>
        <v>MUY BAJO</v>
      </c>
      <c r="P362" s="292">
        <f t="shared" si="105"/>
        <v>20</v>
      </c>
      <c r="Q362" s="292">
        <v>112.5</v>
      </c>
      <c r="R362" s="292">
        <f t="shared" si="100"/>
        <v>92.5</v>
      </c>
      <c r="S362" s="293">
        <f>+'[2]POAI 04 2025 AC'!AN336</f>
        <v>20</v>
      </c>
      <c r="T362" s="293">
        <v>7</v>
      </c>
      <c r="U362" s="293">
        <v>13</v>
      </c>
      <c r="V362" s="294">
        <f t="shared" si="95"/>
        <v>1</v>
      </c>
      <c r="W362" s="293">
        <v>20</v>
      </c>
      <c r="X362" s="297">
        <f t="shared" si="96"/>
        <v>1</v>
      </c>
      <c r="Y362" s="292">
        <f t="shared" si="106"/>
        <v>0</v>
      </c>
    </row>
    <row r="363" spans="1:25" ht="25.5" hidden="1">
      <c r="A363" s="225"/>
      <c r="B363" s="279" t="s">
        <v>269</v>
      </c>
      <c r="C363" s="212" t="s">
        <v>63</v>
      </c>
      <c r="D363" s="190" t="s">
        <v>271</v>
      </c>
      <c r="E363" s="192">
        <v>15</v>
      </c>
      <c r="F363" s="193">
        <f t="shared" si="98"/>
        <v>25</v>
      </c>
      <c r="G363" s="193">
        <v>10</v>
      </c>
      <c r="H363" s="192" t="s">
        <v>22</v>
      </c>
      <c r="I363" s="194">
        <f>+'[1]PIND 2025'!O338</f>
        <v>6</v>
      </c>
      <c r="J363" s="285">
        <f t="shared" si="101"/>
        <v>0.6</v>
      </c>
      <c r="K363" s="200" t="str">
        <f t="shared" si="93"/>
        <v>MEDIO</v>
      </c>
      <c r="L363" s="15">
        <f t="shared" si="108"/>
        <v>0.35555555555555557</v>
      </c>
      <c r="M363" s="200" t="str">
        <f t="shared" si="102"/>
        <v>BAJO</v>
      </c>
      <c r="N363" s="15">
        <f t="shared" si="103"/>
        <v>0.21333333333333335</v>
      </c>
      <c r="O363" s="200" t="str">
        <f t="shared" si="104"/>
        <v>BAJO</v>
      </c>
      <c r="P363" s="292">
        <f t="shared" si="105"/>
        <v>40</v>
      </c>
      <c r="Q363" s="292">
        <v>112.5</v>
      </c>
      <c r="R363" s="292">
        <f t="shared" si="100"/>
        <v>72.5</v>
      </c>
      <c r="S363" s="293">
        <f>+'[2]POAI 04 2025 AC'!AN337</f>
        <v>40</v>
      </c>
      <c r="T363" s="293"/>
      <c r="U363" s="293">
        <v>40</v>
      </c>
      <c r="V363" s="294">
        <f t="shared" si="95"/>
        <v>1</v>
      </c>
      <c r="W363" s="293">
        <v>40</v>
      </c>
      <c r="X363" s="297">
        <f t="shared" si="96"/>
        <v>1</v>
      </c>
      <c r="Y363" s="292">
        <f t="shared" si="106"/>
        <v>0</v>
      </c>
    </row>
    <row r="364" spans="1:25" hidden="1">
      <c r="A364" s="225"/>
      <c r="B364" s="279" t="s">
        <v>269</v>
      </c>
      <c r="C364" s="212" t="s">
        <v>59</v>
      </c>
      <c r="D364" s="190" t="s">
        <v>272</v>
      </c>
      <c r="E364" s="192">
        <v>48</v>
      </c>
      <c r="F364" s="193">
        <f t="shared" si="98"/>
        <v>53</v>
      </c>
      <c r="G364" s="193">
        <v>5</v>
      </c>
      <c r="H364" s="192" t="s">
        <v>22</v>
      </c>
      <c r="I364" s="194">
        <f>+'[1]PIND 2025'!O339</f>
        <v>0</v>
      </c>
      <c r="J364" s="285">
        <f t="shared" si="101"/>
        <v>0</v>
      </c>
      <c r="K364" s="200" t="str">
        <f t="shared" si="93"/>
        <v>MUY BAJO</v>
      </c>
      <c r="L364" s="15">
        <f t="shared" si="108"/>
        <v>0</v>
      </c>
      <c r="M364" s="200" t="str">
        <f t="shared" si="102"/>
        <v>MUY BAJO</v>
      </c>
      <c r="N364" s="15">
        <f t="shared" si="103"/>
        <v>0</v>
      </c>
      <c r="O364" s="200" t="str">
        <f t="shared" si="104"/>
        <v>MUY BAJO</v>
      </c>
      <c r="P364" s="292">
        <f t="shared" si="105"/>
        <v>0</v>
      </c>
      <c r="Q364" s="292">
        <v>25</v>
      </c>
      <c r="R364" s="292">
        <f t="shared" si="100"/>
        <v>25</v>
      </c>
      <c r="S364" s="293">
        <f>+'[2]POAI 04 2025 AC'!AN338</f>
        <v>0</v>
      </c>
      <c r="T364" s="293"/>
      <c r="U364" s="293"/>
      <c r="V364" s="294" t="e">
        <f t="shared" si="95"/>
        <v>#DIV/0!</v>
      </c>
      <c r="W364" s="293">
        <v>0</v>
      </c>
      <c r="X364" s="297" t="e">
        <f t="shared" si="96"/>
        <v>#DIV/0!</v>
      </c>
      <c r="Y364" s="292">
        <f t="shared" si="106"/>
        <v>0</v>
      </c>
    </row>
    <row r="365" spans="1:25" hidden="1">
      <c r="A365" s="225"/>
      <c r="B365" s="279" t="s">
        <v>269</v>
      </c>
      <c r="C365" s="212" t="s">
        <v>61</v>
      </c>
      <c r="D365" s="190" t="s">
        <v>272</v>
      </c>
      <c r="E365" s="192">
        <v>2</v>
      </c>
      <c r="F365" s="193">
        <f t="shared" si="98"/>
        <v>4</v>
      </c>
      <c r="G365" s="193">
        <v>2</v>
      </c>
      <c r="H365" s="192" t="s">
        <v>22</v>
      </c>
      <c r="I365" s="194">
        <f>+'[1]PIND 2025'!O340</f>
        <v>0</v>
      </c>
      <c r="J365" s="285">
        <f t="shared" si="101"/>
        <v>0</v>
      </c>
      <c r="K365" s="200" t="str">
        <f t="shared" si="93"/>
        <v>MUY BAJO</v>
      </c>
      <c r="L365" s="15">
        <f t="shared" si="108"/>
        <v>0</v>
      </c>
      <c r="M365" s="200" t="str">
        <f t="shared" si="102"/>
        <v>MUY BAJO</v>
      </c>
      <c r="N365" s="15">
        <f t="shared" si="103"/>
        <v>0</v>
      </c>
      <c r="O365" s="200" t="str">
        <f t="shared" si="104"/>
        <v>MUY BAJO</v>
      </c>
      <c r="P365" s="292">
        <f t="shared" si="105"/>
        <v>0</v>
      </c>
      <c r="Q365" s="292">
        <v>3</v>
      </c>
      <c r="R365" s="292">
        <f t="shared" si="100"/>
        <v>3</v>
      </c>
      <c r="S365" s="293">
        <f>+'[2]POAI 04 2025 AC'!AN339</f>
        <v>0</v>
      </c>
      <c r="T365" s="293"/>
      <c r="U365" s="293"/>
      <c r="V365" s="294" t="e">
        <f t="shared" si="95"/>
        <v>#DIV/0!</v>
      </c>
      <c r="W365" s="293">
        <v>0</v>
      </c>
      <c r="X365" s="297" t="e">
        <f t="shared" si="96"/>
        <v>#DIV/0!</v>
      </c>
      <c r="Y365" s="292">
        <f t="shared" si="106"/>
        <v>0</v>
      </c>
    </row>
    <row r="366" spans="1:25" hidden="1">
      <c r="A366" s="225"/>
      <c r="B366" s="279" t="s">
        <v>269</v>
      </c>
      <c r="C366" s="212" t="s">
        <v>62</v>
      </c>
      <c r="D366" s="190" t="s">
        <v>272</v>
      </c>
      <c r="E366" s="192">
        <v>2</v>
      </c>
      <c r="F366" s="193">
        <f t="shared" si="98"/>
        <v>4</v>
      </c>
      <c r="G366" s="193">
        <v>2</v>
      </c>
      <c r="H366" s="192" t="s">
        <v>22</v>
      </c>
      <c r="I366" s="194">
        <f>+'[1]PIND 2025'!O341</f>
        <v>0</v>
      </c>
      <c r="J366" s="285">
        <f t="shared" si="101"/>
        <v>0</v>
      </c>
      <c r="K366" s="200" t="str">
        <f t="shared" si="93"/>
        <v>MUY BAJO</v>
      </c>
      <c r="L366" s="15">
        <f t="shared" si="108"/>
        <v>0</v>
      </c>
      <c r="M366" s="200" t="str">
        <f t="shared" si="102"/>
        <v>MUY BAJO</v>
      </c>
      <c r="N366" s="15">
        <f t="shared" si="103"/>
        <v>0</v>
      </c>
      <c r="O366" s="200" t="str">
        <f t="shared" si="104"/>
        <v>MUY BAJO</v>
      </c>
      <c r="P366" s="292">
        <f t="shared" si="105"/>
        <v>0</v>
      </c>
      <c r="Q366" s="292">
        <v>3</v>
      </c>
      <c r="R366" s="292">
        <f t="shared" si="100"/>
        <v>3</v>
      </c>
      <c r="S366" s="293">
        <f>+'[2]POAI 04 2025 AC'!AN340</f>
        <v>0</v>
      </c>
      <c r="T366" s="293"/>
      <c r="U366" s="293"/>
      <c r="V366" s="294" t="e">
        <f t="shared" si="95"/>
        <v>#DIV/0!</v>
      </c>
      <c r="W366" s="293">
        <v>0</v>
      </c>
      <c r="X366" s="297" t="e">
        <f t="shared" si="96"/>
        <v>#DIV/0!</v>
      </c>
      <c r="Y366" s="292">
        <f t="shared" si="106"/>
        <v>0</v>
      </c>
    </row>
    <row r="367" spans="1:25" hidden="1">
      <c r="A367" s="225"/>
      <c r="B367" s="279" t="s">
        <v>269</v>
      </c>
      <c r="C367" s="212" t="s">
        <v>63</v>
      </c>
      <c r="D367" s="190" t="s">
        <v>272</v>
      </c>
      <c r="E367" s="192">
        <v>2</v>
      </c>
      <c r="F367" s="193">
        <f t="shared" si="98"/>
        <v>4</v>
      </c>
      <c r="G367" s="193">
        <v>2</v>
      </c>
      <c r="H367" s="192" t="s">
        <v>22</v>
      </c>
      <c r="I367" s="194">
        <f>+'[1]PIND 2025'!O342</f>
        <v>0</v>
      </c>
      <c r="J367" s="285">
        <f t="shared" si="101"/>
        <v>0</v>
      </c>
      <c r="K367" s="200" t="str">
        <f t="shared" si="93"/>
        <v>MUY BAJO</v>
      </c>
      <c r="L367" s="15">
        <f t="shared" si="108"/>
        <v>0</v>
      </c>
      <c r="M367" s="200" t="str">
        <f t="shared" si="102"/>
        <v>MUY BAJO</v>
      </c>
      <c r="N367" s="15">
        <f t="shared" si="103"/>
        <v>0</v>
      </c>
      <c r="O367" s="200" t="str">
        <f t="shared" si="104"/>
        <v>MUY BAJO</v>
      </c>
      <c r="P367" s="292">
        <f t="shared" si="105"/>
        <v>0</v>
      </c>
      <c r="Q367" s="292">
        <v>3</v>
      </c>
      <c r="R367" s="292">
        <f t="shared" si="100"/>
        <v>3</v>
      </c>
      <c r="S367" s="293">
        <f>+'[2]POAI 04 2025 AC'!AN341</f>
        <v>0</v>
      </c>
      <c r="T367" s="293"/>
      <c r="U367" s="293"/>
      <c r="V367" s="294" t="e">
        <f t="shared" si="95"/>
        <v>#DIV/0!</v>
      </c>
      <c r="W367" s="293">
        <v>0</v>
      </c>
      <c r="X367" s="297" t="e">
        <f t="shared" si="96"/>
        <v>#DIV/0!</v>
      </c>
      <c r="Y367" s="292">
        <f t="shared" si="106"/>
        <v>0</v>
      </c>
    </row>
    <row r="368" spans="1:25" hidden="1">
      <c r="A368" s="225"/>
      <c r="B368" s="279" t="s">
        <v>269</v>
      </c>
      <c r="C368" s="212" t="s">
        <v>59</v>
      </c>
      <c r="D368" s="190" t="s">
        <v>273</v>
      </c>
      <c r="E368" s="192">
        <v>32</v>
      </c>
      <c r="F368" s="193">
        <f t="shared" si="98"/>
        <v>46</v>
      </c>
      <c r="G368" s="193">
        <v>14</v>
      </c>
      <c r="H368" s="192" t="s">
        <v>22</v>
      </c>
      <c r="I368" s="194">
        <f>+'[1]PIND 2025'!O343</f>
        <v>1</v>
      </c>
      <c r="J368" s="285">
        <f t="shared" si="101"/>
        <v>7.1428571428571425E-2</v>
      </c>
      <c r="K368" s="200" t="str">
        <f t="shared" si="93"/>
        <v>MUY BAJO</v>
      </c>
      <c r="L368" s="15"/>
      <c r="M368" s="200" t="s">
        <v>23</v>
      </c>
      <c r="N368" s="15"/>
      <c r="O368" s="200" t="s">
        <v>23</v>
      </c>
      <c r="P368" s="292">
        <f t="shared" si="105"/>
        <v>17</v>
      </c>
      <c r="Q368" s="292">
        <v>0.14000000000000001</v>
      </c>
      <c r="R368" s="292">
        <f t="shared" si="100"/>
        <v>-16.86</v>
      </c>
      <c r="S368" s="293">
        <f>+'[2]POAI 04 2025 AC'!AN342</f>
        <v>17</v>
      </c>
      <c r="T368" s="293"/>
      <c r="U368" s="293">
        <v>17</v>
      </c>
      <c r="V368" s="294">
        <f t="shared" si="95"/>
        <v>1</v>
      </c>
      <c r="W368" s="293">
        <v>17</v>
      </c>
      <c r="X368" s="297">
        <f t="shared" si="96"/>
        <v>1</v>
      </c>
      <c r="Y368" s="292">
        <f t="shared" si="106"/>
        <v>0</v>
      </c>
    </row>
    <row r="369" spans="1:25" hidden="1">
      <c r="A369" s="225"/>
      <c r="B369" s="279" t="s">
        <v>269</v>
      </c>
      <c r="C369" s="212" t="s">
        <v>61</v>
      </c>
      <c r="D369" s="190" t="s">
        <v>273</v>
      </c>
      <c r="E369" s="192">
        <v>2</v>
      </c>
      <c r="F369" s="193">
        <f t="shared" si="98"/>
        <v>4</v>
      </c>
      <c r="G369" s="193">
        <v>2</v>
      </c>
      <c r="H369" s="192" t="s">
        <v>22</v>
      </c>
      <c r="I369" s="194">
        <f>+'[1]PIND 2025'!O344</f>
        <v>1</v>
      </c>
      <c r="J369" s="285">
        <f t="shared" si="101"/>
        <v>0.5</v>
      </c>
      <c r="K369" s="200" t="str">
        <f t="shared" si="93"/>
        <v>MEDIO</v>
      </c>
      <c r="L369" s="15">
        <f t="shared" ref="L369:L389" si="109">+P369/Q369</f>
        <v>0</v>
      </c>
      <c r="M369" s="200" t="str">
        <f t="shared" si="102"/>
        <v>MUY BAJO</v>
      </c>
      <c r="N369" s="15">
        <f t="shared" si="103"/>
        <v>0</v>
      </c>
      <c r="O369" s="200" t="str">
        <f t="shared" si="104"/>
        <v>MUY BAJO</v>
      </c>
      <c r="P369" s="292">
        <f t="shared" si="105"/>
        <v>0</v>
      </c>
      <c r="Q369" s="292">
        <v>6</v>
      </c>
      <c r="R369" s="292">
        <f t="shared" si="100"/>
        <v>6</v>
      </c>
      <c r="S369" s="293">
        <f>+'[2]POAI 04 2025 AC'!AN343</f>
        <v>0</v>
      </c>
      <c r="T369" s="293"/>
      <c r="U369" s="293"/>
      <c r="V369" s="294" t="e">
        <f t="shared" si="95"/>
        <v>#DIV/0!</v>
      </c>
      <c r="W369" s="293">
        <v>0</v>
      </c>
      <c r="X369" s="297" t="e">
        <f t="shared" si="96"/>
        <v>#DIV/0!</v>
      </c>
      <c r="Y369" s="292">
        <f t="shared" si="106"/>
        <v>0</v>
      </c>
    </row>
    <row r="370" spans="1:25" hidden="1">
      <c r="A370" s="225"/>
      <c r="B370" s="279" t="s">
        <v>269</v>
      </c>
      <c r="C370" s="212" t="s">
        <v>62</v>
      </c>
      <c r="D370" s="190" t="s">
        <v>273</v>
      </c>
      <c r="E370" s="192">
        <v>2</v>
      </c>
      <c r="F370" s="193">
        <f t="shared" si="98"/>
        <v>4</v>
      </c>
      <c r="G370" s="193">
        <v>2</v>
      </c>
      <c r="H370" s="192" t="s">
        <v>22</v>
      </c>
      <c r="I370" s="194">
        <f>+'[1]PIND 2025'!O345</f>
        <v>0</v>
      </c>
      <c r="J370" s="285">
        <f t="shared" si="101"/>
        <v>0</v>
      </c>
      <c r="K370" s="200" t="str">
        <f t="shared" si="93"/>
        <v>MUY BAJO</v>
      </c>
      <c r="L370" s="15">
        <f t="shared" si="109"/>
        <v>0</v>
      </c>
      <c r="M370" s="200" t="str">
        <f t="shared" si="102"/>
        <v>MUY BAJO</v>
      </c>
      <c r="N370" s="15">
        <f t="shared" si="103"/>
        <v>0</v>
      </c>
      <c r="O370" s="200" t="str">
        <f t="shared" si="104"/>
        <v>MUY BAJO</v>
      </c>
      <c r="P370" s="292">
        <f t="shared" si="105"/>
        <v>0</v>
      </c>
      <c r="Q370" s="292">
        <v>6</v>
      </c>
      <c r="R370" s="292">
        <f t="shared" si="100"/>
        <v>6</v>
      </c>
      <c r="S370" s="293">
        <f>+'[2]POAI 04 2025 AC'!AN344</f>
        <v>0</v>
      </c>
      <c r="T370" s="293"/>
      <c r="U370" s="293"/>
      <c r="V370" s="294" t="e">
        <f t="shared" si="95"/>
        <v>#DIV/0!</v>
      </c>
      <c r="W370" s="293">
        <v>0</v>
      </c>
      <c r="X370" s="297" t="e">
        <f t="shared" si="96"/>
        <v>#DIV/0!</v>
      </c>
      <c r="Y370" s="292">
        <f t="shared" si="106"/>
        <v>0</v>
      </c>
    </row>
    <row r="371" spans="1:25" hidden="1">
      <c r="A371" s="225"/>
      <c r="B371" s="279" t="s">
        <v>269</v>
      </c>
      <c r="C371" s="212" t="s">
        <v>63</v>
      </c>
      <c r="D371" s="190" t="s">
        <v>273</v>
      </c>
      <c r="E371" s="192">
        <v>2</v>
      </c>
      <c r="F371" s="193">
        <f t="shared" si="98"/>
        <v>4</v>
      </c>
      <c r="G371" s="193">
        <v>2</v>
      </c>
      <c r="H371" s="192" t="s">
        <v>22</v>
      </c>
      <c r="I371" s="194">
        <f>+'[1]PIND 2025'!O346</f>
        <v>0</v>
      </c>
      <c r="J371" s="285">
        <f t="shared" si="101"/>
        <v>0</v>
      </c>
      <c r="K371" s="200" t="str">
        <f t="shared" si="93"/>
        <v>MUY BAJO</v>
      </c>
      <c r="L371" s="15">
        <f t="shared" si="109"/>
        <v>0</v>
      </c>
      <c r="M371" s="200" t="str">
        <f t="shared" si="102"/>
        <v>MUY BAJO</v>
      </c>
      <c r="N371" s="15">
        <f t="shared" si="103"/>
        <v>0</v>
      </c>
      <c r="O371" s="200" t="str">
        <f t="shared" si="104"/>
        <v>MUY BAJO</v>
      </c>
      <c r="P371" s="292">
        <f t="shared" si="105"/>
        <v>0</v>
      </c>
      <c r="Q371" s="292">
        <v>6</v>
      </c>
      <c r="R371" s="292">
        <f t="shared" si="100"/>
        <v>6</v>
      </c>
      <c r="S371" s="293">
        <f>+'[2]POAI 04 2025 AC'!AN345</f>
        <v>0</v>
      </c>
      <c r="T371" s="293"/>
      <c r="U371" s="293"/>
      <c r="V371" s="294" t="e">
        <f t="shared" si="95"/>
        <v>#DIV/0!</v>
      </c>
      <c r="W371" s="293">
        <v>0</v>
      </c>
      <c r="X371" s="297" t="e">
        <f t="shared" si="96"/>
        <v>#DIV/0!</v>
      </c>
      <c r="Y371" s="292">
        <f t="shared" si="106"/>
        <v>0</v>
      </c>
    </row>
    <row r="372" spans="1:25" hidden="1">
      <c r="A372" s="225"/>
      <c r="B372" s="279" t="s">
        <v>269</v>
      </c>
      <c r="C372" s="212" t="s">
        <v>59</v>
      </c>
      <c r="D372" s="190" t="s">
        <v>274</v>
      </c>
      <c r="E372" s="192">
        <v>2</v>
      </c>
      <c r="F372" s="193">
        <f t="shared" si="98"/>
        <v>16</v>
      </c>
      <c r="G372" s="193">
        <v>14</v>
      </c>
      <c r="H372" s="192" t="s">
        <v>22</v>
      </c>
      <c r="I372" s="194">
        <f>+'[1]PIND 2025'!O347</f>
        <v>3</v>
      </c>
      <c r="J372" s="285">
        <f t="shared" si="101"/>
        <v>0.21428571428571427</v>
      </c>
      <c r="K372" s="200" t="str">
        <f t="shared" si="93"/>
        <v>BAJO</v>
      </c>
      <c r="L372" s="15">
        <f t="shared" si="109"/>
        <v>1.4285714285714285E-2</v>
      </c>
      <c r="M372" s="200" t="str">
        <f t="shared" si="102"/>
        <v>MUY BAJO</v>
      </c>
      <c r="N372" s="15">
        <f t="shared" si="103"/>
        <v>3.0612244897959182E-3</v>
      </c>
      <c r="O372" s="200" t="str">
        <f t="shared" si="104"/>
        <v>MUY BAJO</v>
      </c>
      <c r="P372" s="292">
        <f t="shared" si="105"/>
        <v>1</v>
      </c>
      <c r="Q372" s="292">
        <v>70</v>
      </c>
      <c r="R372" s="292">
        <f t="shared" si="100"/>
        <v>69</v>
      </c>
      <c r="S372" s="293">
        <f>+'[2]POAI 04 2025 AC'!AN346</f>
        <v>18</v>
      </c>
      <c r="T372" s="293"/>
      <c r="U372" s="293">
        <v>1</v>
      </c>
      <c r="V372" s="294">
        <f t="shared" si="95"/>
        <v>5.5555555555555552E-2</v>
      </c>
      <c r="W372" s="293">
        <v>1</v>
      </c>
      <c r="X372" s="297">
        <f t="shared" si="96"/>
        <v>5.5555555555555552E-2</v>
      </c>
      <c r="Y372" s="292">
        <f t="shared" si="106"/>
        <v>17</v>
      </c>
    </row>
    <row r="373" spans="1:25" hidden="1">
      <c r="A373" s="225"/>
      <c r="B373" s="279" t="s">
        <v>269</v>
      </c>
      <c r="C373" s="212" t="s">
        <v>61</v>
      </c>
      <c r="D373" s="190" t="s">
        <v>274</v>
      </c>
      <c r="E373" s="192">
        <v>0</v>
      </c>
      <c r="F373" s="193">
        <f t="shared" si="98"/>
        <v>1</v>
      </c>
      <c r="G373" s="193">
        <v>1</v>
      </c>
      <c r="H373" s="192" t="s">
        <v>22</v>
      </c>
      <c r="I373" s="194">
        <f>+'[1]PIND 2025'!O348</f>
        <v>0</v>
      </c>
      <c r="J373" s="285">
        <f t="shared" si="101"/>
        <v>0</v>
      </c>
      <c r="K373" s="200" t="str">
        <f t="shared" si="93"/>
        <v>MUY BAJO</v>
      </c>
      <c r="L373" s="15">
        <f t="shared" si="109"/>
        <v>0</v>
      </c>
      <c r="M373" s="200" t="str">
        <f t="shared" si="102"/>
        <v>MUY BAJO</v>
      </c>
      <c r="N373" s="15">
        <f t="shared" si="103"/>
        <v>0</v>
      </c>
      <c r="O373" s="200" t="str">
        <f t="shared" si="104"/>
        <v>MUY BAJO</v>
      </c>
      <c r="P373" s="292">
        <f t="shared" si="105"/>
        <v>0</v>
      </c>
      <c r="Q373" s="292">
        <v>2</v>
      </c>
      <c r="R373" s="292">
        <f t="shared" si="100"/>
        <v>2</v>
      </c>
      <c r="S373" s="293">
        <f>+'[2]POAI 04 2025 AC'!AN347</f>
        <v>0</v>
      </c>
      <c r="T373" s="293"/>
      <c r="U373" s="293"/>
      <c r="V373" s="294" t="e">
        <f t="shared" si="95"/>
        <v>#DIV/0!</v>
      </c>
      <c r="W373" s="293">
        <v>0</v>
      </c>
      <c r="X373" s="297" t="e">
        <f t="shared" si="96"/>
        <v>#DIV/0!</v>
      </c>
      <c r="Y373" s="292">
        <f t="shared" si="106"/>
        <v>0</v>
      </c>
    </row>
    <row r="374" spans="1:25" hidden="1">
      <c r="A374" s="225"/>
      <c r="B374" s="279" t="s">
        <v>269</v>
      </c>
      <c r="C374" s="212" t="s">
        <v>62</v>
      </c>
      <c r="D374" s="190" t="s">
        <v>274</v>
      </c>
      <c r="E374" s="192">
        <v>0</v>
      </c>
      <c r="F374" s="193">
        <f t="shared" si="98"/>
        <v>1</v>
      </c>
      <c r="G374" s="193">
        <v>1</v>
      </c>
      <c r="H374" s="192" t="s">
        <v>22</v>
      </c>
      <c r="I374" s="194">
        <f>+'[1]PIND 2025'!O349</f>
        <v>0</v>
      </c>
      <c r="J374" s="285">
        <f t="shared" si="101"/>
        <v>0</v>
      </c>
      <c r="K374" s="200" t="str">
        <f t="shared" si="93"/>
        <v>MUY BAJO</v>
      </c>
      <c r="L374" s="15">
        <f t="shared" si="109"/>
        <v>0</v>
      </c>
      <c r="M374" s="200" t="str">
        <f t="shared" si="102"/>
        <v>MUY BAJO</v>
      </c>
      <c r="N374" s="15">
        <f t="shared" si="103"/>
        <v>0</v>
      </c>
      <c r="O374" s="200" t="str">
        <f t="shared" si="104"/>
        <v>MUY BAJO</v>
      </c>
      <c r="P374" s="292">
        <f t="shared" si="105"/>
        <v>0</v>
      </c>
      <c r="Q374" s="292">
        <v>2</v>
      </c>
      <c r="R374" s="292">
        <f t="shared" si="100"/>
        <v>2</v>
      </c>
      <c r="S374" s="293">
        <f>+'[2]POAI 04 2025 AC'!AN348</f>
        <v>0</v>
      </c>
      <c r="T374" s="293"/>
      <c r="U374" s="293"/>
      <c r="V374" s="294" t="e">
        <f t="shared" si="95"/>
        <v>#DIV/0!</v>
      </c>
      <c r="W374" s="293">
        <v>0</v>
      </c>
      <c r="X374" s="297" t="e">
        <f t="shared" si="96"/>
        <v>#DIV/0!</v>
      </c>
      <c r="Y374" s="292">
        <f t="shared" si="106"/>
        <v>0</v>
      </c>
    </row>
    <row r="375" spans="1:25" hidden="1">
      <c r="A375" s="225"/>
      <c r="B375" s="279" t="s">
        <v>269</v>
      </c>
      <c r="C375" s="212" t="s">
        <v>63</v>
      </c>
      <c r="D375" s="190" t="s">
        <v>274</v>
      </c>
      <c r="E375" s="192">
        <v>0</v>
      </c>
      <c r="F375" s="193">
        <f t="shared" si="98"/>
        <v>1</v>
      </c>
      <c r="G375" s="193">
        <v>1</v>
      </c>
      <c r="H375" s="192" t="s">
        <v>22</v>
      </c>
      <c r="I375" s="194">
        <f>+'[1]PIND 2025'!O350</f>
        <v>0</v>
      </c>
      <c r="J375" s="285">
        <f t="shared" si="101"/>
        <v>0</v>
      </c>
      <c r="K375" s="200" t="str">
        <f t="shared" si="93"/>
        <v>MUY BAJO</v>
      </c>
      <c r="L375" s="15">
        <f t="shared" si="109"/>
        <v>0</v>
      </c>
      <c r="M375" s="200" t="str">
        <f t="shared" si="102"/>
        <v>MUY BAJO</v>
      </c>
      <c r="N375" s="15">
        <f t="shared" si="103"/>
        <v>0</v>
      </c>
      <c r="O375" s="200" t="str">
        <f t="shared" si="104"/>
        <v>MUY BAJO</v>
      </c>
      <c r="P375" s="292">
        <f t="shared" si="105"/>
        <v>0</v>
      </c>
      <c r="Q375" s="292">
        <v>2</v>
      </c>
      <c r="R375" s="292">
        <f t="shared" si="100"/>
        <v>2</v>
      </c>
      <c r="S375" s="293">
        <f>+'[2]POAI 04 2025 AC'!AN349</f>
        <v>0</v>
      </c>
      <c r="T375" s="293"/>
      <c r="U375" s="293"/>
      <c r="V375" s="294" t="e">
        <f t="shared" si="95"/>
        <v>#DIV/0!</v>
      </c>
      <c r="W375" s="293">
        <v>0</v>
      </c>
      <c r="X375" s="297" t="e">
        <f t="shared" si="96"/>
        <v>#DIV/0!</v>
      </c>
      <c r="Y375" s="292">
        <f t="shared" si="106"/>
        <v>0</v>
      </c>
    </row>
    <row r="376" spans="1:25" hidden="1">
      <c r="A376" s="225"/>
      <c r="B376" s="279" t="s">
        <v>269</v>
      </c>
      <c r="C376" s="212" t="s">
        <v>59</v>
      </c>
      <c r="D376" s="190" t="s">
        <v>275</v>
      </c>
      <c r="E376" s="192">
        <v>102</v>
      </c>
      <c r="F376" s="193">
        <f t="shared" si="98"/>
        <v>115</v>
      </c>
      <c r="G376" s="193">
        <v>13</v>
      </c>
      <c r="H376" s="192" t="s">
        <v>22</v>
      </c>
      <c r="I376" s="194">
        <f>+'[1]PIND 2025'!O351</f>
        <v>3</v>
      </c>
      <c r="J376" s="285">
        <f t="shared" si="101"/>
        <v>0.23076923076923078</v>
      </c>
      <c r="K376" s="200" t="str">
        <f t="shared" si="93"/>
        <v>BAJO</v>
      </c>
      <c r="L376" s="15">
        <f t="shared" si="109"/>
        <v>0.23776223776223776</v>
      </c>
      <c r="M376" s="200" t="str">
        <f t="shared" si="102"/>
        <v>BAJO</v>
      </c>
      <c r="N376" s="15">
        <f t="shared" si="103"/>
        <v>5.4868208714362564E-2</v>
      </c>
      <c r="O376" s="200" t="str">
        <f t="shared" si="104"/>
        <v>MUY BAJO</v>
      </c>
      <c r="P376" s="292">
        <f t="shared" si="105"/>
        <v>17</v>
      </c>
      <c r="Q376" s="292">
        <v>71.5</v>
      </c>
      <c r="R376" s="292">
        <f t="shared" si="100"/>
        <v>54.5</v>
      </c>
      <c r="S376" s="293">
        <f>+'[2]POAI 04 2025 AC'!AN350</f>
        <v>20</v>
      </c>
      <c r="T376" s="293">
        <v>0</v>
      </c>
      <c r="U376" s="293">
        <v>17</v>
      </c>
      <c r="V376" s="294">
        <f t="shared" si="95"/>
        <v>0.85</v>
      </c>
      <c r="W376" s="293">
        <v>17</v>
      </c>
      <c r="X376" s="297">
        <f t="shared" si="96"/>
        <v>0.85</v>
      </c>
      <c r="Y376" s="292">
        <f t="shared" si="106"/>
        <v>3</v>
      </c>
    </row>
    <row r="377" spans="1:25" hidden="1">
      <c r="A377" s="225"/>
      <c r="B377" s="279" t="s">
        <v>269</v>
      </c>
      <c r="C377" s="212" t="s">
        <v>61</v>
      </c>
      <c r="D377" s="190" t="s">
        <v>275</v>
      </c>
      <c r="E377" s="192">
        <v>0</v>
      </c>
      <c r="F377" s="193">
        <f t="shared" si="98"/>
        <v>2</v>
      </c>
      <c r="G377" s="193">
        <v>2</v>
      </c>
      <c r="H377" s="192" t="s">
        <v>22</v>
      </c>
      <c r="I377" s="194">
        <f>+'[1]PIND 2025'!O352</f>
        <v>0</v>
      </c>
      <c r="J377" s="285">
        <f t="shared" si="101"/>
        <v>0</v>
      </c>
      <c r="K377" s="200" t="str">
        <f t="shared" si="93"/>
        <v>MUY BAJO</v>
      </c>
      <c r="L377" s="15">
        <f t="shared" si="109"/>
        <v>0</v>
      </c>
      <c r="M377" s="200" t="str">
        <f t="shared" si="102"/>
        <v>MUY BAJO</v>
      </c>
      <c r="N377" s="15">
        <f t="shared" si="103"/>
        <v>0</v>
      </c>
      <c r="O377" s="200" t="str">
        <f t="shared" si="104"/>
        <v>MUY BAJO</v>
      </c>
      <c r="P377" s="292">
        <f t="shared" si="105"/>
        <v>0</v>
      </c>
      <c r="Q377" s="292">
        <v>4</v>
      </c>
      <c r="R377" s="292">
        <f t="shared" si="100"/>
        <v>4</v>
      </c>
      <c r="S377" s="293">
        <f>+'[2]POAI 04 2025 AC'!AN351</f>
        <v>0</v>
      </c>
      <c r="T377" s="293"/>
      <c r="U377" s="293"/>
      <c r="V377" s="294" t="e">
        <f t="shared" si="95"/>
        <v>#DIV/0!</v>
      </c>
      <c r="W377" s="293">
        <v>0</v>
      </c>
      <c r="X377" s="297" t="e">
        <f t="shared" si="96"/>
        <v>#DIV/0!</v>
      </c>
      <c r="Y377" s="292">
        <f t="shared" si="106"/>
        <v>0</v>
      </c>
    </row>
    <row r="378" spans="1:25" hidden="1">
      <c r="A378" s="225"/>
      <c r="B378" s="279" t="s">
        <v>269</v>
      </c>
      <c r="C378" s="212" t="s">
        <v>62</v>
      </c>
      <c r="D378" s="190" t="s">
        <v>275</v>
      </c>
      <c r="E378" s="192">
        <v>0</v>
      </c>
      <c r="F378" s="193">
        <f t="shared" si="98"/>
        <v>2</v>
      </c>
      <c r="G378" s="193">
        <v>2</v>
      </c>
      <c r="H378" s="192" t="s">
        <v>22</v>
      </c>
      <c r="I378" s="194">
        <f>+'[1]PIND 2025'!O353</f>
        <v>0</v>
      </c>
      <c r="J378" s="285">
        <f t="shared" si="101"/>
        <v>0</v>
      </c>
      <c r="K378" s="200" t="str">
        <f t="shared" si="93"/>
        <v>MUY BAJO</v>
      </c>
      <c r="L378" s="15">
        <f t="shared" si="109"/>
        <v>0</v>
      </c>
      <c r="M378" s="200" t="str">
        <f t="shared" si="102"/>
        <v>MUY BAJO</v>
      </c>
      <c r="N378" s="15">
        <f t="shared" si="103"/>
        <v>0</v>
      </c>
      <c r="O378" s="200" t="str">
        <f t="shared" si="104"/>
        <v>MUY BAJO</v>
      </c>
      <c r="P378" s="292">
        <f t="shared" si="105"/>
        <v>0</v>
      </c>
      <c r="Q378" s="292">
        <v>4</v>
      </c>
      <c r="R378" s="292">
        <f t="shared" si="100"/>
        <v>4</v>
      </c>
      <c r="S378" s="293">
        <f>+'[2]POAI 04 2025 AC'!AN352</f>
        <v>0</v>
      </c>
      <c r="T378" s="293"/>
      <c r="U378" s="293"/>
      <c r="V378" s="294" t="e">
        <f t="shared" si="95"/>
        <v>#DIV/0!</v>
      </c>
      <c r="W378" s="293">
        <v>0</v>
      </c>
      <c r="X378" s="297" t="e">
        <f t="shared" si="96"/>
        <v>#DIV/0!</v>
      </c>
      <c r="Y378" s="292">
        <f t="shared" si="106"/>
        <v>0</v>
      </c>
    </row>
    <row r="379" spans="1:25" hidden="1">
      <c r="A379" s="225"/>
      <c r="B379" s="279" t="s">
        <v>269</v>
      </c>
      <c r="C379" s="212" t="s">
        <v>63</v>
      </c>
      <c r="D379" s="190" t="s">
        <v>275</v>
      </c>
      <c r="E379" s="192">
        <v>0</v>
      </c>
      <c r="F379" s="193">
        <f t="shared" si="98"/>
        <v>2</v>
      </c>
      <c r="G379" s="193">
        <v>2</v>
      </c>
      <c r="H379" s="192" t="s">
        <v>22</v>
      </c>
      <c r="I379" s="194">
        <f>+'[1]PIND 2025'!O354</f>
        <v>0</v>
      </c>
      <c r="J379" s="285">
        <f t="shared" si="101"/>
        <v>0</v>
      </c>
      <c r="K379" s="200" t="str">
        <f t="shared" si="93"/>
        <v>MUY BAJO</v>
      </c>
      <c r="L379" s="15">
        <f t="shared" si="109"/>
        <v>0</v>
      </c>
      <c r="M379" s="200" t="str">
        <f t="shared" si="102"/>
        <v>MUY BAJO</v>
      </c>
      <c r="N379" s="15">
        <f t="shared" si="103"/>
        <v>0</v>
      </c>
      <c r="O379" s="200" t="str">
        <f t="shared" si="104"/>
        <v>MUY BAJO</v>
      </c>
      <c r="P379" s="292">
        <f t="shared" si="105"/>
        <v>0</v>
      </c>
      <c r="Q379" s="292">
        <v>4</v>
      </c>
      <c r="R379" s="292">
        <f t="shared" si="100"/>
        <v>4</v>
      </c>
      <c r="S379" s="293">
        <f>+'[2]POAI 04 2025 AC'!AN353</f>
        <v>0</v>
      </c>
      <c r="T379" s="293"/>
      <c r="U379" s="293"/>
      <c r="V379" s="294" t="e">
        <f t="shared" si="95"/>
        <v>#DIV/0!</v>
      </c>
      <c r="W379" s="293">
        <v>0</v>
      </c>
      <c r="X379" s="297" t="e">
        <f t="shared" si="96"/>
        <v>#DIV/0!</v>
      </c>
      <c r="Y379" s="292">
        <f t="shared" si="106"/>
        <v>0</v>
      </c>
    </row>
    <row r="380" spans="1:25" ht="38.25" hidden="1">
      <c r="A380" s="225"/>
      <c r="B380" s="279" t="s">
        <v>276</v>
      </c>
      <c r="C380" s="212" t="s">
        <v>59</v>
      </c>
      <c r="D380" s="190" t="s">
        <v>277</v>
      </c>
      <c r="E380" s="192">
        <v>8254</v>
      </c>
      <c r="F380" s="193">
        <f t="shared" si="98"/>
        <v>8754</v>
      </c>
      <c r="G380" s="193">
        <v>500</v>
      </c>
      <c r="H380" s="198" t="s">
        <v>22</v>
      </c>
      <c r="I380" s="194">
        <f>+'[1]PIND 2025'!O355</f>
        <v>885</v>
      </c>
      <c r="J380" s="285">
        <f t="shared" si="101"/>
        <v>1.77</v>
      </c>
      <c r="K380" s="200" t="str">
        <f t="shared" si="93"/>
        <v>MUY ALTO</v>
      </c>
      <c r="L380" s="15">
        <f t="shared" si="109"/>
        <v>0.68571428571428572</v>
      </c>
      <c r="M380" s="200" t="str">
        <f t="shared" si="102"/>
        <v>ALTO</v>
      </c>
      <c r="N380" s="15">
        <f t="shared" si="103"/>
        <v>1.2137142857142857</v>
      </c>
      <c r="O380" s="200" t="str">
        <f t="shared" si="104"/>
        <v>MUY ALTO</v>
      </c>
      <c r="P380" s="292">
        <f t="shared" si="105"/>
        <v>48</v>
      </c>
      <c r="Q380" s="292">
        <v>70</v>
      </c>
      <c r="R380" s="292">
        <f t="shared" si="100"/>
        <v>22</v>
      </c>
      <c r="S380" s="293">
        <f>+'[2]POAI 04 2025 AC'!AN354</f>
        <v>70</v>
      </c>
      <c r="T380" s="293">
        <v>8</v>
      </c>
      <c r="U380" s="293">
        <v>40</v>
      </c>
      <c r="V380" s="294">
        <f t="shared" si="95"/>
        <v>0.68571428571428572</v>
      </c>
      <c r="W380" s="293">
        <v>48</v>
      </c>
      <c r="X380" s="297">
        <f t="shared" si="96"/>
        <v>0.68571428571428572</v>
      </c>
      <c r="Y380" s="292">
        <f t="shared" si="106"/>
        <v>22</v>
      </c>
    </row>
    <row r="381" spans="1:25" ht="38.25" hidden="1">
      <c r="A381" s="225"/>
      <c r="B381" s="279" t="s">
        <v>276</v>
      </c>
      <c r="C381" s="212" t="s">
        <v>61</v>
      </c>
      <c r="D381" s="190" t="s">
        <v>277</v>
      </c>
      <c r="E381" s="192">
        <v>2059</v>
      </c>
      <c r="F381" s="193">
        <f t="shared" si="98"/>
        <v>2559</v>
      </c>
      <c r="G381" s="193">
        <v>500</v>
      </c>
      <c r="H381" s="198" t="s">
        <v>22</v>
      </c>
      <c r="I381" s="194">
        <f>+'[1]PIND 2025'!O356</f>
        <v>560</v>
      </c>
      <c r="J381" s="285">
        <f t="shared" si="101"/>
        <v>1.1200000000000001</v>
      </c>
      <c r="K381" s="200" t="str">
        <f t="shared" si="93"/>
        <v>MUY ALTO</v>
      </c>
      <c r="L381" s="15">
        <f t="shared" si="109"/>
        <v>0.16666666666666666</v>
      </c>
      <c r="M381" s="200" t="str">
        <f t="shared" si="102"/>
        <v>MUY BAJO</v>
      </c>
      <c r="N381" s="15">
        <f t="shared" si="103"/>
        <v>0.18666666666666668</v>
      </c>
      <c r="O381" s="200" t="str">
        <f t="shared" si="104"/>
        <v>MUY BAJO</v>
      </c>
      <c r="P381" s="292">
        <f t="shared" si="105"/>
        <v>10</v>
      </c>
      <c r="Q381" s="292">
        <v>60</v>
      </c>
      <c r="R381" s="292">
        <f t="shared" si="100"/>
        <v>50</v>
      </c>
      <c r="S381" s="293">
        <f>+'[2]POAI 04 2025 AC'!AN355</f>
        <v>12</v>
      </c>
      <c r="T381" s="293"/>
      <c r="U381" s="293">
        <v>10</v>
      </c>
      <c r="V381" s="294">
        <f t="shared" si="95"/>
        <v>0.83333333333333337</v>
      </c>
      <c r="W381" s="293">
        <v>10</v>
      </c>
      <c r="X381" s="297">
        <f t="shared" si="96"/>
        <v>0.83333333333333337</v>
      </c>
      <c r="Y381" s="292">
        <f t="shared" si="106"/>
        <v>2</v>
      </c>
    </row>
    <row r="382" spans="1:25" ht="38.25" hidden="1">
      <c r="A382" s="225"/>
      <c r="B382" s="279" t="s">
        <v>276</v>
      </c>
      <c r="C382" s="212" t="s">
        <v>62</v>
      </c>
      <c r="D382" s="190" t="s">
        <v>277</v>
      </c>
      <c r="E382" s="192">
        <v>7312</v>
      </c>
      <c r="F382" s="193">
        <f t="shared" si="98"/>
        <v>9312</v>
      </c>
      <c r="G382" s="193">
        <v>2000</v>
      </c>
      <c r="H382" s="198" t="s">
        <v>22</v>
      </c>
      <c r="I382" s="194">
        <f>+'[1]PIND 2025'!O357</f>
        <v>1089</v>
      </c>
      <c r="J382" s="285">
        <f t="shared" si="101"/>
        <v>0.54449999999999998</v>
      </c>
      <c r="K382" s="200" t="str">
        <f t="shared" ref="K382:K447" si="110">IF(J382&lt;=20%,"MUY BAJO",IF(AND(J382&gt;20%,J382&lt;=40%),"BAJO",IF(AND(J382&gt;40%,J382&lt;=60%),"MEDIO",IF(AND(J382&gt;60%,J382&lt;=80%),"ALTO","MUY ALTO"))))</f>
        <v>MEDIO</v>
      </c>
      <c r="L382" s="15">
        <f t="shared" si="109"/>
        <v>0.20833333333333334</v>
      </c>
      <c r="M382" s="200" t="str">
        <f t="shared" si="102"/>
        <v>BAJO</v>
      </c>
      <c r="N382" s="15">
        <f t="shared" si="103"/>
        <v>0.1134375</v>
      </c>
      <c r="O382" s="200" t="str">
        <f t="shared" si="104"/>
        <v>MUY BAJO</v>
      </c>
      <c r="P382" s="292">
        <f t="shared" si="105"/>
        <v>10</v>
      </c>
      <c r="Q382" s="292">
        <v>48</v>
      </c>
      <c r="R382" s="292">
        <f t="shared" si="100"/>
        <v>38</v>
      </c>
      <c r="S382" s="293">
        <f>+'[2]POAI 04 2025 AC'!AN356</f>
        <v>10</v>
      </c>
      <c r="T382" s="293"/>
      <c r="U382" s="293">
        <v>10</v>
      </c>
      <c r="V382" s="294">
        <f t="shared" si="95"/>
        <v>1</v>
      </c>
      <c r="W382" s="293">
        <v>10</v>
      </c>
      <c r="X382" s="297">
        <f t="shared" si="96"/>
        <v>1</v>
      </c>
      <c r="Y382" s="292">
        <f t="shared" si="106"/>
        <v>0</v>
      </c>
    </row>
    <row r="383" spans="1:25" ht="38.25" hidden="1">
      <c r="A383" s="225"/>
      <c r="B383" s="279" t="s">
        <v>276</v>
      </c>
      <c r="C383" s="212" t="s">
        <v>63</v>
      </c>
      <c r="D383" s="190" t="s">
        <v>277</v>
      </c>
      <c r="E383" s="192">
        <v>4054</v>
      </c>
      <c r="F383" s="193">
        <f t="shared" si="98"/>
        <v>6054</v>
      </c>
      <c r="G383" s="193">
        <v>2000</v>
      </c>
      <c r="H383" s="198" t="s">
        <v>22</v>
      </c>
      <c r="I383" s="194">
        <f>+'[1]PIND 2025'!O358</f>
        <v>179</v>
      </c>
      <c r="J383" s="285">
        <f t="shared" si="101"/>
        <v>8.9499999999999996E-2</v>
      </c>
      <c r="K383" s="200" t="str">
        <f t="shared" si="110"/>
        <v>MUY BAJO</v>
      </c>
      <c r="L383" s="15">
        <f t="shared" si="109"/>
        <v>0.16666666666666666</v>
      </c>
      <c r="M383" s="200" t="str">
        <f t="shared" si="102"/>
        <v>MUY BAJO</v>
      </c>
      <c r="N383" s="15">
        <f t="shared" si="103"/>
        <v>1.4916666666666665E-2</v>
      </c>
      <c r="O383" s="200" t="str">
        <f t="shared" si="104"/>
        <v>MUY BAJO</v>
      </c>
      <c r="P383" s="292">
        <f t="shared" si="105"/>
        <v>10</v>
      </c>
      <c r="Q383" s="292">
        <v>60</v>
      </c>
      <c r="R383" s="292">
        <f t="shared" si="100"/>
        <v>50</v>
      </c>
      <c r="S383" s="293">
        <f>+'[2]POAI 04 2025 AC'!AN357</f>
        <v>10</v>
      </c>
      <c r="T383" s="293"/>
      <c r="U383" s="293">
        <v>10</v>
      </c>
      <c r="V383" s="294">
        <f t="shared" si="95"/>
        <v>1</v>
      </c>
      <c r="W383" s="293">
        <v>10</v>
      </c>
      <c r="X383" s="297">
        <f t="shared" si="96"/>
        <v>1</v>
      </c>
      <c r="Y383" s="292">
        <f t="shared" si="106"/>
        <v>0</v>
      </c>
    </row>
    <row r="384" spans="1:25" ht="38.25" hidden="1">
      <c r="A384" s="225"/>
      <c r="B384" s="279" t="s">
        <v>276</v>
      </c>
      <c r="C384" s="212" t="s">
        <v>59</v>
      </c>
      <c r="D384" s="190" t="s">
        <v>278</v>
      </c>
      <c r="E384" s="192">
        <v>19165</v>
      </c>
      <c r="F384" s="193">
        <f t="shared" si="98"/>
        <v>20165</v>
      </c>
      <c r="G384" s="193">
        <v>1000</v>
      </c>
      <c r="H384" s="198" t="s">
        <v>22</v>
      </c>
      <c r="I384" s="194">
        <f>+'[1]PIND 2025'!O359</f>
        <v>848</v>
      </c>
      <c r="J384" s="285">
        <f t="shared" si="101"/>
        <v>0.84799999999999998</v>
      </c>
      <c r="K384" s="200" t="str">
        <f t="shared" si="110"/>
        <v>MUY ALTO</v>
      </c>
      <c r="L384" s="15">
        <f t="shared" si="109"/>
        <v>0</v>
      </c>
      <c r="M384" s="200" t="str">
        <f t="shared" si="102"/>
        <v>MUY BAJO</v>
      </c>
      <c r="N384" s="15">
        <f t="shared" si="103"/>
        <v>0</v>
      </c>
      <c r="O384" s="200" t="str">
        <f t="shared" si="104"/>
        <v>MUY BAJO</v>
      </c>
      <c r="P384" s="292">
        <f t="shared" si="105"/>
        <v>0</v>
      </c>
      <c r="Q384" s="292">
        <v>25</v>
      </c>
      <c r="R384" s="292">
        <f t="shared" si="100"/>
        <v>25</v>
      </c>
      <c r="S384" s="293">
        <f>+'[2]POAI 04 2025 AC'!AN358</f>
        <v>0</v>
      </c>
      <c r="T384" s="293"/>
      <c r="U384" s="293"/>
      <c r="V384" s="294" t="e">
        <f t="shared" si="95"/>
        <v>#DIV/0!</v>
      </c>
      <c r="W384" s="293">
        <v>0</v>
      </c>
      <c r="X384" s="297" t="e">
        <f t="shared" si="96"/>
        <v>#DIV/0!</v>
      </c>
      <c r="Y384" s="292">
        <f t="shared" si="106"/>
        <v>0</v>
      </c>
    </row>
    <row r="385" spans="1:25" ht="38.25" hidden="1">
      <c r="A385" s="225"/>
      <c r="B385" s="279" t="s">
        <v>276</v>
      </c>
      <c r="C385" s="212" t="s">
        <v>61</v>
      </c>
      <c r="D385" s="190" t="s">
        <v>278</v>
      </c>
      <c r="E385" s="192">
        <v>3427</v>
      </c>
      <c r="F385" s="193">
        <f t="shared" si="98"/>
        <v>3927</v>
      </c>
      <c r="G385" s="193">
        <v>500</v>
      </c>
      <c r="H385" s="198" t="s">
        <v>22</v>
      </c>
      <c r="I385" s="194">
        <f>+'[1]PIND 2025'!O360</f>
        <v>333</v>
      </c>
      <c r="J385" s="285">
        <f t="shared" si="101"/>
        <v>0.66600000000000004</v>
      </c>
      <c r="K385" s="200" t="str">
        <f t="shared" si="110"/>
        <v>ALTO</v>
      </c>
      <c r="L385" s="15">
        <f t="shared" si="109"/>
        <v>0</v>
      </c>
      <c r="M385" s="200" t="str">
        <f t="shared" si="102"/>
        <v>MUY BAJO</v>
      </c>
      <c r="N385" s="15">
        <f t="shared" si="103"/>
        <v>0</v>
      </c>
      <c r="O385" s="200" t="str">
        <f t="shared" si="104"/>
        <v>MUY BAJO</v>
      </c>
      <c r="P385" s="292">
        <f t="shared" si="105"/>
        <v>0</v>
      </c>
      <c r="Q385" s="292">
        <v>15</v>
      </c>
      <c r="R385" s="292">
        <f t="shared" si="100"/>
        <v>15</v>
      </c>
      <c r="S385" s="293">
        <f>+'[2]POAI 04 2025 AC'!AN359</f>
        <v>0</v>
      </c>
      <c r="T385" s="293"/>
      <c r="U385" s="293"/>
      <c r="V385" s="294" t="e">
        <f t="shared" si="95"/>
        <v>#DIV/0!</v>
      </c>
      <c r="W385" s="293">
        <v>0</v>
      </c>
      <c r="X385" s="297" t="e">
        <f t="shared" si="96"/>
        <v>#DIV/0!</v>
      </c>
      <c r="Y385" s="292">
        <f t="shared" si="106"/>
        <v>0</v>
      </c>
    </row>
    <row r="386" spans="1:25" ht="38.25" hidden="1">
      <c r="A386" s="225"/>
      <c r="B386" s="279" t="s">
        <v>276</v>
      </c>
      <c r="C386" s="212" t="s">
        <v>62</v>
      </c>
      <c r="D386" s="190" t="s">
        <v>278</v>
      </c>
      <c r="E386" s="192">
        <v>7065</v>
      </c>
      <c r="F386" s="193">
        <f t="shared" si="98"/>
        <v>7565</v>
      </c>
      <c r="G386" s="193">
        <v>500</v>
      </c>
      <c r="H386" s="198" t="s">
        <v>22</v>
      </c>
      <c r="I386" s="194">
        <f>+'[1]PIND 2025'!O361</f>
        <v>452</v>
      </c>
      <c r="J386" s="285">
        <f t="shared" si="101"/>
        <v>0.90400000000000003</v>
      </c>
      <c r="K386" s="200" t="str">
        <f t="shared" si="110"/>
        <v>MUY ALTO</v>
      </c>
      <c r="L386" s="15">
        <f t="shared" si="109"/>
        <v>0</v>
      </c>
      <c r="M386" s="200" t="str">
        <f t="shared" si="102"/>
        <v>MUY BAJO</v>
      </c>
      <c r="N386" s="15">
        <f t="shared" si="103"/>
        <v>0</v>
      </c>
      <c r="O386" s="200" t="str">
        <f t="shared" si="104"/>
        <v>MUY BAJO</v>
      </c>
      <c r="P386" s="292">
        <f t="shared" si="105"/>
        <v>0</v>
      </c>
      <c r="Q386" s="292">
        <v>15</v>
      </c>
      <c r="R386" s="292">
        <f t="shared" si="100"/>
        <v>15</v>
      </c>
      <c r="S386" s="293">
        <f>+'[2]POAI 04 2025 AC'!AN360</f>
        <v>0</v>
      </c>
      <c r="T386" s="293"/>
      <c r="U386" s="293"/>
      <c r="V386" s="294" t="e">
        <f t="shared" si="95"/>
        <v>#DIV/0!</v>
      </c>
      <c r="W386" s="293">
        <v>0</v>
      </c>
      <c r="X386" s="297" t="e">
        <f t="shared" si="96"/>
        <v>#DIV/0!</v>
      </c>
      <c r="Y386" s="292">
        <f t="shared" si="106"/>
        <v>0</v>
      </c>
    </row>
    <row r="387" spans="1:25" ht="38.25" hidden="1">
      <c r="A387" s="225"/>
      <c r="B387" s="279" t="s">
        <v>276</v>
      </c>
      <c r="C387" s="212" t="s">
        <v>63</v>
      </c>
      <c r="D387" s="190" t="s">
        <v>278</v>
      </c>
      <c r="E387" s="192">
        <v>4682</v>
      </c>
      <c r="F387" s="193">
        <f t="shared" si="98"/>
        <v>5382</v>
      </c>
      <c r="G387" s="193">
        <v>700</v>
      </c>
      <c r="H387" s="198" t="s">
        <v>22</v>
      </c>
      <c r="I387" s="194">
        <f>+'[1]PIND 2025'!O362</f>
        <v>169</v>
      </c>
      <c r="J387" s="285">
        <f t="shared" si="101"/>
        <v>0.24142857142857144</v>
      </c>
      <c r="K387" s="200" t="str">
        <f t="shared" si="110"/>
        <v>BAJO</v>
      </c>
      <c r="L387" s="15">
        <f t="shared" si="109"/>
        <v>0</v>
      </c>
      <c r="M387" s="200" t="str">
        <f t="shared" si="102"/>
        <v>MUY BAJO</v>
      </c>
      <c r="N387" s="15">
        <f t="shared" si="103"/>
        <v>0</v>
      </c>
      <c r="O387" s="200" t="str">
        <f t="shared" si="104"/>
        <v>MUY BAJO</v>
      </c>
      <c r="P387" s="292">
        <f t="shared" si="105"/>
        <v>0</v>
      </c>
      <c r="Q387" s="292">
        <v>17.5</v>
      </c>
      <c r="R387" s="292">
        <f t="shared" si="100"/>
        <v>17.5</v>
      </c>
      <c r="S387" s="293">
        <f>+'[2]POAI 04 2025 AC'!AN361</f>
        <v>0</v>
      </c>
      <c r="T387" s="293"/>
      <c r="U387" s="293"/>
      <c r="V387" s="294" t="e">
        <f t="shared" si="95"/>
        <v>#DIV/0!</v>
      </c>
      <c r="W387" s="293">
        <v>0</v>
      </c>
      <c r="X387" s="297" t="e">
        <f t="shared" si="96"/>
        <v>#DIV/0!</v>
      </c>
      <c r="Y387" s="292">
        <f t="shared" si="106"/>
        <v>0</v>
      </c>
    </row>
    <row r="388" spans="1:25" ht="38.25" hidden="1">
      <c r="A388" s="225"/>
      <c r="B388" s="279" t="s">
        <v>276</v>
      </c>
      <c r="C388" s="212" t="s">
        <v>59</v>
      </c>
      <c r="D388" s="190" t="s">
        <v>279</v>
      </c>
      <c r="E388" s="192">
        <v>16868</v>
      </c>
      <c r="F388" s="193">
        <f t="shared" si="98"/>
        <v>18868</v>
      </c>
      <c r="G388" s="193">
        <v>2000</v>
      </c>
      <c r="H388" s="198" t="s">
        <v>22</v>
      </c>
      <c r="I388" s="194">
        <f>+'[1]PIND 2025'!O363</f>
        <v>1273</v>
      </c>
      <c r="J388" s="285">
        <f t="shared" si="101"/>
        <v>0.63649999999999995</v>
      </c>
      <c r="K388" s="200" t="str">
        <f t="shared" si="110"/>
        <v>ALTO</v>
      </c>
      <c r="L388" s="15">
        <f t="shared" si="109"/>
        <v>0.43</v>
      </c>
      <c r="M388" s="200" t="str">
        <f t="shared" si="102"/>
        <v>MEDIO</v>
      </c>
      <c r="N388" s="15">
        <f t="shared" si="103"/>
        <v>0.27369499999999997</v>
      </c>
      <c r="O388" s="200" t="str">
        <f t="shared" si="104"/>
        <v>BAJO</v>
      </c>
      <c r="P388" s="292">
        <f t="shared" si="105"/>
        <v>43</v>
      </c>
      <c r="Q388" s="292">
        <v>100</v>
      </c>
      <c r="R388" s="292">
        <f t="shared" si="100"/>
        <v>57</v>
      </c>
      <c r="S388" s="293">
        <f>+'[2]POAI 04 2025 AC'!AN362</f>
        <v>55</v>
      </c>
      <c r="T388" s="293">
        <v>4</v>
      </c>
      <c r="U388" s="293">
        <v>39</v>
      </c>
      <c r="V388" s="294">
        <f t="shared" si="95"/>
        <v>0.78181818181818186</v>
      </c>
      <c r="W388" s="293">
        <v>43</v>
      </c>
      <c r="X388" s="297">
        <f t="shared" si="96"/>
        <v>0.78181818181818186</v>
      </c>
      <c r="Y388" s="292">
        <f t="shared" si="106"/>
        <v>12</v>
      </c>
    </row>
    <row r="389" spans="1:25" ht="38.25" hidden="1">
      <c r="A389" s="225"/>
      <c r="B389" s="279" t="s">
        <v>276</v>
      </c>
      <c r="C389" s="212" t="s">
        <v>62</v>
      </c>
      <c r="D389" s="190" t="s">
        <v>279</v>
      </c>
      <c r="E389" s="192">
        <v>7318</v>
      </c>
      <c r="F389" s="193">
        <f t="shared" si="98"/>
        <v>8318</v>
      </c>
      <c r="G389" s="193">
        <v>1000</v>
      </c>
      <c r="H389" s="198" t="s">
        <v>22</v>
      </c>
      <c r="I389" s="194">
        <f>+'[1]PIND 2025'!O364</f>
        <v>1130</v>
      </c>
      <c r="J389" s="285">
        <f t="shared" si="101"/>
        <v>1.1299999999999999</v>
      </c>
      <c r="K389" s="200" t="str">
        <f t="shared" si="110"/>
        <v>MUY ALTO</v>
      </c>
      <c r="L389" s="15">
        <f t="shared" si="109"/>
        <v>0.2</v>
      </c>
      <c r="M389" s="200" t="str">
        <f t="shared" si="102"/>
        <v>MUY BAJO</v>
      </c>
      <c r="N389" s="15">
        <f t="shared" si="103"/>
        <v>0.22599999999999998</v>
      </c>
      <c r="O389" s="200" t="str">
        <f t="shared" si="104"/>
        <v>BAJO</v>
      </c>
      <c r="P389" s="292">
        <f t="shared" si="105"/>
        <v>10</v>
      </c>
      <c r="Q389" s="292">
        <v>50</v>
      </c>
      <c r="R389" s="292">
        <f t="shared" si="100"/>
        <v>40</v>
      </c>
      <c r="S389" s="293">
        <f>+'[2]POAI 04 2025 AC'!AN363</f>
        <v>30</v>
      </c>
      <c r="T389" s="293">
        <v>5</v>
      </c>
      <c r="U389" s="293">
        <v>5</v>
      </c>
      <c r="V389" s="294">
        <f t="shared" ref="V389:V452" si="111">+P389/S389</f>
        <v>0.33333333333333331</v>
      </c>
      <c r="W389" s="293">
        <v>10</v>
      </c>
      <c r="X389" s="297">
        <f t="shared" si="96"/>
        <v>0.33333333333333331</v>
      </c>
      <c r="Y389" s="292">
        <f t="shared" si="106"/>
        <v>20</v>
      </c>
    </row>
    <row r="390" spans="1:25" ht="38.25" hidden="1">
      <c r="A390" s="225"/>
      <c r="B390" s="279" t="s">
        <v>276</v>
      </c>
      <c r="C390" s="212" t="s">
        <v>59</v>
      </c>
      <c r="D390" s="190" t="s">
        <v>280</v>
      </c>
      <c r="E390" s="192">
        <v>9270</v>
      </c>
      <c r="F390" s="193">
        <f t="shared" si="98"/>
        <v>10270</v>
      </c>
      <c r="G390" s="193">
        <v>1000</v>
      </c>
      <c r="H390" s="198" t="s">
        <v>22</v>
      </c>
      <c r="I390" s="194">
        <f>+'[1]PIND 2025'!O365</f>
        <v>629</v>
      </c>
      <c r="J390" s="285">
        <f t="shared" si="101"/>
        <v>0.629</v>
      </c>
      <c r="K390" s="200" t="str">
        <f t="shared" si="110"/>
        <v>ALTO</v>
      </c>
      <c r="L390" s="15"/>
      <c r="M390" s="200" t="s">
        <v>23</v>
      </c>
      <c r="N390" s="15"/>
      <c r="O390" s="200" t="s">
        <v>23</v>
      </c>
      <c r="P390" s="292">
        <f t="shared" si="105"/>
        <v>31</v>
      </c>
      <c r="Q390" s="292">
        <v>0.1</v>
      </c>
      <c r="R390" s="292">
        <f t="shared" si="100"/>
        <v>-30.9</v>
      </c>
      <c r="S390" s="293">
        <f>+'[2]POAI 04 2025 AC'!AN364</f>
        <v>60</v>
      </c>
      <c r="T390" s="293">
        <v>6</v>
      </c>
      <c r="U390" s="293">
        <v>25</v>
      </c>
      <c r="V390" s="294">
        <f t="shared" si="111"/>
        <v>0.51666666666666672</v>
      </c>
      <c r="W390" s="293">
        <v>31</v>
      </c>
      <c r="X390" s="297">
        <f t="shared" si="96"/>
        <v>0.51666666666666672</v>
      </c>
      <c r="Y390" s="292">
        <f t="shared" si="106"/>
        <v>29</v>
      </c>
    </row>
    <row r="391" spans="1:25" ht="38.25" hidden="1">
      <c r="A391" s="225"/>
      <c r="B391" s="279" t="s">
        <v>276</v>
      </c>
      <c r="C391" s="212" t="s">
        <v>61</v>
      </c>
      <c r="D391" s="190" t="s">
        <v>280</v>
      </c>
      <c r="E391" s="192">
        <v>0</v>
      </c>
      <c r="F391" s="193">
        <f t="shared" si="98"/>
        <v>100</v>
      </c>
      <c r="G391" s="193">
        <v>100</v>
      </c>
      <c r="H391" s="198" t="s">
        <v>22</v>
      </c>
      <c r="I391" s="194">
        <f>+'[1]PIND 2025'!O366</f>
        <v>246</v>
      </c>
      <c r="J391" s="285">
        <f t="shared" si="101"/>
        <v>2.46</v>
      </c>
      <c r="K391" s="200" t="str">
        <f t="shared" si="110"/>
        <v>MUY ALTO</v>
      </c>
      <c r="L391" s="15">
        <f t="shared" ref="L391:L421" si="112">+P391/Q391</f>
        <v>0.15</v>
      </c>
      <c r="M391" s="200" t="str">
        <f t="shared" si="102"/>
        <v>MUY BAJO</v>
      </c>
      <c r="N391" s="15">
        <f t="shared" si="103"/>
        <v>0.36899999999999999</v>
      </c>
      <c r="O391" s="200" t="str">
        <f t="shared" si="104"/>
        <v>BAJO</v>
      </c>
      <c r="P391" s="292">
        <f t="shared" si="105"/>
        <v>12</v>
      </c>
      <c r="Q391" s="292">
        <v>80</v>
      </c>
      <c r="R391" s="292">
        <f t="shared" si="100"/>
        <v>68</v>
      </c>
      <c r="S391" s="293">
        <f>+'[2]POAI 04 2025 AC'!AN365</f>
        <v>15</v>
      </c>
      <c r="T391" s="293">
        <v>6</v>
      </c>
      <c r="U391" s="293">
        <v>6</v>
      </c>
      <c r="V391" s="294">
        <f t="shared" si="111"/>
        <v>0.8</v>
      </c>
      <c r="W391" s="293">
        <v>12</v>
      </c>
      <c r="X391" s="297">
        <f t="shared" ref="X391:X454" si="113">+W391/S391</f>
        <v>0.8</v>
      </c>
      <c r="Y391" s="292">
        <f t="shared" si="106"/>
        <v>3</v>
      </c>
    </row>
    <row r="392" spans="1:25" ht="38.25" hidden="1">
      <c r="A392" s="225"/>
      <c r="B392" s="279" t="s">
        <v>276</v>
      </c>
      <c r="C392" s="212" t="s">
        <v>63</v>
      </c>
      <c r="D392" s="190" t="s">
        <v>280</v>
      </c>
      <c r="E392" s="192">
        <v>1660</v>
      </c>
      <c r="F392" s="193">
        <f t="shared" si="98"/>
        <v>1860</v>
      </c>
      <c r="G392" s="193">
        <v>200</v>
      </c>
      <c r="H392" s="198" t="s">
        <v>22</v>
      </c>
      <c r="I392" s="194">
        <f>+'[1]PIND 2025'!O367</f>
        <v>614</v>
      </c>
      <c r="J392" s="285">
        <f t="shared" si="101"/>
        <v>3.07</v>
      </c>
      <c r="K392" s="200" t="str">
        <f t="shared" si="110"/>
        <v>MUY ALTO</v>
      </c>
      <c r="L392" s="15">
        <f t="shared" si="112"/>
        <v>8.7499999999999994E-2</v>
      </c>
      <c r="M392" s="200" t="str">
        <f t="shared" si="102"/>
        <v>MUY BAJO</v>
      </c>
      <c r="N392" s="15">
        <f t="shared" si="103"/>
        <v>0.26862499999999995</v>
      </c>
      <c r="O392" s="200" t="str">
        <f t="shared" si="104"/>
        <v>BAJO</v>
      </c>
      <c r="P392" s="292">
        <f t="shared" si="105"/>
        <v>14</v>
      </c>
      <c r="Q392" s="292">
        <v>160</v>
      </c>
      <c r="R392" s="292">
        <f t="shared" si="100"/>
        <v>146</v>
      </c>
      <c r="S392" s="293">
        <f>+'[2]POAI 04 2025 AC'!AN366</f>
        <v>15</v>
      </c>
      <c r="T392" s="293"/>
      <c r="U392" s="293">
        <v>14</v>
      </c>
      <c r="V392" s="294">
        <f t="shared" si="111"/>
        <v>0.93333333333333335</v>
      </c>
      <c r="W392" s="293">
        <v>14</v>
      </c>
      <c r="X392" s="297">
        <f t="shared" si="113"/>
        <v>0.93333333333333335</v>
      </c>
      <c r="Y392" s="292">
        <f t="shared" si="106"/>
        <v>1</v>
      </c>
    </row>
    <row r="393" spans="1:25" ht="25.5" hidden="1">
      <c r="A393" s="225"/>
      <c r="B393" s="279" t="s">
        <v>276</v>
      </c>
      <c r="C393" s="212" t="s">
        <v>59</v>
      </c>
      <c r="D393" s="190" t="s">
        <v>281</v>
      </c>
      <c r="E393" s="192">
        <v>282</v>
      </c>
      <c r="F393" s="193">
        <f t="shared" si="98"/>
        <v>482</v>
      </c>
      <c r="G393" s="193">
        <v>200</v>
      </c>
      <c r="H393" s="198" t="s">
        <v>22</v>
      </c>
      <c r="I393" s="194">
        <f>+'[1]PIND 2025'!O368</f>
        <v>189</v>
      </c>
      <c r="J393" s="285">
        <f t="shared" si="101"/>
        <v>0.94499999999999995</v>
      </c>
      <c r="K393" s="200" t="str">
        <f t="shared" si="110"/>
        <v>MUY ALTO</v>
      </c>
      <c r="L393" s="15">
        <f t="shared" si="112"/>
        <v>0</v>
      </c>
      <c r="M393" s="200" t="str">
        <f t="shared" si="102"/>
        <v>MUY BAJO</v>
      </c>
      <c r="N393" s="15">
        <f t="shared" si="103"/>
        <v>0</v>
      </c>
      <c r="O393" s="200" t="str">
        <f t="shared" si="104"/>
        <v>MUY BAJO</v>
      </c>
      <c r="P393" s="292">
        <f t="shared" si="105"/>
        <v>0</v>
      </c>
      <c r="Q393" s="292">
        <v>30</v>
      </c>
      <c r="R393" s="292">
        <f t="shared" si="100"/>
        <v>30</v>
      </c>
      <c r="S393" s="293">
        <f>+'[2]POAI 04 2025 AC'!AN367</f>
        <v>0</v>
      </c>
      <c r="T393" s="293"/>
      <c r="U393" s="293"/>
      <c r="V393" s="294" t="e">
        <f t="shared" si="111"/>
        <v>#DIV/0!</v>
      </c>
      <c r="W393" s="293">
        <v>0</v>
      </c>
      <c r="X393" s="297" t="e">
        <f t="shared" si="113"/>
        <v>#DIV/0!</v>
      </c>
      <c r="Y393" s="292">
        <f t="shared" si="106"/>
        <v>0</v>
      </c>
    </row>
    <row r="394" spans="1:25" ht="25.5" hidden="1">
      <c r="A394" s="225"/>
      <c r="B394" s="279" t="s">
        <v>276</v>
      </c>
      <c r="C394" s="212" t="s">
        <v>61</v>
      </c>
      <c r="D394" s="190" t="s">
        <v>281</v>
      </c>
      <c r="E394" s="192">
        <v>0</v>
      </c>
      <c r="F394" s="193">
        <f t="shared" si="98"/>
        <v>100</v>
      </c>
      <c r="G394" s="193">
        <v>100</v>
      </c>
      <c r="H394" s="198" t="s">
        <v>22</v>
      </c>
      <c r="I394" s="194">
        <f>+'[1]PIND 2025'!O369</f>
        <v>123</v>
      </c>
      <c r="J394" s="285">
        <f t="shared" si="101"/>
        <v>1.23</v>
      </c>
      <c r="K394" s="200" t="str">
        <f t="shared" si="110"/>
        <v>MUY ALTO</v>
      </c>
      <c r="L394" s="15">
        <f t="shared" si="112"/>
        <v>0</v>
      </c>
      <c r="M394" s="200" t="str">
        <f t="shared" si="102"/>
        <v>MUY BAJO</v>
      </c>
      <c r="N394" s="15">
        <f t="shared" si="103"/>
        <v>0</v>
      </c>
      <c r="O394" s="200" t="str">
        <f t="shared" si="104"/>
        <v>MUY BAJO</v>
      </c>
      <c r="P394" s="292">
        <f t="shared" si="105"/>
        <v>0</v>
      </c>
      <c r="Q394" s="292">
        <v>15</v>
      </c>
      <c r="R394" s="292">
        <f t="shared" si="100"/>
        <v>15</v>
      </c>
      <c r="S394" s="293">
        <f>+'[2]POAI 04 2025 AC'!AN368</f>
        <v>0</v>
      </c>
      <c r="T394" s="293"/>
      <c r="U394" s="293"/>
      <c r="V394" s="294" t="e">
        <f t="shared" si="111"/>
        <v>#DIV/0!</v>
      </c>
      <c r="W394" s="293">
        <v>0</v>
      </c>
      <c r="X394" s="297" t="e">
        <f t="shared" si="113"/>
        <v>#DIV/0!</v>
      </c>
      <c r="Y394" s="292">
        <f t="shared" si="106"/>
        <v>0</v>
      </c>
    </row>
    <row r="395" spans="1:25" ht="25.5" hidden="1">
      <c r="A395" s="225"/>
      <c r="B395" s="279" t="s">
        <v>276</v>
      </c>
      <c r="C395" s="212" t="s">
        <v>63</v>
      </c>
      <c r="D395" s="190" t="s">
        <v>281</v>
      </c>
      <c r="E395" s="192">
        <v>0</v>
      </c>
      <c r="F395" s="193">
        <f t="shared" si="98"/>
        <v>100</v>
      </c>
      <c r="G395" s="193">
        <v>100</v>
      </c>
      <c r="H395" s="198" t="s">
        <v>22</v>
      </c>
      <c r="I395" s="194">
        <f>+'[1]PIND 2025'!O370</f>
        <v>87</v>
      </c>
      <c r="J395" s="285">
        <f t="shared" si="101"/>
        <v>0.87</v>
      </c>
      <c r="K395" s="200" t="str">
        <f t="shared" si="110"/>
        <v>MUY ALTO</v>
      </c>
      <c r="L395" s="15">
        <f t="shared" si="112"/>
        <v>0</v>
      </c>
      <c r="M395" s="200" t="str">
        <f t="shared" si="102"/>
        <v>MUY BAJO</v>
      </c>
      <c r="N395" s="15">
        <f t="shared" si="103"/>
        <v>0</v>
      </c>
      <c r="O395" s="200" t="str">
        <f t="shared" si="104"/>
        <v>MUY BAJO</v>
      </c>
      <c r="P395" s="292">
        <f t="shared" si="105"/>
        <v>0</v>
      </c>
      <c r="Q395" s="292">
        <v>15</v>
      </c>
      <c r="R395" s="292">
        <f t="shared" si="100"/>
        <v>15</v>
      </c>
      <c r="S395" s="293">
        <f>+'[2]POAI 04 2025 AC'!AN369</f>
        <v>0</v>
      </c>
      <c r="T395" s="293"/>
      <c r="U395" s="293"/>
      <c r="V395" s="294" t="e">
        <f t="shared" si="111"/>
        <v>#DIV/0!</v>
      </c>
      <c r="W395" s="293">
        <v>0</v>
      </c>
      <c r="X395" s="297" t="e">
        <f t="shared" si="113"/>
        <v>#DIV/0!</v>
      </c>
      <c r="Y395" s="292">
        <f t="shared" si="106"/>
        <v>0</v>
      </c>
    </row>
    <row r="396" spans="1:25" ht="25.5" hidden="1">
      <c r="A396" s="225"/>
      <c r="B396" s="279" t="s">
        <v>276</v>
      </c>
      <c r="C396" s="212" t="s">
        <v>59</v>
      </c>
      <c r="D396" s="190" t="s">
        <v>282</v>
      </c>
      <c r="E396" s="192">
        <v>14310</v>
      </c>
      <c r="F396" s="193">
        <f t="shared" si="98"/>
        <v>16310</v>
      </c>
      <c r="G396" s="193">
        <v>2000</v>
      </c>
      <c r="H396" s="198" t="s">
        <v>22</v>
      </c>
      <c r="I396" s="194">
        <f>+'[1]PIND 2025'!O371</f>
        <v>1262</v>
      </c>
      <c r="J396" s="285">
        <f t="shared" si="101"/>
        <v>0.63100000000000001</v>
      </c>
      <c r="K396" s="200" t="str">
        <f t="shared" si="110"/>
        <v>ALTO</v>
      </c>
      <c r="L396" s="15">
        <f t="shared" si="112"/>
        <v>0.4</v>
      </c>
      <c r="M396" s="200" t="str">
        <f t="shared" si="102"/>
        <v>BAJO</v>
      </c>
      <c r="N396" s="15">
        <f t="shared" si="103"/>
        <v>0.25240000000000001</v>
      </c>
      <c r="O396" s="200" t="str">
        <f t="shared" si="104"/>
        <v>BAJO</v>
      </c>
      <c r="P396" s="292">
        <f t="shared" si="105"/>
        <v>52</v>
      </c>
      <c r="Q396" s="292">
        <v>130</v>
      </c>
      <c r="R396" s="292">
        <f t="shared" si="100"/>
        <v>78</v>
      </c>
      <c r="S396" s="293">
        <f>+'[2]POAI 04 2025 AC'!AN370</f>
        <v>60</v>
      </c>
      <c r="T396" s="293">
        <v>12</v>
      </c>
      <c r="U396" s="293">
        <v>40</v>
      </c>
      <c r="V396" s="294">
        <f t="shared" si="111"/>
        <v>0.8666666666666667</v>
      </c>
      <c r="W396" s="293">
        <v>52</v>
      </c>
      <c r="X396" s="297">
        <f t="shared" si="113"/>
        <v>0.8666666666666667</v>
      </c>
      <c r="Y396" s="292">
        <f t="shared" si="106"/>
        <v>8</v>
      </c>
    </row>
    <row r="397" spans="1:25" ht="25.5" hidden="1">
      <c r="A397" s="225"/>
      <c r="B397" s="279" t="s">
        <v>276</v>
      </c>
      <c r="C397" s="212" t="s">
        <v>61</v>
      </c>
      <c r="D397" s="190" t="s">
        <v>282</v>
      </c>
      <c r="E397" s="192">
        <v>750</v>
      </c>
      <c r="F397" s="193">
        <f t="shared" si="98"/>
        <v>1750</v>
      </c>
      <c r="G397" s="193">
        <v>1000</v>
      </c>
      <c r="H397" s="198" t="s">
        <v>22</v>
      </c>
      <c r="I397" s="194">
        <f>+'[1]PIND 2025'!O372</f>
        <v>354</v>
      </c>
      <c r="J397" s="285">
        <f t="shared" si="101"/>
        <v>0.35399999999999998</v>
      </c>
      <c r="K397" s="200" t="str">
        <f t="shared" si="110"/>
        <v>BAJO</v>
      </c>
      <c r="L397" s="15">
        <f t="shared" si="112"/>
        <v>0.1076923076923077</v>
      </c>
      <c r="M397" s="200" t="str">
        <f t="shared" si="102"/>
        <v>MUY BAJO</v>
      </c>
      <c r="N397" s="15">
        <f t="shared" si="103"/>
        <v>3.8123076923076926E-2</v>
      </c>
      <c r="O397" s="200" t="str">
        <f t="shared" si="104"/>
        <v>MUY BAJO</v>
      </c>
      <c r="P397" s="292">
        <f t="shared" si="105"/>
        <v>7</v>
      </c>
      <c r="Q397" s="292">
        <v>65</v>
      </c>
      <c r="R397" s="292">
        <f t="shared" si="100"/>
        <v>58</v>
      </c>
      <c r="S397" s="293">
        <f>+'[2]POAI 04 2025 AC'!AN371</f>
        <v>22</v>
      </c>
      <c r="T397" s="293">
        <v>3</v>
      </c>
      <c r="U397" s="293">
        <v>4</v>
      </c>
      <c r="V397" s="294">
        <f t="shared" si="111"/>
        <v>0.31818181818181818</v>
      </c>
      <c r="W397" s="293">
        <v>7</v>
      </c>
      <c r="X397" s="297">
        <f t="shared" si="113"/>
        <v>0.31818181818181818</v>
      </c>
      <c r="Y397" s="292">
        <f t="shared" si="106"/>
        <v>15</v>
      </c>
    </row>
    <row r="398" spans="1:25" ht="25.5" hidden="1">
      <c r="A398" s="225"/>
      <c r="B398" s="279" t="s">
        <v>276</v>
      </c>
      <c r="C398" s="212" t="s">
        <v>63</v>
      </c>
      <c r="D398" s="190" t="s">
        <v>282</v>
      </c>
      <c r="E398" s="192">
        <v>7403</v>
      </c>
      <c r="F398" s="193">
        <f t="shared" si="98"/>
        <v>8603</v>
      </c>
      <c r="G398" s="193">
        <v>1200</v>
      </c>
      <c r="H398" s="198" t="s">
        <v>22</v>
      </c>
      <c r="I398" s="194">
        <f>+'[1]PIND 2025'!O373</f>
        <v>824</v>
      </c>
      <c r="J398" s="285">
        <f t="shared" si="101"/>
        <v>0.68666666666666665</v>
      </c>
      <c r="K398" s="200" t="str">
        <f t="shared" si="110"/>
        <v>ALTO</v>
      </c>
      <c r="L398" s="15">
        <f t="shared" si="112"/>
        <v>0.17647058823529413</v>
      </c>
      <c r="M398" s="200" t="str">
        <f t="shared" si="102"/>
        <v>MUY BAJO</v>
      </c>
      <c r="N398" s="15">
        <f t="shared" si="103"/>
        <v>0.1211764705882353</v>
      </c>
      <c r="O398" s="200" t="str">
        <f t="shared" si="104"/>
        <v>MUY BAJO</v>
      </c>
      <c r="P398" s="292">
        <f t="shared" si="105"/>
        <v>15</v>
      </c>
      <c r="Q398" s="292">
        <v>85</v>
      </c>
      <c r="R398" s="292">
        <f t="shared" si="100"/>
        <v>70</v>
      </c>
      <c r="S398" s="293">
        <f>+'[2]POAI 04 2025 AC'!AN372</f>
        <v>15</v>
      </c>
      <c r="T398" s="293"/>
      <c r="U398" s="293">
        <v>15</v>
      </c>
      <c r="V398" s="294">
        <f t="shared" si="111"/>
        <v>1</v>
      </c>
      <c r="W398" s="293">
        <v>15</v>
      </c>
      <c r="X398" s="297">
        <f t="shared" si="113"/>
        <v>1</v>
      </c>
      <c r="Y398" s="292">
        <f t="shared" si="106"/>
        <v>0</v>
      </c>
    </row>
    <row r="399" spans="1:25" ht="25.5" hidden="1">
      <c r="A399" s="225"/>
      <c r="B399" s="279" t="s">
        <v>276</v>
      </c>
      <c r="C399" s="212" t="s">
        <v>59</v>
      </c>
      <c r="D399" s="190" t="s">
        <v>283</v>
      </c>
      <c r="E399" s="192">
        <v>10701</v>
      </c>
      <c r="F399" s="193">
        <f t="shared" si="98"/>
        <v>10901</v>
      </c>
      <c r="G399" s="193">
        <v>200</v>
      </c>
      <c r="H399" s="198" t="s">
        <v>22</v>
      </c>
      <c r="I399" s="194">
        <f>+'[1]PIND 2025'!O374</f>
        <v>877</v>
      </c>
      <c r="J399" s="285">
        <f t="shared" si="101"/>
        <v>4.3849999999999998</v>
      </c>
      <c r="K399" s="200" t="str">
        <f t="shared" si="110"/>
        <v>MUY ALTO</v>
      </c>
      <c r="L399" s="15">
        <f t="shared" si="112"/>
        <v>0</v>
      </c>
      <c r="M399" s="200" t="str">
        <f t="shared" si="102"/>
        <v>MUY BAJO</v>
      </c>
      <c r="N399" s="15">
        <f t="shared" si="103"/>
        <v>0</v>
      </c>
      <c r="O399" s="200" t="str">
        <f t="shared" si="104"/>
        <v>MUY BAJO</v>
      </c>
      <c r="P399" s="292">
        <f t="shared" si="105"/>
        <v>0</v>
      </c>
      <c r="Q399" s="292">
        <v>125</v>
      </c>
      <c r="R399" s="292">
        <f t="shared" si="100"/>
        <v>125</v>
      </c>
      <c r="S399" s="293">
        <f>+'[2]POAI 04 2025 AC'!AN373</f>
        <v>0</v>
      </c>
      <c r="T399" s="293"/>
      <c r="U399" s="293"/>
      <c r="V399" s="294" t="e">
        <f t="shared" si="111"/>
        <v>#DIV/0!</v>
      </c>
      <c r="W399" s="293">
        <v>0</v>
      </c>
      <c r="X399" s="297" t="e">
        <f t="shared" si="113"/>
        <v>#DIV/0!</v>
      </c>
      <c r="Y399" s="292">
        <f t="shared" si="106"/>
        <v>0</v>
      </c>
    </row>
    <row r="400" spans="1:25" ht="25.5" hidden="1">
      <c r="A400" s="225"/>
      <c r="B400" s="279" t="s">
        <v>276</v>
      </c>
      <c r="C400" s="212" t="s">
        <v>61</v>
      </c>
      <c r="D400" s="190" t="s">
        <v>283</v>
      </c>
      <c r="E400" s="192">
        <v>240</v>
      </c>
      <c r="F400" s="193">
        <f t="shared" si="98"/>
        <v>440</v>
      </c>
      <c r="G400" s="193">
        <v>200</v>
      </c>
      <c r="H400" s="198" t="s">
        <v>22</v>
      </c>
      <c r="I400" s="194">
        <f>+'[1]PIND 2025'!O375</f>
        <v>366</v>
      </c>
      <c r="J400" s="285">
        <f t="shared" si="101"/>
        <v>1.83</v>
      </c>
      <c r="K400" s="200" t="str">
        <f t="shared" si="110"/>
        <v>MUY ALTO</v>
      </c>
      <c r="L400" s="15">
        <f t="shared" si="112"/>
        <v>0</v>
      </c>
      <c r="M400" s="200" t="str">
        <f t="shared" si="102"/>
        <v>MUY BAJO</v>
      </c>
      <c r="N400" s="15">
        <f t="shared" si="103"/>
        <v>0</v>
      </c>
      <c r="O400" s="200" t="str">
        <f t="shared" si="104"/>
        <v>MUY BAJO</v>
      </c>
      <c r="P400" s="292">
        <f t="shared" si="105"/>
        <v>0</v>
      </c>
      <c r="Q400" s="292">
        <v>125</v>
      </c>
      <c r="R400" s="292">
        <f t="shared" si="100"/>
        <v>125</v>
      </c>
      <c r="S400" s="293">
        <f>+'[2]POAI 04 2025 AC'!AN374</f>
        <v>0</v>
      </c>
      <c r="T400" s="293"/>
      <c r="U400" s="293"/>
      <c r="V400" s="294" t="e">
        <f t="shared" si="111"/>
        <v>#DIV/0!</v>
      </c>
      <c r="W400" s="293">
        <v>0</v>
      </c>
      <c r="X400" s="297" t="e">
        <f t="shared" si="113"/>
        <v>#DIV/0!</v>
      </c>
      <c r="Y400" s="292">
        <f t="shared" si="106"/>
        <v>0</v>
      </c>
    </row>
    <row r="401" spans="1:25" ht="25.5" hidden="1">
      <c r="A401" s="225"/>
      <c r="B401" s="279" t="s">
        <v>276</v>
      </c>
      <c r="C401" s="212" t="s">
        <v>63</v>
      </c>
      <c r="D401" s="190" t="s">
        <v>283</v>
      </c>
      <c r="E401" s="192">
        <v>300</v>
      </c>
      <c r="F401" s="193">
        <f t="shared" si="98"/>
        <v>500</v>
      </c>
      <c r="G401" s="193">
        <v>200</v>
      </c>
      <c r="H401" s="198" t="s">
        <v>22</v>
      </c>
      <c r="I401" s="194">
        <f>+'[1]PIND 2025'!O376</f>
        <v>150</v>
      </c>
      <c r="J401" s="285">
        <f t="shared" si="101"/>
        <v>0.75</v>
      </c>
      <c r="K401" s="200" t="str">
        <f t="shared" si="110"/>
        <v>ALTO</v>
      </c>
      <c r="L401" s="15">
        <f t="shared" si="112"/>
        <v>0</v>
      </c>
      <c r="M401" s="200" t="str">
        <f t="shared" si="102"/>
        <v>MUY BAJO</v>
      </c>
      <c r="N401" s="15">
        <f t="shared" si="103"/>
        <v>0</v>
      </c>
      <c r="O401" s="200" t="str">
        <f t="shared" si="104"/>
        <v>MUY BAJO</v>
      </c>
      <c r="P401" s="292">
        <f t="shared" si="105"/>
        <v>0</v>
      </c>
      <c r="Q401" s="292">
        <v>125</v>
      </c>
      <c r="R401" s="292">
        <f t="shared" si="100"/>
        <v>125</v>
      </c>
      <c r="S401" s="293">
        <f>+'[2]POAI 04 2025 AC'!AN375</f>
        <v>0</v>
      </c>
      <c r="T401" s="293"/>
      <c r="U401" s="293"/>
      <c r="V401" s="294" t="e">
        <f t="shared" si="111"/>
        <v>#DIV/0!</v>
      </c>
      <c r="W401" s="293">
        <v>0</v>
      </c>
      <c r="X401" s="297" t="e">
        <f t="shared" si="113"/>
        <v>#DIV/0!</v>
      </c>
      <c r="Y401" s="292">
        <f t="shared" si="106"/>
        <v>0</v>
      </c>
    </row>
    <row r="402" spans="1:25" ht="25.5" hidden="1">
      <c r="A402" s="225"/>
      <c r="B402" s="279" t="s">
        <v>276</v>
      </c>
      <c r="C402" s="212" t="s">
        <v>59</v>
      </c>
      <c r="D402" s="190" t="s">
        <v>284</v>
      </c>
      <c r="E402" s="192">
        <v>1639</v>
      </c>
      <c r="F402" s="193">
        <f t="shared" si="98"/>
        <v>1939</v>
      </c>
      <c r="G402" s="193">
        <v>300</v>
      </c>
      <c r="H402" s="198" t="s">
        <v>22</v>
      </c>
      <c r="I402" s="194">
        <f>+'[1]PIND 2025'!O377</f>
        <v>127</v>
      </c>
      <c r="J402" s="285">
        <f t="shared" si="101"/>
        <v>0.42333333333333334</v>
      </c>
      <c r="K402" s="200" t="str">
        <f t="shared" si="110"/>
        <v>MEDIO</v>
      </c>
      <c r="L402" s="15">
        <f t="shared" si="112"/>
        <v>0</v>
      </c>
      <c r="M402" s="200" t="str">
        <f t="shared" si="102"/>
        <v>MUY BAJO</v>
      </c>
      <c r="N402" s="15">
        <f t="shared" si="103"/>
        <v>0</v>
      </c>
      <c r="O402" s="200" t="str">
        <f t="shared" si="104"/>
        <v>MUY BAJO</v>
      </c>
      <c r="P402" s="292">
        <f t="shared" si="105"/>
        <v>0</v>
      </c>
      <c r="Q402" s="292">
        <v>165</v>
      </c>
      <c r="R402" s="292">
        <f t="shared" si="100"/>
        <v>165</v>
      </c>
      <c r="S402" s="293">
        <f>+'[2]POAI 04 2025 AC'!AN376</f>
        <v>46</v>
      </c>
      <c r="T402" s="293"/>
      <c r="U402" s="293"/>
      <c r="V402" s="294">
        <f t="shared" si="111"/>
        <v>0</v>
      </c>
      <c r="W402" s="293">
        <v>0</v>
      </c>
      <c r="X402" s="297">
        <f t="shared" si="113"/>
        <v>0</v>
      </c>
      <c r="Y402" s="292">
        <f t="shared" si="106"/>
        <v>46</v>
      </c>
    </row>
    <row r="403" spans="1:25" ht="25.5" hidden="1">
      <c r="A403" s="225"/>
      <c r="B403" s="279" t="s">
        <v>276</v>
      </c>
      <c r="C403" s="212" t="s">
        <v>61</v>
      </c>
      <c r="D403" s="190" t="s">
        <v>284</v>
      </c>
      <c r="E403" s="192">
        <v>39</v>
      </c>
      <c r="F403" s="193">
        <f t="shared" si="98"/>
        <v>49</v>
      </c>
      <c r="G403" s="193">
        <v>10</v>
      </c>
      <c r="H403" s="198" t="s">
        <v>22</v>
      </c>
      <c r="I403" s="194">
        <f>+'[1]PIND 2025'!O378</f>
        <v>7</v>
      </c>
      <c r="J403" s="285">
        <f t="shared" si="101"/>
        <v>0.7</v>
      </c>
      <c r="K403" s="200" t="str">
        <f t="shared" si="110"/>
        <v>ALTO</v>
      </c>
      <c r="L403" s="15">
        <f t="shared" si="112"/>
        <v>6</v>
      </c>
      <c r="M403" s="200" t="str">
        <f t="shared" si="102"/>
        <v>MUY ALTO</v>
      </c>
      <c r="N403" s="15">
        <f t="shared" si="103"/>
        <v>4.1999999999999993</v>
      </c>
      <c r="O403" s="200" t="str">
        <f t="shared" si="104"/>
        <v>MUY ALTO</v>
      </c>
      <c r="P403" s="292">
        <f t="shared" si="105"/>
        <v>30</v>
      </c>
      <c r="Q403" s="292">
        <v>5</v>
      </c>
      <c r="R403" s="292">
        <f t="shared" si="100"/>
        <v>-25</v>
      </c>
      <c r="S403" s="293">
        <f>+'[2]POAI 04 2025 AC'!AN377</f>
        <v>30</v>
      </c>
      <c r="T403" s="293"/>
      <c r="U403" s="293">
        <v>30</v>
      </c>
      <c r="V403" s="294">
        <f t="shared" si="111"/>
        <v>1</v>
      </c>
      <c r="W403" s="293">
        <v>30</v>
      </c>
      <c r="X403" s="297">
        <f t="shared" si="113"/>
        <v>1</v>
      </c>
      <c r="Y403" s="292">
        <f t="shared" si="106"/>
        <v>0</v>
      </c>
    </row>
    <row r="404" spans="1:25" ht="25.5" hidden="1">
      <c r="A404" s="225"/>
      <c r="B404" s="279" t="s">
        <v>276</v>
      </c>
      <c r="C404" s="212" t="s">
        <v>62</v>
      </c>
      <c r="D404" s="190" t="s">
        <v>284</v>
      </c>
      <c r="E404" s="192">
        <v>46</v>
      </c>
      <c r="F404" s="193">
        <f t="shared" si="98"/>
        <v>56</v>
      </c>
      <c r="G404" s="193">
        <v>10</v>
      </c>
      <c r="H404" s="198" t="s">
        <v>22</v>
      </c>
      <c r="I404" s="194">
        <f>+'[1]PIND 2025'!O379</f>
        <v>6</v>
      </c>
      <c r="J404" s="285">
        <f t="shared" si="101"/>
        <v>0.6</v>
      </c>
      <c r="K404" s="200" t="str">
        <f t="shared" si="110"/>
        <v>MEDIO</v>
      </c>
      <c r="L404" s="15">
        <f t="shared" si="112"/>
        <v>4.8</v>
      </c>
      <c r="M404" s="200" t="str">
        <f t="shared" si="102"/>
        <v>MUY ALTO</v>
      </c>
      <c r="N404" s="15">
        <f t="shared" si="103"/>
        <v>2.88</v>
      </c>
      <c r="O404" s="200" t="str">
        <f t="shared" si="104"/>
        <v>MUY ALTO</v>
      </c>
      <c r="P404" s="292">
        <f t="shared" si="105"/>
        <v>24</v>
      </c>
      <c r="Q404" s="292">
        <v>5</v>
      </c>
      <c r="R404" s="292">
        <f t="shared" si="100"/>
        <v>-19</v>
      </c>
      <c r="S404" s="293">
        <f>+'[2]POAI 04 2025 AC'!AN378</f>
        <v>25</v>
      </c>
      <c r="T404" s="293"/>
      <c r="U404" s="293">
        <v>24</v>
      </c>
      <c r="V404" s="294">
        <f t="shared" si="111"/>
        <v>0.96</v>
      </c>
      <c r="W404" s="293">
        <v>24</v>
      </c>
      <c r="X404" s="297">
        <f t="shared" si="113"/>
        <v>0.96</v>
      </c>
      <c r="Y404" s="292">
        <f t="shared" si="106"/>
        <v>1</v>
      </c>
    </row>
    <row r="405" spans="1:25" ht="25.5" hidden="1">
      <c r="A405" s="225"/>
      <c r="B405" s="279" t="s">
        <v>276</v>
      </c>
      <c r="C405" s="212" t="s">
        <v>63</v>
      </c>
      <c r="D405" s="190" t="s">
        <v>284</v>
      </c>
      <c r="E405" s="192">
        <v>232</v>
      </c>
      <c r="F405" s="193">
        <f t="shared" si="98"/>
        <v>292</v>
      </c>
      <c r="G405" s="193">
        <v>60</v>
      </c>
      <c r="H405" s="198" t="s">
        <v>22</v>
      </c>
      <c r="I405" s="194">
        <f>+'[1]PIND 2025'!O380</f>
        <v>21</v>
      </c>
      <c r="J405" s="285">
        <f t="shared" si="101"/>
        <v>0.35</v>
      </c>
      <c r="K405" s="200" t="str">
        <f t="shared" si="110"/>
        <v>BAJO</v>
      </c>
      <c r="L405" s="15">
        <f t="shared" si="112"/>
        <v>0.83333333333333337</v>
      </c>
      <c r="M405" s="200" t="str">
        <f t="shared" si="102"/>
        <v>MUY ALTO</v>
      </c>
      <c r="N405" s="15">
        <f t="shared" si="103"/>
        <v>0.29166666666666669</v>
      </c>
      <c r="O405" s="200" t="str">
        <f t="shared" si="104"/>
        <v>BAJO</v>
      </c>
      <c r="P405" s="292">
        <f t="shared" si="105"/>
        <v>25</v>
      </c>
      <c r="Q405" s="292">
        <v>30</v>
      </c>
      <c r="R405" s="292">
        <f t="shared" si="100"/>
        <v>5</v>
      </c>
      <c r="S405" s="293">
        <f>+'[2]POAI 04 2025 AC'!AN379</f>
        <v>25</v>
      </c>
      <c r="T405" s="293">
        <v>0</v>
      </c>
      <c r="U405" s="293">
        <v>25</v>
      </c>
      <c r="V405" s="294">
        <f t="shared" si="111"/>
        <v>1</v>
      </c>
      <c r="W405" s="293">
        <v>25</v>
      </c>
      <c r="X405" s="297">
        <f t="shared" si="113"/>
        <v>1</v>
      </c>
      <c r="Y405" s="292">
        <f t="shared" si="106"/>
        <v>0</v>
      </c>
    </row>
    <row r="406" spans="1:25" ht="38.25" hidden="1">
      <c r="A406" s="225"/>
      <c r="B406" s="279" t="s">
        <v>276</v>
      </c>
      <c r="C406" s="212" t="s">
        <v>59</v>
      </c>
      <c r="D406" s="190" t="s">
        <v>285</v>
      </c>
      <c r="E406" s="192">
        <v>682</v>
      </c>
      <c r="F406" s="193">
        <f t="shared" si="98"/>
        <v>782</v>
      </c>
      <c r="G406" s="193">
        <v>100</v>
      </c>
      <c r="H406" s="198" t="s">
        <v>22</v>
      </c>
      <c r="I406" s="194">
        <f>+'[1]PIND 2025'!O381</f>
        <v>106</v>
      </c>
      <c r="J406" s="285">
        <f t="shared" si="101"/>
        <v>1.06</v>
      </c>
      <c r="K406" s="200" t="str">
        <f t="shared" si="110"/>
        <v>MUY ALTO</v>
      </c>
      <c r="L406" s="15">
        <f t="shared" si="112"/>
        <v>0.33333333333333331</v>
      </c>
      <c r="M406" s="200" t="str">
        <f t="shared" si="102"/>
        <v>BAJO</v>
      </c>
      <c r="N406" s="15">
        <f t="shared" si="103"/>
        <v>0.35333333333333333</v>
      </c>
      <c r="O406" s="200" t="str">
        <f t="shared" si="104"/>
        <v>BAJO</v>
      </c>
      <c r="P406" s="292">
        <f t="shared" si="105"/>
        <v>50</v>
      </c>
      <c r="Q406" s="292">
        <v>150</v>
      </c>
      <c r="R406" s="292">
        <f t="shared" si="100"/>
        <v>100</v>
      </c>
      <c r="S406" s="293">
        <f>+'[2]POAI 04 2025 AC'!AN380</f>
        <v>50</v>
      </c>
      <c r="T406" s="293">
        <v>10</v>
      </c>
      <c r="U406" s="293">
        <v>40</v>
      </c>
      <c r="V406" s="294">
        <f t="shared" si="111"/>
        <v>1</v>
      </c>
      <c r="W406" s="293">
        <v>50</v>
      </c>
      <c r="X406" s="297">
        <f t="shared" si="113"/>
        <v>1</v>
      </c>
      <c r="Y406" s="292">
        <f t="shared" si="106"/>
        <v>0</v>
      </c>
    </row>
    <row r="407" spans="1:25" ht="38.25" hidden="1">
      <c r="A407" s="225"/>
      <c r="B407" s="279" t="s">
        <v>276</v>
      </c>
      <c r="C407" s="212" t="s">
        <v>61</v>
      </c>
      <c r="D407" s="190" t="s">
        <v>285</v>
      </c>
      <c r="E407" s="192">
        <v>35</v>
      </c>
      <c r="F407" s="193">
        <f t="shared" si="98"/>
        <v>45</v>
      </c>
      <c r="G407" s="193">
        <v>10</v>
      </c>
      <c r="H407" s="198" t="s">
        <v>22</v>
      </c>
      <c r="I407" s="194">
        <f>+'[1]PIND 2025'!O382</f>
        <v>6</v>
      </c>
      <c r="J407" s="285">
        <f t="shared" si="101"/>
        <v>0.6</v>
      </c>
      <c r="K407" s="200" t="str">
        <f t="shared" si="110"/>
        <v>MEDIO</v>
      </c>
      <c r="L407" s="15">
        <f t="shared" si="112"/>
        <v>0.8</v>
      </c>
      <c r="M407" s="200" t="str">
        <f t="shared" si="102"/>
        <v>ALTO</v>
      </c>
      <c r="N407" s="15">
        <f t="shared" si="103"/>
        <v>0.48</v>
      </c>
      <c r="O407" s="200" t="str">
        <f t="shared" si="104"/>
        <v>MEDIO</v>
      </c>
      <c r="P407" s="292">
        <f t="shared" si="105"/>
        <v>12</v>
      </c>
      <c r="Q407" s="292">
        <v>15</v>
      </c>
      <c r="R407" s="292">
        <f t="shared" si="100"/>
        <v>3</v>
      </c>
      <c r="S407" s="293">
        <f>+'[2]POAI 04 2025 AC'!AN381</f>
        <v>12</v>
      </c>
      <c r="T407" s="293">
        <v>0</v>
      </c>
      <c r="U407" s="293">
        <v>12</v>
      </c>
      <c r="V407" s="294">
        <f t="shared" si="111"/>
        <v>1</v>
      </c>
      <c r="W407" s="293">
        <v>12</v>
      </c>
      <c r="X407" s="297">
        <f t="shared" si="113"/>
        <v>1</v>
      </c>
      <c r="Y407" s="292">
        <f t="shared" si="106"/>
        <v>0</v>
      </c>
    </row>
    <row r="408" spans="1:25" ht="38.25" hidden="1">
      <c r="A408" s="225"/>
      <c r="B408" s="279" t="s">
        <v>276</v>
      </c>
      <c r="C408" s="212" t="s">
        <v>62</v>
      </c>
      <c r="D408" s="190" t="s">
        <v>285</v>
      </c>
      <c r="E408" s="192">
        <v>29</v>
      </c>
      <c r="F408" s="193">
        <f t="shared" si="98"/>
        <v>39</v>
      </c>
      <c r="G408" s="193">
        <v>10</v>
      </c>
      <c r="H408" s="198" t="s">
        <v>22</v>
      </c>
      <c r="I408" s="194">
        <f>+'[1]PIND 2025'!O383</f>
        <v>3</v>
      </c>
      <c r="J408" s="285">
        <f t="shared" si="101"/>
        <v>0.3</v>
      </c>
      <c r="K408" s="200" t="str">
        <f t="shared" si="110"/>
        <v>BAJO</v>
      </c>
      <c r="L408" s="15">
        <f t="shared" si="112"/>
        <v>0.66666666666666663</v>
      </c>
      <c r="M408" s="200" t="str">
        <f t="shared" si="102"/>
        <v>ALTO</v>
      </c>
      <c r="N408" s="15">
        <f t="shared" si="103"/>
        <v>0.19999999999999998</v>
      </c>
      <c r="O408" s="200" t="str">
        <f t="shared" si="104"/>
        <v>MUY BAJO</v>
      </c>
      <c r="P408" s="292">
        <f t="shared" si="105"/>
        <v>10</v>
      </c>
      <c r="Q408" s="292">
        <v>15</v>
      </c>
      <c r="R408" s="292">
        <f t="shared" si="100"/>
        <v>5</v>
      </c>
      <c r="S408" s="293">
        <f>+'[2]POAI 04 2025 AC'!AN382</f>
        <v>12</v>
      </c>
      <c r="T408" s="293"/>
      <c r="U408" s="293">
        <v>10</v>
      </c>
      <c r="V408" s="294">
        <f t="shared" si="111"/>
        <v>0.83333333333333337</v>
      </c>
      <c r="W408" s="293">
        <v>10</v>
      </c>
      <c r="X408" s="297">
        <f t="shared" si="113"/>
        <v>0.83333333333333337</v>
      </c>
      <c r="Y408" s="292">
        <f t="shared" si="106"/>
        <v>2</v>
      </c>
    </row>
    <row r="409" spans="1:25" ht="38.25" hidden="1">
      <c r="A409" s="225"/>
      <c r="B409" s="279" t="s">
        <v>276</v>
      </c>
      <c r="C409" s="212" t="s">
        <v>63</v>
      </c>
      <c r="D409" s="190" t="s">
        <v>285</v>
      </c>
      <c r="E409" s="192">
        <v>99</v>
      </c>
      <c r="F409" s="193">
        <f t="shared" ref="F409:F473" si="114">+E409+G409</f>
        <v>129</v>
      </c>
      <c r="G409" s="193">
        <v>30</v>
      </c>
      <c r="H409" s="198" t="s">
        <v>22</v>
      </c>
      <c r="I409" s="194">
        <f>+'[1]PIND 2025'!O384</f>
        <v>6</v>
      </c>
      <c r="J409" s="285">
        <f t="shared" si="101"/>
        <v>0.2</v>
      </c>
      <c r="K409" s="200" t="str">
        <f t="shared" si="110"/>
        <v>MUY BAJO</v>
      </c>
      <c r="L409" s="15">
        <f t="shared" si="112"/>
        <v>0.26666666666666666</v>
      </c>
      <c r="M409" s="200" t="str">
        <f t="shared" si="102"/>
        <v>BAJO</v>
      </c>
      <c r="N409" s="15">
        <f t="shared" si="103"/>
        <v>5.3333333333333337E-2</v>
      </c>
      <c r="O409" s="200" t="str">
        <f t="shared" si="104"/>
        <v>MUY BAJO</v>
      </c>
      <c r="P409" s="292">
        <f t="shared" si="105"/>
        <v>12</v>
      </c>
      <c r="Q409" s="292">
        <v>45</v>
      </c>
      <c r="R409" s="292">
        <f t="shared" si="100"/>
        <v>33</v>
      </c>
      <c r="S409" s="293">
        <f>+'[2]POAI 04 2025 AC'!AN383</f>
        <v>12</v>
      </c>
      <c r="T409" s="293">
        <v>0</v>
      </c>
      <c r="U409" s="293">
        <v>12</v>
      </c>
      <c r="V409" s="294">
        <f t="shared" si="111"/>
        <v>1</v>
      </c>
      <c r="W409" s="293">
        <v>12</v>
      </c>
      <c r="X409" s="297">
        <f t="shared" si="113"/>
        <v>1</v>
      </c>
      <c r="Y409" s="292">
        <f t="shared" si="106"/>
        <v>0</v>
      </c>
    </row>
    <row r="410" spans="1:25" ht="38.25" hidden="1">
      <c r="A410" s="225"/>
      <c r="B410" s="279" t="s">
        <v>276</v>
      </c>
      <c r="C410" s="212" t="s">
        <v>59</v>
      </c>
      <c r="D410" s="190" t="s">
        <v>286</v>
      </c>
      <c r="E410" s="192">
        <v>1224</v>
      </c>
      <c r="F410" s="193">
        <f t="shared" si="114"/>
        <v>1424</v>
      </c>
      <c r="G410" s="193">
        <v>200</v>
      </c>
      <c r="H410" s="198" t="s">
        <v>22</v>
      </c>
      <c r="I410" s="194">
        <f>+'[1]PIND 2025'!O385</f>
        <v>285</v>
      </c>
      <c r="J410" s="285">
        <f t="shared" si="101"/>
        <v>1.425</v>
      </c>
      <c r="K410" s="200" t="str">
        <f t="shared" si="110"/>
        <v>MUY ALTO</v>
      </c>
      <c r="L410" s="15">
        <f t="shared" si="112"/>
        <v>0.3</v>
      </c>
      <c r="M410" s="200" t="str">
        <f t="shared" si="102"/>
        <v>BAJO</v>
      </c>
      <c r="N410" s="15">
        <f t="shared" si="103"/>
        <v>0.42749999999999999</v>
      </c>
      <c r="O410" s="200" t="str">
        <f t="shared" si="104"/>
        <v>MEDIO</v>
      </c>
      <c r="P410" s="292">
        <f t="shared" si="105"/>
        <v>30</v>
      </c>
      <c r="Q410" s="292">
        <v>100</v>
      </c>
      <c r="R410" s="292">
        <f t="shared" si="100"/>
        <v>70</v>
      </c>
      <c r="S410" s="293">
        <f>+'[2]POAI 04 2025 AC'!AN384</f>
        <v>30</v>
      </c>
      <c r="T410" s="293">
        <v>7</v>
      </c>
      <c r="U410" s="293">
        <v>23</v>
      </c>
      <c r="V410" s="294">
        <f t="shared" si="111"/>
        <v>1</v>
      </c>
      <c r="W410" s="293">
        <v>30</v>
      </c>
      <c r="X410" s="297">
        <f t="shared" si="113"/>
        <v>1</v>
      </c>
      <c r="Y410" s="292">
        <f t="shared" si="106"/>
        <v>0</v>
      </c>
    </row>
    <row r="411" spans="1:25" ht="38.25" hidden="1">
      <c r="A411" s="225"/>
      <c r="B411" s="279" t="s">
        <v>276</v>
      </c>
      <c r="C411" s="212" t="s">
        <v>61</v>
      </c>
      <c r="D411" s="190" t="s">
        <v>286</v>
      </c>
      <c r="E411" s="192">
        <v>35</v>
      </c>
      <c r="F411" s="193">
        <f t="shared" si="114"/>
        <v>85</v>
      </c>
      <c r="G411" s="193">
        <v>50</v>
      </c>
      <c r="H411" s="198" t="s">
        <v>22</v>
      </c>
      <c r="I411" s="194">
        <f>+'[1]PIND 2025'!O386</f>
        <v>26</v>
      </c>
      <c r="J411" s="285">
        <f t="shared" si="101"/>
        <v>0.52</v>
      </c>
      <c r="K411" s="200" t="str">
        <f t="shared" si="110"/>
        <v>MEDIO</v>
      </c>
      <c r="L411" s="15">
        <f t="shared" si="112"/>
        <v>0.33333333333333331</v>
      </c>
      <c r="M411" s="200" t="str">
        <f t="shared" si="102"/>
        <v>BAJO</v>
      </c>
      <c r="N411" s="15">
        <f t="shared" si="103"/>
        <v>0.17333333333333334</v>
      </c>
      <c r="O411" s="200" t="str">
        <f t="shared" si="104"/>
        <v>MUY BAJO</v>
      </c>
      <c r="P411" s="292">
        <f t="shared" si="105"/>
        <v>10</v>
      </c>
      <c r="Q411" s="292">
        <v>30</v>
      </c>
      <c r="R411" s="292">
        <f t="shared" ref="R411:R475" si="115">+Q411-P411</f>
        <v>20</v>
      </c>
      <c r="S411" s="293">
        <f>+'[2]POAI 04 2025 AC'!AN385</f>
        <v>10</v>
      </c>
      <c r="T411" s="293">
        <v>8</v>
      </c>
      <c r="U411" s="293">
        <v>2</v>
      </c>
      <c r="V411" s="294">
        <f t="shared" si="111"/>
        <v>1</v>
      </c>
      <c r="W411" s="293">
        <v>10</v>
      </c>
      <c r="X411" s="297">
        <f t="shared" si="113"/>
        <v>1</v>
      </c>
      <c r="Y411" s="292">
        <f t="shared" si="106"/>
        <v>0</v>
      </c>
    </row>
    <row r="412" spans="1:25" ht="38.25" hidden="1">
      <c r="A412" s="225"/>
      <c r="B412" s="279" t="s">
        <v>276</v>
      </c>
      <c r="C412" s="212" t="s">
        <v>62</v>
      </c>
      <c r="D412" s="190" t="s">
        <v>286</v>
      </c>
      <c r="E412" s="192">
        <v>144</v>
      </c>
      <c r="F412" s="193">
        <f t="shared" si="114"/>
        <v>194</v>
      </c>
      <c r="G412" s="193">
        <v>50</v>
      </c>
      <c r="H412" s="198" t="s">
        <v>22</v>
      </c>
      <c r="I412" s="194">
        <f>+'[1]PIND 2025'!O387</f>
        <v>29</v>
      </c>
      <c r="J412" s="285">
        <f t="shared" si="101"/>
        <v>0.57999999999999996</v>
      </c>
      <c r="K412" s="200" t="str">
        <f t="shared" si="110"/>
        <v>MEDIO</v>
      </c>
      <c r="L412" s="15">
        <f t="shared" si="112"/>
        <v>0</v>
      </c>
      <c r="M412" s="200" t="str">
        <f t="shared" si="102"/>
        <v>MUY BAJO</v>
      </c>
      <c r="N412" s="15">
        <f t="shared" si="103"/>
        <v>0</v>
      </c>
      <c r="O412" s="200" t="str">
        <f t="shared" si="104"/>
        <v>MUY BAJO</v>
      </c>
      <c r="P412" s="292">
        <f>+U412+T412</f>
        <v>0</v>
      </c>
      <c r="Q412" s="292">
        <v>30</v>
      </c>
      <c r="R412" s="292">
        <f t="shared" si="115"/>
        <v>30</v>
      </c>
      <c r="S412" s="293">
        <f>+'[2]POAI 04 2025 AC'!AN386</f>
        <v>10</v>
      </c>
      <c r="T412" s="293"/>
      <c r="U412" s="293"/>
      <c r="V412" s="294">
        <f t="shared" si="111"/>
        <v>0</v>
      </c>
      <c r="W412" s="293">
        <v>0</v>
      </c>
      <c r="X412" s="297">
        <f t="shared" si="113"/>
        <v>0</v>
      </c>
      <c r="Y412" s="292">
        <f t="shared" si="106"/>
        <v>10</v>
      </c>
    </row>
    <row r="413" spans="1:25" ht="38.25" hidden="1">
      <c r="A413" s="225"/>
      <c r="B413" s="279" t="s">
        <v>276</v>
      </c>
      <c r="C413" s="212" t="s">
        <v>63</v>
      </c>
      <c r="D413" s="190" t="s">
        <v>286</v>
      </c>
      <c r="E413" s="192">
        <v>227</v>
      </c>
      <c r="F413" s="193">
        <f t="shared" si="114"/>
        <v>327</v>
      </c>
      <c r="G413" s="193">
        <v>100</v>
      </c>
      <c r="H413" s="198" t="s">
        <v>22</v>
      </c>
      <c r="I413" s="194">
        <f>+'[1]PIND 2025'!O388</f>
        <v>52</v>
      </c>
      <c r="J413" s="285">
        <f t="shared" ref="J413:J478" si="116">+I413/G413</f>
        <v>0.52</v>
      </c>
      <c r="K413" s="200" t="str">
        <f t="shared" si="110"/>
        <v>MEDIO</v>
      </c>
      <c r="L413" s="15">
        <f t="shared" si="112"/>
        <v>0</v>
      </c>
      <c r="M413" s="200" t="str">
        <f t="shared" ref="M413:M478" si="117">IF(L413&lt;=20%,"MUY BAJO",IF(AND(L413&gt;20%,L413&lt;=40%),"BAJO",IF(AND(L413&gt;40%,L413&lt;=60%),"MEDIO",IF(AND(L413&gt;60%,L413&lt;=80%),"ALTO","MUY ALTO"))))</f>
        <v>MUY BAJO</v>
      </c>
      <c r="N413" s="15">
        <f t="shared" ref="N413:N478" si="118">+J413*L413</f>
        <v>0</v>
      </c>
      <c r="O413" s="200" t="str">
        <f t="shared" ref="O413:O478" si="119">IF(N413&lt;=20%,"MUY BAJO",IF(AND(N413&gt;20%,N413&lt;=40%),"BAJO",IF(AND(N413&gt;40%,N413&lt;=60%),"MEDIO",IF(AND(N413&gt;60%,N413&lt;=80%),"ALTO","MUY ALTO"))))</f>
        <v>MUY BAJO</v>
      </c>
      <c r="P413" s="292">
        <f t="shared" ref="P413:P478" si="120">+U413+T413</f>
        <v>0</v>
      </c>
      <c r="Q413" s="292">
        <v>50</v>
      </c>
      <c r="R413" s="292">
        <f t="shared" si="115"/>
        <v>50</v>
      </c>
      <c r="S413" s="293">
        <f>+'[2]POAI 04 2025 AC'!AN387</f>
        <v>10</v>
      </c>
      <c r="T413" s="293"/>
      <c r="U413" s="293"/>
      <c r="V413" s="294">
        <f t="shared" si="111"/>
        <v>0</v>
      </c>
      <c r="W413" s="293">
        <v>0</v>
      </c>
      <c r="X413" s="297">
        <f t="shared" si="113"/>
        <v>0</v>
      </c>
      <c r="Y413" s="292">
        <f t="shared" si="106"/>
        <v>10</v>
      </c>
    </row>
    <row r="414" spans="1:25" ht="89.25" hidden="1">
      <c r="A414" s="225"/>
      <c r="B414" s="279" t="s">
        <v>276</v>
      </c>
      <c r="C414" s="212" t="s">
        <v>59</v>
      </c>
      <c r="D414" s="190" t="s">
        <v>287</v>
      </c>
      <c r="E414" s="192">
        <v>0</v>
      </c>
      <c r="F414" s="193">
        <f t="shared" si="114"/>
        <v>100</v>
      </c>
      <c r="G414" s="193">
        <v>100</v>
      </c>
      <c r="H414" s="198" t="s">
        <v>22</v>
      </c>
      <c r="I414" s="194">
        <f>+'[1]PIND 2025'!O389</f>
        <v>0</v>
      </c>
      <c r="J414" s="285">
        <f t="shared" si="116"/>
        <v>0</v>
      </c>
      <c r="K414" s="200" t="str">
        <f t="shared" si="110"/>
        <v>MUY BAJO</v>
      </c>
      <c r="L414" s="15">
        <f t="shared" si="112"/>
        <v>0.6</v>
      </c>
      <c r="M414" s="200" t="str">
        <f t="shared" si="117"/>
        <v>MEDIO</v>
      </c>
      <c r="N414" s="15">
        <f t="shared" si="118"/>
        <v>0</v>
      </c>
      <c r="O414" s="200" t="str">
        <f t="shared" si="119"/>
        <v>MUY BAJO</v>
      </c>
      <c r="P414" s="292">
        <f t="shared" si="120"/>
        <v>30</v>
      </c>
      <c r="Q414" s="292">
        <v>50</v>
      </c>
      <c r="R414" s="292">
        <f t="shared" si="115"/>
        <v>20</v>
      </c>
      <c r="S414" s="293">
        <f>+'[2]POAI 04 2025 AC'!AN388</f>
        <v>30</v>
      </c>
      <c r="T414" s="293">
        <v>30</v>
      </c>
      <c r="U414" s="293"/>
      <c r="V414" s="294">
        <f t="shared" si="111"/>
        <v>1</v>
      </c>
      <c r="W414" s="293">
        <v>30</v>
      </c>
      <c r="X414" s="297">
        <f t="shared" si="113"/>
        <v>1</v>
      </c>
      <c r="Y414" s="292">
        <f t="shared" si="106"/>
        <v>0</v>
      </c>
    </row>
    <row r="415" spans="1:25" ht="76.5" hidden="1">
      <c r="A415" s="225"/>
      <c r="B415" s="279" t="s">
        <v>276</v>
      </c>
      <c r="C415" s="212" t="s">
        <v>61</v>
      </c>
      <c r="D415" s="190" t="s">
        <v>288</v>
      </c>
      <c r="E415" s="192">
        <v>0</v>
      </c>
      <c r="F415" s="193">
        <f t="shared" si="114"/>
        <v>50</v>
      </c>
      <c r="G415" s="193">
        <v>50</v>
      </c>
      <c r="H415" s="198" t="s">
        <v>22</v>
      </c>
      <c r="I415" s="194">
        <f>+'[1]PIND 2025'!O390</f>
        <v>0</v>
      </c>
      <c r="J415" s="285">
        <f t="shared" si="116"/>
        <v>0</v>
      </c>
      <c r="K415" s="200" t="str">
        <f t="shared" si="110"/>
        <v>MUY BAJO</v>
      </c>
      <c r="L415" s="15">
        <f t="shared" si="112"/>
        <v>0.4</v>
      </c>
      <c r="M415" s="200" t="str">
        <f t="shared" si="117"/>
        <v>BAJO</v>
      </c>
      <c r="N415" s="15">
        <f t="shared" si="118"/>
        <v>0</v>
      </c>
      <c r="O415" s="200" t="str">
        <f t="shared" si="119"/>
        <v>MUY BAJO</v>
      </c>
      <c r="P415" s="292">
        <f t="shared" si="120"/>
        <v>10</v>
      </c>
      <c r="Q415" s="292">
        <v>25</v>
      </c>
      <c r="R415" s="292">
        <f t="shared" si="115"/>
        <v>15</v>
      </c>
      <c r="S415" s="293">
        <f>+'[2]POAI 04 2025 AC'!AN389</f>
        <v>10</v>
      </c>
      <c r="T415" s="293">
        <v>10</v>
      </c>
      <c r="U415" s="293"/>
      <c r="V415" s="294">
        <f t="shared" si="111"/>
        <v>1</v>
      </c>
      <c r="W415" s="293">
        <v>10</v>
      </c>
      <c r="X415" s="297">
        <f t="shared" si="113"/>
        <v>1</v>
      </c>
      <c r="Y415" s="292">
        <f t="shared" si="106"/>
        <v>0</v>
      </c>
    </row>
    <row r="416" spans="1:25" ht="76.5" hidden="1">
      <c r="A416" s="225"/>
      <c r="B416" s="279" t="s">
        <v>276</v>
      </c>
      <c r="C416" s="212" t="s">
        <v>62</v>
      </c>
      <c r="D416" s="190" t="s">
        <v>288</v>
      </c>
      <c r="E416" s="192">
        <v>0</v>
      </c>
      <c r="F416" s="193">
        <f t="shared" si="114"/>
        <v>50</v>
      </c>
      <c r="G416" s="193">
        <v>50</v>
      </c>
      <c r="H416" s="198" t="s">
        <v>22</v>
      </c>
      <c r="I416" s="194">
        <f>+'[1]PIND 2025'!O391</f>
        <v>50</v>
      </c>
      <c r="J416" s="285">
        <f t="shared" si="116"/>
        <v>1</v>
      </c>
      <c r="K416" s="200" t="str">
        <f t="shared" si="110"/>
        <v>MUY ALTO</v>
      </c>
      <c r="L416" s="15">
        <f t="shared" si="112"/>
        <v>0.4</v>
      </c>
      <c r="M416" s="200" t="str">
        <f t="shared" si="117"/>
        <v>BAJO</v>
      </c>
      <c r="N416" s="15">
        <f t="shared" si="118"/>
        <v>0.4</v>
      </c>
      <c r="O416" s="200" t="str">
        <f t="shared" si="119"/>
        <v>BAJO</v>
      </c>
      <c r="P416" s="292">
        <f t="shared" si="120"/>
        <v>10</v>
      </c>
      <c r="Q416" s="292">
        <v>25</v>
      </c>
      <c r="R416" s="292">
        <f t="shared" si="115"/>
        <v>15</v>
      </c>
      <c r="S416" s="293">
        <f>+'[2]POAI 04 2025 AC'!AN390</f>
        <v>10</v>
      </c>
      <c r="T416" s="293">
        <v>10</v>
      </c>
      <c r="U416" s="293"/>
      <c r="V416" s="294">
        <f t="shared" si="111"/>
        <v>1</v>
      </c>
      <c r="W416" s="293">
        <v>10</v>
      </c>
      <c r="X416" s="297">
        <f t="shared" si="113"/>
        <v>1</v>
      </c>
      <c r="Y416" s="292">
        <f t="shared" si="106"/>
        <v>0</v>
      </c>
    </row>
    <row r="417" spans="1:25" ht="76.5" hidden="1">
      <c r="A417" s="225"/>
      <c r="B417" s="279" t="s">
        <v>276</v>
      </c>
      <c r="C417" s="212" t="s">
        <v>63</v>
      </c>
      <c r="D417" s="190" t="s">
        <v>288</v>
      </c>
      <c r="E417" s="192">
        <v>0</v>
      </c>
      <c r="F417" s="193">
        <f t="shared" si="114"/>
        <v>50</v>
      </c>
      <c r="G417" s="193">
        <v>50</v>
      </c>
      <c r="H417" s="198" t="s">
        <v>22</v>
      </c>
      <c r="I417" s="194">
        <f>+'[1]PIND 2025'!O392</f>
        <v>0</v>
      </c>
      <c r="J417" s="285">
        <f t="shared" si="116"/>
        <v>0</v>
      </c>
      <c r="K417" s="200" t="str">
        <f t="shared" si="110"/>
        <v>MUY BAJO</v>
      </c>
      <c r="L417" s="15">
        <f t="shared" si="112"/>
        <v>0.4</v>
      </c>
      <c r="M417" s="200" t="str">
        <f t="shared" si="117"/>
        <v>BAJO</v>
      </c>
      <c r="N417" s="15">
        <f t="shared" si="118"/>
        <v>0</v>
      </c>
      <c r="O417" s="200" t="str">
        <f t="shared" si="119"/>
        <v>MUY BAJO</v>
      </c>
      <c r="P417" s="292">
        <f t="shared" si="120"/>
        <v>10</v>
      </c>
      <c r="Q417" s="292">
        <v>25</v>
      </c>
      <c r="R417" s="292">
        <f t="shared" si="115"/>
        <v>15</v>
      </c>
      <c r="S417" s="293">
        <f>+'[2]POAI 04 2025 AC'!AN391</f>
        <v>10</v>
      </c>
      <c r="T417" s="293">
        <v>10</v>
      </c>
      <c r="U417" s="293"/>
      <c r="V417" s="294">
        <f t="shared" si="111"/>
        <v>1</v>
      </c>
      <c r="W417" s="293">
        <v>10</v>
      </c>
      <c r="X417" s="297">
        <f t="shared" si="113"/>
        <v>1</v>
      </c>
      <c r="Y417" s="292">
        <f t="shared" si="106"/>
        <v>0</v>
      </c>
    </row>
    <row r="418" spans="1:25" ht="38.25" hidden="1">
      <c r="A418" s="225"/>
      <c r="B418" s="279" t="s">
        <v>289</v>
      </c>
      <c r="C418" s="212" t="s">
        <v>59</v>
      </c>
      <c r="D418" s="190" t="s">
        <v>290</v>
      </c>
      <c r="E418" s="192">
        <v>0</v>
      </c>
      <c r="F418" s="193">
        <f t="shared" si="114"/>
        <v>3</v>
      </c>
      <c r="G418" s="193">
        <v>3</v>
      </c>
      <c r="H418" s="198" t="s">
        <v>72</v>
      </c>
      <c r="I418" s="194">
        <f>+'[1]PIND 2025'!O393</f>
        <v>0</v>
      </c>
      <c r="J418" s="285">
        <f t="shared" si="116"/>
        <v>0</v>
      </c>
      <c r="K418" s="200" t="str">
        <f t="shared" si="110"/>
        <v>MUY BAJO</v>
      </c>
      <c r="L418" s="15">
        <f t="shared" si="112"/>
        <v>0.55555555555555558</v>
      </c>
      <c r="M418" s="200" t="str">
        <f t="shared" si="117"/>
        <v>MEDIO</v>
      </c>
      <c r="N418" s="15">
        <f t="shared" si="118"/>
        <v>0</v>
      </c>
      <c r="O418" s="200" t="str">
        <f t="shared" si="119"/>
        <v>MUY BAJO</v>
      </c>
      <c r="P418" s="292">
        <f t="shared" si="120"/>
        <v>20</v>
      </c>
      <c r="Q418" s="292">
        <v>36</v>
      </c>
      <c r="R418" s="292">
        <f t="shared" si="115"/>
        <v>16</v>
      </c>
      <c r="S418" s="293">
        <f>+'[2]POAI 04 2025 AC'!AN392</f>
        <v>20</v>
      </c>
      <c r="T418" s="293">
        <v>8</v>
      </c>
      <c r="U418" s="293">
        <v>12</v>
      </c>
      <c r="V418" s="294">
        <f t="shared" si="111"/>
        <v>1</v>
      </c>
      <c r="W418" s="293">
        <v>20</v>
      </c>
      <c r="X418" s="297">
        <f t="shared" si="113"/>
        <v>1</v>
      </c>
      <c r="Y418" s="292">
        <f t="shared" si="106"/>
        <v>0</v>
      </c>
    </row>
    <row r="419" spans="1:25" ht="38.25" hidden="1">
      <c r="A419" s="225"/>
      <c r="B419" s="279" t="s">
        <v>289</v>
      </c>
      <c r="C419" s="212" t="s">
        <v>61</v>
      </c>
      <c r="D419" s="190" t="s">
        <v>290</v>
      </c>
      <c r="E419" s="192">
        <v>0</v>
      </c>
      <c r="F419" s="193">
        <f t="shared" si="114"/>
        <v>1</v>
      </c>
      <c r="G419" s="193">
        <v>1</v>
      </c>
      <c r="H419" s="198" t="s">
        <v>72</v>
      </c>
      <c r="I419" s="194">
        <f>+'[1]PIND 2025'!O394</f>
        <v>0</v>
      </c>
      <c r="J419" s="285">
        <f t="shared" si="116"/>
        <v>0</v>
      </c>
      <c r="K419" s="200" t="str">
        <f t="shared" si="110"/>
        <v>MUY BAJO</v>
      </c>
      <c r="L419" s="15">
        <f t="shared" si="112"/>
        <v>0</v>
      </c>
      <c r="M419" s="200" t="str">
        <f t="shared" si="117"/>
        <v>MUY BAJO</v>
      </c>
      <c r="N419" s="15">
        <f t="shared" si="118"/>
        <v>0</v>
      </c>
      <c r="O419" s="200" t="str">
        <f t="shared" si="119"/>
        <v>MUY BAJO</v>
      </c>
      <c r="P419" s="292">
        <f t="shared" si="120"/>
        <v>0</v>
      </c>
      <c r="Q419" s="292">
        <v>36</v>
      </c>
      <c r="R419" s="292">
        <f t="shared" si="115"/>
        <v>36</v>
      </c>
      <c r="S419" s="293">
        <f>+'[2]POAI 04 2025 AC'!AN393</f>
        <v>20</v>
      </c>
      <c r="T419" s="293"/>
      <c r="U419" s="293"/>
      <c r="V419" s="294">
        <f t="shared" si="111"/>
        <v>0</v>
      </c>
      <c r="W419" s="293">
        <v>0</v>
      </c>
      <c r="X419" s="297">
        <f t="shared" si="113"/>
        <v>0</v>
      </c>
      <c r="Y419" s="292">
        <f t="shared" si="106"/>
        <v>20</v>
      </c>
    </row>
    <row r="420" spans="1:25" ht="38.25" hidden="1">
      <c r="A420" s="225"/>
      <c r="B420" s="279" t="s">
        <v>289</v>
      </c>
      <c r="C420" s="212" t="s">
        <v>62</v>
      </c>
      <c r="D420" s="190" t="s">
        <v>290</v>
      </c>
      <c r="E420" s="192">
        <v>0</v>
      </c>
      <c r="F420" s="193">
        <f t="shared" si="114"/>
        <v>1</v>
      </c>
      <c r="G420" s="193">
        <v>1</v>
      </c>
      <c r="H420" s="198" t="s">
        <v>22</v>
      </c>
      <c r="I420" s="194">
        <f>+'[1]PIND 2025'!O395</f>
        <v>0</v>
      </c>
      <c r="J420" s="285">
        <f t="shared" si="116"/>
        <v>0</v>
      </c>
      <c r="K420" s="200" t="str">
        <f t="shared" si="110"/>
        <v>MUY BAJO</v>
      </c>
      <c r="L420" s="15">
        <f t="shared" si="112"/>
        <v>0.55555555555555558</v>
      </c>
      <c r="M420" s="200" t="str">
        <f t="shared" si="117"/>
        <v>MEDIO</v>
      </c>
      <c r="N420" s="15">
        <f t="shared" si="118"/>
        <v>0</v>
      </c>
      <c r="O420" s="200" t="str">
        <f t="shared" si="119"/>
        <v>MUY BAJO</v>
      </c>
      <c r="P420" s="292">
        <f t="shared" si="120"/>
        <v>20</v>
      </c>
      <c r="Q420" s="292">
        <v>36</v>
      </c>
      <c r="R420" s="292">
        <f t="shared" si="115"/>
        <v>16</v>
      </c>
      <c r="S420" s="293">
        <f>+'[2]POAI 04 2025 AC'!AN394</f>
        <v>20</v>
      </c>
      <c r="T420" s="293">
        <v>3</v>
      </c>
      <c r="U420" s="293">
        <v>17</v>
      </c>
      <c r="V420" s="294">
        <f t="shared" si="111"/>
        <v>1</v>
      </c>
      <c r="W420" s="293">
        <v>20</v>
      </c>
      <c r="X420" s="297">
        <f t="shared" si="113"/>
        <v>1</v>
      </c>
      <c r="Y420" s="292">
        <f t="shared" ref="Y420:Y483" si="121">+S420-P420</f>
        <v>0</v>
      </c>
    </row>
    <row r="421" spans="1:25" ht="38.25" hidden="1">
      <c r="A421" s="225"/>
      <c r="B421" s="279" t="s">
        <v>289</v>
      </c>
      <c r="C421" s="212" t="s">
        <v>63</v>
      </c>
      <c r="D421" s="190" t="s">
        <v>290</v>
      </c>
      <c r="E421" s="192">
        <v>0</v>
      </c>
      <c r="F421" s="193">
        <f t="shared" si="114"/>
        <v>1</v>
      </c>
      <c r="G421" s="193">
        <v>1</v>
      </c>
      <c r="H421" s="198" t="s">
        <v>22</v>
      </c>
      <c r="I421" s="194">
        <f>+'[1]PIND 2025'!O396</f>
        <v>0</v>
      </c>
      <c r="J421" s="285">
        <f t="shared" si="116"/>
        <v>0</v>
      </c>
      <c r="K421" s="200" t="str">
        <f t="shared" si="110"/>
        <v>MUY BAJO</v>
      </c>
      <c r="L421" s="15">
        <f t="shared" si="112"/>
        <v>0.55555555555555558</v>
      </c>
      <c r="M421" s="200" t="str">
        <f t="shared" si="117"/>
        <v>MEDIO</v>
      </c>
      <c r="N421" s="15">
        <f t="shared" si="118"/>
        <v>0</v>
      </c>
      <c r="O421" s="200" t="str">
        <f t="shared" si="119"/>
        <v>MUY BAJO</v>
      </c>
      <c r="P421" s="292">
        <f t="shared" si="120"/>
        <v>20</v>
      </c>
      <c r="Q421" s="292">
        <v>36</v>
      </c>
      <c r="R421" s="292">
        <f t="shared" si="115"/>
        <v>16</v>
      </c>
      <c r="S421" s="293">
        <f>+'[2]POAI 04 2025 AC'!AN395</f>
        <v>20</v>
      </c>
      <c r="T421" s="293"/>
      <c r="U421" s="293">
        <v>20</v>
      </c>
      <c r="V421" s="294">
        <f t="shared" si="111"/>
        <v>1</v>
      </c>
      <c r="W421" s="293">
        <v>20</v>
      </c>
      <c r="X421" s="297">
        <f t="shared" si="113"/>
        <v>1</v>
      </c>
      <c r="Y421" s="292">
        <f t="shared" si="121"/>
        <v>0</v>
      </c>
    </row>
    <row r="422" spans="1:25" ht="25.5">
      <c r="A422" s="225"/>
      <c r="B422" s="284" t="s">
        <v>291</v>
      </c>
      <c r="C422" s="241"/>
      <c r="D422" s="242"/>
      <c r="E422" s="243"/>
      <c r="F422" s="244"/>
      <c r="G422" s="244"/>
      <c r="H422" s="245"/>
      <c r="I422" s="244"/>
      <c r="J422" s="291">
        <f>AVERAGE(J359:J421)</f>
        <v>0.57794304901447768</v>
      </c>
      <c r="K422" s="246" t="str">
        <f t="shared" si="110"/>
        <v>MEDIO</v>
      </c>
      <c r="L422" s="291">
        <f>AVERAGE(L359:L421)</f>
        <v>0.37734310503596907</v>
      </c>
      <c r="M422" s="200" t="str">
        <f t="shared" si="117"/>
        <v>BAJO</v>
      </c>
      <c r="N422" s="291">
        <f>AVERAGE(N359:N421)</f>
        <v>0.21939737139866627</v>
      </c>
      <c r="O422" s="200" t="str">
        <f t="shared" si="119"/>
        <v>BAJO</v>
      </c>
      <c r="P422" s="313">
        <f>SUM(P359:P421)</f>
        <v>1382</v>
      </c>
      <c r="Q422" s="313">
        <f t="shared" ref="Q422:S422" si="122">SUM(Q359:Q421)</f>
        <v>3973.7400000000002</v>
      </c>
      <c r="R422" s="313">
        <f t="shared" si="122"/>
        <v>2591.7399999999998</v>
      </c>
      <c r="S422" s="314">
        <f t="shared" si="122"/>
        <v>1780</v>
      </c>
      <c r="T422" s="314">
        <f>SUM(T359:T421)</f>
        <v>332</v>
      </c>
      <c r="U422" s="314">
        <f>SUM(U359:U421)</f>
        <v>1050</v>
      </c>
      <c r="V422" s="294">
        <f t="shared" si="111"/>
        <v>0.77640449438202253</v>
      </c>
      <c r="W422" s="314">
        <v>1382</v>
      </c>
      <c r="X422" s="315">
        <f t="shared" si="113"/>
        <v>0.77640449438202253</v>
      </c>
      <c r="Y422" s="313">
        <f t="shared" si="121"/>
        <v>398</v>
      </c>
    </row>
    <row r="423" spans="1:25" ht="25.5">
      <c r="A423" s="157"/>
      <c r="B423" s="101" t="s">
        <v>292</v>
      </c>
      <c r="C423" s="81"/>
      <c r="D423" s="33"/>
      <c r="E423" s="102"/>
      <c r="F423" s="103"/>
      <c r="G423" s="103"/>
      <c r="H423" s="104"/>
      <c r="I423" s="103"/>
      <c r="J423" s="121">
        <f>AVERAGE(J422,J358,J321,J298,J291)</f>
        <v>0.63886183347951597</v>
      </c>
      <c r="K423" s="46" t="str">
        <f t="shared" si="110"/>
        <v>ALTO</v>
      </c>
      <c r="L423" s="105">
        <f>AVERAGE(L422,L358,L321,L298,L298,L291)</f>
        <v>0.77959775736048875</v>
      </c>
      <c r="M423" s="14" t="str">
        <f t="shared" si="117"/>
        <v>ALTO</v>
      </c>
      <c r="N423" s="105">
        <f>AVERAGE(N422,N358,N321,N298,N298,N291)</f>
        <v>0.90921289179112741</v>
      </c>
      <c r="O423" s="14" t="str">
        <f t="shared" si="119"/>
        <v>MUY ALTO</v>
      </c>
      <c r="P423" s="40">
        <f>+P422+P358+P321+P298+P291</f>
        <v>10463</v>
      </c>
      <c r="Q423" s="40">
        <f t="shared" ref="Q423:S423" si="123">+Q422+Q358+Q321+Q298+Q291</f>
        <v>15877.14</v>
      </c>
      <c r="R423" s="40">
        <f t="shared" si="123"/>
        <v>5414.1399999999994</v>
      </c>
      <c r="S423" s="261">
        <f t="shared" si="123"/>
        <v>23379</v>
      </c>
      <c r="T423" s="261">
        <f>+T422+T358+T321+T298+T291</f>
        <v>6783</v>
      </c>
      <c r="U423" s="261">
        <f>+U422+U358+U321+U298+U291</f>
        <v>3680</v>
      </c>
      <c r="V423" s="264">
        <f t="shared" si="111"/>
        <v>0.44753838915265837</v>
      </c>
      <c r="W423" s="261">
        <v>10463</v>
      </c>
      <c r="X423" s="252">
        <f t="shared" si="113"/>
        <v>0.44753838915265837</v>
      </c>
      <c r="Y423" s="40">
        <f t="shared" si="121"/>
        <v>12916</v>
      </c>
    </row>
    <row r="424" spans="1:25" customFormat="1" ht="38.25" hidden="1">
      <c r="A424" s="362" t="s">
        <v>293</v>
      </c>
      <c r="B424" s="68" t="s">
        <v>294</v>
      </c>
      <c r="C424" s="69" t="s">
        <v>59</v>
      </c>
      <c r="D424" s="70" t="s">
        <v>295</v>
      </c>
      <c r="E424" s="106">
        <v>3352</v>
      </c>
      <c r="F424" s="71">
        <f t="shared" si="114"/>
        <v>4852</v>
      </c>
      <c r="G424" s="71">
        <v>1500</v>
      </c>
      <c r="H424" s="49" t="s">
        <v>22</v>
      </c>
      <c r="I424" s="29">
        <f>+'[1]PIND 2025'!O397</f>
        <v>858</v>
      </c>
      <c r="J424" s="72">
        <f t="shared" si="116"/>
        <v>0.57199999999999995</v>
      </c>
      <c r="K424" s="73" t="str">
        <f t="shared" si="110"/>
        <v>MEDIO</v>
      </c>
      <c r="L424" s="74">
        <f t="shared" ref="L424:L451" si="124">+P424/Q424</f>
        <v>0.14796547472256472</v>
      </c>
      <c r="M424" s="73" t="str">
        <f t="shared" si="117"/>
        <v>MUY BAJO</v>
      </c>
      <c r="N424" s="74">
        <f t="shared" si="118"/>
        <v>8.4636251541307009E-2</v>
      </c>
      <c r="O424" s="73" t="str">
        <f t="shared" si="119"/>
        <v>MUY BAJO</v>
      </c>
      <c r="P424" s="75">
        <f t="shared" si="120"/>
        <v>18</v>
      </c>
      <c r="Q424" s="75">
        <v>121.65</v>
      </c>
      <c r="R424" s="75">
        <f t="shared" si="115"/>
        <v>103.65</v>
      </c>
      <c r="S424" s="262">
        <f>+'[2]POAI 04 2025 AC'!AN396</f>
        <v>39</v>
      </c>
      <c r="T424" s="267"/>
      <c r="U424" s="267">
        <v>18</v>
      </c>
      <c r="V424" s="264">
        <f t="shared" si="111"/>
        <v>0.46153846153846156</v>
      </c>
      <c r="W424" s="267">
        <v>18</v>
      </c>
      <c r="X424" s="256">
        <f t="shared" si="113"/>
        <v>0.46153846153846156</v>
      </c>
      <c r="Y424" s="75">
        <f t="shared" si="121"/>
        <v>21</v>
      </c>
    </row>
    <row r="425" spans="1:25" customFormat="1" ht="38.25" hidden="1">
      <c r="A425" s="363"/>
      <c r="B425" s="8" t="s">
        <v>294</v>
      </c>
      <c r="C425" s="47" t="s">
        <v>61</v>
      </c>
      <c r="D425" s="9" t="s">
        <v>295</v>
      </c>
      <c r="E425" s="27">
        <v>509</v>
      </c>
      <c r="F425" s="29">
        <f t="shared" si="114"/>
        <v>709</v>
      </c>
      <c r="G425" s="29">
        <v>200</v>
      </c>
      <c r="H425" s="12" t="s">
        <v>22</v>
      </c>
      <c r="I425" s="29">
        <f>+'[1]PIND 2025'!O398</f>
        <v>0</v>
      </c>
      <c r="J425" s="11">
        <f t="shared" si="116"/>
        <v>0</v>
      </c>
      <c r="K425" s="14" t="str">
        <f t="shared" si="110"/>
        <v>MUY BAJO</v>
      </c>
      <c r="L425" s="15">
        <f t="shared" si="124"/>
        <v>0.40355125100887812</v>
      </c>
      <c r="M425" s="14" t="str">
        <f t="shared" si="117"/>
        <v>MEDIO</v>
      </c>
      <c r="N425" s="15">
        <f t="shared" si="118"/>
        <v>0</v>
      </c>
      <c r="O425" s="14" t="str">
        <f t="shared" si="119"/>
        <v>MUY BAJO</v>
      </c>
      <c r="P425" s="16">
        <f t="shared" si="120"/>
        <v>7</v>
      </c>
      <c r="Q425" s="16">
        <v>17.346</v>
      </c>
      <c r="R425" s="16">
        <f t="shared" si="115"/>
        <v>10.346</v>
      </c>
      <c r="S425" s="262">
        <f>+'[2]POAI 04 2025 AC'!AN397</f>
        <v>15</v>
      </c>
      <c r="T425" s="262">
        <v>7</v>
      </c>
      <c r="U425" s="262"/>
      <c r="V425" s="264">
        <f t="shared" si="111"/>
        <v>0.46666666666666667</v>
      </c>
      <c r="W425" s="262">
        <v>7</v>
      </c>
      <c r="X425" s="253">
        <f t="shared" si="113"/>
        <v>0.46666666666666667</v>
      </c>
      <c r="Y425" s="16">
        <f t="shared" si="121"/>
        <v>8</v>
      </c>
    </row>
    <row r="426" spans="1:25" customFormat="1" ht="38.25" hidden="1">
      <c r="A426" s="363"/>
      <c r="B426" s="8" t="s">
        <v>294</v>
      </c>
      <c r="C426" s="47" t="s">
        <v>62</v>
      </c>
      <c r="D426" s="9" t="s">
        <v>295</v>
      </c>
      <c r="E426" s="27">
        <v>594</v>
      </c>
      <c r="F426" s="29">
        <f t="shared" si="114"/>
        <v>794</v>
      </c>
      <c r="G426" s="29">
        <v>200</v>
      </c>
      <c r="H426" s="12" t="s">
        <v>22</v>
      </c>
      <c r="I426" s="29">
        <f>+'[1]PIND 2025'!O399</f>
        <v>112</v>
      </c>
      <c r="J426" s="11">
        <f t="shared" si="116"/>
        <v>0.56000000000000005</v>
      </c>
      <c r="K426" s="14" t="str">
        <f t="shared" si="110"/>
        <v>MEDIO</v>
      </c>
      <c r="L426" s="15">
        <f t="shared" si="124"/>
        <v>0.40355125100887812</v>
      </c>
      <c r="M426" s="14" t="str">
        <f t="shared" si="117"/>
        <v>MEDIO</v>
      </c>
      <c r="N426" s="15">
        <f t="shared" si="118"/>
        <v>0.22598870056497178</v>
      </c>
      <c r="O426" s="14" t="str">
        <f t="shared" si="119"/>
        <v>BAJO</v>
      </c>
      <c r="P426" s="16">
        <f t="shared" si="120"/>
        <v>7</v>
      </c>
      <c r="Q426" s="16">
        <v>17.346</v>
      </c>
      <c r="R426" s="16">
        <f t="shared" si="115"/>
        <v>10.346</v>
      </c>
      <c r="S426" s="262">
        <f>+'[2]POAI 04 2025 AC'!AN398</f>
        <v>16</v>
      </c>
      <c r="T426" s="262">
        <v>7</v>
      </c>
      <c r="U426" s="262"/>
      <c r="V426" s="264">
        <f t="shared" si="111"/>
        <v>0.4375</v>
      </c>
      <c r="W426" s="262">
        <v>7</v>
      </c>
      <c r="X426" s="253">
        <f t="shared" si="113"/>
        <v>0.4375</v>
      </c>
      <c r="Y426" s="16">
        <f t="shared" si="121"/>
        <v>9</v>
      </c>
    </row>
    <row r="427" spans="1:25" customFormat="1" ht="38.25" hidden="1">
      <c r="A427" s="363"/>
      <c r="B427" s="8" t="s">
        <v>294</v>
      </c>
      <c r="C427" s="47" t="s">
        <v>63</v>
      </c>
      <c r="D427" s="9" t="s">
        <v>295</v>
      </c>
      <c r="E427" s="27">
        <v>619</v>
      </c>
      <c r="F427" s="29">
        <f t="shared" si="114"/>
        <v>869</v>
      </c>
      <c r="G427" s="29">
        <v>250</v>
      </c>
      <c r="H427" s="12" t="s">
        <v>22</v>
      </c>
      <c r="I427" s="29">
        <f>+'[1]PIND 2025'!O400</f>
        <v>225</v>
      </c>
      <c r="J427" s="11">
        <f t="shared" si="116"/>
        <v>0.9</v>
      </c>
      <c r="K427" s="14" t="str">
        <f t="shared" si="110"/>
        <v>MUY ALTO</v>
      </c>
      <c r="L427" s="15">
        <f t="shared" si="124"/>
        <v>0.51885160843998612</v>
      </c>
      <c r="M427" s="14" t="str">
        <f t="shared" si="117"/>
        <v>MEDIO</v>
      </c>
      <c r="N427" s="15">
        <f t="shared" si="118"/>
        <v>0.46696644759598754</v>
      </c>
      <c r="O427" s="14" t="str">
        <f t="shared" si="119"/>
        <v>MEDIO</v>
      </c>
      <c r="P427" s="16">
        <f t="shared" si="120"/>
        <v>9</v>
      </c>
      <c r="Q427" s="16">
        <v>17.346</v>
      </c>
      <c r="R427" s="16">
        <f t="shared" si="115"/>
        <v>8.3460000000000001</v>
      </c>
      <c r="S427" s="262">
        <f>+'[2]POAI 04 2025 AC'!AN399</f>
        <v>11</v>
      </c>
      <c r="T427" s="262"/>
      <c r="U427" s="262">
        <v>9</v>
      </c>
      <c r="V427" s="264">
        <f t="shared" si="111"/>
        <v>0.81818181818181823</v>
      </c>
      <c r="W427" s="262">
        <v>9</v>
      </c>
      <c r="X427" s="253">
        <f t="shared" si="113"/>
        <v>0.81818181818181823</v>
      </c>
      <c r="Y427" s="16">
        <f t="shared" si="121"/>
        <v>2</v>
      </c>
    </row>
    <row r="428" spans="1:25" customFormat="1" ht="38.25" hidden="1">
      <c r="A428" s="363"/>
      <c r="B428" s="8" t="s">
        <v>294</v>
      </c>
      <c r="C428" s="47" t="s">
        <v>59</v>
      </c>
      <c r="D428" s="9" t="s">
        <v>296</v>
      </c>
      <c r="E428" s="27">
        <v>1748</v>
      </c>
      <c r="F428" s="29">
        <f t="shared" si="114"/>
        <v>2748</v>
      </c>
      <c r="G428" s="29">
        <v>1000</v>
      </c>
      <c r="H428" s="12" t="s">
        <v>22</v>
      </c>
      <c r="I428" s="29">
        <f>+'[1]PIND 2025'!O401</f>
        <v>827</v>
      </c>
      <c r="J428" s="11">
        <f t="shared" si="116"/>
        <v>0.82699999999999996</v>
      </c>
      <c r="K428" s="14" t="str">
        <f t="shared" si="110"/>
        <v>MUY ALTO</v>
      </c>
      <c r="L428" s="15">
        <f t="shared" si="124"/>
        <v>0</v>
      </c>
      <c r="M428" s="14" t="str">
        <f t="shared" si="117"/>
        <v>MUY BAJO</v>
      </c>
      <c r="N428" s="15">
        <f t="shared" si="118"/>
        <v>0</v>
      </c>
      <c r="O428" s="14" t="str">
        <f t="shared" si="119"/>
        <v>MUY BAJO</v>
      </c>
      <c r="P428" s="16">
        <f t="shared" si="120"/>
        <v>0</v>
      </c>
      <c r="Q428" s="16">
        <v>33</v>
      </c>
      <c r="R428" s="16">
        <f t="shared" si="115"/>
        <v>33</v>
      </c>
      <c r="S428" s="262">
        <f>+'[2]POAI 04 2025 AC'!AN400</f>
        <v>0</v>
      </c>
      <c r="T428" s="262"/>
      <c r="U428" s="262"/>
      <c r="V428" s="264" t="e">
        <f t="shared" si="111"/>
        <v>#DIV/0!</v>
      </c>
      <c r="W428" s="262">
        <v>0</v>
      </c>
      <c r="X428" s="253" t="e">
        <f t="shared" si="113"/>
        <v>#DIV/0!</v>
      </c>
      <c r="Y428" s="16">
        <f t="shared" si="121"/>
        <v>0</v>
      </c>
    </row>
    <row r="429" spans="1:25" customFormat="1" ht="38.25" hidden="1">
      <c r="A429" s="363"/>
      <c r="B429" s="8" t="s">
        <v>294</v>
      </c>
      <c r="C429" s="47" t="s">
        <v>61</v>
      </c>
      <c r="D429" s="9" t="s">
        <v>296</v>
      </c>
      <c r="E429" s="27">
        <v>378</v>
      </c>
      <c r="F429" s="29">
        <f t="shared" si="114"/>
        <v>678</v>
      </c>
      <c r="G429" s="29">
        <v>300</v>
      </c>
      <c r="H429" s="12" t="s">
        <v>22</v>
      </c>
      <c r="I429" s="29">
        <f>+'[1]PIND 2025'!O402</f>
        <v>185</v>
      </c>
      <c r="J429" s="11">
        <f t="shared" si="116"/>
        <v>0.6166666666666667</v>
      </c>
      <c r="K429" s="14" t="str">
        <f t="shared" si="110"/>
        <v>ALTO</v>
      </c>
      <c r="L429" s="15">
        <f t="shared" si="124"/>
        <v>0.32335716595408331</v>
      </c>
      <c r="M429" s="14" t="str">
        <f t="shared" si="117"/>
        <v>BAJO</v>
      </c>
      <c r="N429" s="15">
        <f t="shared" si="118"/>
        <v>0.19940358567168473</v>
      </c>
      <c r="O429" s="14" t="str">
        <f t="shared" si="119"/>
        <v>MUY BAJO</v>
      </c>
      <c r="P429" s="16">
        <f t="shared" si="120"/>
        <v>9</v>
      </c>
      <c r="Q429" s="16">
        <v>27.832999999999998</v>
      </c>
      <c r="R429" s="16">
        <f t="shared" si="115"/>
        <v>18.832999999999998</v>
      </c>
      <c r="S429" s="262">
        <f>+'[2]POAI 04 2025 AC'!AN401</f>
        <v>9</v>
      </c>
      <c r="T429" s="262"/>
      <c r="U429" s="262">
        <v>9</v>
      </c>
      <c r="V429" s="264">
        <f t="shared" si="111"/>
        <v>1</v>
      </c>
      <c r="W429" s="262">
        <v>9</v>
      </c>
      <c r="X429" s="253">
        <f t="shared" si="113"/>
        <v>1</v>
      </c>
      <c r="Y429" s="16">
        <f t="shared" si="121"/>
        <v>0</v>
      </c>
    </row>
    <row r="430" spans="1:25" customFormat="1" ht="38.25" hidden="1">
      <c r="A430" s="363"/>
      <c r="B430" s="8" t="s">
        <v>294</v>
      </c>
      <c r="C430" s="47" t="s">
        <v>62</v>
      </c>
      <c r="D430" s="9" t="s">
        <v>296</v>
      </c>
      <c r="E430" s="27">
        <v>364</v>
      </c>
      <c r="F430" s="29">
        <f t="shared" si="114"/>
        <v>664</v>
      </c>
      <c r="G430" s="29">
        <v>300</v>
      </c>
      <c r="H430" s="12" t="s">
        <v>22</v>
      </c>
      <c r="I430" s="29">
        <f>+'[1]PIND 2025'!O403</f>
        <v>207</v>
      </c>
      <c r="J430" s="11">
        <f t="shared" si="116"/>
        <v>0.69</v>
      </c>
      <c r="K430" s="14" t="str">
        <f t="shared" si="110"/>
        <v>ALTO</v>
      </c>
      <c r="L430" s="15">
        <f t="shared" si="124"/>
        <v>0.32335716595408331</v>
      </c>
      <c r="M430" s="14" t="str">
        <f t="shared" si="117"/>
        <v>BAJO</v>
      </c>
      <c r="N430" s="15">
        <f t="shared" si="118"/>
        <v>0.22311644450831747</v>
      </c>
      <c r="O430" s="14" t="str">
        <f t="shared" si="119"/>
        <v>BAJO</v>
      </c>
      <c r="P430" s="16">
        <f t="shared" si="120"/>
        <v>9</v>
      </c>
      <c r="Q430" s="16">
        <v>27.832999999999998</v>
      </c>
      <c r="R430" s="16">
        <f t="shared" si="115"/>
        <v>18.832999999999998</v>
      </c>
      <c r="S430" s="262">
        <f>+'[2]POAI 04 2025 AC'!AN402</f>
        <v>9</v>
      </c>
      <c r="T430" s="262"/>
      <c r="U430" s="262">
        <v>9</v>
      </c>
      <c r="V430" s="264">
        <f t="shared" si="111"/>
        <v>1</v>
      </c>
      <c r="W430" s="262">
        <v>9</v>
      </c>
      <c r="X430" s="253">
        <f t="shared" si="113"/>
        <v>1</v>
      </c>
      <c r="Y430" s="16">
        <f t="shared" si="121"/>
        <v>0</v>
      </c>
    </row>
    <row r="431" spans="1:25" customFormat="1" ht="38.25" hidden="1">
      <c r="A431" s="363"/>
      <c r="B431" s="8" t="s">
        <v>294</v>
      </c>
      <c r="C431" s="47" t="s">
        <v>63</v>
      </c>
      <c r="D431" s="9" t="s">
        <v>296</v>
      </c>
      <c r="E431" s="27">
        <v>408</v>
      </c>
      <c r="F431" s="29">
        <f t="shared" si="114"/>
        <v>708</v>
      </c>
      <c r="G431" s="29">
        <v>300</v>
      </c>
      <c r="H431" s="12" t="s">
        <v>22</v>
      </c>
      <c r="I431" s="29">
        <f>+'[1]PIND 2025'!O404</f>
        <v>152</v>
      </c>
      <c r="J431" s="11">
        <f t="shared" si="116"/>
        <v>0.50666666666666671</v>
      </c>
      <c r="K431" s="14" t="str">
        <f t="shared" si="110"/>
        <v>MEDIO</v>
      </c>
      <c r="L431" s="15">
        <f t="shared" si="124"/>
        <v>0.32334554860961412</v>
      </c>
      <c r="M431" s="14" t="str">
        <f t="shared" si="117"/>
        <v>BAJO</v>
      </c>
      <c r="N431" s="15">
        <f t="shared" si="118"/>
        <v>0.16382841129553782</v>
      </c>
      <c r="O431" s="14" t="str">
        <f t="shared" si="119"/>
        <v>MUY BAJO</v>
      </c>
      <c r="P431" s="16">
        <f t="shared" si="120"/>
        <v>9</v>
      </c>
      <c r="Q431" s="16">
        <v>27.834</v>
      </c>
      <c r="R431" s="16">
        <f t="shared" si="115"/>
        <v>18.834</v>
      </c>
      <c r="S431" s="262">
        <f>+'[2]POAI 04 2025 AC'!AN403</f>
        <v>9</v>
      </c>
      <c r="T431" s="262">
        <v>3</v>
      </c>
      <c r="U431" s="262">
        <v>6</v>
      </c>
      <c r="V431" s="264">
        <f t="shared" si="111"/>
        <v>1</v>
      </c>
      <c r="W431" s="262">
        <v>9</v>
      </c>
      <c r="X431" s="253">
        <f t="shared" si="113"/>
        <v>1</v>
      </c>
      <c r="Y431" s="16">
        <f t="shared" si="121"/>
        <v>0</v>
      </c>
    </row>
    <row r="432" spans="1:25" customFormat="1" ht="25.5" hidden="1">
      <c r="A432" s="365"/>
      <c r="B432" s="8" t="s">
        <v>294</v>
      </c>
      <c r="C432" s="47" t="s">
        <v>59</v>
      </c>
      <c r="D432" s="9" t="s">
        <v>297</v>
      </c>
      <c r="E432" s="27">
        <v>3150</v>
      </c>
      <c r="F432" s="29">
        <f t="shared" si="114"/>
        <v>7650</v>
      </c>
      <c r="G432" s="29">
        <v>4500</v>
      </c>
      <c r="H432" s="12" t="s">
        <v>22</v>
      </c>
      <c r="I432" s="29">
        <f>+'[1]PIND 2025'!O405</f>
        <v>2849</v>
      </c>
      <c r="J432" s="11">
        <f t="shared" si="116"/>
        <v>0.63311111111111107</v>
      </c>
      <c r="K432" s="14" t="str">
        <f t="shared" si="110"/>
        <v>ALTO</v>
      </c>
      <c r="L432" s="15">
        <f t="shared" si="124"/>
        <v>0.38190954773869346</v>
      </c>
      <c r="M432" s="14" t="str">
        <f t="shared" si="117"/>
        <v>BAJO</v>
      </c>
      <c r="N432" s="15">
        <f t="shared" si="118"/>
        <v>0.24179117811278614</v>
      </c>
      <c r="O432" s="14" t="str">
        <f t="shared" si="119"/>
        <v>BAJO</v>
      </c>
      <c r="P432" s="16">
        <f t="shared" si="120"/>
        <v>152</v>
      </c>
      <c r="Q432" s="16">
        <v>398</v>
      </c>
      <c r="R432" s="16">
        <f t="shared" si="115"/>
        <v>246</v>
      </c>
      <c r="S432" s="262">
        <f>+'[2]POAI 04 2025 AC'!AN404</f>
        <v>279</v>
      </c>
      <c r="T432" s="262">
        <v>32</v>
      </c>
      <c r="U432" s="262">
        <v>120</v>
      </c>
      <c r="V432" s="264">
        <f t="shared" si="111"/>
        <v>0.54480286738351258</v>
      </c>
      <c r="W432" s="262">
        <v>152</v>
      </c>
      <c r="X432" s="253">
        <f t="shared" si="113"/>
        <v>0.54480286738351258</v>
      </c>
      <c r="Y432" s="16">
        <f t="shared" si="121"/>
        <v>127</v>
      </c>
    </row>
    <row r="433" spans="1:25" customFormat="1" ht="25.5" hidden="1">
      <c r="A433" s="31"/>
      <c r="B433" s="8" t="s">
        <v>294</v>
      </c>
      <c r="C433" s="47" t="s">
        <v>61</v>
      </c>
      <c r="D433" s="9" t="s">
        <v>297</v>
      </c>
      <c r="E433" s="27">
        <v>0</v>
      </c>
      <c r="F433" s="29">
        <f t="shared" si="114"/>
        <v>300</v>
      </c>
      <c r="G433" s="29">
        <v>300</v>
      </c>
      <c r="H433" s="12" t="s">
        <v>22</v>
      </c>
      <c r="I433" s="29">
        <f>+'[1]PIND 2025'!O406</f>
        <v>258</v>
      </c>
      <c r="J433" s="11">
        <f t="shared" si="116"/>
        <v>0.86</v>
      </c>
      <c r="K433" s="14" t="str">
        <f t="shared" si="110"/>
        <v>MUY ALTO</v>
      </c>
      <c r="L433" s="15">
        <f t="shared" si="124"/>
        <v>0.47561555628727181</v>
      </c>
      <c r="M433" s="14" t="str">
        <f t="shared" si="117"/>
        <v>MEDIO</v>
      </c>
      <c r="N433" s="15">
        <f t="shared" si="118"/>
        <v>0.40902937840705378</v>
      </c>
      <c r="O433" s="14" t="str">
        <f t="shared" si="119"/>
        <v>MEDIO</v>
      </c>
      <c r="P433" s="16">
        <f t="shared" si="120"/>
        <v>13</v>
      </c>
      <c r="Q433" s="16">
        <v>27.332999999999998</v>
      </c>
      <c r="R433" s="16">
        <f t="shared" si="115"/>
        <v>14.332999999999998</v>
      </c>
      <c r="S433" s="262">
        <f>+'[2]POAI 04 2025 AC'!AN405</f>
        <v>15</v>
      </c>
      <c r="T433" s="262">
        <v>4</v>
      </c>
      <c r="U433" s="262">
        <v>9</v>
      </c>
      <c r="V433" s="264">
        <f t="shared" si="111"/>
        <v>0.8666666666666667</v>
      </c>
      <c r="W433" s="262">
        <v>13</v>
      </c>
      <c r="X433" s="253">
        <f t="shared" si="113"/>
        <v>0.8666666666666667</v>
      </c>
      <c r="Y433" s="16">
        <f t="shared" si="121"/>
        <v>2</v>
      </c>
    </row>
    <row r="434" spans="1:25" customFormat="1" ht="25.5" hidden="1">
      <c r="A434" s="31"/>
      <c r="B434" s="8" t="s">
        <v>294</v>
      </c>
      <c r="C434" s="47" t="s">
        <v>62</v>
      </c>
      <c r="D434" s="9" t="s">
        <v>297</v>
      </c>
      <c r="E434" s="27">
        <v>0</v>
      </c>
      <c r="F434" s="29">
        <f t="shared" si="114"/>
        <v>300</v>
      </c>
      <c r="G434" s="29">
        <v>300</v>
      </c>
      <c r="H434" s="27" t="s">
        <v>22</v>
      </c>
      <c r="I434" s="29">
        <f>+'[1]PIND 2025'!O407</f>
        <v>309</v>
      </c>
      <c r="J434" s="11">
        <f t="shared" si="116"/>
        <v>1.03</v>
      </c>
      <c r="K434" s="14" t="str">
        <f t="shared" si="110"/>
        <v>MUY ALTO</v>
      </c>
      <c r="L434" s="15">
        <f t="shared" si="124"/>
        <v>0.47561555628727181</v>
      </c>
      <c r="M434" s="14" t="str">
        <f t="shared" si="117"/>
        <v>MEDIO</v>
      </c>
      <c r="N434" s="15">
        <f t="shared" si="118"/>
        <v>0.48988402297588995</v>
      </c>
      <c r="O434" s="14" t="str">
        <f t="shared" si="119"/>
        <v>MEDIO</v>
      </c>
      <c r="P434" s="16">
        <f t="shared" si="120"/>
        <v>13</v>
      </c>
      <c r="Q434" s="16">
        <v>27.332999999999998</v>
      </c>
      <c r="R434" s="16">
        <f t="shared" si="115"/>
        <v>14.332999999999998</v>
      </c>
      <c r="S434" s="262">
        <f>+'[2]POAI 04 2025 AC'!AN406</f>
        <v>15</v>
      </c>
      <c r="T434" s="262">
        <v>1</v>
      </c>
      <c r="U434" s="262">
        <v>12</v>
      </c>
      <c r="V434" s="264">
        <f t="shared" si="111"/>
        <v>0.8666666666666667</v>
      </c>
      <c r="W434" s="262">
        <v>13</v>
      </c>
      <c r="X434" s="253">
        <f t="shared" si="113"/>
        <v>0.8666666666666667</v>
      </c>
      <c r="Y434" s="16">
        <f t="shared" si="121"/>
        <v>2</v>
      </c>
    </row>
    <row r="435" spans="1:25" customFormat="1" ht="25.5" hidden="1">
      <c r="A435" s="31"/>
      <c r="B435" s="8" t="s">
        <v>294</v>
      </c>
      <c r="C435" s="47" t="s">
        <v>63</v>
      </c>
      <c r="D435" s="9" t="s">
        <v>297</v>
      </c>
      <c r="E435" s="27">
        <v>0</v>
      </c>
      <c r="F435" s="29">
        <f t="shared" si="114"/>
        <v>350</v>
      </c>
      <c r="G435" s="29">
        <v>350</v>
      </c>
      <c r="H435" s="27" t="s">
        <v>22</v>
      </c>
      <c r="I435" s="29">
        <f>+'[1]PIND 2025'!O408</f>
        <v>245</v>
      </c>
      <c r="J435" s="11">
        <f t="shared" si="116"/>
        <v>0.7</v>
      </c>
      <c r="K435" s="14" t="str">
        <f t="shared" si="110"/>
        <v>ALTO</v>
      </c>
      <c r="L435" s="15">
        <f t="shared" si="124"/>
        <v>0.47559815614253309</v>
      </c>
      <c r="M435" s="14" t="str">
        <f t="shared" si="117"/>
        <v>MEDIO</v>
      </c>
      <c r="N435" s="15">
        <f t="shared" si="118"/>
        <v>0.33291870929977313</v>
      </c>
      <c r="O435" s="14" t="str">
        <f t="shared" si="119"/>
        <v>BAJO</v>
      </c>
      <c r="P435" s="16">
        <f t="shared" si="120"/>
        <v>13</v>
      </c>
      <c r="Q435" s="16">
        <v>27.334</v>
      </c>
      <c r="R435" s="16">
        <f t="shared" si="115"/>
        <v>14.334</v>
      </c>
      <c r="S435" s="262">
        <f>+'[2]POAI 04 2025 AC'!AN407</f>
        <v>15</v>
      </c>
      <c r="T435" s="262">
        <v>1</v>
      </c>
      <c r="U435" s="262">
        <v>12</v>
      </c>
      <c r="V435" s="264">
        <f t="shared" si="111"/>
        <v>0.8666666666666667</v>
      </c>
      <c r="W435" s="262">
        <v>13</v>
      </c>
      <c r="X435" s="253">
        <f t="shared" si="113"/>
        <v>0.8666666666666667</v>
      </c>
      <c r="Y435" s="16">
        <f t="shared" si="121"/>
        <v>2</v>
      </c>
    </row>
    <row r="436" spans="1:25" customFormat="1" ht="38.25" hidden="1">
      <c r="A436" s="31"/>
      <c r="B436" s="8" t="s">
        <v>294</v>
      </c>
      <c r="C436" s="47" t="s">
        <v>59</v>
      </c>
      <c r="D436" s="9" t="s">
        <v>298</v>
      </c>
      <c r="E436" s="27">
        <v>0</v>
      </c>
      <c r="F436" s="29">
        <f t="shared" si="114"/>
        <v>16</v>
      </c>
      <c r="G436" s="29">
        <v>16</v>
      </c>
      <c r="H436" s="27" t="s">
        <v>22</v>
      </c>
      <c r="I436" s="29">
        <f>+'[1]PIND 2025'!O409</f>
        <v>8</v>
      </c>
      <c r="J436" s="11">
        <f t="shared" si="116"/>
        <v>0.5</v>
      </c>
      <c r="K436" s="14" t="str">
        <f t="shared" si="110"/>
        <v>MEDIO</v>
      </c>
      <c r="L436" s="15">
        <f t="shared" si="124"/>
        <v>0</v>
      </c>
      <c r="M436" s="14" t="str">
        <f t="shared" si="117"/>
        <v>MUY BAJO</v>
      </c>
      <c r="N436" s="15">
        <f t="shared" si="118"/>
        <v>0</v>
      </c>
      <c r="O436" s="14" t="str">
        <f t="shared" si="119"/>
        <v>MUY BAJO</v>
      </c>
      <c r="P436" s="16">
        <f t="shared" si="120"/>
        <v>0</v>
      </c>
      <c r="Q436" s="16">
        <v>35</v>
      </c>
      <c r="R436" s="16">
        <f t="shared" si="115"/>
        <v>35</v>
      </c>
      <c r="S436" s="262">
        <f>+'[2]POAI 04 2025 AC'!AN408</f>
        <v>0</v>
      </c>
      <c r="T436" s="262"/>
      <c r="U436" s="262"/>
      <c r="V436" s="264" t="e">
        <f t="shared" si="111"/>
        <v>#DIV/0!</v>
      </c>
      <c r="W436" s="262">
        <v>0</v>
      </c>
      <c r="X436" s="253" t="e">
        <f t="shared" si="113"/>
        <v>#DIV/0!</v>
      </c>
      <c r="Y436" s="16">
        <f t="shared" si="121"/>
        <v>0</v>
      </c>
    </row>
    <row r="437" spans="1:25" customFormat="1" ht="38.25" hidden="1">
      <c r="A437" s="31"/>
      <c r="B437" s="8" t="s">
        <v>294</v>
      </c>
      <c r="C437" s="47" t="s">
        <v>61</v>
      </c>
      <c r="D437" s="9" t="s">
        <v>298</v>
      </c>
      <c r="E437" s="27">
        <v>0</v>
      </c>
      <c r="F437" s="29">
        <f t="shared" si="114"/>
        <v>2</v>
      </c>
      <c r="G437" s="29">
        <v>2</v>
      </c>
      <c r="H437" s="27" t="s">
        <v>22</v>
      </c>
      <c r="I437" s="29">
        <v>0</v>
      </c>
      <c r="J437" s="11">
        <f t="shared" si="116"/>
        <v>0</v>
      </c>
      <c r="K437" s="14" t="str">
        <f t="shared" si="110"/>
        <v>MUY BAJO</v>
      </c>
      <c r="L437" s="15">
        <f t="shared" si="124"/>
        <v>0</v>
      </c>
      <c r="M437" s="14" t="str">
        <f t="shared" si="117"/>
        <v>MUY BAJO</v>
      </c>
      <c r="N437" s="15">
        <f t="shared" si="118"/>
        <v>0</v>
      </c>
      <c r="O437" s="14" t="str">
        <f t="shared" si="119"/>
        <v>MUY BAJO</v>
      </c>
      <c r="P437" s="16">
        <f t="shared" si="120"/>
        <v>0</v>
      </c>
      <c r="Q437" s="16">
        <v>2</v>
      </c>
      <c r="R437" s="16">
        <f t="shared" si="115"/>
        <v>2</v>
      </c>
      <c r="S437" s="262">
        <f>+'[2]POAI 04 2025 AC'!AN409</f>
        <v>0</v>
      </c>
      <c r="T437" s="262"/>
      <c r="U437" s="262"/>
      <c r="V437" s="264" t="e">
        <f t="shared" si="111"/>
        <v>#DIV/0!</v>
      </c>
      <c r="W437" s="262">
        <v>0</v>
      </c>
      <c r="X437" s="253" t="e">
        <f t="shared" si="113"/>
        <v>#DIV/0!</v>
      </c>
      <c r="Y437" s="16">
        <f t="shared" si="121"/>
        <v>0</v>
      </c>
    </row>
    <row r="438" spans="1:25" customFormat="1" ht="38.25" hidden="1">
      <c r="A438" s="31"/>
      <c r="B438" s="8" t="s">
        <v>294</v>
      </c>
      <c r="C438" s="47" t="s">
        <v>62</v>
      </c>
      <c r="D438" s="9" t="s">
        <v>298</v>
      </c>
      <c r="E438" s="107">
        <v>0</v>
      </c>
      <c r="F438" s="29">
        <f t="shared" si="114"/>
        <v>2</v>
      </c>
      <c r="G438" s="29">
        <v>2</v>
      </c>
      <c r="H438" s="12" t="s">
        <v>22</v>
      </c>
      <c r="I438" s="29">
        <f>+'[1]PIND 2025'!O411</f>
        <v>1</v>
      </c>
      <c r="J438" s="11">
        <f t="shared" si="116"/>
        <v>0.5</v>
      </c>
      <c r="K438" s="14" t="str">
        <f t="shared" si="110"/>
        <v>MEDIO</v>
      </c>
      <c r="L438" s="15">
        <f t="shared" si="124"/>
        <v>0</v>
      </c>
      <c r="M438" s="14" t="str">
        <f t="shared" si="117"/>
        <v>MUY BAJO</v>
      </c>
      <c r="N438" s="15">
        <f t="shared" si="118"/>
        <v>0</v>
      </c>
      <c r="O438" s="14" t="str">
        <f t="shared" si="119"/>
        <v>MUY BAJO</v>
      </c>
      <c r="P438" s="16">
        <f t="shared" si="120"/>
        <v>0</v>
      </c>
      <c r="Q438" s="16">
        <v>2</v>
      </c>
      <c r="R438" s="16">
        <f t="shared" si="115"/>
        <v>2</v>
      </c>
      <c r="S438" s="262">
        <f>+'[2]POAI 04 2025 AC'!AN410</f>
        <v>0</v>
      </c>
      <c r="T438" s="262"/>
      <c r="U438" s="262"/>
      <c r="V438" s="264" t="e">
        <f t="shared" si="111"/>
        <v>#DIV/0!</v>
      </c>
      <c r="W438" s="262">
        <v>0</v>
      </c>
      <c r="X438" s="253" t="e">
        <f t="shared" si="113"/>
        <v>#DIV/0!</v>
      </c>
      <c r="Y438" s="16">
        <f t="shared" si="121"/>
        <v>0</v>
      </c>
    </row>
    <row r="439" spans="1:25" customFormat="1" ht="38.25" hidden="1">
      <c r="A439" s="31"/>
      <c r="B439" s="8" t="s">
        <v>294</v>
      </c>
      <c r="C439" s="47" t="s">
        <v>63</v>
      </c>
      <c r="D439" s="9" t="s">
        <v>298</v>
      </c>
      <c r="E439" s="107">
        <v>0</v>
      </c>
      <c r="F439" s="29">
        <f t="shared" si="114"/>
        <v>2</v>
      </c>
      <c r="G439" s="29">
        <v>2</v>
      </c>
      <c r="H439" s="12" t="s">
        <v>22</v>
      </c>
      <c r="I439" s="29">
        <f>+'[1]PIND 2025'!O412</f>
        <v>1</v>
      </c>
      <c r="J439" s="11">
        <f t="shared" si="116"/>
        <v>0.5</v>
      </c>
      <c r="K439" s="14" t="str">
        <f t="shared" si="110"/>
        <v>MEDIO</v>
      </c>
      <c r="L439" s="15">
        <f t="shared" si="124"/>
        <v>0</v>
      </c>
      <c r="M439" s="14" t="str">
        <f t="shared" si="117"/>
        <v>MUY BAJO</v>
      </c>
      <c r="N439" s="15">
        <f t="shared" si="118"/>
        <v>0</v>
      </c>
      <c r="O439" s="14" t="str">
        <f t="shared" si="119"/>
        <v>MUY BAJO</v>
      </c>
      <c r="P439" s="16">
        <f t="shared" si="120"/>
        <v>0</v>
      </c>
      <c r="Q439" s="16">
        <v>2</v>
      </c>
      <c r="R439" s="16">
        <f t="shared" si="115"/>
        <v>2</v>
      </c>
      <c r="S439" s="262">
        <f>+'[2]POAI 04 2025 AC'!AN411</f>
        <v>0</v>
      </c>
      <c r="T439" s="262"/>
      <c r="U439" s="262"/>
      <c r="V439" s="264" t="e">
        <f t="shared" si="111"/>
        <v>#DIV/0!</v>
      </c>
      <c r="W439" s="262">
        <v>0</v>
      </c>
      <c r="X439" s="253" t="e">
        <f t="shared" si="113"/>
        <v>#DIV/0!</v>
      </c>
      <c r="Y439" s="16">
        <f t="shared" si="121"/>
        <v>0</v>
      </c>
    </row>
    <row r="440" spans="1:25" customFormat="1" ht="25.5" hidden="1">
      <c r="A440" s="31"/>
      <c r="B440" s="8" t="s">
        <v>294</v>
      </c>
      <c r="C440" s="47" t="s">
        <v>59</v>
      </c>
      <c r="D440" s="9" t="s">
        <v>299</v>
      </c>
      <c r="E440" s="107">
        <v>25</v>
      </c>
      <c r="F440" s="29">
        <f t="shared" si="114"/>
        <v>35</v>
      </c>
      <c r="G440" s="29">
        <v>10</v>
      </c>
      <c r="H440" s="12" t="s">
        <v>22</v>
      </c>
      <c r="I440" s="29">
        <f>+'[1]PIND 2025'!O413</f>
        <v>10</v>
      </c>
      <c r="J440" s="11">
        <f t="shared" si="116"/>
        <v>1</v>
      </c>
      <c r="K440" s="14" t="str">
        <f t="shared" si="110"/>
        <v>MUY ALTO</v>
      </c>
      <c r="L440" s="15">
        <f t="shared" si="124"/>
        <v>0</v>
      </c>
      <c r="M440" s="14" t="str">
        <f t="shared" si="117"/>
        <v>MUY BAJO</v>
      </c>
      <c r="N440" s="15">
        <f t="shared" si="118"/>
        <v>0</v>
      </c>
      <c r="O440" s="14" t="str">
        <f t="shared" si="119"/>
        <v>MUY BAJO</v>
      </c>
      <c r="P440" s="16">
        <f t="shared" si="120"/>
        <v>0</v>
      </c>
      <c r="Q440" s="16">
        <v>15</v>
      </c>
      <c r="R440" s="16">
        <f t="shared" si="115"/>
        <v>15</v>
      </c>
      <c r="S440" s="262">
        <f>+'[2]POAI 04 2025 AC'!AN412</f>
        <v>8</v>
      </c>
      <c r="T440" s="262"/>
      <c r="U440" s="262"/>
      <c r="V440" s="264">
        <f t="shared" si="111"/>
        <v>0</v>
      </c>
      <c r="W440" s="262">
        <v>0</v>
      </c>
      <c r="X440" s="253">
        <f t="shared" si="113"/>
        <v>0</v>
      </c>
      <c r="Y440" s="16">
        <f t="shared" si="121"/>
        <v>8</v>
      </c>
    </row>
    <row r="441" spans="1:25" customFormat="1" ht="25.5" hidden="1">
      <c r="A441" s="31"/>
      <c r="B441" s="8" t="s">
        <v>294</v>
      </c>
      <c r="C441" s="47" t="s">
        <v>61</v>
      </c>
      <c r="D441" s="9" t="s">
        <v>299</v>
      </c>
      <c r="E441" s="107">
        <v>22</v>
      </c>
      <c r="F441" s="29">
        <f t="shared" si="114"/>
        <v>32</v>
      </c>
      <c r="G441" s="29">
        <v>10</v>
      </c>
      <c r="H441" s="12" t="s">
        <v>22</v>
      </c>
      <c r="I441" s="29">
        <v>0</v>
      </c>
      <c r="J441" s="11">
        <f t="shared" si="116"/>
        <v>0</v>
      </c>
      <c r="K441" s="14" t="str">
        <f t="shared" si="110"/>
        <v>MUY BAJO</v>
      </c>
      <c r="L441" s="15">
        <f t="shared" si="124"/>
        <v>0</v>
      </c>
      <c r="M441" s="14" t="str">
        <f t="shared" si="117"/>
        <v>MUY BAJO</v>
      </c>
      <c r="N441" s="15">
        <f t="shared" si="118"/>
        <v>0</v>
      </c>
      <c r="O441" s="14" t="str">
        <f t="shared" si="119"/>
        <v>MUY BAJO</v>
      </c>
      <c r="P441" s="16">
        <f t="shared" si="120"/>
        <v>0</v>
      </c>
      <c r="Q441" s="16">
        <v>5</v>
      </c>
      <c r="R441" s="16">
        <f t="shared" si="115"/>
        <v>5</v>
      </c>
      <c r="S441" s="262">
        <f>+'[2]POAI 04 2025 AC'!AN413</f>
        <v>4</v>
      </c>
      <c r="T441" s="262"/>
      <c r="U441" s="262"/>
      <c r="V441" s="264">
        <f t="shared" si="111"/>
        <v>0</v>
      </c>
      <c r="W441" s="262">
        <v>0</v>
      </c>
      <c r="X441" s="253">
        <f t="shared" si="113"/>
        <v>0</v>
      </c>
      <c r="Y441" s="16">
        <f t="shared" si="121"/>
        <v>4</v>
      </c>
    </row>
    <row r="442" spans="1:25" customFormat="1" ht="25.5" hidden="1">
      <c r="A442" s="31"/>
      <c r="B442" s="8" t="s">
        <v>294</v>
      </c>
      <c r="C442" s="47" t="s">
        <v>62</v>
      </c>
      <c r="D442" s="9" t="s">
        <v>299</v>
      </c>
      <c r="E442" s="107">
        <v>24</v>
      </c>
      <c r="F442" s="29">
        <f t="shared" si="114"/>
        <v>34</v>
      </c>
      <c r="G442" s="29">
        <v>10</v>
      </c>
      <c r="H442" s="12" t="s">
        <v>22</v>
      </c>
      <c r="I442" s="29">
        <f>+'[1]PIND 2025'!O415</f>
        <v>9</v>
      </c>
      <c r="J442" s="11">
        <f t="shared" si="116"/>
        <v>0.9</v>
      </c>
      <c r="K442" s="14" t="str">
        <f t="shared" si="110"/>
        <v>MUY ALTO</v>
      </c>
      <c r="L442" s="15">
        <f t="shared" si="124"/>
        <v>0</v>
      </c>
      <c r="M442" s="14" t="str">
        <f t="shared" si="117"/>
        <v>MUY BAJO</v>
      </c>
      <c r="N442" s="15">
        <f t="shared" si="118"/>
        <v>0</v>
      </c>
      <c r="O442" s="14" t="str">
        <f t="shared" si="119"/>
        <v>MUY BAJO</v>
      </c>
      <c r="P442" s="16">
        <f t="shared" si="120"/>
        <v>0</v>
      </c>
      <c r="Q442" s="16">
        <v>5</v>
      </c>
      <c r="R442" s="16">
        <f t="shared" si="115"/>
        <v>5</v>
      </c>
      <c r="S442" s="262">
        <f>+'[2]POAI 04 2025 AC'!AN414</f>
        <v>4</v>
      </c>
      <c r="T442" s="262"/>
      <c r="U442" s="262"/>
      <c r="V442" s="264">
        <f t="shared" si="111"/>
        <v>0</v>
      </c>
      <c r="W442" s="262">
        <v>0</v>
      </c>
      <c r="X442" s="253">
        <f t="shared" si="113"/>
        <v>0</v>
      </c>
      <c r="Y442" s="16">
        <f t="shared" si="121"/>
        <v>4</v>
      </c>
    </row>
    <row r="443" spans="1:25" customFormat="1" ht="25.5" hidden="1">
      <c r="A443" s="31"/>
      <c r="B443" s="8" t="s">
        <v>294</v>
      </c>
      <c r="C443" s="47" t="s">
        <v>63</v>
      </c>
      <c r="D443" s="9" t="s">
        <v>299</v>
      </c>
      <c r="E443" s="107">
        <v>23</v>
      </c>
      <c r="F443" s="29">
        <f t="shared" si="114"/>
        <v>33</v>
      </c>
      <c r="G443" s="29">
        <v>10</v>
      </c>
      <c r="H443" s="12" t="s">
        <v>22</v>
      </c>
      <c r="I443" s="29">
        <f>+'[1]PIND 2025'!O416</f>
        <v>9</v>
      </c>
      <c r="J443" s="11">
        <f t="shared" si="116"/>
        <v>0.9</v>
      </c>
      <c r="K443" s="14" t="str">
        <f t="shared" si="110"/>
        <v>MUY ALTO</v>
      </c>
      <c r="L443" s="15">
        <f t="shared" si="124"/>
        <v>0</v>
      </c>
      <c r="M443" s="14" t="str">
        <f t="shared" si="117"/>
        <v>MUY BAJO</v>
      </c>
      <c r="N443" s="15">
        <f t="shared" si="118"/>
        <v>0</v>
      </c>
      <c r="O443" s="14" t="str">
        <f t="shared" si="119"/>
        <v>MUY BAJO</v>
      </c>
      <c r="P443" s="16">
        <f t="shared" si="120"/>
        <v>0</v>
      </c>
      <c r="Q443" s="16">
        <v>5</v>
      </c>
      <c r="R443" s="16">
        <f t="shared" si="115"/>
        <v>5</v>
      </c>
      <c r="S443" s="262">
        <f>+'[2]POAI 04 2025 AC'!AN415</f>
        <v>4</v>
      </c>
      <c r="T443" s="262"/>
      <c r="U443" s="262"/>
      <c r="V443" s="264">
        <f t="shared" si="111"/>
        <v>0</v>
      </c>
      <c r="W443" s="262">
        <v>0</v>
      </c>
      <c r="X443" s="253">
        <f t="shared" si="113"/>
        <v>0</v>
      </c>
      <c r="Y443" s="16">
        <f t="shared" si="121"/>
        <v>4</v>
      </c>
    </row>
    <row r="444" spans="1:25" customFormat="1" ht="25.5" hidden="1">
      <c r="A444" s="31"/>
      <c r="B444" s="8" t="s">
        <v>294</v>
      </c>
      <c r="C444" s="47" t="s">
        <v>59</v>
      </c>
      <c r="D444" s="9" t="s">
        <v>300</v>
      </c>
      <c r="E444" s="107">
        <v>26</v>
      </c>
      <c r="F444" s="29">
        <f t="shared" si="114"/>
        <v>36</v>
      </c>
      <c r="G444" s="29">
        <v>10</v>
      </c>
      <c r="H444" s="12" t="s">
        <v>22</v>
      </c>
      <c r="I444" s="29">
        <f>+'[1]PIND 2025'!O417</f>
        <v>10</v>
      </c>
      <c r="J444" s="11">
        <f t="shared" si="116"/>
        <v>1</v>
      </c>
      <c r="K444" s="14" t="str">
        <f t="shared" si="110"/>
        <v>MUY ALTO</v>
      </c>
      <c r="L444" s="15">
        <f t="shared" si="124"/>
        <v>0</v>
      </c>
      <c r="M444" s="14" t="str">
        <f t="shared" si="117"/>
        <v>MUY BAJO</v>
      </c>
      <c r="N444" s="15">
        <f t="shared" si="118"/>
        <v>0</v>
      </c>
      <c r="O444" s="14" t="str">
        <f t="shared" si="119"/>
        <v>MUY BAJO</v>
      </c>
      <c r="P444" s="16">
        <f t="shared" si="120"/>
        <v>0</v>
      </c>
      <c r="Q444" s="16">
        <v>15</v>
      </c>
      <c r="R444" s="16">
        <f t="shared" si="115"/>
        <v>15</v>
      </c>
      <c r="S444" s="262">
        <f>+'[2]POAI 04 2025 AC'!AN416</f>
        <v>0</v>
      </c>
      <c r="T444" s="262"/>
      <c r="U444" s="262"/>
      <c r="V444" s="264" t="e">
        <f t="shared" si="111"/>
        <v>#DIV/0!</v>
      </c>
      <c r="W444" s="262">
        <v>0</v>
      </c>
      <c r="X444" s="253" t="e">
        <f t="shared" si="113"/>
        <v>#DIV/0!</v>
      </c>
      <c r="Y444" s="16">
        <f t="shared" si="121"/>
        <v>0</v>
      </c>
    </row>
    <row r="445" spans="1:25" customFormat="1" ht="25.5" hidden="1">
      <c r="A445" s="31"/>
      <c r="B445" s="8" t="s">
        <v>294</v>
      </c>
      <c r="C445" s="47" t="s">
        <v>61</v>
      </c>
      <c r="D445" s="9" t="s">
        <v>300</v>
      </c>
      <c r="E445" s="107">
        <v>24</v>
      </c>
      <c r="F445" s="29">
        <f t="shared" si="114"/>
        <v>34</v>
      </c>
      <c r="G445" s="29">
        <v>10</v>
      </c>
      <c r="H445" s="12" t="s">
        <v>22</v>
      </c>
      <c r="I445" s="29">
        <f>+'[1]PIND 2025'!O418</f>
        <v>9</v>
      </c>
      <c r="J445" s="11">
        <f t="shared" si="116"/>
        <v>0.9</v>
      </c>
      <c r="K445" s="14" t="str">
        <f t="shared" si="110"/>
        <v>MUY ALTO</v>
      </c>
      <c r="L445" s="15">
        <f t="shared" si="124"/>
        <v>0</v>
      </c>
      <c r="M445" s="14" t="str">
        <f t="shared" si="117"/>
        <v>MUY BAJO</v>
      </c>
      <c r="N445" s="15">
        <f t="shared" si="118"/>
        <v>0</v>
      </c>
      <c r="O445" s="14" t="str">
        <f t="shared" si="119"/>
        <v>MUY BAJO</v>
      </c>
      <c r="P445" s="16">
        <f t="shared" si="120"/>
        <v>0</v>
      </c>
      <c r="Q445" s="16">
        <v>5</v>
      </c>
      <c r="R445" s="16">
        <f t="shared" si="115"/>
        <v>5</v>
      </c>
      <c r="S445" s="262">
        <f>+'[2]POAI 04 2025 AC'!AN417</f>
        <v>0</v>
      </c>
      <c r="T445" s="262"/>
      <c r="U445" s="262"/>
      <c r="V445" s="264" t="e">
        <f t="shared" si="111"/>
        <v>#DIV/0!</v>
      </c>
      <c r="W445" s="262">
        <v>0</v>
      </c>
      <c r="X445" s="253" t="e">
        <f t="shared" si="113"/>
        <v>#DIV/0!</v>
      </c>
      <c r="Y445" s="16">
        <f t="shared" si="121"/>
        <v>0</v>
      </c>
    </row>
    <row r="446" spans="1:25" customFormat="1" ht="25.5" hidden="1">
      <c r="A446" s="31"/>
      <c r="B446" s="8" t="s">
        <v>294</v>
      </c>
      <c r="C446" s="47" t="s">
        <v>62</v>
      </c>
      <c r="D446" s="9" t="s">
        <v>300</v>
      </c>
      <c r="E446" s="107">
        <v>25</v>
      </c>
      <c r="F446" s="29">
        <f t="shared" si="114"/>
        <v>35</v>
      </c>
      <c r="G446" s="29">
        <v>10</v>
      </c>
      <c r="H446" s="12" t="s">
        <v>22</v>
      </c>
      <c r="I446" s="29">
        <f>+'[1]PIND 2025'!O419</f>
        <v>9</v>
      </c>
      <c r="J446" s="11">
        <f t="shared" si="116"/>
        <v>0.9</v>
      </c>
      <c r="K446" s="14" t="str">
        <f t="shared" si="110"/>
        <v>MUY ALTO</v>
      </c>
      <c r="L446" s="15">
        <f t="shared" si="124"/>
        <v>0</v>
      </c>
      <c r="M446" s="14" t="str">
        <f t="shared" si="117"/>
        <v>MUY BAJO</v>
      </c>
      <c r="N446" s="15">
        <f t="shared" si="118"/>
        <v>0</v>
      </c>
      <c r="O446" s="14" t="str">
        <f t="shared" si="119"/>
        <v>MUY BAJO</v>
      </c>
      <c r="P446" s="16">
        <f t="shared" si="120"/>
        <v>0</v>
      </c>
      <c r="Q446" s="16">
        <v>5</v>
      </c>
      <c r="R446" s="16">
        <f t="shared" si="115"/>
        <v>5</v>
      </c>
      <c r="S446" s="262">
        <f>+'[2]POAI 04 2025 AC'!AN418</f>
        <v>0</v>
      </c>
      <c r="T446" s="262"/>
      <c r="U446" s="262"/>
      <c r="V446" s="264" t="e">
        <f t="shared" si="111"/>
        <v>#DIV/0!</v>
      </c>
      <c r="W446" s="262">
        <v>0</v>
      </c>
      <c r="X446" s="253" t="e">
        <f t="shared" si="113"/>
        <v>#DIV/0!</v>
      </c>
      <c r="Y446" s="16">
        <f t="shared" si="121"/>
        <v>0</v>
      </c>
    </row>
    <row r="447" spans="1:25" customFormat="1" ht="25.5" hidden="1">
      <c r="A447" s="31"/>
      <c r="B447" s="8" t="s">
        <v>294</v>
      </c>
      <c r="C447" s="47" t="s">
        <v>63</v>
      </c>
      <c r="D447" s="9" t="s">
        <v>300</v>
      </c>
      <c r="E447" s="27">
        <v>25</v>
      </c>
      <c r="F447" s="29">
        <f t="shared" si="114"/>
        <v>35</v>
      </c>
      <c r="G447" s="29">
        <v>10</v>
      </c>
      <c r="H447" s="12" t="s">
        <v>22</v>
      </c>
      <c r="I447" s="29">
        <f>+'[1]PIND 2025'!O420</f>
        <v>9</v>
      </c>
      <c r="J447" s="11">
        <f t="shared" si="116"/>
        <v>0.9</v>
      </c>
      <c r="K447" s="14" t="str">
        <f t="shared" si="110"/>
        <v>MUY ALTO</v>
      </c>
      <c r="L447" s="15">
        <f t="shared" si="124"/>
        <v>0</v>
      </c>
      <c r="M447" s="14" t="str">
        <f t="shared" si="117"/>
        <v>MUY BAJO</v>
      </c>
      <c r="N447" s="15">
        <f t="shared" si="118"/>
        <v>0</v>
      </c>
      <c r="O447" s="14" t="str">
        <f t="shared" si="119"/>
        <v>MUY BAJO</v>
      </c>
      <c r="P447" s="16">
        <f t="shared" si="120"/>
        <v>0</v>
      </c>
      <c r="Q447" s="16">
        <v>5</v>
      </c>
      <c r="R447" s="16">
        <f t="shared" si="115"/>
        <v>5</v>
      </c>
      <c r="S447" s="262">
        <f>+'[2]POAI 04 2025 AC'!AN419</f>
        <v>0</v>
      </c>
      <c r="T447" s="262"/>
      <c r="U447" s="262"/>
      <c r="V447" s="264" t="e">
        <f t="shared" si="111"/>
        <v>#DIV/0!</v>
      </c>
      <c r="W447" s="262">
        <v>0</v>
      </c>
      <c r="X447" s="253" t="e">
        <f t="shared" si="113"/>
        <v>#DIV/0!</v>
      </c>
      <c r="Y447" s="16">
        <f t="shared" si="121"/>
        <v>0</v>
      </c>
    </row>
    <row r="448" spans="1:25" customFormat="1" ht="51" hidden="1">
      <c r="A448" s="31"/>
      <c r="B448" s="8" t="s">
        <v>294</v>
      </c>
      <c r="C448" s="47" t="s">
        <v>59</v>
      </c>
      <c r="D448" s="9" t="s">
        <v>301</v>
      </c>
      <c r="E448" s="27">
        <v>23</v>
      </c>
      <c r="F448" s="29">
        <f t="shared" si="114"/>
        <v>35</v>
      </c>
      <c r="G448" s="29">
        <v>12</v>
      </c>
      <c r="H448" s="12" t="s">
        <v>22</v>
      </c>
      <c r="I448" s="29">
        <f>+'[1]PIND 2025'!O421</f>
        <v>11</v>
      </c>
      <c r="J448" s="11">
        <f t="shared" si="116"/>
        <v>0.91666666666666663</v>
      </c>
      <c r="K448" s="14" t="str">
        <f t="shared" ref="K448:K511" si="125">IF(J448&lt;=20%,"MUY BAJO",IF(AND(J448&gt;20%,J448&lt;=40%),"BAJO",IF(AND(J448&gt;40%,J448&lt;=60%),"MEDIO",IF(AND(J448&gt;60%,J448&lt;=80%),"ALTO","MUY ALTO"))))</f>
        <v>MUY ALTO</v>
      </c>
      <c r="L448" s="15">
        <f t="shared" si="124"/>
        <v>0.37333333333333335</v>
      </c>
      <c r="M448" s="14" t="str">
        <f t="shared" si="117"/>
        <v>BAJO</v>
      </c>
      <c r="N448" s="15">
        <f t="shared" si="118"/>
        <v>0.34222222222222221</v>
      </c>
      <c r="O448" s="14" t="str">
        <f t="shared" si="119"/>
        <v>BAJO</v>
      </c>
      <c r="P448" s="16">
        <f t="shared" si="120"/>
        <v>7</v>
      </c>
      <c r="Q448" s="16">
        <v>18.75</v>
      </c>
      <c r="R448" s="16">
        <f t="shared" si="115"/>
        <v>11.75</v>
      </c>
      <c r="S448" s="262">
        <f>+'[2]POAI 04 2025 AC'!AN420</f>
        <v>9</v>
      </c>
      <c r="T448" s="262">
        <v>2</v>
      </c>
      <c r="U448" s="262">
        <v>5</v>
      </c>
      <c r="V448" s="264">
        <f t="shared" si="111"/>
        <v>0.77777777777777779</v>
      </c>
      <c r="W448" s="262">
        <v>7</v>
      </c>
      <c r="X448" s="253">
        <f t="shared" si="113"/>
        <v>0.77777777777777779</v>
      </c>
      <c r="Y448" s="16">
        <f t="shared" si="121"/>
        <v>2</v>
      </c>
    </row>
    <row r="449" spans="1:25" customFormat="1" ht="51" hidden="1">
      <c r="A449" s="31"/>
      <c r="B449" s="8" t="s">
        <v>294</v>
      </c>
      <c r="C449" s="47" t="s">
        <v>61</v>
      </c>
      <c r="D449" s="9" t="s">
        <v>301</v>
      </c>
      <c r="E449" s="27">
        <v>19</v>
      </c>
      <c r="F449" s="29">
        <f t="shared" si="114"/>
        <v>31</v>
      </c>
      <c r="G449" s="29">
        <v>12</v>
      </c>
      <c r="H449" s="12" t="s">
        <v>22</v>
      </c>
      <c r="I449" s="29">
        <f>+'[1]PIND 2025'!O422</f>
        <v>9</v>
      </c>
      <c r="J449" s="11">
        <f t="shared" si="116"/>
        <v>0.75</v>
      </c>
      <c r="K449" s="14" t="str">
        <f t="shared" si="125"/>
        <v>ALTO</v>
      </c>
      <c r="L449" s="15">
        <f t="shared" si="124"/>
        <v>0</v>
      </c>
      <c r="M449" s="14" t="str">
        <f t="shared" si="117"/>
        <v>MUY BAJO</v>
      </c>
      <c r="N449" s="15">
        <f t="shared" si="118"/>
        <v>0</v>
      </c>
      <c r="O449" s="14" t="str">
        <f t="shared" si="119"/>
        <v>MUY BAJO</v>
      </c>
      <c r="P449" s="16">
        <f t="shared" si="120"/>
        <v>0</v>
      </c>
      <c r="Q449" s="16">
        <v>3.75</v>
      </c>
      <c r="R449" s="16">
        <f t="shared" si="115"/>
        <v>3.75</v>
      </c>
      <c r="S449" s="262">
        <f>+'[2]POAI 04 2025 AC'!AN421</f>
        <v>0</v>
      </c>
      <c r="T449" s="262"/>
      <c r="U449" s="262"/>
      <c r="V449" s="264" t="e">
        <f t="shared" si="111"/>
        <v>#DIV/0!</v>
      </c>
      <c r="W449" s="262">
        <v>0</v>
      </c>
      <c r="X449" s="253" t="e">
        <f t="shared" si="113"/>
        <v>#DIV/0!</v>
      </c>
      <c r="Y449" s="16">
        <f t="shared" si="121"/>
        <v>0</v>
      </c>
    </row>
    <row r="450" spans="1:25" customFormat="1" ht="51" hidden="1">
      <c r="A450" s="31"/>
      <c r="B450" s="8" t="s">
        <v>294</v>
      </c>
      <c r="C450" s="47" t="s">
        <v>62</v>
      </c>
      <c r="D450" s="9" t="s">
        <v>301</v>
      </c>
      <c r="E450" s="27">
        <v>20</v>
      </c>
      <c r="F450" s="29">
        <f t="shared" si="114"/>
        <v>32</v>
      </c>
      <c r="G450" s="29">
        <v>12</v>
      </c>
      <c r="H450" s="12" t="s">
        <v>22</v>
      </c>
      <c r="I450" s="29">
        <f>+'[1]PIND 2025'!O423</f>
        <v>9</v>
      </c>
      <c r="J450" s="11">
        <f t="shared" si="116"/>
        <v>0.75</v>
      </c>
      <c r="K450" s="14" t="str">
        <f t="shared" si="125"/>
        <v>ALTO</v>
      </c>
      <c r="L450" s="15">
        <f t="shared" si="124"/>
        <v>0</v>
      </c>
      <c r="M450" s="14" t="str">
        <f t="shared" si="117"/>
        <v>MUY BAJO</v>
      </c>
      <c r="N450" s="15">
        <f t="shared" si="118"/>
        <v>0</v>
      </c>
      <c r="O450" s="14" t="str">
        <f t="shared" si="119"/>
        <v>MUY BAJO</v>
      </c>
      <c r="P450" s="16">
        <f t="shared" si="120"/>
        <v>0</v>
      </c>
      <c r="Q450" s="16">
        <v>3.75</v>
      </c>
      <c r="R450" s="16">
        <f t="shared" si="115"/>
        <v>3.75</v>
      </c>
      <c r="S450" s="262">
        <f>+'[2]POAI 04 2025 AC'!AN422</f>
        <v>0</v>
      </c>
      <c r="T450" s="262"/>
      <c r="U450" s="262"/>
      <c r="V450" s="264" t="e">
        <f t="shared" si="111"/>
        <v>#DIV/0!</v>
      </c>
      <c r="W450" s="262">
        <v>0</v>
      </c>
      <c r="X450" s="253" t="e">
        <f t="shared" si="113"/>
        <v>#DIV/0!</v>
      </c>
      <c r="Y450" s="16">
        <f t="shared" si="121"/>
        <v>0</v>
      </c>
    </row>
    <row r="451" spans="1:25" customFormat="1" ht="51" hidden="1">
      <c r="A451" s="31"/>
      <c r="B451" s="8" t="s">
        <v>294</v>
      </c>
      <c r="C451" s="47" t="s">
        <v>63</v>
      </c>
      <c r="D451" s="9" t="s">
        <v>301</v>
      </c>
      <c r="E451" s="27">
        <v>19</v>
      </c>
      <c r="F451" s="29">
        <f t="shared" si="114"/>
        <v>31</v>
      </c>
      <c r="G451" s="29">
        <v>12</v>
      </c>
      <c r="H451" s="12" t="s">
        <v>22</v>
      </c>
      <c r="I451" s="29">
        <f>+'[1]PIND 2025'!O424</f>
        <v>9</v>
      </c>
      <c r="J451" s="11">
        <f t="shared" si="116"/>
        <v>0.75</v>
      </c>
      <c r="K451" s="14" t="str">
        <f t="shared" si="125"/>
        <v>ALTO</v>
      </c>
      <c r="L451" s="15">
        <f t="shared" si="124"/>
        <v>0</v>
      </c>
      <c r="M451" s="14" t="str">
        <f t="shared" si="117"/>
        <v>MUY BAJO</v>
      </c>
      <c r="N451" s="15">
        <f t="shared" si="118"/>
        <v>0</v>
      </c>
      <c r="O451" s="14" t="str">
        <f t="shared" si="119"/>
        <v>MUY BAJO</v>
      </c>
      <c r="P451" s="16">
        <f t="shared" si="120"/>
        <v>0</v>
      </c>
      <c r="Q451" s="16">
        <v>3.75</v>
      </c>
      <c r="R451" s="16">
        <f t="shared" si="115"/>
        <v>3.75</v>
      </c>
      <c r="S451" s="262">
        <f>+'[2]POAI 04 2025 AC'!AN423</f>
        <v>0</v>
      </c>
      <c r="T451" s="262"/>
      <c r="U451" s="262"/>
      <c r="V451" s="264" t="e">
        <f t="shared" si="111"/>
        <v>#DIV/0!</v>
      </c>
      <c r="W451" s="262">
        <v>0</v>
      </c>
      <c r="X451" s="253" t="e">
        <f t="shared" si="113"/>
        <v>#DIV/0!</v>
      </c>
      <c r="Y451" s="16">
        <f t="shared" si="121"/>
        <v>0</v>
      </c>
    </row>
    <row r="452" spans="1:25" customFormat="1" ht="76.5" hidden="1">
      <c r="A452" s="31"/>
      <c r="B452" s="8" t="s">
        <v>294</v>
      </c>
      <c r="C452" s="47" t="s">
        <v>59</v>
      </c>
      <c r="D452" s="9" t="s">
        <v>302</v>
      </c>
      <c r="E452" s="27">
        <v>0</v>
      </c>
      <c r="F452" s="29">
        <f t="shared" si="114"/>
        <v>1000</v>
      </c>
      <c r="G452" s="29">
        <v>1000</v>
      </c>
      <c r="H452" s="12" t="s">
        <v>41</v>
      </c>
      <c r="I452" s="29">
        <f>+'[1]PIND 2025'!O425</f>
        <v>1454</v>
      </c>
      <c r="J452" s="11">
        <f t="shared" si="116"/>
        <v>1.454</v>
      </c>
      <c r="K452" s="14" t="str">
        <f t="shared" si="125"/>
        <v>MUY ALTO</v>
      </c>
      <c r="L452" s="15"/>
      <c r="M452" s="14" t="s">
        <v>23</v>
      </c>
      <c r="N452" s="15"/>
      <c r="O452" s="14" t="s">
        <v>23</v>
      </c>
      <c r="P452" s="16">
        <f t="shared" si="120"/>
        <v>0</v>
      </c>
      <c r="Q452" s="16">
        <v>0</v>
      </c>
      <c r="R452" s="16">
        <f t="shared" si="115"/>
        <v>0</v>
      </c>
      <c r="S452" s="262">
        <f>+'[2]POAI 04 2025 AC'!AN424</f>
        <v>0</v>
      </c>
      <c r="T452" s="262"/>
      <c r="U452" s="262"/>
      <c r="V452" s="264" t="e">
        <f t="shared" si="111"/>
        <v>#DIV/0!</v>
      </c>
      <c r="W452" s="262">
        <v>0</v>
      </c>
      <c r="X452" s="253" t="e">
        <f t="shared" si="113"/>
        <v>#DIV/0!</v>
      </c>
      <c r="Y452" s="16">
        <f t="shared" si="121"/>
        <v>0</v>
      </c>
    </row>
    <row r="453" spans="1:25" customFormat="1" ht="38.25" hidden="1">
      <c r="A453" s="31"/>
      <c r="B453" s="8" t="s">
        <v>294</v>
      </c>
      <c r="C453" s="47" t="s">
        <v>59</v>
      </c>
      <c r="D453" s="9" t="s">
        <v>303</v>
      </c>
      <c r="E453" s="27">
        <v>16442</v>
      </c>
      <c r="F453" s="29">
        <f t="shared" si="114"/>
        <v>24442</v>
      </c>
      <c r="G453" s="29">
        <v>8000</v>
      </c>
      <c r="H453" s="12" t="s">
        <v>22</v>
      </c>
      <c r="I453" s="29">
        <f>+'[1]PIND 2025'!O426</f>
        <v>4315</v>
      </c>
      <c r="J453" s="11">
        <f t="shared" si="116"/>
        <v>0.53937500000000005</v>
      </c>
      <c r="K453" s="14" t="str">
        <f t="shared" si="125"/>
        <v>MEDIO</v>
      </c>
      <c r="L453" s="15">
        <f t="shared" ref="L453:L499" si="126">+P453/Q453</f>
        <v>0.37020316027088035</v>
      </c>
      <c r="M453" s="14" t="str">
        <f t="shared" si="117"/>
        <v>BAJO</v>
      </c>
      <c r="N453" s="15">
        <f t="shared" si="118"/>
        <v>0.19967832957110609</v>
      </c>
      <c r="O453" s="14" t="str">
        <f t="shared" si="119"/>
        <v>MUY BAJO</v>
      </c>
      <c r="P453" s="16">
        <f t="shared" si="120"/>
        <v>82</v>
      </c>
      <c r="Q453" s="16">
        <v>221.5</v>
      </c>
      <c r="R453" s="16">
        <f t="shared" si="115"/>
        <v>139.5</v>
      </c>
      <c r="S453" s="262">
        <f>+'[2]POAI 04 2025 AC'!AN425</f>
        <v>90</v>
      </c>
      <c r="T453" s="262">
        <v>20</v>
      </c>
      <c r="U453" s="262">
        <v>62</v>
      </c>
      <c r="V453" s="264">
        <f t="shared" ref="V453:V516" si="127">+P453/S453</f>
        <v>0.91111111111111109</v>
      </c>
      <c r="W453" s="262">
        <v>82</v>
      </c>
      <c r="X453" s="253">
        <f t="shared" si="113"/>
        <v>0.91111111111111109</v>
      </c>
      <c r="Y453" s="16">
        <f t="shared" si="121"/>
        <v>8</v>
      </c>
    </row>
    <row r="454" spans="1:25" customFormat="1" ht="38.25" hidden="1">
      <c r="A454" s="31"/>
      <c r="B454" s="8" t="s">
        <v>294</v>
      </c>
      <c r="C454" s="47" t="s">
        <v>61</v>
      </c>
      <c r="D454" s="9" t="s">
        <v>303</v>
      </c>
      <c r="E454" s="107">
        <v>722</v>
      </c>
      <c r="F454" s="29">
        <f t="shared" si="114"/>
        <v>822</v>
      </c>
      <c r="G454" s="29">
        <v>100</v>
      </c>
      <c r="H454" s="12" t="s">
        <v>22</v>
      </c>
      <c r="I454" s="29">
        <f>+'[1]PIND 2025'!O427</f>
        <v>0</v>
      </c>
      <c r="J454" s="11">
        <f t="shared" si="116"/>
        <v>0</v>
      </c>
      <c r="K454" s="14" t="str">
        <f t="shared" si="125"/>
        <v>MUY BAJO</v>
      </c>
      <c r="L454" s="15">
        <f t="shared" si="126"/>
        <v>0</v>
      </c>
      <c r="M454" s="14" t="str">
        <f t="shared" si="117"/>
        <v>MUY BAJO</v>
      </c>
      <c r="N454" s="15">
        <f t="shared" si="118"/>
        <v>0</v>
      </c>
      <c r="O454" s="14" t="str">
        <f t="shared" si="119"/>
        <v>MUY BAJO</v>
      </c>
      <c r="P454" s="16">
        <f t="shared" si="120"/>
        <v>0</v>
      </c>
      <c r="Q454" s="16">
        <v>10</v>
      </c>
      <c r="R454" s="16">
        <f t="shared" si="115"/>
        <v>10</v>
      </c>
      <c r="S454" s="262">
        <f>+'[2]POAI 04 2025 AC'!AN426</f>
        <v>0</v>
      </c>
      <c r="T454" s="262"/>
      <c r="U454" s="262"/>
      <c r="V454" s="264" t="e">
        <f t="shared" si="127"/>
        <v>#DIV/0!</v>
      </c>
      <c r="W454" s="262">
        <v>0</v>
      </c>
      <c r="X454" s="253" t="e">
        <f t="shared" si="113"/>
        <v>#DIV/0!</v>
      </c>
      <c r="Y454" s="16">
        <f t="shared" si="121"/>
        <v>0</v>
      </c>
    </row>
    <row r="455" spans="1:25" customFormat="1" ht="38.25" hidden="1">
      <c r="A455" s="31"/>
      <c r="B455" s="8" t="s">
        <v>294</v>
      </c>
      <c r="C455" s="47" t="s">
        <v>62</v>
      </c>
      <c r="D455" s="9" t="s">
        <v>303</v>
      </c>
      <c r="E455" s="107">
        <v>600</v>
      </c>
      <c r="F455" s="29">
        <f t="shared" si="114"/>
        <v>750</v>
      </c>
      <c r="G455" s="29">
        <v>150</v>
      </c>
      <c r="H455" s="12" t="s">
        <v>22</v>
      </c>
      <c r="I455" s="29">
        <f>+'[1]PIND 2025'!O428</f>
        <v>0</v>
      </c>
      <c r="J455" s="11">
        <f t="shared" si="116"/>
        <v>0</v>
      </c>
      <c r="K455" s="14" t="str">
        <f t="shared" si="125"/>
        <v>MUY BAJO</v>
      </c>
      <c r="L455" s="15">
        <f t="shared" si="126"/>
        <v>0</v>
      </c>
      <c r="M455" s="14" t="str">
        <f t="shared" si="117"/>
        <v>MUY BAJO</v>
      </c>
      <c r="N455" s="15">
        <f t="shared" si="118"/>
        <v>0</v>
      </c>
      <c r="O455" s="14" t="str">
        <f t="shared" si="119"/>
        <v>MUY BAJO</v>
      </c>
      <c r="P455" s="16">
        <f t="shared" si="120"/>
        <v>0</v>
      </c>
      <c r="Q455" s="16">
        <v>10</v>
      </c>
      <c r="R455" s="16">
        <f t="shared" si="115"/>
        <v>10</v>
      </c>
      <c r="S455" s="262">
        <f>+'[2]POAI 04 2025 AC'!AN427</f>
        <v>0</v>
      </c>
      <c r="T455" s="262"/>
      <c r="U455" s="262"/>
      <c r="V455" s="264" t="e">
        <f t="shared" si="127"/>
        <v>#DIV/0!</v>
      </c>
      <c r="W455" s="262">
        <v>0</v>
      </c>
      <c r="X455" s="253" t="e">
        <f t="shared" ref="X455:X518" si="128">+W455/S455</f>
        <v>#DIV/0!</v>
      </c>
      <c r="Y455" s="16">
        <f t="shared" si="121"/>
        <v>0</v>
      </c>
    </row>
    <row r="456" spans="1:25" customFormat="1" ht="38.25" hidden="1">
      <c r="A456" s="31"/>
      <c r="B456" s="8" t="s">
        <v>294</v>
      </c>
      <c r="C456" s="47" t="s">
        <v>63</v>
      </c>
      <c r="D456" s="9" t="s">
        <v>303</v>
      </c>
      <c r="E456" s="107">
        <v>1075</v>
      </c>
      <c r="F456" s="29">
        <f t="shared" si="114"/>
        <v>1275</v>
      </c>
      <c r="G456" s="29">
        <v>200</v>
      </c>
      <c r="H456" s="12" t="s">
        <v>22</v>
      </c>
      <c r="I456" s="29">
        <f>+'[1]PIND 2025'!O429</f>
        <v>0</v>
      </c>
      <c r="J456" s="11">
        <f t="shared" si="116"/>
        <v>0</v>
      </c>
      <c r="K456" s="14" t="str">
        <f t="shared" si="125"/>
        <v>MUY BAJO</v>
      </c>
      <c r="L456" s="15">
        <f t="shared" si="126"/>
        <v>0</v>
      </c>
      <c r="M456" s="14" t="str">
        <f t="shared" si="117"/>
        <v>MUY BAJO</v>
      </c>
      <c r="N456" s="15">
        <f t="shared" si="118"/>
        <v>0</v>
      </c>
      <c r="O456" s="14" t="str">
        <f t="shared" si="119"/>
        <v>MUY BAJO</v>
      </c>
      <c r="P456" s="16">
        <f t="shared" si="120"/>
        <v>0</v>
      </c>
      <c r="Q456" s="16">
        <v>10</v>
      </c>
      <c r="R456" s="16">
        <f t="shared" si="115"/>
        <v>10</v>
      </c>
      <c r="S456" s="262">
        <f>+'[2]POAI 04 2025 AC'!AN428</f>
        <v>0</v>
      </c>
      <c r="T456" s="262"/>
      <c r="U456" s="262"/>
      <c r="V456" s="264" t="e">
        <f t="shared" si="127"/>
        <v>#DIV/0!</v>
      </c>
      <c r="W456" s="262">
        <v>0</v>
      </c>
      <c r="X456" s="253" t="e">
        <f t="shared" si="128"/>
        <v>#DIV/0!</v>
      </c>
      <c r="Y456" s="16">
        <f t="shared" si="121"/>
        <v>0</v>
      </c>
    </row>
    <row r="457" spans="1:25" customFormat="1" ht="63.75" hidden="1">
      <c r="A457" s="31"/>
      <c r="B457" s="8" t="s">
        <v>304</v>
      </c>
      <c r="C457" s="47" t="s">
        <v>59</v>
      </c>
      <c r="D457" s="9" t="s">
        <v>305</v>
      </c>
      <c r="E457" s="107">
        <v>210</v>
      </c>
      <c r="F457" s="29">
        <f t="shared" si="114"/>
        <v>380</v>
      </c>
      <c r="G457" s="29">
        <v>170</v>
      </c>
      <c r="H457" s="12" t="s">
        <v>22</v>
      </c>
      <c r="I457" s="29">
        <v>180</v>
      </c>
      <c r="J457" s="11">
        <f t="shared" si="116"/>
        <v>1.0588235294117647</v>
      </c>
      <c r="K457" s="14" t="str">
        <f t="shared" si="125"/>
        <v>MUY ALTO</v>
      </c>
      <c r="L457" s="15">
        <f t="shared" si="126"/>
        <v>0.4838709677419355</v>
      </c>
      <c r="M457" s="14" t="str">
        <f t="shared" si="117"/>
        <v>MEDIO</v>
      </c>
      <c r="N457" s="15">
        <f t="shared" si="118"/>
        <v>0.51233396584440227</v>
      </c>
      <c r="O457" s="14" t="str">
        <f t="shared" si="119"/>
        <v>MEDIO</v>
      </c>
      <c r="P457" s="16">
        <f t="shared" si="120"/>
        <v>150</v>
      </c>
      <c r="Q457" s="16">
        <v>310</v>
      </c>
      <c r="R457" s="16">
        <f t="shared" si="115"/>
        <v>160</v>
      </c>
      <c r="S457" s="262">
        <f>+'[2]POAI 04 2025 AC'!AN429</f>
        <v>169</v>
      </c>
      <c r="T457" s="262">
        <v>75</v>
      </c>
      <c r="U457" s="262">
        <v>75</v>
      </c>
      <c r="V457" s="264">
        <f t="shared" si="127"/>
        <v>0.8875739644970414</v>
      </c>
      <c r="W457" s="262">
        <v>150</v>
      </c>
      <c r="X457" s="253">
        <f t="shared" si="128"/>
        <v>0.8875739644970414</v>
      </c>
      <c r="Y457" s="16">
        <f t="shared" si="121"/>
        <v>19</v>
      </c>
    </row>
    <row r="458" spans="1:25" customFormat="1" ht="63.75" hidden="1">
      <c r="A458" s="31"/>
      <c r="B458" s="8" t="s">
        <v>304</v>
      </c>
      <c r="C458" s="47" t="s">
        <v>61</v>
      </c>
      <c r="D458" s="9" t="s">
        <v>305</v>
      </c>
      <c r="E458" s="107">
        <v>84</v>
      </c>
      <c r="F458" s="29">
        <f t="shared" si="114"/>
        <v>154</v>
      </c>
      <c r="G458" s="29">
        <v>70</v>
      </c>
      <c r="H458" s="12" t="s">
        <v>22</v>
      </c>
      <c r="I458" s="29">
        <v>70</v>
      </c>
      <c r="J458" s="11">
        <f t="shared" si="116"/>
        <v>1</v>
      </c>
      <c r="K458" s="14" t="str">
        <f t="shared" si="125"/>
        <v>MUY ALTO</v>
      </c>
      <c r="L458" s="15">
        <f t="shared" si="126"/>
        <v>0.36</v>
      </c>
      <c r="M458" s="14" t="str">
        <f t="shared" si="117"/>
        <v>BAJO</v>
      </c>
      <c r="N458" s="15">
        <f t="shared" si="118"/>
        <v>0.36</v>
      </c>
      <c r="O458" s="14" t="str">
        <f t="shared" si="119"/>
        <v>BAJO</v>
      </c>
      <c r="P458" s="16">
        <f t="shared" si="120"/>
        <v>9</v>
      </c>
      <c r="Q458" s="16">
        <v>25</v>
      </c>
      <c r="R458" s="16">
        <f t="shared" si="115"/>
        <v>16</v>
      </c>
      <c r="S458" s="262">
        <f>+'[2]POAI 04 2025 AC'!AN430</f>
        <v>13</v>
      </c>
      <c r="T458" s="262"/>
      <c r="U458" s="262">
        <v>9</v>
      </c>
      <c r="V458" s="264">
        <f t="shared" si="127"/>
        <v>0.69230769230769229</v>
      </c>
      <c r="W458" s="262">
        <v>9</v>
      </c>
      <c r="X458" s="253">
        <f t="shared" si="128"/>
        <v>0.69230769230769229</v>
      </c>
      <c r="Y458" s="16">
        <f t="shared" si="121"/>
        <v>4</v>
      </c>
    </row>
    <row r="459" spans="1:25" customFormat="1" ht="63.75" hidden="1">
      <c r="A459" s="31"/>
      <c r="B459" s="8" t="s">
        <v>304</v>
      </c>
      <c r="C459" s="47" t="s">
        <v>62</v>
      </c>
      <c r="D459" s="9" t="s">
        <v>305</v>
      </c>
      <c r="E459" s="107">
        <v>60</v>
      </c>
      <c r="F459" s="29">
        <f t="shared" si="114"/>
        <v>120</v>
      </c>
      <c r="G459" s="29">
        <v>60</v>
      </c>
      <c r="H459" s="12" t="s">
        <v>22</v>
      </c>
      <c r="I459" s="29">
        <v>50</v>
      </c>
      <c r="J459" s="11">
        <f t="shared" si="116"/>
        <v>0.83333333333333337</v>
      </c>
      <c r="K459" s="14" t="str">
        <f t="shared" si="125"/>
        <v>MUY ALTO</v>
      </c>
      <c r="L459" s="15">
        <f t="shared" si="126"/>
        <v>0.36</v>
      </c>
      <c r="M459" s="14" t="str">
        <f t="shared" si="117"/>
        <v>BAJO</v>
      </c>
      <c r="N459" s="15">
        <f t="shared" si="118"/>
        <v>0.3</v>
      </c>
      <c r="O459" s="14" t="str">
        <f t="shared" si="119"/>
        <v>BAJO</v>
      </c>
      <c r="P459" s="16">
        <f t="shared" si="120"/>
        <v>9</v>
      </c>
      <c r="Q459" s="16">
        <v>25</v>
      </c>
      <c r="R459" s="16">
        <f t="shared" si="115"/>
        <v>16</v>
      </c>
      <c r="S459" s="262">
        <f>+'[2]POAI 04 2025 AC'!AN431</f>
        <v>13</v>
      </c>
      <c r="T459" s="262"/>
      <c r="U459" s="262">
        <v>9</v>
      </c>
      <c r="V459" s="264">
        <f t="shared" si="127"/>
        <v>0.69230769230769229</v>
      </c>
      <c r="W459" s="262">
        <v>9</v>
      </c>
      <c r="X459" s="253">
        <f t="shared" si="128"/>
        <v>0.69230769230769229</v>
      </c>
      <c r="Y459" s="16">
        <f t="shared" si="121"/>
        <v>4</v>
      </c>
    </row>
    <row r="460" spans="1:25" customFormat="1" ht="63.75" hidden="1">
      <c r="A460" s="31"/>
      <c r="B460" s="8" t="s">
        <v>304</v>
      </c>
      <c r="C460" s="47" t="s">
        <v>63</v>
      </c>
      <c r="D460" s="9" t="s">
        <v>305</v>
      </c>
      <c r="E460" s="107">
        <v>84</v>
      </c>
      <c r="F460" s="29">
        <f t="shared" si="114"/>
        <v>164</v>
      </c>
      <c r="G460" s="29">
        <v>80</v>
      </c>
      <c r="H460" s="12" t="s">
        <v>22</v>
      </c>
      <c r="I460" s="29">
        <v>70</v>
      </c>
      <c r="J460" s="11">
        <f t="shared" si="116"/>
        <v>0.875</v>
      </c>
      <c r="K460" s="14" t="str">
        <f t="shared" si="125"/>
        <v>MUY ALTO</v>
      </c>
      <c r="L460" s="15">
        <f t="shared" si="126"/>
        <v>0.44</v>
      </c>
      <c r="M460" s="14" t="str">
        <f t="shared" si="117"/>
        <v>MEDIO</v>
      </c>
      <c r="N460" s="15">
        <f t="shared" si="118"/>
        <v>0.38500000000000001</v>
      </c>
      <c r="O460" s="14" t="str">
        <f t="shared" si="119"/>
        <v>BAJO</v>
      </c>
      <c r="P460" s="16">
        <f t="shared" si="120"/>
        <v>11</v>
      </c>
      <c r="Q460" s="16">
        <v>25</v>
      </c>
      <c r="R460" s="16">
        <f t="shared" si="115"/>
        <v>14</v>
      </c>
      <c r="S460" s="262">
        <f>+'[2]POAI 04 2025 AC'!AN432</f>
        <v>14</v>
      </c>
      <c r="T460" s="262"/>
      <c r="U460" s="262">
        <v>11</v>
      </c>
      <c r="V460" s="264">
        <f t="shared" si="127"/>
        <v>0.7857142857142857</v>
      </c>
      <c r="W460" s="262">
        <v>11</v>
      </c>
      <c r="X460" s="253">
        <f t="shared" si="128"/>
        <v>0.7857142857142857</v>
      </c>
      <c r="Y460" s="16">
        <f t="shared" si="121"/>
        <v>3</v>
      </c>
    </row>
    <row r="461" spans="1:25" customFormat="1" ht="38.25" hidden="1">
      <c r="A461" s="31"/>
      <c r="B461" s="8" t="s">
        <v>304</v>
      </c>
      <c r="C461" s="47" t="s">
        <v>59</v>
      </c>
      <c r="D461" s="9" t="s">
        <v>306</v>
      </c>
      <c r="E461" s="107">
        <v>76</v>
      </c>
      <c r="F461" s="29">
        <f t="shared" si="114"/>
        <v>246</v>
      </c>
      <c r="G461" s="29">
        <v>170</v>
      </c>
      <c r="H461" s="12" t="s">
        <v>22</v>
      </c>
      <c r="I461" s="29">
        <v>50</v>
      </c>
      <c r="J461" s="11">
        <f t="shared" si="116"/>
        <v>0.29411764705882354</v>
      </c>
      <c r="K461" s="14" t="str">
        <f t="shared" si="125"/>
        <v>BAJO</v>
      </c>
      <c r="L461" s="15">
        <f t="shared" si="126"/>
        <v>9.5688748685594113E-2</v>
      </c>
      <c r="M461" s="14" t="str">
        <f t="shared" si="117"/>
        <v>MUY BAJO</v>
      </c>
      <c r="N461" s="15">
        <f t="shared" si="118"/>
        <v>2.8143749613410034E-2</v>
      </c>
      <c r="O461" s="14" t="str">
        <f t="shared" si="119"/>
        <v>MUY BAJO</v>
      </c>
      <c r="P461" s="16">
        <f t="shared" si="120"/>
        <v>91</v>
      </c>
      <c r="Q461" s="16">
        <v>951</v>
      </c>
      <c r="R461" s="16">
        <f t="shared" si="115"/>
        <v>860</v>
      </c>
      <c r="S461" s="262">
        <f>+'[2]POAI 04 2025 AC'!AN433</f>
        <v>92</v>
      </c>
      <c r="T461" s="262">
        <v>1</v>
      </c>
      <c r="U461" s="262">
        <v>90</v>
      </c>
      <c r="V461" s="264">
        <f t="shared" si="127"/>
        <v>0.98913043478260865</v>
      </c>
      <c r="W461" s="262">
        <v>91</v>
      </c>
      <c r="X461" s="253">
        <f t="shared" si="128"/>
        <v>0.98913043478260865</v>
      </c>
      <c r="Y461" s="16">
        <f t="shared" si="121"/>
        <v>1</v>
      </c>
    </row>
    <row r="462" spans="1:25" customFormat="1" ht="38.25" hidden="1">
      <c r="A462" s="31"/>
      <c r="B462" s="8" t="s">
        <v>304</v>
      </c>
      <c r="C462" s="47" t="s">
        <v>61</v>
      </c>
      <c r="D462" s="9" t="s">
        <v>306</v>
      </c>
      <c r="E462" s="107">
        <v>23</v>
      </c>
      <c r="F462" s="29">
        <f t="shared" si="114"/>
        <v>29</v>
      </c>
      <c r="G462" s="29">
        <v>6</v>
      </c>
      <c r="H462" s="12" t="s">
        <v>22</v>
      </c>
      <c r="I462" s="29">
        <v>3</v>
      </c>
      <c r="J462" s="11">
        <f t="shared" si="116"/>
        <v>0.5</v>
      </c>
      <c r="K462" s="14" t="str">
        <f t="shared" si="125"/>
        <v>MEDIO</v>
      </c>
      <c r="L462" s="15">
        <f t="shared" si="126"/>
        <v>0</v>
      </c>
      <c r="M462" s="14" t="str">
        <f t="shared" si="117"/>
        <v>MUY BAJO</v>
      </c>
      <c r="N462" s="15">
        <f t="shared" si="118"/>
        <v>0</v>
      </c>
      <c r="O462" s="14" t="str">
        <f t="shared" si="119"/>
        <v>MUY BAJO</v>
      </c>
      <c r="P462" s="16">
        <f t="shared" si="120"/>
        <v>0</v>
      </c>
      <c r="Q462" s="16">
        <v>10</v>
      </c>
      <c r="R462" s="16">
        <f t="shared" si="115"/>
        <v>10</v>
      </c>
      <c r="S462" s="262">
        <f>+'[2]POAI 04 2025 AC'!AN434</f>
        <v>0</v>
      </c>
      <c r="T462" s="262"/>
      <c r="U462" s="262"/>
      <c r="V462" s="264" t="e">
        <f t="shared" si="127"/>
        <v>#DIV/0!</v>
      </c>
      <c r="W462" s="262">
        <v>0</v>
      </c>
      <c r="X462" s="253" t="e">
        <f t="shared" si="128"/>
        <v>#DIV/0!</v>
      </c>
      <c r="Y462" s="16">
        <f t="shared" si="121"/>
        <v>0</v>
      </c>
    </row>
    <row r="463" spans="1:25" customFormat="1" ht="38.25" hidden="1">
      <c r="A463" s="31"/>
      <c r="B463" s="8" t="s">
        <v>304</v>
      </c>
      <c r="C463" s="47" t="s">
        <v>62</v>
      </c>
      <c r="D463" s="9" t="s">
        <v>306</v>
      </c>
      <c r="E463" s="107">
        <v>17</v>
      </c>
      <c r="F463" s="29">
        <f t="shared" si="114"/>
        <v>23</v>
      </c>
      <c r="G463" s="29">
        <v>6</v>
      </c>
      <c r="H463" s="12" t="s">
        <v>22</v>
      </c>
      <c r="I463" s="29">
        <v>3</v>
      </c>
      <c r="J463" s="11">
        <f t="shared" si="116"/>
        <v>0.5</v>
      </c>
      <c r="K463" s="14" t="str">
        <f t="shared" si="125"/>
        <v>MEDIO</v>
      </c>
      <c r="L463" s="15">
        <f t="shared" si="126"/>
        <v>0</v>
      </c>
      <c r="M463" s="14" t="str">
        <f t="shared" si="117"/>
        <v>MUY BAJO</v>
      </c>
      <c r="N463" s="15">
        <f t="shared" si="118"/>
        <v>0</v>
      </c>
      <c r="O463" s="14" t="str">
        <f t="shared" si="119"/>
        <v>MUY BAJO</v>
      </c>
      <c r="P463" s="16">
        <f t="shared" si="120"/>
        <v>0</v>
      </c>
      <c r="Q463" s="16">
        <v>10</v>
      </c>
      <c r="R463" s="16">
        <f t="shared" si="115"/>
        <v>10</v>
      </c>
      <c r="S463" s="262">
        <f>+'[2]POAI 04 2025 AC'!AN435</f>
        <v>0</v>
      </c>
      <c r="T463" s="262"/>
      <c r="U463" s="262"/>
      <c r="V463" s="264" t="e">
        <f t="shared" si="127"/>
        <v>#DIV/0!</v>
      </c>
      <c r="W463" s="262">
        <v>0</v>
      </c>
      <c r="X463" s="253" t="e">
        <f t="shared" si="128"/>
        <v>#DIV/0!</v>
      </c>
      <c r="Y463" s="16">
        <f t="shared" si="121"/>
        <v>0</v>
      </c>
    </row>
    <row r="464" spans="1:25" customFormat="1" ht="38.25" hidden="1">
      <c r="A464" s="31"/>
      <c r="B464" s="8" t="s">
        <v>304</v>
      </c>
      <c r="C464" s="47" t="s">
        <v>63</v>
      </c>
      <c r="D464" s="9" t="s">
        <v>306</v>
      </c>
      <c r="E464" s="107">
        <v>23</v>
      </c>
      <c r="F464" s="29">
        <f t="shared" si="114"/>
        <v>31</v>
      </c>
      <c r="G464" s="29">
        <v>8</v>
      </c>
      <c r="H464" s="12" t="s">
        <v>22</v>
      </c>
      <c r="I464" s="29">
        <v>4</v>
      </c>
      <c r="J464" s="11">
        <f t="shared" si="116"/>
        <v>0.5</v>
      </c>
      <c r="K464" s="14" t="str">
        <f t="shared" si="125"/>
        <v>MEDIO</v>
      </c>
      <c r="L464" s="15">
        <f t="shared" si="126"/>
        <v>0</v>
      </c>
      <c r="M464" s="14" t="str">
        <f t="shared" si="117"/>
        <v>MUY BAJO</v>
      </c>
      <c r="N464" s="15">
        <f t="shared" si="118"/>
        <v>0</v>
      </c>
      <c r="O464" s="14" t="str">
        <f t="shared" si="119"/>
        <v>MUY BAJO</v>
      </c>
      <c r="P464" s="16">
        <f t="shared" si="120"/>
        <v>0</v>
      </c>
      <c r="Q464" s="16">
        <v>15</v>
      </c>
      <c r="R464" s="16">
        <f t="shared" si="115"/>
        <v>15</v>
      </c>
      <c r="S464" s="262">
        <f>+'[2]POAI 04 2025 AC'!AN436</f>
        <v>0</v>
      </c>
      <c r="T464" s="262"/>
      <c r="U464" s="262"/>
      <c r="V464" s="264" t="e">
        <f t="shared" si="127"/>
        <v>#DIV/0!</v>
      </c>
      <c r="W464" s="262">
        <v>0</v>
      </c>
      <c r="X464" s="253" t="e">
        <f t="shared" si="128"/>
        <v>#DIV/0!</v>
      </c>
      <c r="Y464" s="16">
        <f t="shared" si="121"/>
        <v>0</v>
      </c>
    </row>
    <row r="465" spans="1:25" customFormat="1" ht="51" hidden="1">
      <c r="A465" s="31"/>
      <c r="B465" s="8" t="s">
        <v>304</v>
      </c>
      <c r="C465" s="47" t="s">
        <v>59</v>
      </c>
      <c r="D465" s="9" t="s">
        <v>307</v>
      </c>
      <c r="E465" s="107">
        <v>124</v>
      </c>
      <c r="F465" s="29">
        <f t="shared" si="114"/>
        <v>194</v>
      </c>
      <c r="G465" s="29">
        <v>70</v>
      </c>
      <c r="H465" s="12" t="s">
        <v>22</v>
      </c>
      <c r="I465" s="29">
        <v>120</v>
      </c>
      <c r="J465" s="11">
        <f t="shared" si="116"/>
        <v>1.7142857142857142</v>
      </c>
      <c r="K465" s="14" t="str">
        <f t="shared" si="125"/>
        <v>MUY ALTO</v>
      </c>
      <c r="L465" s="15">
        <f t="shared" si="126"/>
        <v>0.11379310344827587</v>
      </c>
      <c r="M465" s="14" t="str">
        <f t="shared" si="117"/>
        <v>MUY BAJO</v>
      </c>
      <c r="N465" s="15">
        <f t="shared" si="118"/>
        <v>0.19507389162561575</v>
      </c>
      <c r="O465" s="14" t="str">
        <f t="shared" si="119"/>
        <v>MUY BAJO</v>
      </c>
      <c r="P465" s="16">
        <f t="shared" si="120"/>
        <v>33</v>
      </c>
      <c r="Q465" s="16">
        <v>290</v>
      </c>
      <c r="R465" s="16">
        <f t="shared" si="115"/>
        <v>257</v>
      </c>
      <c r="S465" s="262">
        <f>+'[2]POAI 04 2025 AC'!AN437</f>
        <v>64</v>
      </c>
      <c r="T465" s="262">
        <v>4</v>
      </c>
      <c r="U465" s="262">
        <v>29</v>
      </c>
      <c r="V465" s="264">
        <f t="shared" si="127"/>
        <v>0.515625</v>
      </c>
      <c r="W465" s="262">
        <v>33</v>
      </c>
      <c r="X465" s="253">
        <f t="shared" si="128"/>
        <v>0.515625</v>
      </c>
      <c r="Y465" s="16">
        <f t="shared" si="121"/>
        <v>31</v>
      </c>
    </row>
    <row r="466" spans="1:25" customFormat="1" ht="51" hidden="1">
      <c r="A466" s="31"/>
      <c r="B466" s="8" t="s">
        <v>304</v>
      </c>
      <c r="C466" s="47" t="s">
        <v>61</v>
      </c>
      <c r="D466" s="9" t="s">
        <v>307</v>
      </c>
      <c r="E466" s="27">
        <v>22</v>
      </c>
      <c r="F466" s="29">
        <f t="shared" si="114"/>
        <v>37</v>
      </c>
      <c r="G466" s="29">
        <v>15</v>
      </c>
      <c r="H466" s="12" t="s">
        <v>22</v>
      </c>
      <c r="I466" s="29">
        <v>7</v>
      </c>
      <c r="J466" s="11">
        <f t="shared" si="116"/>
        <v>0.46666666666666667</v>
      </c>
      <c r="K466" s="14" t="str">
        <f t="shared" si="125"/>
        <v>MEDIO</v>
      </c>
      <c r="L466" s="15">
        <f t="shared" si="126"/>
        <v>0</v>
      </c>
      <c r="M466" s="14" t="str">
        <f t="shared" si="117"/>
        <v>MUY BAJO</v>
      </c>
      <c r="N466" s="15">
        <f t="shared" si="118"/>
        <v>0</v>
      </c>
      <c r="O466" s="14" t="str">
        <f t="shared" si="119"/>
        <v>MUY BAJO</v>
      </c>
      <c r="P466" s="16">
        <f t="shared" si="120"/>
        <v>0</v>
      </c>
      <c r="Q466" s="16">
        <v>10</v>
      </c>
      <c r="R466" s="16">
        <f t="shared" si="115"/>
        <v>10</v>
      </c>
      <c r="S466" s="262">
        <f>+'[2]POAI 04 2025 AC'!AN438</f>
        <v>0</v>
      </c>
      <c r="T466" s="262"/>
      <c r="U466" s="262"/>
      <c r="V466" s="264" t="e">
        <f t="shared" si="127"/>
        <v>#DIV/0!</v>
      </c>
      <c r="W466" s="262">
        <v>0</v>
      </c>
      <c r="X466" s="253" t="e">
        <f t="shared" si="128"/>
        <v>#DIV/0!</v>
      </c>
      <c r="Y466" s="16">
        <f t="shared" si="121"/>
        <v>0</v>
      </c>
    </row>
    <row r="467" spans="1:25" customFormat="1" ht="51" hidden="1">
      <c r="A467" s="31"/>
      <c r="B467" s="8" t="s">
        <v>304</v>
      </c>
      <c r="C467" s="47" t="s">
        <v>62</v>
      </c>
      <c r="D467" s="9" t="s">
        <v>307</v>
      </c>
      <c r="E467" s="107">
        <v>22</v>
      </c>
      <c r="F467" s="29">
        <f t="shared" si="114"/>
        <v>32</v>
      </c>
      <c r="G467" s="29">
        <v>10</v>
      </c>
      <c r="H467" s="12" t="s">
        <v>22</v>
      </c>
      <c r="I467" s="29">
        <v>7</v>
      </c>
      <c r="J467" s="11">
        <f t="shared" si="116"/>
        <v>0.7</v>
      </c>
      <c r="K467" s="14" t="str">
        <f t="shared" si="125"/>
        <v>ALTO</v>
      </c>
      <c r="L467" s="15">
        <f t="shared" si="126"/>
        <v>0</v>
      </c>
      <c r="M467" s="14" t="str">
        <f t="shared" si="117"/>
        <v>MUY BAJO</v>
      </c>
      <c r="N467" s="15">
        <f t="shared" si="118"/>
        <v>0</v>
      </c>
      <c r="O467" s="14" t="str">
        <f t="shared" si="119"/>
        <v>MUY BAJO</v>
      </c>
      <c r="P467" s="16">
        <f t="shared" si="120"/>
        <v>0</v>
      </c>
      <c r="Q467" s="16">
        <v>10</v>
      </c>
      <c r="R467" s="16">
        <f t="shared" si="115"/>
        <v>10</v>
      </c>
      <c r="S467" s="262">
        <f>+'[2]POAI 04 2025 AC'!AN439</f>
        <v>0</v>
      </c>
      <c r="T467" s="262"/>
      <c r="U467" s="262"/>
      <c r="V467" s="264" t="e">
        <f t="shared" si="127"/>
        <v>#DIV/0!</v>
      </c>
      <c r="W467" s="262">
        <v>0</v>
      </c>
      <c r="X467" s="253" t="e">
        <f t="shared" si="128"/>
        <v>#DIV/0!</v>
      </c>
      <c r="Y467" s="16">
        <f t="shared" si="121"/>
        <v>0</v>
      </c>
    </row>
    <row r="468" spans="1:25" customFormat="1" ht="51" hidden="1">
      <c r="A468" s="31"/>
      <c r="B468" s="8" t="s">
        <v>304</v>
      </c>
      <c r="C468" s="47" t="s">
        <v>63</v>
      </c>
      <c r="D468" s="9" t="s">
        <v>307</v>
      </c>
      <c r="E468" s="107">
        <v>22</v>
      </c>
      <c r="F468" s="29">
        <f t="shared" si="114"/>
        <v>37</v>
      </c>
      <c r="G468" s="29">
        <v>15</v>
      </c>
      <c r="H468" s="12" t="s">
        <v>22</v>
      </c>
      <c r="I468" s="29">
        <v>7</v>
      </c>
      <c r="J468" s="11">
        <f t="shared" si="116"/>
        <v>0.46666666666666667</v>
      </c>
      <c r="K468" s="14" t="str">
        <f t="shared" si="125"/>
        <v>MEDIO</v>
      </c>
      <c r="L468" s="15">
        <f t="shared" si="126"/>
        <v>0</v>
      </c>
      <c r="M468" s="14" t="str">
        <f t="shared" si="117"/>
        <v>MUY BAJO</v>
      </c>
      <c r="N468" s="15">
        <f t="shared" si="118"/>
        <v>0</v>
      </c>
      <c r="O468" s="14" t="str">
        <f t="shared" si="119"/>
        <v>MUY BAJO</v>
      </c>
      <c r="P468" s="16">
        <f t="shared" si="120"/>
        <v>0</v>
      </c>
      <c r="Q468" s="16">
        <v>15</v>
      </c>
      <c r="R468" s="16">
        <f t="shared" si="115"/>
        <v>15</v>
      </c>
      <c r="S468" s="262">
        <f>+'[2]POAI 04 2025 AC'!AN440</f>
        <v>0</v>
      </c>
      <c r="T468" s="262"/>
      <c r="U468" s="262"/>
      <c r="V468" s="264" t="e">
        <f t="shared" si="127"/>
        <v>#DIV/0!</v>
      </c>
      <c r="W468" s="262">
        <v>0</v>
      </c>
      <c r="X468" s="253" t="e">
        <f t="shared" si="128"/>
        <v>#DIV/0!</v>
      </c>
      <c r="Y468" s="16">
        <f t="shared" si="121"/>
        <v>0</v>
      </c>
    </row>
    <row r="469" spans="1:25" customFormat="1" ht="51" hidden="1">
      <c r="A469" s="31"/>
      <c r="B469" s="8" t="s">
        <v>304</v>
      </c>
      <c r="C469" s="47" t="s">
        <v>59</v>
      </c>
      <c r="D469" s="9" t="s">
        <v>308</v>
      </c>
      <c r="E469" s="107">
        <v>0</v>
      </c>
      <c r="F469" s="29">
        <f t="shared" si="114"/>
        <v>400</v>
      </c>
      <c r="G469" s="29">
        <v>400</v>
      </c>
      <c r="H469" s="12" t="s">
        <v>22</v>
      </c>
      <c r="I469" s="29">
        <f>+'[1]PIND 2025'!O442</f>
        <v>174</v>
      </c>
      <c r="J469" s="11">
        <f t="shared" si="116"/>
        <v>0.435</v>
      </c>
      <c r="K469" s="14" t="str">
        <f t="shared" si="125"/>
        <v>MEDIO</v>
      </c>
      <c r="L469" s="15">
        <f t="shared" si="126"/>
        <v>0</v>
      </c>
      <c r="M469" s="14" t="str">
        <f t="shared" si="117"/>
        <v>MUY BAJO</v>
      </c>
      <c r="N469" s="15">
        <f t="shared" si="118"/>
        <v>0</v>
      </c>
      <c r="O469" s="14" t="str">
        <f t="shared" si="119"/>
        <v>MUY BAJO</v>
      </c>
      <c r="P469" s="16">
        <f t="shared" si="120"/>
        <v>0</v>
      </c>
      <c r="Q469" s="16">
        <v>54.4</v>
      </c>
      <c r="R469" s="16">
        <f t="shared" si="115"/>
        <v>54.4</v>
      </c>
      <c r="S469" s="262">
        <f>+'[2]POAI 04 2025 AC'!AN441</f>
        <v>0</v>
      </c>
      <c r="T469" s="262"/>
      <c r="U469" s="262"/>
      <c r="V469" s="264" t="e">
        <f t="shared" si="127"/>
        <v>#DIV/0!</v>
      </c>
      <c r="W469" s="262">
        <v>0</v>
      </c>
      <c r="X469" s="253" t="e">
        <f t="shared" si="128"/>
        <v>#DIV/0!</v>
      </c>
      <c r="Y469" s="16">
        <f t="shared" si="121"/>
        <v>0</v>
      </c>
    </row>
    <row r="470" spans="1:25" customFormat="1" ht="51" hidden="1">
      <c r="A470" s="31"/>
      <c r="B470" s="8" t="s">
        <v>304</v>
      </c>
      <c r="C470" s="47" t="s">
        <v>61</v>
      </c>
      <c r="D470" s="9" t="s">
        <v>308</v>
      </c>
      <c r="E470" s="107">
        <v>0</v>
      </c>
      <c r="F470" s="29">
        <f t="shared" si="114"/>
        <v>100</v>
      </c>
      <c r="G470" s="29">
        <v>100</v>
      </c>
      <c r="H470" s="12" t="s">
        <v>22</v>
      </c>
      <c r="I470" s="29">
        <f>+'[1]PIND 2025'!O443</f>
        <v>0</v>
      </c>
      <c r="J470" s="11">
        <f t="shared" si="116"/>
        <v>0</v>
      </c>
      <c r="K470" s="14" t="str">
        <f t="shared" si="125"/>
        <v>MUY BAJO</v>
      </c>
      <c r="L470" s="15">
        <f t="shared" si="126"/>
        <v>0</v>
      </c>
      <c r="M470" s="14" t="str">
        <f t="shared" si="117"/>
        <v>MUY BAJO</v>
      </c>
      <c r="N470" s="15">
        <f t="shared" si="118"/>
        <v>0</v>
      </c>
      <c r="O470" s="14" t="str">
        <f t="shared" si="119"/>
        <v>MUY BAJO</v>
      </c>
      <c r="P470" s="16">
        <f t="shared" si="120"/>
        <v>0</v>
      </c>
      <c r="Q470" s="16">
        <v>13</v>
      </c>
      <c r="R470" s="16">
        <f t="shared" si="115"/>
        <v>13</v>
      </c>
      <c r="S470" s="262">
        <f>+'[2]POAI 04 2025 AC'!AN442</f>
        <v>0</v>
      </c>
      <c r="T470" s="262"/>
      <c r="U470" s="262"/>
      <c r="V470" s="264" t="e">
        <f t="shared" si="127"/>
        <v>#DIV/0!</v>
      </c>
      <c r="W470" s="262">
        <v>0</v>
      </c>
      <c r="X470" s="253" t="e">
        <f t="shared" si="128"/>
        <v>#DIV/0!</v>
      </c>
      <c r="Y470" s="16">
        <f t="shared" si="121"/>
        <v>0</v>
      </c>
    </row>
    <row r="471" spans="1:25" customFormat="1" ht="51" hidden="1">
      <c r="A471" s="31"/>
      <c r="B471" s="8" t="s">
        <v>304</v>
      </c>
      <c r="C471" s="47" t="s">
        <v>62</v>
      </c>
      <c r="D471" s="9" t="s">
        <v>308</v>
      </c>
      <c r="E471" s="107">
        <v>0</v>
      </c>
      <c r="F471" s="29">
        <f t="shared" si="114"/>
        <v>100</v>
      </c>
      <c r="G471" s="29">
        <v>100</v>
      </c>
      <c r="H471" s="12" t="s">
        <v>22</v>
      </c>
      <c r="I471" s="29">
        <f>+'[1]PIND 2025'!O444</f>
        <v>0</v>
      </c>
      <c r="J471" s="11">
        <f t="shared" si="116"/>
        <v>0</v>
      </c>
      <c r="K471" s="14" t="str">
        <f t="shared" si="125"/>
        <v>MUY BAJO</v>
      </c>
      <c r="L471" s="15">
        <f t="shared" si="126"/>
        <v>0</v>
      </c>
      <c r="M471" s="14" t="str">
        <f t="shared" si="117"/>
        <v>MUY BAJO</v>
      </c>
      <c r="N471" s="15">
        <f t="shared" si="118"/>
        <v>0</v>
      </c>
      <c r="O471" s="14" t="str">
        <f t="shared" si="119"/>
        <v>MUY BAJO</v>
      </c>
      <c r="P471" s="16">
        <f t="shared" si="120"/>
        <v>0</v>
      </c>
      <c r="Q471" s="16">
        <v>13</v>
      </c>
      <c r="R471" s="16">
        <f t="shared" si="115"/>
        <v>13</v>
      </c>
      <c r="S471" s="262">
        <f>+'[2]POAI 04 2025 AC'!AN443</f>
        <v>0</v>
      </c>
      <c r="T471" s="262"/>
      <c r="U471" s="262"/>
      <c r="V471" s="264" t="e">
        <f t="shared" si="127"/>
        <v>#DIV/0!</v>
      </c>
      <c r="W471" s="262">
        <v>0</v>
      </c>
      <c r="X471" s="253" t="e">
        <f t="shared" si="128"/>
        <v>#DIV/0!</v>
      </c>
      <c r="Y471" s="16">
        <f t="shared" si="121"/>
        <v>0</v>
      </c>
    </row>
    <row r="472" spans="1:25" customFormat="1" ht="51" hidden="1">
      <c r="A472" s="31"/>
      <c r="B472" s="8" t="s">
        <v>304</v>
      </c>
      <c r="C472" s="47" t="s">
        <v>63</v>
      </c>
      <c r="D472" s="9" t="s">
        <v>308</v>
      </c>
      <c r="E472" s="107">
        <v>0</v>
      </c>
      <c r="F472" s="29">
        <f t="shared" si="114"/>
        <v>100</v>
      </c>
      <c r="G472" s="29">
        <v>100</v>
      </c>
      <c r="H472" s="12" t="s">
        <v>22</v>
      </c>
      <c r="I472" s="29">
        <f>+'[1]PIND 2025'!O445</f>
        <v>0</v>
      </c>
      <c r="J472" s="11">
        <f t="shared" si="116"/>
        <v>0</v>
      </c>
      <c r="K472" s="14" t="str">
        <f t="shared" si="125"/>
        <v>MUY BAJO</v>
      </c>
      <c r="L472" s="15">
        <f t="shared" si="126"/>
        <v>0</v>
      </c>
      <c r="M472" s="14" t="str">
        <f t="shared" si="117"/>
        <v>MUY BAJO</v>
      </c>
      <c r="N472" s="15">
        <f t="shared" si="118"/>
        <v>0</v>
      </c>
      <c r="O472" s="14" t="str">
        <f t="shared" si="119"/>
        <v>MUY BAJO</v>
      </c>
      <c r="P472" s="16">
        <f t="shared" si="120"/>
        <v>0</v>
      </c>
      <c r="Q472" s="16">
        <v>13</v>
      </c>
      <c r="R472" s="16">
        <f t="shared" si="115"/>
        <v>13</v>
      </c>
      <c r="S472" s="262">
        <f>+'[2]POAI 04 2025 AC'!AN444</f>
        <v>0</v>
      </c>
      <c r="T472" s="262"/>
      <c r="U472" s="262"/>
      <c r="V472" s="264" t="e">
        <f t="shared" si="127"/>
        <v>#DIV/0!</v>
      </c>
      <c r="W472" s="262">
        <v>0</v>
      </c>
      <c r="X472" s="253" t="e">
        <f t="shared" si="128"/>
        <v>#DIV/0!</v>
      </c>
      <c r="Y472" s="16">
        <f t="shared" si="121"/>
        <v>0</v>
      </c>
    </row>
    <row r="473" spans="1:25" customFormat="1" ht="38.25" hidden="1">
      <c r="A473" s="31"/>
      <c r="B473" s="8" t="s">
        <v>304</v>
      </c>
      <c r="C473" s="47" t="s">
        <v>59</v>
      </c>
      <c r="D473" s="9" t="s">
        <v>309</v>
      </c>
      <c r="E473" s="107">
        <v>0</v>
      </c>
      <c r="F473" s="29">
        <f t="shared" si="114"/>
        <v>100</v>
      </c>
      <c r="G473" s="29">
        <v>100</v>
      </c>
      <c r="H473" s="12" t="s">
        <v>22</v>
      </c>
      <c r="I473" s="29">
        <v>0</v>
      </c>
      <c r="J473" s="11">
        <f t="shared" si="116"/>
        <v>0</v>
      </c>
      <c r="K473" s="14" t="str">
        <f t="shared" si="125"/>
        <v>MUY BAJO</v>
      </c>
      <c r="L473" s="15">
        <f t="shared" si="126"/>
        <v>0</v>
      </c>
      <c r="M473" s="14" t="str">
        <f t="shared" si="117"/>
        <v>MUY BAJO</v>
      </c>
      <c r="N473" s="15">
        <f t="shared" si="118"/>
        <v>0</v>
      </c>
      <c r="O473" s="14" t="str">
        <f t="shared" si="119"/>
        <v>MUY BAJO</v>
      </c>
      <c r="P473" s="16">
        <f t="shared" si="120"/>
        <v>0</v>
      </c>
      <c r="Q473" s="16">
        <v>27.2</v>
      </c>
      <c r="R473" s="16">
        <f t="shared" si="115"/>
        <v>27.2</v>
      </c>
      <c r="S473" s="262">
        <f>+'[2]POAI 04 2025 AC'!AN445</f>
        <v>0</v>
      </c>
      <c r="T473" s="262"/>
      <c r="U473" s="262"/>
      <c r="V473" s="264" t="e">
        <f t="shared" si="127"/>
        <v>#DIV/0!</v>
      </c>
      <c r="W473" s="262">
        <v>0</v>
      </c>
      <c r="X473" s="253" t="e">
        <f t="shared" si="128"/>
        <v>#DIV/0!</v>
      </c>
      <c r="Y473" s="16">
        <f t="shared" si="121"/>
        <v>0</v>
      </c>
    </row>
    <row r="474" spans="1:25" customFormat="1" ht="38.25" hidden="1">
      <c r="A474" s="31"/>
      <c r="B474" s="8" t="s">
        <v>304</v>
      </c>
      <c r="C474" s="47" t="s">
        <v>61</v>
      </c>
      <c r="D474" s="9" t="s">
        <v>309</v>
      </c>
      <c r="E474" s="107">
        <v>0</v>
      </c>
      <c r="F474" s="29">
        <f t="shared" ref="F474:F538" si="129">+E474+G474</f>
        <v>20</v>
      </c>
      <c r="G474" s="29">
        <v>20</v>
      </c>
      <c r="H474" s="12" t="s">
        <v>22</v>
      </c>
      <c r="I474" s="29">
        <f>+'[1]PIND 2025'!O447</f>
        <v>0</v>
      </c>
      <c r="J474" s="11">
        <f t="shared" si="116"/>
        <v>0</v>
      </c>
      <c r="K474" s="14" t="str">
        <f t="shared" si="125"/>
        <v>MUY BAJO</v>
      </c>
      <c r="L474" s="15">
        <f t="shared" si="126"/>
        <v>0</v>
      </c>
      <c r="M474" s="14" t="str">
        <f t="shared" si="117"/>
        <v>MUY BAJO</v>
      </c>
      <c r="N474" s="15">
        <f t="shared" si="118"/>
        <v>0</v>
      </c>
      <c r="O474" s="14" t="str">
        <f t="shared" si="119"/>
        <v>MUY BAJO</v>
      </c>
      <c r="P474" s="16">
        <f t="shared" si="120"/>
        <v>0</v>
      </c>
      <c r="Q474" s="16">
        <v>13</v>
      </c>
      <c r="R474" s="16">
        <f t="shared" si="115"/>
        <v>13</v>
      </c>
      <c r="S474" s="262">
        <f>+'[2]POAI 04 2025 AC'!AN446</f>
        <v>0</v>
      </c>
      <c r="T474" s="262"/>
      <c r="U474" s="262"/>
      <c r="V474" s="264" t="e">
        <f t="shared" si="127"/>
        <v>#DIV/0!</v>
      </c>
      <c r="W474" s="262">
        <v>0</v>
      </c>
      <c r="X474" s="253" t="e">
        <f t="shared" si="128"/>
        <v>#DIV/0!</v>
      </c>
      <c r="Y474" s="16">
        <f t="shared" si="121"/>
        <v>0</v>
      </c>
    </row>
    <row r="475" spans="1:25" customFormat="1" ht="38.25" hidden="1">
      <c r="A475" s="31"/>
      <c r="B475" s="8" t="s">
        <v>304</v>
      </c>
      <c r="C475" s="47" t="s">
        <v>62</v>
      </c>
      <c r="D475" s="9" t="s">
        <v>309</v>
      </c>
      <c r="E475" s="107">
        <v>0</v>
      </c>
      <c r="F475" s="29">
        <f t="shared" si="129"/>
        <v>20</v>
      </c>
      <c r="G475" s="29">
        <v>20</v>
      </c>
      <c r="H475" s="12" t="s">
        <v>22</v>
      </c>
      <c r="I475" s="29">
        <f>+'[1]PIND 2025'!O448</f>
        <v>0</v>
      </c>
      <c r="J475" s="11">
        <f t="shared" si="116"/>
        <v>0</v>
      </c>
      <c r="K475" s="14" t="str">
        <f t="shared" si="125"/>
        <v>MUY BAJO</v>
      </c>
      <c r="L475" s="15">
        <f t="shared" si="126"/>
        <v>0</v>
      </c>
      <c r="M475" s="14" t="str">
        <f t="shared" si="117"/>
        <v>MUY BAJO</v>
      </c>
      <c r="N475" s="15">
        <f t="shared" si="118"/>
        <v>0</v>
      </c>
      <c r="O475" s="14" t="str">
        <f t="shared" si="119"/>
        <v>MUY BAJO</v>
      </c>
      <c r="P475" s="16">
        <f t="shared" si="120"/>
        <v>0</v>
      </c>
      <c r="Q475" s="16">
        <v>13</v>
      </c>
      <c r="R475" s="16">
        <f t="shared" si="115"/>
        <v>13</v>
      </c>
      <c r="S475" s="262">
        <f>+'[2]POAI 04 2025 AC'!AN447</f>
        <v>0</v>
      </c>
      <c r="T475" s="262"/>
      <c r="U475" s="262"/>
      <c r="V475" s="264" t="e">
        <f t="shared" si="127"/>
        <v>#DIV/0!</v>
      </c>
      <c r="W475" s="262">
        <v>0</v>
      </c>
      <c r="X475" s="253" t="e">
        <f t="shared" si="128"/>
        <v>#DIV/0!</v>
      </c>
      <c r="Y475" s="16">
        <f t="shared" si="121"/>
        <v>0</v>
      </c>
    </row>
    <row r="476" spans="1:25" customFormat="1" ht="38.25" hidden="1">
      <c r="A476" s="31"/>
      <c r="B476" s="8" t="s">
        <v>304</v>
      </c>
      <c r="C476" s="47" t="s">
        <v>63</v>
      </c>
      <c r="D476" s="9" t="s">
        <v>309</v>
      </c>
      <c r="E476" s="107">
        <v>0</v>
      </c>
      <c r="F476" s="29">
        <f t="shared" si="129"/>
        <v>20</v>
      </c>
      <c r="G476" s="29">
        <v>20</v>
      </c>
      <c r="H476" s="12" t="s">
        <v>22</v>
      </c>
      <c r="I476" s="29">
        <f>+'[1]PIND 2025'!O449</f>
        <v>0</v>
      </c>
      <c r="J476" s="11">
        <f t="shared" si="116"/>
        <v>0</v>
      </c>
      <c r="K476" s="14" t="str">
        <f t="shared" si="125"/>
        <v>MUY BAJO</v>
      </c>
      <c r="L476" s="15">
        <f t="shared" si="126"/>
        <v>0</v>
      </c>
      <c r="M476" s="14" t="str">
        <f t="shared" si="117"/>
        <v>MUY BAJO</v>
      </c>
      <c r="N476" s="15">
        <f t="shared" si="118"/>
        <v>0</v>
      </c>
      <c r="O476" s="14" t="str">
        <f t="shared" si="119"/>
        <v>MUY BAJO</v>
      </c>
      <c r="P476" s="16">
        <f t="shared" si="120"/>
        <v>0</v>
      </c>
      <c r="Q476" s="16">
        <v>13</v>
      </c>
      <c r="R476" s="16">
        <f t="shared" ref="R476:R541" si="130">+Q476-P476</f>
        <v>13</v>
      </c>
      <c r="S476" s="262">
        <f>+'[2]POAI 04 2025 AC'!AN448</f>
        <v>0</v>
      </c>
      <c r="T476" s="262"/>
      <c r="U476" s="262"/>
      <c r="V476" s="264" t="e">
        <f t="shared" si="127"/>
        <v>#DIV/0!</v>
      </c>
      <c r="W476" s="262">
        <v>0</v>
      </c>
      <c r="X476" s="253" t="e">
        <f t="shared" si="128"/>
        <v>#DIV/0!</v>
      </c>
      <c r="Y476" s="16">
        <f t="shared" si="121"/>
        <v>0</v>
      </c>
    </row>
    <row r="477" spans="1:25" customFormat="1" ht="51" hidden="1">
      <c r="A477" s="31"/>
      <c r="B477" s="8" t="s">
        <v>310</v>
      </c>
      <c r="C477" s="47" t="s">
        <v>59</v>
      </c>
      <c r="D477" s="9" t="s">
        <v>311</v>
      </c>
      <c r="E477" s="107">
        <v>44</v>
      </c>
      <c r="F477" s="29">
        <f t="shared" si="129"/>
        <v>60</v>
      </c>
      <c r="G477" s="29">
        <v>16</v>
      </c>
      <c r="H477" s="12" t="s">
        <v>22</v>
      </c>
      <c r="I477" s="29">
        <v>8</v>
      </c>
      <c r="J477" s="11">
        <f t="shared" si="116"/>
        <v>0.5</v>
      </c>
      <c r="K477" s="14" t="str">
        <f t="shared" si="125"/>
        <v>MEDIO</v>
      </c>
      <c r="L477" s="15">
        <f t="shared" si="126"/>
        <v>0.36499999999999999</v>
      </c>
      <c r="M477" s="14" t="str">
        <f t="shared" si="117"/>
        <v>BAJO</v>
      </c>
      <c r="N477" s="15">
        <f t="shared" si="118"/>
        <v>0.1825</v>
      </c>
      <c r="O477" s="14" t="str">
        <f t="shared" si="119"/>
        <v>MUY BAJO</v>
      </c>
      <c r="P477" s="16">
        <f t="shared" si="120"/>
        <v>146</v>
      </c>
      <c r="Q477" s="16">
        <v>400</v>
      </c>
      <c r="R477" s="16">
        <f t="shared" si="130"/>
        <v>254</v>
      </c>
      <c r="S477" s="262">
        <f>+'[2]POAI 04 2025 AC'!AN449</f>
        <v>152</v>
      </c>
      <c r="T477" s="262">
        <v>53</v>
      </c>
      <c r="U477" s="262">
        <v>93</v>
      </c>
      <c r="V477" s="264">
        <f t="shared" si="127"/>
        <v>0.96052631578947367</v>
      </c>
      <c r="W477" s="262">
        <v>146</v>
      </c>
      <c r="X477" s="253">
        <f t="shared" si="128"/>
        <v>0.96052631578947367</v>
      </c>
      <c r="Y477" s="16">
        <f t="shared" si="121"/>
        <v>6</v>
      </c>
    </row>
    <row r="478" spans="1:25" customFormat="1" ht="51" hidden="1">
      <c r="A478" s="31"/>
      <c r="B478" s="8" t="s">
        <v>310</v>
      </c>
      <c r="C478" s="47" t="s">
        <v>61</v>
      </c>
      <c r="D478" s="9" t="s">
        <v>311</v>
      </c>
      <c r="E478" s="107">
        <v>17</v>
      </c>
      <c r="F478" s="29">
        <f t="shared" si="129"/>
        <v>23</v>
      </c>
      <c r="G478" s="29">
        <v>6</v>
      </c>
      <c r="H478" s="12" t="s">
        <v>22</v>
      </c>
      <c r="I478" s="29">
        <v>3</v>
      </c>
      <c r="J478" s="11">
        <f t="shared" si="116"/>
        <v>0.5</v>
      </c>
      <c r="K478" s="14" t="str">
        <f t="shared" si="125"/>
        <v>MEDIO</v>
      </c>
      <c r="L478" s="15">
        <f t="shared" si="126"/>
        <v>0.20930232558139536</v>
      </c>
      <c r="M478" s="14" t="str">
        <f t="shared" si="117"/>
        <v>BAJO</v>
      </c>
      <c r="N478" s="15">
        <f t="shared" si="118"/>
        <v>0.10465116279069768</v>
      </c>
      <c r="O478" s="14" t="str">
        <f t="shared" si="119"/>
        <v>MUY BAJO</v>
      </c>
      <c r="P478" s="16">
        <f t="shared" si="120"/>
        <v>9</v>
      </c>
      <c r="Q478" s="16">
        <v>43</v>
      </c>
      <c r="R478" s="16">
        <f t="shared" si="130"/>
        <v>34</v>
      </c>
      <c r="S478" s="262">
        <f>+'[2]POAI 04 2025 AC'!AN450</f>
        <v>16</v>
      </c>
      <c r="T478" s="262"/>
      <c r="U478" s="262">
        <v>9</v>
      </c>
      <c r="V478" s="264">
        <f t="shared" si="127"/>
        <v>0.5625</v>
      </c>
      <c r="W478" s="262">
        <v>9</v>
      </c>
      <c r="X478" s="253">
        <f t="shared" si="128"/>
        <v>0.5625</v>
      </c>
      <c r="Y478" s="16">
        <f t="shared" si="121"/>
        <v>7</v>
      </c>
    </row>
    <row r="479" spans="1:25" customFormat="1" ht="51" hidden="1">
      <c r="A479" s="31"/>
      <c r="B479" s="8" t="s">
        <v>310</v>
      </c>
      <c r="C479" s="47" t="s">
        <v>62</v>
      </c>
      <c r="D479" s="9" t="s">
        <v>311</v>
      </c>
      <c r="E479" s="107">
        <v>16</v>
      </c>
      <c r="F479" s="29">
        <f t="shared" si="129"/>
        <v>22</v>
      </c>
      <c r="G479" s="29">
        <v>6</v>
      </c>
      <c r="H479" s="12" t="s">
        <v>22</v>
      </c>
      <c r="I479" s="29">
        <v>3</v>
      </c>
      <c r="J479" s="11">
        <f t="shared" ref="J479:J543" si="131">+I479/G479</f>
        <v>0.5</v>
      </c>
      <c r="K479" s="14" t="str">
        <f t="shared" si="125"/>
        <v>MEDIO</v>
      </c>
      <c r="L479" s="15">
        <f t="shared" si="126"/>
        <v>0.20930232558139536</v>
      </c>
      <c r="M479" s="14" t="str">
        <f t="shared" ref="M479:M539" si="132">IF(L479&lt;=20%,"MUY BAJO",IF(AND(L479&gt;20%,L479&lt;=40%),"BAJO",IF(AND(L479&gt;40%,L479&lt;=60%),"MEDIO",IF(AND(L479&gt;60%,L479&lt;=80%),"ALTO","MUY ALTO"))))</f>
        <v>BAJO</v>
      </c>
      <c r="N479" s="15">
        <f t="shared" ref="N479:N538" si="133">+J479*L479</f>
        <v>0.10465116279069768</v>
      </c>
      <c r="O479" s="14" t="str">
        <f t="shared" ref="O479:O539" si="134">IF(N479&lt;=20%,"MUY BAJO",IF(AND(N479&gt;20%,N479&lt;=40%),"BAJO",IF(AND(N479&gt;40%,N479&lt;=60%),"MEDIO",IF(AND(N479&gt;60%,N479&lt;=80%),"ALTO","MUY ALTO"))))</f>
        <v>MUY BAJO</v>
      </c>
      <c r="P479" s="16">
        <f t="shared" ref="P479:P543" si="135">+U479+T479</f>
        <v>9</v>
      </c>
      <c r="Q479" s="16">
        <v>43</v>
      </c>
      <c r="R479" s="16">
        <f t="shared" si="130"/>
        <v>34</v>
      </c>
      <c r="S479" s="262">
        <f>+'[2]POAI 04 2025 AC'!AN451</f>
        <v>14</v>
      </c>
      <c r="T479" s="262"/>
      <c r="U479" s="262">
        <v>9</v>
      </c>
      <c r="V479" s="264">
        <f t="shared" si="127"/>
        <v>0.6428571428571429</v>
      </c>
      <c r="W479" s="262">
        <v>9</v>
      </c>
      <c r="X479" s="253">
        <f t="shared" si="128"/>
        <v>0.6428571428571429</v>
      </c>
      <c r="Y479" s="16">
        <f t="shared" si="121"/>
        <v>5</v>
      </c>
    </row>
    <row r="480" spans="1:25" customFormat="1" ht="51" hidden="1">
      <c r="A480" s="31"/>
      <c r="B480" s="8" t="s">
        <v>310</v>
      </c>
      <c r="C480" s="47" t="s">
        <v>63</v>
      </c>
      <c r="D480" s="9" t="s">
        <v>311</v>
      </c>
      <c r="E480" s="107">
        <v>17</v>
      </c>
      <c r="F480" s="29">
        <f t="shared" si="129"/>
        <v>23</v>
      </c>
      <c r="G480" s="29">
        <v>6</v>
      </c>
      <c r="H480" s="12" t="s">
        <v>22</v>
      </c>
      <c r="I480" s="29">
        <v>3</v>
      </c>
      <c r="J480" s="11">
        <f t="shared" si="131"/>
        <v>0.5</v>
      </c>
      <c r="K480" s="14" t="str">
        <f t="shared" si="125"/>
        <v>MEDIO</v>
      </c>
      <c r="L480" s="15">
        <f t="shared" si="126"/>
        <v>0.20930232558139536</v>
      </c>
      <c r="M480" s="14" t="str">
        <f t="shared" si="132"/>
        <v>BAJO</v>
      </c>
      <c r="N480" s="15">
        <f t="shared" si="133"/>
        <v>0.10465116279069768</v>
      </c>
      <c r="O480" s="14" t="str">
        <f t="shared" si="134"/>
        <v>MUY BAJO</v>
      </c>
      <c r="P480" s="16">
        <f t="shared" si="135"/>
        <v>9</v>
      </c>
      <c r="Q480" s="16">
        <v>43</v>
      </c>
      <c r="R480" s="16">
        <f t="shared" si="130"/>
        <v>34</v>
      </c>
      <c r="S480" s="262">
        <f>+'[2]POAI 04 2025 AC'!AN452</f>
        <v>13</v>
      </c>
      <c r="T480" s="262"/>
      <c r="U480" s="262">
        <v>9</v>
      </c>
      <c r="V480" s="264">
        <f t="shared" si="127"/>
        <v>0.69230769230769229</v>
      </c>
      <c r="W480" s="262">
        <v>9</v>
      </c>
      <c r="X480" s="253">
        <f t="shared" si="128"/>
        <v>0.69230769230769229</v>
      </c>
      <c r="Y480" s="16">
        <f t="shared" si="121"/>
        <v>4</v>
      </c>
    </row>
    <row r="481" spans="1:25" customFormat="1" ht="51" hidden="1">
      <c r="A481" s="31"/>
      <c r="B481" s="8" t="s">
        <v>310</v>
      </c>
      <c r="C481" s="47" t="s">
        <v>59</v>
      </c>
      <c r="D481" s="9" t="s">
        <v>312</v>
      </c>
      <c r="E481" s="107">
        <v>0</v>
      </c>
      <c r="F481" s="29">
        <f t="shared" si="129"/>
        <v>16</v>
      </c>
      <c r="G481" s="29">
        <v>16</v>
      </c>
      <c r="H481" s="12" t="s">
        <v>22</v>
      </c>
      <c r="I481" s="29">
        <v>8</v>
      </c>
      <c r="J481" s="11">
        <f t="shared" si="131"/>
        <v>0.5</v>
      </c>
      <c r="K481" s="14" t="str">
        <f t="shared" si="125"/>
        <v>MEDIO</v>
      </c>
      <c r="L481" s="15">
        <f t="shared" si="126"/>
        <v>0.15483870967741936</v>
      </c>
      <c r="M481" s="14" t="str">
        <f t="shared" si="132"/>
        <v>MUY BAJO</v>
      </c>
      <c r="N481" s="15">
        <f t="shared" si="133"/>
        <v>7.7419354838709681E-2</v>
      </c>
      <c r="O481" s="14" t="str">
        <f t="shared" si="134"/>
        <v>MUY BAJO</v>
      </c>
      <c r="P481" s="16">
        <f t="shared" si="135"/>
        <v>72</v>
      </c>
      <c r="Q481" s="16">
        <v>465</v>
      </c>
      <c r="R481" s="16">
        <f t="shared" si="130"/>
        <v>393</v>
      </c>
      <c r="S481" s="262">
        <f>+'[2]POAI 04 2025 AC'!AN453</f>
        <v>74</v>
      </c>
      <c r="T481" s="262">
        <v>15</v>
      </c>
      <c r="U481" s="262">
        <v>57</v>
      </c>
      <c r="V481" s="264">
        <f t="shared" si="127"/>
        <v>0.97297297297297303</v>
      </c>
      <c r="W481" s="262">
        <v>72</v>
      </c>
      <c r="X481" s="253">
        <f t="shared" si="128"/>
        <v>0.97297297297297303</v>
      </c>
      <c r="Y481" s="16">
        <f t="shared" si="121"/>
        <v>2</v>
      </c>
    </row>
    <row r="482" spans="1:25" customFormat="1" ht="51" hidden="1">
      <c r="A482" s="31"/>
      <c r="B482" s="8" t="s">
        <v>310</v>
      </c>
      <c r="C482" s="47" t="s">
        <v>61</v>
      </c>
      <c r="D482" s="9" t="s">
        <v>312</v>
      </c>
      <c r="E482" s="107">
        <v>0</v>
      </c>
      <c r="F482" s="29">
        <f t="shared" si="129"/>
        <v>6</v>
      </c>
      <c r="G482" s="29">
        <v>6</v>
      </c>
      <c r="H482" s="12" t="s">
        <v>22</v>
      </c>
      <c r="I482" s="29">
        <v>3</v>
      </c>
      <c r="J482" s="11">
        <f t="shared" si="131"/>
        <v>0.5</v>
      </c>
      <c r="K482" s="14" t="str">
        <f t="shared" si="125"/>
        <v>MEDIO</v>
      </c>
      <c r="L482" s="15">
        <f t="shared" si="126"/>
        <v>0</v>
      </c>
      <c r="M482" s="14" t="str">
        <f t="shared" si="132"/>
        <v>MUY BAJO</v>
      </c>
      <c r="N482" s="15">
        <f t="shared" si="133"/>
        <v>0</v>
      </c>
      <c r="O482" s="14" t="str">
        <f t="shared" si="134"/>
        <v>MUY BAJO</v>
      </c>
      <c r="P482" s="16">
        <f t="shared" si="135"/>
        <v>0</v>
      </c>
      <c r="Q482" s="16">
        <v>20</v>
      </c>
      <c r="R482" s="16">
        <f t="shared" si="130"/>
        <v>20</v>
      </c>
      <c r="S482" s="262">
        <f>+'[2]POAI 04 2025 AC'!AN454</f>
        <v>0</v>
      </c>
      <c r="T482" s="262"/>
      <c r="U482" s="262"/>
      <c r="V482" s="264" t="e">
        <f t="shared" si="127"/>
        <v>#DIV/0!</v>
      </c>
      <c r="W482" s="262">
        <v>0</v>
      </c>
      <c r="X482" s="253" t="e">
        <f t="shared" si="128"/>
        <v>#DIV/0!</v>
      </c>
      <c r="Y482" s="16">
        <f t="shared" si="121"/>
        <v>0</v>
      </c>
    </row>
    <row r="483" spans="1:25" customFormat="1" ht="51" hidden="1">
      <c r="A483" s="31"/>
      <c r="B483" s="8" t="s">
        <v>310</v>
      </c>
      <c r="C483" s="47" t="s">
        <v>62</v>
      </c>
      <c r="D483" s="9" t="s">
        <v>312</v>
      </c>
      <c r="E483" s="27">
        <v>0</v>
      </c>
      <c r="F483" s="29">
        <f t="shared" si="129"/>
        <v>6</v>
      </c>
      <c r="G483" s="29">
        <v>6</v>
      </c>
      <c r="H483" s="12" t="s">
        <v>22</v>
      </c>
      <c r="I483" s="29">
        <v>3</v>
      </c>
      <c r="J483" s="11">
        <f t="shared" si="131"/>
        <v>0.5</v>
      </c>
      <c r="K483" s="14" t="str">
        <f t="shared" si="125"/>
        <v>MEDIO</v>
      </c>
      <c r="L483" s="15">
        <f t="shared" si="126"/>
        <v>0</v>
      </c>
      <c r="M483" s="14" t="str">
        <f t="shared" si="132"/>
        <v>MUY BAJO</v>
      </c>
      <c r="N483" s="15">
        <f t="shared" si="133"/>
        <v>0</v>
      </c>
      <c r="O483" s="14" t="str">
        <f t="shared" si="134"/>
        <v>MUY BAJO</v>
      </c>
      <c r="P483" s="16">
        <f t="shared" si="135"/>
        <v>0</v>
      </c>
      <c r="Q483" s="16">
        <v>20</v>
      </c>
      <c r="R483" s="16">
        <f t="shared" si="130"/>
        <v>20</v>
      </c>
      <c r="S483" s="262">
        <f>+'[2]POAI 04 2025 AC'!AN455</f>
        <v>0</v>
      </c>
      <c r="T483" s="262"/>
      <c r="U483" s="262"/>
      <c r="V483" s="264" t="e">
        <f t="shared" si="127"/>
        <v>#DIV/0!</v>
      </c>
      <c r="W483" s="262">
        <v>0</v>
      </c>
      <c r="X483" s="253" t="e">
        <f t="shared" si="128"/>
        <v>#DIV/0!</v>
      </c>
      <c r="Y483" s="16">
        <f t="shared" si="121"/>
        <v>0</v>
      </c>
    </row>
    <row r="484" spans="1:25" customFormat="1" ht="51" hidden="1">
      <c r="A484" s="31"/>
      <c r="B484" s="8" t="s">
        <v>310</v>
      </c>
      <c r="C484" s="47" t="s">
        <v>63</v>
      </c>
      <c r="D484" s="9" t="s">
        <v>312</v>
      </c>
      <c r="E484" s="27">
        <v>0</v>
      </c>
      <c r="F484" s="29">
        <f t="shared" si="129"/>
        <v>6</v>
      </c>
      <c r="G484" s="29">
        <v>6</v>
      </c>
      <c r="H484" s="12" t="s">
        <v>22</v>
      </c>
      <c r="I484" s="29">
        <v>3</v>
      </c>
      <c r="J484" s="11">
        <f t="shared" si="131"/>
        <v>0.5</v>
      </c>
      <c r="K484" s="14" t="str">
        <f t="shared" si="125"/>
        <v>MEDIO</v>
      </c>
      <c r="L484" s="15">
        <f t="shared" si="126"/>
        <v>0</v>
      </c>
      <c r="M484" s="14" t="str">
        <f t="shared" si="132"/>
        <v>MUY BAJO</v>
      </c>
      <c r="N484" s="15">
        <f t="shared" si="133"/>
        <v>0</v>
      </c>
      <c r="O484" s="14" t="str">
        <f t="shared" si="134"/>
        <v>MUY BAJO</v>
      </c>
      <c r="P484" s="16">
        <f t="shared" si="135"/>
        <v>0</v>
      </c>
      <c r="Q484" s="16">
        <v>25</v>
      </c>
      <c r="R484" s="16">
        <f t="shared" si="130"/>
        <v>25</v>
      </c>
      <c r="S484" s="262">
        <f>+'[2]POAI 04 2025 AC'!AN456</f>
        <v>0</v>
      </c>
      <c r="T484" s="262"/>
      <c r="U484" s="262"/>
      <c r="V484" s="264" t="e">
        <f t="shared" si="127"/>
        <v>#DIV/0!</v>
      </c>
      <c r="W484" s="262">
        <v>0</v>
      </c>
      <c r="X484" s="253" t="e">
        <f t="shared" si="128"/>
        <v>#DIV/0!</v>
      </c>
      <c r="Y484" s="16">
        <f t="shared" ref="Y484:Y547" si="136">+S484-P484</f>
        <v>0</v>
      </c>
    </row>
    <row r="485" spans="1:25" customFormat="1" ht="38.25" hidden="1">
      <c r="A485" s="31"/>
      <c r="B485" s="8" t="s">
        <v>310</v>
      </c>
      <c r="C485" s="47" t="s">
        <v>59</v>
      </c>
      <c r="D485" s="9" t="s">
        <v>313</v>
      </c>
      <c r="E485" s="27">
        <v>586</v>
      </c>
      <c r="F485" s="29">
        <f t="shared" si="129"/>
        <v>886</v>
      </c>
      <c r="G485" s="29">
        <v>300</v>
      </c>
      <c r="H485" s="12" t="s">
        <v>22</v>
      </c>
      <c r="I485" s="29">
        <f>+'[1]PIND 2025'!O458</f>
        <v>217</v>
      </c>
      <c r="J485" s="11">
        <f t="shared" si="131"/>
        <v>0.72333333333333338</v>
      </c>
      <c r="K485" s="14" t="str">
        <f t="shared" si="125"/>
        <v>ALTO</v>
      </c>
      <c r="L485" s="15">
        <f t="shared" si="126"/>
        <v>0</v>
      </c>
      <c r="M485" s="14" t="str">
        <f t="shared" si="132"/>
        <v>MUY BAJO</v>
      </c>
      <c r="N485" s="15">
        <f t="shared" si="133"/>
        <v>0</v>
      </c>
      <c r="O485" s="14" t="str">
        <f t="shared" si="134"/>
        <v>MUY BAJO</v>
      </c>
      <c r="P485" s="16">
        <f t="shared" si="135"/>
        <v>0</v>
      </c>
      <c r="Q485" s="16">
        <v>70</v>
      </c>
      <c r="R485" s="16">
        <f t="shared" si="130"/>
        <v>70</v>
      </c>
      <c r="S485" s="262">
        <f>+'[2]POAI 04 2025 AC'!AN457</f>
        <v>0</v>
      </c>
      <c r="T485" s="262"/>
      <c r="U485" s="262"/>
      <c r="V485" s="264" t="e">
        <f t="shared" si="127"/>
        <v>#DIV/0!</v>
      </c>
      <c r="W485" s="262">
        <v>0</v>
      </c>
      <c r="X485" s="253" t="e">
        <f t="shared" si="128"/>
        <v>#DIV/0!</v>
      </c>
      <c r="Y485" s="16">
        <f t="shared" si="136"/>
        <v>0</v>
      </c>
    </row>
    <row r="486" spans="1:25" customFormat="1" ht="38.25" hidden="1">
      <c r="A486" s="31"/>
      <c r="B486" s="8" t="s">
        <v>310</v>
      </c>
      <c r="C486" s="47" t="s">
        <v>61</v>
      </c>
      <c r="D486" s="9" t="s">
        <v>313</v>
      </c>
      <c r="E486" s="27">
        <v>105</v>
      </c>
      <c r="F486" s="29">
        <f t="shared" si="129"/>
        <v>145</v>
      </c>
      <c r="G486" s="29">
        <v>40</v>
      </c>
      <c r="H486" s="12" t="s">
        <v>22</v>
      </c>
      <c r="I486" s="29">
        <f>+'[1]PIND 2025'!O459</f>
        <v>27</v>
      </c>
      <c r="J486" s="11">
        <f t="shared" si="131"/>
        <v>0.67500000000000004</v>
      </c>
      <c r="K486" s="14" t="str">
        <f t="shared" si="125"/>
        <v>ALTO</v>
      </c>
      <c r="L486" s="15">
        <f t="shared" si="126"/>
        <v>0</v>
      </c>
      <c r="M486" s="14" t="str">
        <f t="shared" si="132"/>
        <v>MUY BAJO</v>
      </c>
      <c r="N486" s="15">
        <f t="shared" si="133"/>
        <v>0</v>
      </c>
      <c r="O486" s="14" t="str">
        <f t="shared" si="134"/>
        <v>MUY BAJO</v>
      </c>
      <c r="P486" s="16">
        <f t="shared" si="135"/>
        <v>0</v>
      </c>
      <c r="Q486" s="16">
        <v>5</v>
      </c>
      <c r="R486" s="16">
        <f t="shared" si="130"/>
        <v>5</v>
      </c>
      <c r="S486" s="262">
        <f>+'[2]POAI 04 2025 AC'!AN458</f>
        <v>0</v>
      </c>
      <c r="T486" s="262"/>
      <c r="U486" s="262"/>
      <c r="V486" s="264" t="e">
        <f t="shared" si="127"/>
        <v>#DIV/0!</v>
      </c>
      <c r="W486" s="262">
        <v>0</v>
      </c>
      <c r="X486" s="253" t="e">
        <f t="shared" si="128"/>
        <v>#DIV/0!</v>
      </c>
      <c r="Y486" s="16">
        <f t="shared" si="136"/>
        <v>0</v>
      </c>
    </row>
    <row r="487" spans="1:25" customFormat="1" ht="38.25" hidden="1">
      <c r="A487" s="31"/>
      <c r="B487" s="8" t="s">
        <v>310</v>
      </c>
      <c r="C487" s="47" t="s">
        <v>62</v>
      </c>
      <c r="D487" s="9" t="s">
        <v>313</v>
      </c>
      <c r="E487" s="27">
        <v>98</v>
      </c>
      <c r="F487" s="29">
        <f t="shared" si="129"/>
        <v>138</v>
      </c>
      <c r="G487" s="29">
        <v>40</v>
      </c>
      <c r="H487" s="12" t="s">
        <v>22</v>
      </c>
      <c r="I487" s="29">
        <f>+'[1]PIND 2025'!O460</f>
        <v>16</v>
      </c>
      <c r="J487" s="11">
        <f t="shared" si="131"/>
        <v>0.4</v>
      </c>
      <c r="K487" s="14" t="str">
        <f t="shared" si="125"/>
        <v>BAJO</v>
      </c>
      <c r="L487" s="15">
        <f t="shared" si="126"/>
        <v>0</v>
      </c>
      <c r="M487" s="14" t="str">
        <f t="shared" si="132"/>
        <v>MUY BAJO</v>
      </c>
      <c r="N487" s="15">
        <f t="shared" si="133"/>
        <v>0</v>
      </c>
      <c r="O487" s="14" t="str">
        <f t="shared" si="134"/>
        <v>MUY BAJO</v>
      </c>
      <c r="P487" s="16">
        <f t="shared" si="135"/>
        <v>0</v>
      </c>
      <c r="Q487" s="16">
        <v>5</v>
      </c>
      <c r="R487" s="16">
        <f t="shared" si="130"/>
        <v>5</v>
      </c>
      <c r="S487" s="262">
        <f>+'[2]POAI 04 2025 AC'!AN459</f>
        <v>0</v>
      </c>
      <c r="T487" s="262"/>
      <c r="U487" s="262"/>
      <c r="V487" s="264" t="e">
        <f t="shared" si="127"/>
        <v>#DIV/0!</v>
      </c>
      <c r="W487" s="262">
        <v>0</v>
      </c>
      <c r="X487" s="253" t="e">
        <f t="shared" si="128"/>
        <v>#DIV/0!</v>
      </c>
      <c r="Y487" s="16">
        <f t="shared" si="136"/>
        <v>0</v>
      </c>
    </row>
    <row r="488" spans="1:25" customFormat="1" ht="38.25" hidden="1">
      <c r="A488" s="31"/>
      <c r="B488" s="8" t="s">
        <v>310</v>
      </c>
      <c r="C488" s="47" t="s">
        <v>63</v>
      </c>
      <c r="D488" s="9" t="s">
        <v>313</v>
      </c>
      <c r="E488" s="27">
        <v>108</v>
      </c>
      <c r="F488" s="29">
        <f t="shared" si="129"/>
        <v>148</v>
      </c>
      <c r="G488" s="29">
        <v>40</v>
      </c>
      <c r="H488" s="12" t="s">
        <v>22</v>
      </c>
      <c r="I488" s="29">
        <f>+'[1]PIND 2025'!O461</f>
        <v>29</v>
      </c>
      <c r="J488" s="11">
        <f t="shared" si="131"/>
        <v>0.72499999999999998</v>
      </c>
      <c r="K488" s="14" t="str">
        <f t="shared" si="125"/>
        <v>ALTO</v>
      </c>
      <c r="L488" s="15">
        <f t="shared" si="126"/>
        <v>0</v>
      </c>
      <c r="M488" s="14" t="str">
        <f t="shared" si="132"/>
        <v>MUY BAJO</v>
      </c>
      <c r="N488" s="15">
        <f t="shared" si="133"/>
        <v>0</v>
      </c>
      <c r="O488" s="14" t="str">
        <f t="shared" si="134"/>
        <v>MUY BAJO</v>
      </c>
      <c r="P488" s="16">
        <f t="shared" si="135"/>
        <v>0</v>
      </c>
      <c r="Q488" s="16">
        <v>5</v>
      </c>
      <c r="R488" s="16">
        <f t="shared" si="130"/>
        <v>5</v>
      </c>
      <c r="S488" s="262">
        <f>+'[2]POAI 04 2025 AC'!AN460</f>
        <v>0</v>
      </c>
      <c r="T488" s="262"/>
      <c r="U488" s="262"/>
      <c r="V488" s="264" t="e">
        <f t="shared" si="127"/>
        <v>#DIV/0!</v>
      </c>
      <c r="W488" s="262">
        <v>0</v>
      </c>
      <c r="X488" s="253" t="e">
        <f t="shared" si="128"/>
        <v>#DIV/0!</v>
      </c>
      <c r="Y488" s="16">
        <f t="shared" si="136"/>
        <v>0</v>
      </c>
    </row>
    <row r="489" spans="1:25" customFormat="1" ht="38.25" hidden="1">
      <c r="A489" s="31"/>
      <c r="B489" s="8" t="s">
        <v>314</v>
      </c>
      <c r="C489" s="47" t="s">
        <v>59</v>
      </c>
      <c r="D489" s="9" t="s">
        <v>315</v>
      </c>
      <c r="E489" s="27">
        <v>600</v>
      </c>
      <c r="F489" s="29">
        <f t="shared" si="129"/>
        <v>710</v>
      </c>
      <c r="G489" s="29">
        <v>110</v>
      </c>
      <c r="H489" s="12" t="s">
        <v>22</v>
      </c>
      <c r="I489" s="29">
        <f>+'[1]PIND 2025'!O462</f>
        <v>15</v>
      </c>
      <c r="J489" s="11">
        <f t="shared" si="131"/>
        <v>0.13636363636363635</v>
      </c>
      <c r="K489" s="14" t="str">
        <f t="shared" si="125"/>
        <v>MUY BAJO</v>
      </c>
      <c r="L489" s="15">
        <f t="shared" si="126"/>
        <v>0.38807699872944657</v>
      </c>
      <c r="M489" s="14" t="str">
        <f t="shared" si="132"/>
        <v>BAJO</v>
      </c>
      <c r="N489" s="15">
        <f t="shared" si="133"/>
        <v>5.2919590735833619E-2</v>
      </c>
      <c r="O489" s="14" t="str">
        <f t="shared" si="134"/>
        <v>MUY BAJO</v>
      </c>
      <c r="P489" s="16">
        <f t="shared" si="135"/>
        <v>73</v>
      </c>
      <c r="Q489" s="16">
        <v>188.107</v>
      </c>
      <c r="R489" s="16">
        <f t="shared" si="130"/>
        <v>115.107</v>
      </c>
      <c r="S489" s="262">
        <f>+'[2]POAI 04 2025 AC'!AN461</f>
        <v>89</v>
      </c>
      <c r="T489" s="262">
        <v>24</v>
      </c>
      <c r="U489" s="262">
        <v>49</v>
      </c>
      <c r="V489" s="264">
        <f t="shared" si="127"/>
        <v>0.8202247191011236</v>
      </c>
      <c r="W489" s="262">
        <v>73</v>
      </c>
      <c r="X489" s="253">
        <f t="shared" si="128"/>
        <v>0.8202247191011236</v>
      </c>
      <c r="Y489" s="16">
        <f t="shared" si="136"/>
        <v>16</v>
      </c>
    </row>
    <row r="490" spans="1:25" customFormat="1" ht="38.25" hidden="1">
      <c r="A490" s="31"/>
      <c r="B490" s="8" t="s">
        <v>314</v>
      </c>
      <c r="C490" s="47" t="s">
        <v>61</v>
      </c>
      <c r="D490" s="9" t="s">
        <v>315</v>
      </c>
      <c r="E490" s="27">
        <v>20</v>
      </c>
      <c r="F490" s="29">
        <f t="shared" si="129"/>
        <v>30</v>
      </c>
      <c r="G490" s="29">
        <v>10</v>
      </c>
      <c r="H490" s="12" t="s">
        <v>22</v>
      </c>
      <c r="I490" s="29">
        <f>+'[1]PIND 2025'!O463</f>
        <v>1</v>
      </c>
      <c r="J490" s="11">
        <f t="shared" si="131"/>
        <v>0.1</v>
      </c>
      <c r="K490" s="14" t="str">
        <f t="shared" si="125"/>
        <v>MUY BAJO</v>
      </c>
      <c r="L490" s="15">
        <f t="shared" si="126"/>
        <v>0</v>
      </c>
      <c r="M490" s="14" t="str">
        <f t="shared" si="132"/>
        <v>MUY BAJO</v>
      </c>
      <c r="N490" s="15">
        <f t="shared" si="133"/>
        <v>0</v>
      </c>
      <c r="O490" s="14" t="str">
        <f t="shared" si="134"/>
        <v>MUY BAJO</v>
      </c>
      <c r="P490" s="16">
        <f t="shared" si="135"/>
        <v>0</v>
      </c>
      <c r="Q490" s="16">
        <v>5</v>
      </c>
      <c r="R490" s="16">
        <f t="shared" si="130"/>
        <v>5</v>
      </c>
      <c r="S490" s="262">
        <f>+'[2]POAI 04 2025 AC'!AN462</f>
        <v>0</v>
      </c>
      <c r="T490" s="262"/>
      <c r="U490" s="262"/>
      <c r="V490" s="264" t="e">
        <f t="shared" si="127"/>
        <v>#DIV/0!</v>
      </c>
      <c r="W490" s="262">
        <v>0</v>
      </c>
      <c r="X490" s="253" t="e">
        <f t="shared" si="128"/>
        <v>#DIV/0!</v>
      </c>
      <c r="Y490" s="16">
        <f t="shared" si="136"/>
        <v>0</v>
      </c>
    </row>
    <row r="491" spans="1:25" customFormat="1" ht="38.25" hidden="1">
      <c r="A491" s="31"/>
      <c r="B491" s="8" t="s">
        <v>314</v>
      </c>
      <c r="C491" s="47" t="s">
        <v>62</v>
      </c>
      <c r="D491" s="9" t="s">
        <v>315</v>
      </c>
      <c r="E491" s="107">
        <v>20</v>
      </c>
      <c r="F491" s="29">
        <f t="shared" si="129"/>
        <v>30</v>
      </c>
      <c r="G491" s="29">
        <v>10</v>
      </c>
      <c r="H491" s="12" t="s">
        <v>22</v>
      </c>
      <c r="I491" s="29">
        <f>+'[1]PIND 2025'!O464</f>
        <v>2</v>
      </c>
      <c r="J491" s="11">
        <f t="shared" si="131"/>
        <v>0.2</v>
      </c>
      <c r="K491" s="14" t="str">
        <f t="shared" si="125"/>
        <v>MUY BAJO</v>
      </c>
      <c r="L491" s="15">
        <f t="shared" si="126"/>
        <v>0</v>
      </c>
      <c r="M491" s="14" t="str">
        <f t="shared" si="132"/>
        <v>MUY BAJO</v>
      </c>
      <c r="N491" s="15">
        <f t="shared" si="133"/>
        <v>0</v>
      </c>
      <c r="O491" s="14" t="str">
        <f t="shared" si="134"/>
        <v>MUY BAJO</v>
      </c>
      <c r="P491" s="16">
        <f t="shared" si="135"/>
        <v>0</v>
      </c>
      <c r="Q491" s="16">
        <v>5</v>
      </c>
      <c r="R491" s="16">
        <f t="shared" si="130"/>
        <v>5</v>
      </c>
      <c r="S491" s="262">
        <f>+'[2]POAI 04 2025 AC'!AN463</f>
        <v>0</v>
      </c>
      <c r="T491" s="262"/>
      <c r="U491" s="262"/>
      <c r="V491" s="264" t="e">
        <f t="shared" si="127"/>
        <v>#DIV/0!</v>
      </c>
      <c r="W491" s="262">
        <v>0</v>
      </c>
      <c r="X491" s="253" t="e">
        <f t="shared" si="128"/>
        <v>#DIV/0!</v>
      </c>
      <c r="Y491" s="16">
        <f t="shared" si="136"/>
        <v>0</v>
      </c>
    </row>
    <row r="492" spans="1:25" customFormat="1" ht="38.25" hidden="1">
      <c r="A492" s="31"/>
      <c r="B492" s="8" t="s">
        <v>314</v>
      </c>
      <c r="C492" s="47" t="s">
        <v>63</v>
      </c>
      <c r="D492" s="9" t="s">
        <v>315</v>
      </c>
      <c r="E492" s="107">
        <v>30</v>
      </c>
      <c r="F492" s="29">
        <f t="shared" si="129"/>
        <v>40</v>
      </c>
      <c r="G492" s="29">
        <v>10</v>
      </c>
      <c r="H492" s="12" t="s">
        <v>22</v>
      </c>
      <c r="I492" s="29">
        <f>+'[1]PIND 2025'!O465</f>
        <v>0</v>
      </c>
      <c r="J492" s="11">
        <f t="shared" si="131"/>
        <v>0</v>
      </c>
      <c r="K492" s="14" t="str">
        <f t="shared" si="125"/>
        <v>MUY BAJO</v>
      </c>
      <c r="L492" s="15">
        <f t="shared" si="126"/>
        <v>0</v>
      </c>
      <c r="M492" s="14" t="str">
        <f t="shared" si="132"/>
        <v>MUY BAJO</v>
      </c>
      <c r="N492" s="15">
        <f t="shared" si="133"/>
        <v>0</v>
      </c>
      <c r="O492" s="14" t="str">
        <f t="shared" si="134"/>
        <v>MUY BAJO</v>
      </c>
      <c r="P492" s="16">
        <f t="shared" si="135"/>
        <v>0</v>
      </c>
      <c r="Q492" s="16">
        <v>7</v>
      </c>
      <c r="R492" s="16">
        <f t="shared" si="130"/>
        <v>7</v>
      </c>
      <c r="S492" s="262">
        <f>+'[2]POAI 04 2025 AC'!AN464</f>
        <v>0</v>
      </c>
      <c r="T492" s="262"/>
      <c r="U492" s="262"/>
      <c r="V492" s="264" t="e">
        <f t="shared" si="127"/>
        <v>#DIV/0!</v>
      </c>
      <c r="W492" s="262">
        <v>0</v>
      </c>
      <c r="X492" s="253" t="e">
        <f t="shared" si="128"/>
        <v>#DIV/0!</v>
      </c>
      <c r="Y492" s="16">
        <f t="shared" si="136"/>
        <v>0</v>
      </c>
    </row>
    <row r="493" spans="1:25" customFormat="1" ht="51" hidden="1">
      <c r="A493" s="31"/>
      <c r="B493" s="8" t="s">
        <v>314</v>
      </c>
      <c r="C493" s="47" t="s">
        <v>59</v>
      </c>
      <c r="D493" s="9" t="s">
        <v>316</v>
      </c>
      <c r="E493" s="107">
        <v>18590</v>
      </c>
      <c r="F493" s="29">
        <f t="shared" si="129"/>
        <v>25363</v>
      </c>
      <c r="G493" s="29">
        <v>6773</v>
      </c>
      <c r="H493" s="12" t="s">
        <v>22</v>
      </c>
      <c r="I493" s="29">
        <v>4952</v>
      </c>
      <c r="J493" s="11">
        <f t="shared" si="131"/>
        <v>0.73113834342241257</v>
      </c>
      <c r="K493" s="14" t="str">
        <f t="shared" si="125"/>
        <v>ALTO</v>
      </c>
      <c r="L493" s="15">
        <f t="shared" si="126"/>
        <v>0.55454680756064889</v>
      </c>
      <c r="M493" s="14" t="str">
        <f t="shared" si="132"/>
        <v>MEDIO</v>
      </c>
      <c r="N493" s="15">
        <f t="shared" si="133"/>
        <v>0.40545043423008026</v>
      </c>
      <c r="O493" s="14" t="str">
        <f t="shared" si="134"/>
        <v>MEDIO</v>
      </c>
      <c r="P493" s="16">
        <f t="shared" si="135"/>
        <v>1863</v>
      </c>
      <c r="Q493" s="16">
        <v>3359.5</v>
      </c>
      <c r="R493" s="16">
        <f t="shared" si="130"/>
        <v>1496.5</v>
      </c>
      <c r="S493" s="262">
        <f>+'[2]POAI 04 2025 AC'!AN465</f>
        <v>2053</v>
      </c>
      <c r="T493" s="262">
        <v>534</v>
      </c>
      <c r="U493" s="262">
        <v>1329</v>
      </c>
      <c r="V493" s="264">
        <f t="shared" si="127"/>
        <v>0.90745250852411108</v>
      </c>
      <c r="W493" s="262">
        <v>1863</v>
      </c>
      <c r="X493" s="253">
        <f t="shared" si="128"/>
        <v>0.90745250852411108</v>
      </c>
      <c r="Y493" s="16">
        <f t="shared" si="136"/>
        <v>190</v>
      </c>
    </row>
    <row r="494" spans="1:25" customFormat="1" ht="51" hidden="1">
      <c r="A494" s="31"/>
      <c r="B494" s="8" t="s">
        <v>314</v>
      </c>
      <c r="C494" s="47" t="s">
        <v>61</v>
      </c>
      <c r="D494" s="9" t="s">
        <v>317</v>
      </c>
      <c r="E494" s="107">
        <v>2856</v>
      </c>
      <c r="F494" s="29">
        <f t="shared" si="129"/>
        <v>3665</v>
      </c>
      <c r="G494" s="29">
        <v>809</v>
      </c>
      <c r="H494" s="12" t="s">
        <v>22</v>
      </c>
      <c r="I494" s="29">
        <v>805</v>
      </c>
      <c r="J494" s="11">
        <f t="shared" si="131"/>
        <v>0.99505562422744132</v>
      </c>
      <c r="K494" s="14" t="str">
        <f t="shared" si="125"/>
        <v>MUY ALTO</v>
      </c>
      <c r="L494" s="15">
        <f t="shared" si="126"/>
        <v>0.43504531722054379</v>
      </c>
      <c r="M494" s="14" t="str">
        <f t="shared" si="132"/>
        <v>MEDIO</v>
      </c>
      <c r="N494" s="15">
        <f t="shared" si="133"/>
        <v>0.43289428969411342</v>
      </c>
      <c r="O494" s="14" t="str">
        <f t="shared" si="134"/>
        <v>MEDIO</v>
      </c>
      <c r="P494" s="16">
        <f t="shared" si="135"/>
        <v>288</v>
      </c>
      <c r="Q494" s="16">
        <v>662</v>
      </c>
      <c r="R494" s="16">
        <f t="shared" si="130"/>
        <v>374</v>
      </c>
      <c r="S494" s="262">
        <f>+'[2]POAI 04 2025 AC'!AN466</f>
        <v>395</v>
      </c>
      <c r="T494" s="262">
        <v>96</v>
      </c>
      <c r="U494" s="262">
        <v>192</v>
      </c>
      <c r="V494" s="264">
        <f t="shared" si="127"/>
        <v>0.72911392405063291</v>
      </c>
      <c r="W494" s="262">
        <v>288</v>
      </c>
      <c r="X494" s="253">
        <f t="shared" si="128"/>
        <v>0.72911392405063291</v>
      </c>
      <c r="Y494" s="16">
        <f>+S494-P494</f>
        <v>107</v>
      </c>
    </row>
    <row r="495" spans="1:25" customFormat="1" ht="51" hidden="1">
      <c r="A495" s="31"/>
      <c r="B495" s="8" t="s">
        <v>314</v>
      </c>
      <c r="C495" s="47" t="s">
        <v>62</v>
      </c>
      <c r="D495" s="9" t="s">
        <v>317</v>
      </c>
      <c r="E495" s="27">
        <v>2559</v>
      </c>
      <c r="F495" s="29">
        <f t="shared" si="129"/>
        <v>3742</v>
      </c>
      <c r="G495" s="29">
        <v>1183</v>
      </c>
      <c r="H495" s="12" t="s">
        <v>22</v>
      </c>
      <c r="I495" s="29">
        <v>639</v>
      </c>
      <c r="J495" s="11">
        <f t="shared" si="131"/>
        <v>0.54015215553677087</v>
      </c>
      <c r="K495" s="14" t="str">
        <f t="shared" si="125"/>
        <v>MEDIO</v>
      </c>
      <c r="L495" s="15">
        <f t="shared" si="126"/>
        <v>0.64876957494407161</v>
      </c>
      <c r="M495" s="14" t="str">
        <f t="shared" si="132"/>
        <v>ALTO</v>
      </c>
      <c r="N495" s="15">
        <f t="shared" si="133"/>
        <v>0.3504342843527149</v>
      </c>
      <c r="O495" s="14" t="str">
        <f t="shared" si="134"/>
        <v>BAJO</v>
      </c>
      <c r="P495" s="16">
        <f t="shared" si="135"/>
        <v>290</v>
      </c>
      <c r="Q495" s="16">
        <v>447</v>
      </c>
      <c r="R495" s="16">
        <f t="shared" si="130"/>
        <v>157</v>
      </c>
      <c r="S495" s="262">
        <f>+'[2]POAI 04 2025 AC'!AN467</f>
        <v>395</v>
      </c>
      <c r="T495" s="262">
        <v>96</v>
      </c>
      <c r="U495" s="262">
        <v>194</v>
      </c>
      <c r="V495" s="264">
        <f t="shared" si="127"/>
        <v>0.73417721518987344</v>
      </c>
      <c r="W495" s="262">
        <v>290</v>
      </c>
      <c r="X495" s="253">
        <f t="shared" si="128"/>
        <v>0.73417721518987344</v>
      </c>
      <c r="Y495" s="16">
        <f t="shared" si="136"/>
        <v>105</v>
      </c>
    </row>
    <row r="496" spans="1:25" customFormat="1" ht="51" hidden="1">
      <c r="A496" s="31"/>
      <c r="B496" s="8" t="s">
        <v>314</v>
      </c>
      <c r="C496" s="47" t="s">
        <v>63</v>
      </c>
      <c r="D496" s="9" t="s">
        <v>317</v>
      </c>
      <c r="E496" s="27">
        <v>4718</v>
      </c>
      <c r="F496" s="29">
        <f t="shared" si="129"/>
        <v>6633</v>
      </c>
      <c r="G496" s="29">
        <v>1915</v>
      </c>
      <c r="H496" s="12" t="s">
        <v>22</v>
      </c>
      <c r="I496" s="29">
        <v>997</v>
      </c>
      <c r="J496" s="11">
        <f t="shared" si="131"/>
        <v>0.52062663185378588</v>
      </c>
      <c r="K496" s="14" t="str">
        <f t="shared" si="125"/>
        <v>MEDIO</v>
      </c>
      <c r="L496" s="15">
        <f t="shared" si="126"/>
        <v>0.58165548098434006</v>
      </c>
      <c r="M496" s="14" t="str">
        <f t="shared" si="132"/>
        <v>MEDIO</v>
      </c>
      <c r="N496" s="15">
        <f t="shared" si="133"/>
        <v>0.30282533396417077</v>
      </c>
      <c r="O496" s="14" t="str">
        <f t="shared" si="134"/>
        <v>BAJO</v>
      </c>
      <c r="P496" s="16">
        <f t="shared" si="135"/>
        <v>260</v>
      </c>
      <c r="Q496" s="16">
        <v>447</v>
      </c>
      <c r="R496" s="16">
        <f t="shared" si="130"/>
        <v>187</v>
      </c>
      <c r="S496" s="262">
        <f>+'[2]POAI 04 2025 AC'!AN468</f>
        <v>530</v>
      </c>
      <c r="T496" s="262"/>
      <c r="U496" s="262">
        <v>260</v>
      </c>
      <c r="V496" s="264">
        <f t="shared" si="127"/>
        <v>0.49056603773584906</v>
      </c>
      <c r="W496" s="262">
        <v>260</v>
      </c>
      <c r="X496" s="253">
        <f t="shared" si="128"/>
        <v>0.49056603773584906</v>
      </c>
      <c r="Y496" s="16">
        <f t="shared" si="136"/>
        <v>270</v>
      </c>
    </row>
    <row r="497" spans="1:25" customFormat="1" ht="51" hidden="1">
      <c r="A497" s="31"/>
      <c r="B497" s="8" t="s">
        <v>314</v>
      </c>
      <c r="C497" s="47" t="s">
        <v>59</v>
      </c>
      <c r="D497" s="9" t="s">
        <v>318</v>
      </c>
      <c r="E497" s="27">
        <v>1363</v>
      </c>
      <c r="F497" s="29">
        <f t="shared" si="129"/>
        <v>2726</v>
      </c>
      <c r="G497" s="29">
        <v>1363</v>
      </c>
      <c r="H497" s="12" t="s">
        <v>72</v>
      </c>
      <c r="I497" s="29">
        <f>+'[1]PIND 2025'!O470</f>
        <v>0</v>
      </c>
      <c r="J497" s="11">
        <f t="shared" si="131"/>
        <v>0</v>
      </c>
      <c r="K497" s="14" t="str">
        <f t="shared" si="125"/>
        <v>MUY BAJO</v>
      </c>
      <c r="L497" s="15">
        <f t="shared" si="126"/>
        <v>0</v>
      </c>
      <c r="M497" s="14" t="str">
        <f t="shared" si="132"/>
        <v>MUY BAJO</v>
      </c>
      <c r="N497" s="15">
        <f t="shared" si="133"/>
        <v>0</v>
      </c>
      <c r="O497" s="14" t="str">
        <f t="shared" si="134"/>
        <v>MUY BAJO</v>
      </c>
      <c r="P497" s="16">
        <f t="shared" si="135"/>
        <v>0</v>
      </c>
      <c r="Q497" s="16">
        <v>15</v>
      </c>
      <c r="R497" s="16">
        <f t="shared" si="130"/>
        <v>15</v>
      </c>
      <c r="S497" s="262">
        <f>+'[2]POAI 04 2025 AC'!AN469</f>
        <v>0</v>
      </c>
      <c r="T497" s="262"/>
      <c r="U497" s="262"/>
      <c r="V497" s="264" t="e">
        <f t="shared" si="127"/>
        <v>#DIV/0!</v>
      </c>
      <c r="W497" s="262">
        <v>0</v>
      </c>
      <c r="X497" s="253" t="e">
        <f t="shared" si="128"/>
        <v>#DIV/0!</v>
      </c>
      <c r="Y497" s="16">
        <f t="shared" si="136"/>
        <v>0</v>
      </c>
    </row>
    <row r="498" spans="1:25" customFormat="1" ht="51" hidden="1">
      <c r="A498" s="31"/>
      <c r="B498" s="8" t="s">
        <v>314</v>
      </c>
      <c r="C498" s="47" t="s">
        <v>61</v>
      </c>
      <c r="D498" s="9" t="s">
        <v>318</v>
      </c>
      <c r="E498" s="27">
        <v>228</v>
      </c>
      <c r="F498" s="29">
        <f t="shared" si="129"/>
        <v>456</v>
      </c>
      <c r="G498" s="29">
        <v>228</v>
      </c>
      <c r="H498" s="12" t="s">
        <v>72</v>
      </c>
      <c r="I498" s="29">
        <f>+'[1]PIND 2025'!O471</f>
        <v>0</v>
      </c>
      <c r="J498" s="11">
        <f t="shared" si="131"/>
        <v>0</v>
      </c>
      <c r="K498" s="14" t="str">
        <f t="shared" si="125"/>
        <v>MUY BAJO</v>
      </c>
      <c r="L498" s="15">
        <f t="shared" si="126"/>
        <v>0</v>
      </c>
      <c r="M498" s="14" t="str">
        <f t="shared" si="132"/>
        <v>MUY BAJO</v>
      </c>
      <c r="N498" s="15">
        <f t="shared" si="133"/>
        <v>0</v>
      </c>
      <c r="O498" s="14" t="str">
        <f t="shared" si="134"/>
        <v>MUY BAJO</v>
      </c>
      <c r="P498" s="16">
        <f t="shared" si="135"/>
        <v>0</v>
      </c>
      <c r="Q498" s="16">
        <v>16.2</v>
      </c>
      <c r="R498" s="16">
        <f t="shared" si="130"/>
        <v>16.2</v>
      </c>
      <c r="S498" s="262">
        <f>+'[2]POAI 04 2025 AC'!AN470</f>
        <v>0</v>
      </c>
      <c r="T498" s="262"/>
      <c r="U498" s="262"/>
      <c r="V498" s="264" t="e">
        <f t="shared" si="127"/>
        <v>#DIV/0!</v>
      </c>
      <c r="W498" s="262">
        <v>0</v>
      </c>
      <c r="X498" s="253" t="e">
        <f t="shared" si="128"/>
        <v>#DIV/0!</v>
      </c>
      <c r="Y498" s="16">
        <f t="shared" si="136"/>
        <v>0</v>
      </c>
    </row>
    <row r="499" spans="1:25" customFormat="1" ht="51" hidden="1">
      <c r="A499" s="31"/>
      <c r="B499" s="8" t="s">
        <v>314</v>
      </c>
      <c r="C499" s="47" t="s">
        <v>62</v>
      </c>
      <c r="D499" s="9" t="s">
        <v>318</v>
      </c>
      <c r="E499" s="107">
        <v>233</v>
      </c>
      <c r="F499" s="29">
        <f t="shared" si="129"/>
        <v>466</v>
      </c>
      <c r="G499" s="29">
        <v>233</v>
      </c>
      <c r="H499" s="12" t="s">
        <v>72</v>
      </c>
      <c r="I499" s="29">
        <f>+'[1]PIND 2025'!O472</f>
        <v>0</v>
      </c>
      <c r="J499" s="11">
        <f t="shared" si="131"/>
        <v>0</v>
      </c>
      <c r="K499" s="14" t="str">
        <f t="shared" si="125"/>
        <v>MUY BAJO</v>
      </c>
      <c r="L499" s="15">
        <f t="shared" si="126"/>
        <v>0</v>
      </c>
      <c r="M499" s="14" t="str">
        <f t="shared" si="132"/>
        <v>MUY BAJO</v>
      </c>
      <c r="N499" s="15">
        <f t="shared" si="133"/>
        <v>0</v>
      </c>
      <c r="O499" s="14" t="str">
        <f t="shared" si="134"/>
        <v>MUY BAJO</v>
      </c>
      <c r="P499" s="16">
        <f t="shared" si="135"/>
        <v>0</v>
      </c>
      <c r="Q499" s="16">
        <v>15</v>
      </c>
      <c r="R499" s="16">
        <f t="shared" si="130"/>
        <v>15</v>
      </c>
      <c r="S499" s="262">
        <f>+'[2]POAI 04 2025 AC'!AN471</f>
        <v>0</v>
      </c>
      <c r="T499" s="262"/>
      <c r="U499" s="262"/>
      <c r="V499" s="264" t="e">
        <f t="shared" si="127"/>
        <v>#DIV/0!</v>
      </c>
      <c r="W499" s="262">
        <v>0</v>
      </c>
      <c r="X499" s="253" t="e">
        <f t="shared" si="128"/>
        <v>#DIV/0!</v>
      </c>
      <c r="Y499" s="16">
        <f t="shared" si="136"/>
        <v>0</v>
      </c>
    </row>
    <row r="500" spans="1:25" customFormat="1" ht="51" hidden="1">
      <c r="A500" s="31"/>
      <c r="B500" s="8" t="s">
        <v>314</v>
      </c>
      <c r="C500" s="47" t="s">
        <v>63</v>
      </c>
      <c r="D500" s="9" t="s">
        <v>319</v>
      </c>
      <c r="E500" s="107">
        <v>498</v>
      </c>
      <c r="F500" s="29">
        <f t="shared" si="129"/>
        <v>996</v>
      </c>
      <c r="G500" s="29">
        <v>498</v>
      </c>
      <c r="H500" s="12" t="s">
        <v>72</v>
      </c>
      <c r="I500" s="29">
        <f>+'[1]PIND 2025'!O473</f>
        <v>0</v>
      </c>
      <c r="J500" s="11">
        <f t="shared" si="131"/>
        <v>0</v>
      </c>
      <c r="K500" s="14" t="str">
        <f t="shared" si="125"/>
        <v>MUY BAJO</v>
      </c>
      <c r="L500" s="15"/>
      <c r="M500" s="14" t="s">
        <v>23</v>
      </c>
      <c r="N500" s="15"/>
      <c r="O500" s="14" t="s">
        <v>23</v>
      </c>
      <c r="P500" s="16">
        <f t="shared" si="135"/>
        <v>0</v>
      </c>
      <c r="Q500" s="16">
        <v>0.45</v>
      </c>
      <c r="R500" s="16">
        <f t="shared" si="130"/>
        <v>0.45</v>
      </c>
      <c r="S500" s="262">
        <f>+'[2]POAI 04 2025 AC'!AN472</f>
        <v>0</v>
      </c>
      <c r="T500" s="262"/>
      <c r="U500" s="262"/>
      <c r="V500" s="264" t="e">
        <f t="shared" si="127"/>
        <v>#DIV/0!</v>
      </c>
      <c r="W500" s="262">
        <v>0</v>
      </c>
      <c r="X500" s="253" t="e">
        <f t="shared" si="128"/>
        <v>#DIV/0!</v>
      </c>
      <c r="Y500" s="16">
        <f t="shared" si="136"/>
        <v>0</v>
      </c>
    </row>
    <row r="501" spans="1:25" customFormat="1" ht="51" hidden="1">
      <c r="A501" s="31"/>
      <c r="B501" s="8" t="s">
        <v>314</v>
      </c>
      <c r="C501" s="47" t="s">
        <v>59</v>
      </c>
      <c r="D501" s="9" t="s">
        <v>320</v>
      </c>
      <c r="E501" s="107">
        <v>470</v>
      </c>
      <c r="F501" s="29">
        <f t="shared" si="129"/>
        <v>940</v>
      </c>
      <c r="G501" s="29">
        <v>470</v>
      </c>
      <c r="H501" s="12" t="s">
        <v>72</v>
      </c>
      <c r="I501" s="29">
        <f>+'[1]PIND 2025'!O474</f>
        <v>252</v>
      </c>
      <c r="J501" s="11">
        <f t="shared" si="131"/>
        <v>0.53617021276595744</v>
      </c>
      <c r="K501" s="14" t="str">
        <f t="shared" si="125"/>
        <v>MEDIO</v>
      </c>
      <c r="L501" s="15">
        <f t="shared" ref="L501:L516" si="137">+P501/Q501</f>
        <v>3.4782608695652174E-2</v>
      </c>
      <c r="M501" s="14" t="str">
        <f t="shared" si="132"/>
        <v>MUY BAJO</v>
      </c>
      <c r="N501" s="15">
        <f t="shared" si="133"/>
        <v>1.8649398704902866E-2</v>
      </c>
      <c r="O501" s="14" t="str">
        <f t="shared" si="134"/>
        <v>MUY BAJO</v>
      </c>
      <c r="P501" s="16">
        <f t="shared" si="135"/>
        <v>12</v>
      </c>
      <c r="Q501" s="16">
        <v>345</v>
      </c>
      <c r="R501" s="16">
        <f t="shared" si="130"/>
        <v>333</v>
      </c>
      <c r="S501" s="262">
        <f>+'[2]POAI 04 2025 AC'!AN473</f>
        <v>14</v>
      </c>
      <c r="T501" s="262">
        <v>3</v>
      </c>
      <c r="U501" s="262">
        <v>9</v>
      </c>
      <c r="V501" s="264">
        <f t="shared" si="127"/>
        <v>0.8571428571428571</v>
      </c>
      <c r="W501" s="262">
        <v>12</v>
      </c>
      <c r="X501" s="253">
        <f t="shared" si="128"/>
        <v>0.8571428571428571</v>
      </c>
      <c r="Y501" s="16">
        <f t="shared" si="136"/>
        <v>2</v>
      </c>
    </row>
    <row r="502" spans="1:25" customFormat="1" ht="51" hidden="1">
      <c r="A502" s="31"/>
      <c r="B502" s="8" t="s">
        <v>314</v>
      </c>
      <c r="C502" s="47" t="s">
        <v>61</v>
      </c>
      <c r="D502" s="9" t="s">
        <v>320</v>
      </c>
      <c r="E502" s="107">
        <v>90</v>
      </c>
      <c r="F502" s="29">
        <f t="shared" si="129"/>
        <v>180</v>
      </c>
      <c r="G502" s="29">
        <v>90</v>
      </c>
      <c r="H502" s="12" t="s">
        <v>72</v>
      </c>
      <c r="I502" s="29">
        <f>+'[1]PIND 2025'!O475</f>
        <v>40</v>
      </c>
      <c r="J502" s="11">
        <f t="shared" si="131"/>
        <v>0.44444444444444442</v>
      </c>
      <c r="K502" s="14" t="str">
        <f t="shared" si="125"/>
        <v>MEDIO</v>
      </c>
      <c r="L502" s="15">
        <f t="shared" si="137"/>
        <v>0</v>
      </c>
      <c r="M502" s="14" t="str">
        <f t="shared" si="132"/>
        <v>MUY BAJO</v>
      </c>
      <c r="N502" s="15">
        <f t="shared" si="133"/>
        <v>0</v>
      </c>
      <c r="O502" s="14" t="str">
        <f t="shared" si="134"/>
        <v>MUY BAJO</v>
      </c>
      <c r="P502" s="16">
        <f t="shared" si="135"/>
        <v>0</v>
      </c>
      <c r="Q502" s="16">
        <v>15</v>
      </c>
      <c r="R502" s="16">
        <f t="shared" si="130"/>
        <v>15</v>
      </c>
      <c r="S502" s="262">
        <f>+'[2]POAI 04 2025 AC'!AN474</f>
        <v>0</v>
      </c>
      <c r="T502" s="262"/>
      <c r="U502" s="262"/>
      <c r="V502" s="264" t="e">
        <f t="shared" si="127"/>
        <v>#DIV/0!</v>
      </c>
      <c r="W502" s="262">
        <v>0</v>
      </c>
      <c r="X502" s="253" t="e">
        <f t="shared" si="128"/>
        <v>#DIV/0!</v>
      </c>
      <c r="Y502" s="16">
        <f t="shared" si="136"/>
        <v>0</v>
      </c>
    </row>
    <row r="503" spans="1:25" customFormat="1" ht="51" hidden="1">
      <c r="A503" s="31"/>
      <c r="B503" s="8" t="s">
        <v>314</v>
      </c>
      <c r="C503" s="47" t="s">
        <v>62</v>
      </c>
      <c r="D503" s="9" t="s">
        <v>320</v>
      </c>
      <c r="E503" s="107">
        <v>90</v>
      </c>
      <c r="F503" s="29">
        <f t="shared" si="129"/>
        <v>180</v>
      </c>
      <c r="G503" s="29">
        <v>90</v>
      </c>
      <c r="H503" s="12" t="s">
        <v>72</v>
      </c>
      <c r="I503" s="29">
        <f>+'[1]PIND 2025'!O476</f>
        <v>40</v>
      </c>
      <c r="J503" s="11">
        <f t="shared" si="131"/>
        <v>0.44444444444444442</v>
      </c>
      <c r="K503" s="14" t="str">
        <f t="shared" si="125"/>
        <v>MEDIO</v>
      </c>
      <c r="L503" s="15">
        <f t="shared" si="137"/>
        <v>0</v>
      </c>
      <c r="M503" s="14" t="str">
        <f t="shared" si="132"/>
        <v>MUY BAJO</v>
      </c>
      <c r="N503" s="15">
        <f t="shared" si="133"/>
        <v>0</v>
      </c>
      <c r="O503" s="14" t="str">
        <f t="shared" si="134"/>
        <v>MUY BAJO</v>
      </c>
      <c r="P503" s="16">
        <f t="shared" si="135"/>
        <v>0</v>
      </c>
      <c r="Q503" s="16">
        <v>15</v>
      </c>
      <c r="R503" s="16">
        <f t="shared" si="130"/>
        <v>15</v>
      </c>
      <c r="S503" s="262">
        <f>+'[2]POAI 04 2025 AC'!AN475</f>
        <v>0</v>
      </c>
      <c r="T503" s="262"/>
      <c r="U503" s="262"/>
      <c r="V503" s="264" t="e">
        <f t="shared" si="127"/>
        <v>#DIV/0!</v>
      </c>
      <c r="W503" s="262">
        <v>0</v>
      </c>
      <c r="X503" s="253" t="e">
        <f t="shared" si="128"/>
        <v>#DIV/0!</v>
      </c>
      <c r="Y503" s="16">
        <f t="shared" si="136"/>
        <v>0</v>
      </c>
    </row>
    <row r="504" spans="1:25" customFormat="1" ht="51" hidden="1">
      <c r="A504" s="31"/>
      <c r="B504" s="8" t="s">
        <v>314</v>
      </c>
      <c r="C504" s="47" t="s">
        <v>63</v>
      </c>
      <c r="D504" s="9" t="s">
        <v>320</v>
      </c>
      <c r="E504" s="107">
        <v>120</v>
      </c>
      <c r="F504" s="29">
        <f t="shared" si="129"/>
        <v>240</v>
      </c>
      <c r="G504" s="29">
        <v>120</v>
      </c>
      <c r="H504" s="12" t="s">
        <v>72</v>
      </c>
      <c r="I504" s="29">
        <f>+'[1]PIND 2025'!O477</f>
        <v>56</v>
      </c>
      <c r="J504" s="11">
        <f t="shared" si="131"/>
        <v>0.46666666666666667</v>
      </c>
      <c r="K504" s="14" t="str">
        <f t="shared" si="125"/>
        <v>MEDIO</v>
      </c>
      <c r="L504" s="15">
        <f t="shared" si="137"/>
        <v>0</v>
      </c>
      <c r="M504" s="14" t="str">
        <f t="shared" si="132"/>
        <v>MUY BAJO</v>
      </c>
      <c r="N504" s="15">
        <f t="shared" si="133"/>
        <v>0</v>
      </c>
      <c r="O504" s="14" t="str">
        <f t="shared" si="134"/>
        <v>MUY BAJO</v>
      </c>
      <c r="P504" s="16">
        <f t="shared" si="135"/>
        <v>0</v>
      </c>
      <c r="Q504" s="16">
        <v>45</v>
      </c>
      <c r="R504" s="16">
        <f t="shared" si="130"/>
        <v>45</v>
      </c>
      <c r="S504" s="262">
        <f>+'[2]POAI 04 2025 AC'!AN476</f>
        <v>0</v>
      </c>
      <c r="T504" s="262"/>
      <c r="U504" s="262"/>
      <c r="V504" s="264" t="e">
        <f t="shared" si="127"/>
        <v>#DIV/0!</v>
      </c>
      <c r="W504" s="262">
        <v>0</v>
      </c>
      <c r="X504" s="253" t="e">
        <f t="shared" si="128"/>
        <v>#DIV/0!</v>
      </c>
      <c r="Y504" s="16">
        <f t="shared" si="136"/>
        <v>0</v>
      </c>
    </row>
    <row r="505" spans="1:25" customFormat="1" ht="76.5" hidden="1">
      <c r="A505" s="31"/>
      <c r="B505" s="8" t="s">
        <v>314</v>
      </c>
      <c r="C505" s="47" t="s">
        <v>59</v>
      </c>
      <c r="D505" s="9" t="s">
        <v>321</v>
      </c>
      <c r="E505" s="107">
        <v>29568</v>
      </c>
      <c r="F505" s="29">
        <f t="shared" si="129"/>
        <v>31268</v>
      </c>
      <c r="G505" s="29">
        <v>1700</v>
      </c>
      <c r="H505" s="12" t="s">
        <v>41</v>
      </c>
      <c r="I505" s="29">
        <f>+'[1]PIND 2025'!O478</f>
        <v>864</v>
      </c>
      <c r="J505" s="11">
        <f t="shared" si="131"/>
        <v>0.50823529411764701</v>
      </c>
      <c r="K505" s="14" t="str">
        <f t="shared" si="125"/>
        <v>MEDIO</v>
      </c>
      <c r="L505" s="15">
        <f t="shared" si="137"/>
        <v>0.68885850846236185</v>
      </c>
      <c r="M505" s="14" t="str">
        <f t="shared" si="132"/>
        <v>ALTO</v>
      </c>
      <c r="N505" s="15">
        <f t="shared" si="133"/>
        <v>0.35010220665381209</v>
      </c>
      <c r="O505" s="14" t="str">
        <f t="shared" si="134"/>
        <v>BAJO</v>
      </c>
      <c r="P505" s="16">
        <f t="shared" si="135"/>
        <v>65</v>
      </c>
      <c r="Q505" s="16">
        <v>94.358999999999995</v>
      </c>
      <c r="R505" s="16">
        <f t="shared" si="130"/>
        <v>29.358999999999995</v>
      </c>
      <c r="S505" s="262">
        <f>+'[2]POAI 04 2025 AC'!AN477</f>
        <v>93</v>
      </c>
      <c r="T505" s="262">
        <v>49</v>
      </c>
      <c r="U505" s="262">
        <v>16</v>
      </c>
      <c r="V505" s="264">
        <f t="shared" si="127"/>
        <v>0.69892473118279574</v>
      </c>
      <c r="W505" s="262">
        <v>65</v>
      </c>
      <c r="X505" s="253">
        <f t="shared" si="128"/>
        <v>0.69892473118279574</v>
      </c>
      <c r="Y505" s="16">
        <f t="shared" si="136"/>
        <v>28</v>
      </c>
    </row>
    <row r="506" spans="1:25" customFormat="1" ht="63.75" hidden="1">
      <c r="A506" s="31"/>
      <c r="B506" s="8" t="s">
        <v>314</v>
      </c>
      <c r="C506" s="47" t="s">
        <v>61</v>
      </c>
      <c r="D506" s="9" t="s">
        <v>322</v>
      </c>
      <c r="E506" s="107"/>
      <c r="F506" s="29">
        <f t="shared" si="129"/>
        <v>240</v>
      </c>
      <c r="G506" s="29">
        <v>240</v>
      </c>
      <c r="H506" s="12" t="s">
        <v>41</v>
      </c>
      <c r="I506" s="29">
        <f>+'[1]PIND 2025'!O479</f>
        <v>121</v>
      </c>
      <c r="J506" s="11">
        <f t="shared" si="131"/>
        <v>0.50416666666666665</v>
      </c>
      <c r="K506" s="14" t="str">
        <f t="shared" si="125"/>
        <v>MEDIO</v>
      </c>
      <c r="L506" s="15">
        <f t="shared" si="137"/>
        <v>0</v>
      </c>
      <c r="M506" s="14" t="str">
        <f t="shared" si="132"/>
        <v>MUY BAJO</v>
      </c>
      <c r="N506" s="15">
        <f t="shared" si="133"/>
        <v>0</v>
      </c>
      <c r="O506" s="14" t="str">
        <f t="shared" si="134"/>
        <v>MUY BAJO</v>
      </c>
      <c r="P506" s="16">
        <f t="shared" si="135"/>
        <v>0</v>
      </c>
      <c r="Q506" s="16">
        <v>3</v>
      </c>
      <c r="R506" s="16">
        <f t="shared" si="130"/>
        <v>3</v>
      </c>
      <c r="S506" s="262">
        <f>+'[2]POAI 04 2025 AC'!AN478</f>
        <v>0</v>
      </c>
      <c r="T506" s="262"/>
      <c r="U506" s="262"/>
      <c r="V506" s="264" t="e">
        <f t="shared" si="127"/>
        <v>#DIV/0!</v>
      </c>
      <c r="W506" s="262">
        <v>0</v>
      </c>
      <c r="X506" s="253" t="e">
        <f t="shared" si="128"/>
        <v>#DIV/0!</v>
      </c>
      <c r="Y506" s="16">
        <f t="shared" si="136"/>
        <v>0</v>
      </c>
    </row>
    <row r="507" spans="1:25" customFormat="1" ht="63.75" hidden="1">
      <c r="A507" s="31"/>
      <c r="B507" s="8" t="s">
        <v>314</v>
      </c>
      <c r="C507" s="47" t="s">
        <v>62</v>
      </c>
      <c r="D507" s="9" t="s">
        <v>322</v>
      </c>
      <c r="E507" s="107"/>
      <c r="F507" s="29">
        <f t="shared" si="129"/>
        <v>150</v>
      </c>
      <c r="G507" s="29">
        <v>150</v>
      </c>
      <c r="H507" s="12" t="s">
        <v>41</v>
      </c>
      <c r="I507" s="29">
        <f>+'[1]PIND 2025'!O480</f>
        <v>150</v>
      </c>
      <c r="J507" s="11">
        <f t="shared" si="131"/>
        <v>1</v>
      </c>
      <c r="K507" s="14" t="str">
        <f t="shared" si="125"/>
        <v>MUY ALTO</v>
      </c>
      <c r="L507" s="15">
        <f t="shared" si="137"/>
        <v>0</v>
      </c>
      <c r="M507" s="14" t="str">
        <f t="shared" si="132"/>
        <v>MUY BAJO</v>
      </c>
      <c r="N507" s="15">
        <f t="shared" si="133"/>
        <v>0</v>
      </c>
      <c r="O507" s="14" t="str">
        <f t="shared" si="134"/>
        <v>MUY BAJO</v>
      </c>
      <c r="P507" s="16">
        <f t="shared" si="135"/>
        <v>0</v>
      </c>
      <c r="Q507" s="16">
        <v>3</v>
      </c>
      <c r="R507" s="16">
        <f t="shared" si="130"/>
        <v>3</v>
      </c>
      <c r="S507" s="262">
        <f>+'[2]POAI 04 2025 AC'!AN479</f>
        <v>0</v>
      </c>
      <c r="T507" s="262"/>
      <c r="U507" s="262"/>
      <c r="V507" s="264" t="e">
        <f t="shared" si="127"/>
        <v>#DIV/0!</v>
      </c>
      <c r="W507" s="262">
        <v>0</v>
      </c>
      <c r="X507" s="253" t="e">
        <f t="shared" si="128"/>
        <v>#DIV/0!</v>
      </c>
      <c r="Y507" s="16">
        <f t="shared" si="136"/>
        <v>0</v>
      </c>
    </row>
    <row r="508" spans="1:25" customFormat="1" ht="63.75" hidden="1">
      <c r="A508" s="31"/>
      <c r="B508" s="8" t="s">
        <v>314</v>
      </c>
      <c r="C508" s="47" t="s">
        <v>63</v>
      </c>
      <c r="D508" s="9" t="s">
        <v>322</v>
      </c>
      <c r="E508" s="107"/>
      <c r="F508" s="29">
        <f t="shared" si="129"/>
        <v>500</v>
      </c>
      <c r="G508" s="29">
        <v>500</v>
      </c>
      <c r="H508" s="12" t="s">
        <v>41</v>
      </c>
      <c r="I508" s="29">
        <f>+'[1]PIND 2025'!O481</f>
        <v>181</v>
      </c>
      <c r="J508" s="11">
        <f t="shared" si="131"/>
        <v>0.36199999999999999</v>
      </c>
      <c r="K508" s="14" t="str">
        <f t="shared" si="125"/>
        <v>BAJO</v>
      </c>
      <c r="L508" s="15">
        <f t="shared" si="137"/>
        <v>0</v>
      </c>
      <c r="M508" s="14" t="str">
        <f t="shared" si="132"/>
        <v>MUY BAJO</v>
      </c>
      <c r="N508" s="15">
        <f t="shared" si="133"/>
        <v>0</v>
      </c>
      <c r="O508" s="14" t="str">
        <f t="shared" si="134"/>
        <v>MUY BAJO</v>
      </c>
      <c r="P508" s="16">
        <f t="shared" si="135"/>
        <v>0</v>
      </c>
      <c r="Q508" s="16">
        <v>5</v>
      </c>
      <c r="R508" s="16">
        <f t="shared" si="130"/>
        <v>5</v>
      </c>
      <c r="S508" s="262">
        <f>+'[2]POAI 04 2025 AC'!AN480</f>
        <v>0</v>
      </c>
      <c r="T508" s="262"/>
      <c r="U508" s="262"/>
      <c r="V508" s="264" t="e">
        <f t="shared" si="127"/>
        <v>#DIV/0!</v>
      </c>
      <c r="W508" s="262">
        <v>0</v>
      </c>
      <c r="X508" s="253" t="e">
        <f t="shared" si="128"/>
        <v>#DIV/0!</v>
      </c>
      <c r="Y508" s="16">
        <f t="shared" si="136"/>
        <v>0</v>
      </c>
    </row>
    <row r="509" spans="1:25" customFormat="1" ht="38.25" hidden="1">
      <c r="A509" s="31"/>
      <c r="B509" s="8" t="s">
        <v>314</v>
      </c>
      <c r="C509" s="47" t="s">
        <v>59</v>
      </c>
      <c r="D509" s="9" t="s">
        <v>323</v>
      </c>
      <c r="E509" s="107">
        <v>4479</v>
      </c>
      <c r="F509" s="29">
        <f t="shared" si="129"/>
        <v>4879</v>
      </c>
      <c r="G509" s="29">
        <v>400</v>
      </c>
      <c r="H509" s="12" t="s">
        <v>22</v>
      </c>
      <c r="I509" s="29">
        <f>+'[1]PIND 2025'!O482</f>
        <v>63</v>
      </c>
      <c r="J509" s="11">
        <f t="shared" si="131"/>
        <v>0.1575</v>
      </c>
      <c r="K509" s="14" t="str">
        <f t="shared" si="125"/>
        <v>MUY BAJO</v>
      </c>
      <c r="L509" s="15">
        <f t="shared" si="137"/>
        <v>0.56999999999999995</v>
      </c>
      <c r="M509" s="14" t="str">
        <f t="shared" si="132"/>
        <v>MEDIO</v>
      </c>
      <c r="N509" s="15">
        <f t="shared" si="133"/>
        <v>8.9774999999999994E-2</v>
      </c>
      <c r="O509" s="14" t="str">
        <f t="shared" si="134"/>
        <v>MUY BAJO</v>
      </c>
      <c r="P509" s="16">
        <f t="shared" si="135"/>
        <v>114</v>
      </c>
      <c r="Q509" s="16">
        <v>200</v>
      </c>
      <c r="R509" s="16">
        <f t="shared" si="130"/>
        <v>86</v>
      </c>
      <c r="S509" s="262">
        <f>+'[2]POAI 04 2025 AC'!AN481</f>
        <v>124</v>
      </c>
      <c r="T509" s="262">
        <v>56</v>
      </c>
      <c r="U509" s="262">
        <v>58</v>
      </c>
      <c r="V509" s="264">
        <f t="shared" si="127"/>
        <v>0.91935483870967738</v>
      </c>
      <c r="W509" s="262">
        <v>114</v>
      </c>
      <c r="X509" s="253">
        <f t="shared" si="128"/>
        <v>0.91935483870967738</v>
      </c>
      <c r="Y509" s="16">
        <f t="shared" si="136"/>
        <v>10</v>
      </c>
    </row>
    <row r="510" spans="1:25" customFormat="1" ht="38.25" hidden="1">
      <c r="A510" s="31"/>
      <c r="B510" s="8" t="s">
        <v>314</v>
      </c>
      <c r="C510" s="47" t="s">
        <v>61</v>
      </c>
      <c r="D510" s="9" t="s">
        <v>323</v>
      </c>
      <c r="E510" s="107">
        <v>460</v>
      </c>
      <c r="F510" s="29">
        <f t="shared" si="129"/>
        <v>560</v>
      </c>
      <c r="G510" s="29">
        <v>100</v>
      </c>
      <c r="H510" s="12" t="s">
        <v>22</v>
      </c>
      <c r="I510" s="29">
        <f>+'[1]PIND 2025'!O483</f>
        <v>8</v>
      </c>
      <c r="J510" s="11">
        <f t="shared" si="131"/>
        <v>0.08</v>
      </c>
      <c r="K510" s="14" t="str">
        <f t="shared" si="125"/>
        <v>MUY BAJO</v>
      </c>
      <c r="L510" s="15">
        <f t="shared" si="137"/>
        <v>0</v>
      </c>
      <c r="M510" s="14" t="str">
        <f t="shared" si="132"/>
        <v>MUY BAJO</v>
      </c>
      <c r="N510" s="15">
        <f t="shared" si="133"/>
        <v>0</v>
      </c>
      <c r="O510" s="14" t="str">
        <f t="shared" si="134"/>
        <v>MUY BAJO</v>
      </c>
      <c r="P510" s="16">
        <f t="shared" si="135"/>
        <v>0</v>
      </c>
      <c r="Q510" s="16">
        <v>50</v>
      </c>
      <c r="R510" s="16">
        <f t="shared" si="130"/>
        <v>50</v>
      </c>
      <c r="S510" s="262">
        <f>+'[2]POAI 04 2025 AC'!AN482</f>
        <v>0</v>
      </c>
      <c r="T510" s="262"/>
      <c r="U510" s="262"/>
      <c r="V510" s="264" t="e">
        <f t="shared" si="127"/>
        <v>#DIV/0!</v>
      </c>
      <c r="W510" s="262">
        <v>0</v>
      </c>
      <c r="X510" s="253" t="e">
        <f t="shared" si="128"/>
        <v>#DIV/0!</v>
      </c>
      <c r="Y510" s="16">
        <f t="shared" si="136"/>
        <v>0</v>
      </c>
    </row>
    <row r="511" spans="1:25" customFormat="1" ht="38.25" hidden="1">
      <c r="A511" s="31"/>
      <c r="B511" s="8" t="s">
        <v>314</v>
      </c>
      <c r="C511" s="47" t="s">
        <v>62</v>
      </c>
      <c r="D511" s="9" t="s">
        <v>323</v>
      </c>
      <c r="E511" s="107">
        <v>356</v>
      </c>
      <c r="F511" s="29">
        <f t="shared" si="129"/>
        <v>456</v>
      </c>
      <c r="G511" s="29">
        <v>100</v>
      </c>
      <c r="H511" s="12" t="s">
        <v>22</v>
      </c>
      <c r="I511" s="29">
        <f>+'[1]PIND 2025'!O484</f>
        <v>10</v>
      </c>
      <c r="J511" s="11">
        <f t="shared" si="131"/>
        <v>0.1</v>
      </c>
      <c r="K511" s="14" t="str">
        <f t="shared" si="125"/>
        <v>MUY BAJO</v>
      </c>
      <c r="L511" s="15">
        <f t="shared" si="137"/>
        <v>0</v>
      </c>
      <c r="M511" s="14" t="str">
        <f t="shared" si="132"/>
        <v>MUY BAJO</v>
      </c>
      <c r="N511" s="15">
        <f t="shared" si="133"/>
        <v>0</v>
      </c>
      <c r="O511" s="14" t="str">
        <f t="shared" si="134"/>
        <v>MUY BAJO</v>
      </c>
      <c r="P511" s="16">
        <f t="shared" si="135"/>
        <v>0</v>
      </c>
      <c r="Q511" s="16">
        <v>50</v>
      </c>
      <c r="R511" s="16">
        <f t="shared" si="130"/>
        <v>50</v>
      </c>
      <c r="S511" s="262">
        <f>+'[2]POAI 04 2025 AC'!AN483</f>
        <v>0</v>
      </c>
      <c r="T511" s="262"/>
      <c r="U511" s="262"/>
      <c r="V511" s="264" t="e">
        <f t="shared" si="127"/>
        <v>#DIV/0!</v>
      </c>
      <c r="W511" s="262">
        <v>0</v>
      </c>
      <c r="X511" s="253" t="e">
        <f t="shared" si="128"/>
        <v>#DIV/0!</v>
      </c>
      <c r="Y511" s="16">
        <f t="shared" si="136"/>
        <v>0</v>
      </c>
    </row>
    <row r="512" spans="1:25" customFormat="1" ht="38.25" hidden="1">
      <c r="A512" s="31"/>
      <c r="B512" s="8" t="s">
        <v>314</v>
      </c>
      <c r="C512" s="47" t="s">
        <v>63</v>
      </c>
      <c r="D512" s="9" t="s">
        <v>323</v>
      </c>
      <c r="E512" s="107">
        <v>704</v>
      </c>
      <c r="F512" s="29">
        <f t="shared" si="129"/>
        <v>824</v>
      </c>
      <c r="G512" s="29">
        <v>120</v>
      </c>
      <c r="H512" s="12" t="s">
        <v>22</v>
      </c>
      <c r="I512" s="29">
        <f>+'[1]PIND 2025'!O485</f>
        <v>29</v>
      </c>
      <c r="J512" s="11">
        <f t="shared" si="131"/>
        <v>0.24166666666666667</v>
      </c>
      <c r="K512" s="14" t="str">
        <f t="shared" ref="K512:K550" si="138">IF(J512&lt;=20%,"MUY BAJO",IF(AND(J512&gt;20%,J512&lt;=40%),"BAJO",IF(AND(J512&gt;40%,J512&lt;=60%),"MEDIO",IF(AND(J512&gt;60%,J512&lt;=80%),"ALTO","MUY ALTO"))))</f>
        <v>BAJO</v>
      </c>
      <c r="L512" s="15">
        <f t="shared" si="137"/>
        <v>0</v>
      </c>
      <c r="M512" s="14" t="str">
        <f t="shared" si="132"/>
        <v>MUY BAJO</v>
      </c>
      <c r="N512" s="15">
        <f t="shared" si="133"/>
        <v>0</v>
      </c>
      <c r="O512" s="14" t="str">
        <f t="shared" si="134"/>
        <v>MUY BAJO</v>
      </c>
      <c r="P512" s="16">
        <f t="shared" si="135"/>
        <v>0</v>
      </c>
      <c r="Q512" s="16">
        <v>70</v>
      </c>
      <c r="R512" s="16">
        <f t="shared" si="130"/>
        <v>70</v>
      </c>
      <c r="S512" s="262">
        <f>+'[2]POAI 04 2025 AC'!AN484</f>
        <v>0</v>
      </c>
      <c r="T512" s="262"/>
      <c r="U512" s="262"/>
      <c r="V512" s="264" t="e">
        <f t="shared" si="127"/>
        <v>#DIV/0!</v>
      </c>
      <c r="W512" s="262">
        <v>0</v>
      </c>
      <c r="X512" s="253" t="e">
        <f t="shared" si="128"/>
        <v>#DIV/0!</v>
      </c>
      <c r="Y512" s="16">
        <f t="shared" si="136"/>
        <v>0</v>
      </c>
    </row>
    <row r="513" spans="1:25" customFormat="1" ht="38.25" hidden="1">
      <c r="A513" s="31"/>
      <c r="B513" s="8" t="s">
        <v>314</v>
      </c>
      <c r="C513" s="47" t="s">
        <v>59</v>
      </c>
      <c r="D513" s="9" t="s">
        <v>324</v>
      </c>
      <c r="E513" s="107">
        <v>4479</v>
      </c>
      <c r="F513" s="29">
        <f t="shared" si="129"/>
        <v>6279</v>
      </c>
      <c r="G513" s="29">
        <v>1800</v>
      </c>
      <c r="H513" s="12" t="s">
        <v>22</v>
      </c>
      <c r="I513" s="29">
        <f>+'[1]PIND 2025'!O486</f>
        <v>4837</v>
      </c>
      <c r="J513" s="11">
        <f t="shared" si="131"/>
        <v>2.6872222222222222</v>
      </c>
      <c r="K513" s="14" t="str">
        <f t="shared" si="138"/>
        <v>MUY ALTO</v>
      </c>
      <c r="L513" s="15">
        <f t="shared" si="137"/>
        <v>0.5490196078431373</v>
      </c>
      <c r="M513" s="14" t="str">
        <f t="shared" si="132"/>
        <v>MEDIO</v>
      </c>
      <c r="N513" s="15">
        <f t="shared" si="133"/>
        <v>1.4753376906318083</v>
      </c>
      <c r="O513" s="14" t="str">
        <f t="shared" si="134"/>
        <v>MUY ALTO</v>
      </c>
      <c r="P513" s="16">
        <f t="shared" si="135"/>
        <v>28</v>
      </c>
      <c r="Q513" s="16">
        <v>51</v>
      </c>
      <c r="R513" s="16">
        <f t="shared" si="130"/>
        <v>23</v>
      </c>
      <c r="S513" s="262">
        <f>+'[2]POAI 04 2025 AC'!AN485</f>
        <v>36</v>
      </c>
      <c r="T513" s="262">
        <v>7</v>
      </c>
      <c r="U513" s="262">
        <v>21</v>
      </c>
      <c r="V513" s="264">
        <f t="shared" si="127"/>
        <v>0.77777777777777779</v>
      </c>
      <c r="W513" s="262">
        <v>28</v>
      </c>
      <c r="X513" s="253">
        <f t="shared" si="128"/>
        <v>0.77777777777777779</v>
      </c>
      <c r="Y513" s="16">
        <f t="shared" si="136"/>
        <v>8</v>
      </c>
    </row>
    <row r="514" spans="1:25" customFormat="1" ht="38.25" hidden="1">
      <c r="A514" s="31"/>
      <c r="B514" s="8" t="s">
        <v>314</v>
      </c>
      <c r="C514" s="47" t="s">
        <v>61</v>
      </c>
      <c r="D514" s="9" t="s">
        <v>324</v>
      </c>
      <c r="E514" s="107">
        <v>460</v>
      </c>
      <c r="F514" s="29">
        <f t="shared" si="129"/>
        <v>660</v>
      </c>
      <c r="G514" s="29">
        <v>200</v>
      </c>
      <c r="H514" s="12" t="s">
        <v>22</v>
      </c>
      <c r="I514" s="29">
        <f>+'[1]PIND 2025'!O487</f>
        <v>1243</v>
      </c>
      <c r="J514" s="11">
        <f t="shared" si="131"/>
        <v>6.2149999999999999</v>
      </c>
      <c r="K514" s="14" t="str">
        <f t="shared" si="138"/>
        <v>MUY ALTO</v>
      </c>
      <c r="L514" s="15">
        <f t="shared" si="137"/>
        <v>0</v>
      </c>
      <c r="M514" s="14" t="str">
        <f t="shared" si="132"/>
        <v>MUY BAJO</v>
      </c>
      <c r="N514" s="15">
        <f t="shared" si="133"/>
        <v>0</v>
      </c>
      <c r="O514" s="14" t="str">
        <f t="shared" si="134"/>
        <v>MUY BAJO</v>
      </c>
      <c r="P514" s="16">
        <f t="shared" si="135"/>
        <v>0</v>
      </c>
      <c r="Q514" s="16">
        <v>12</v>
      </c>
      <c r="R514" s="16">
        <f t="shared" si="130"/>
        <v>12</v>
      </c>
      <c r="S514" s="262">
        <f>+'[2]POAI 04 2025 AC'!AN486</f>
        <v>0</v>
      </c>
      <c r="T514" s="262"/>
      <c r="U514" s="262"/>
      <c r="V514" s="264" t="e">
        <f t="shared" si="127"/>
        <v>#DIV/0!</v>
      </c>
      <c r="W514" s="262">
        <v>0</v>
      </c>
      <c r="X514" s="253" t="e">
        <f t="shared" si="128"/>
        <v>#DIV/0!</v>
      </c>
      <c r="Y514" s="16">
        <f t="shared" si="136"/>
        <v>0</v>
      </c>
    </row>
    <row r="515" spans="1:25" customFormat="1" ht="38.25" hidden="1">
      <c r="A515" s="31"/>
      <c r="B515" s="8" t="s">
        <v>314</v>
      </c>
      <c r="C515" s="47" t="s">
        <v>62</v>
      </c>
      <c r="D515" s="9" t="s">
        <v>324</v>
      </c>
      <c r="E515" s="107">
        <v>356</v>
      </c>
      <c r="F515" s="29">
        <f t="shared" si="129"/>
        <v>506</v>
      </c>
      <c r="G515" s="29">
        <v>150</v>
      </c>
      <c r="H515" s="12" t="s">
        <v>22</v>
      </c>
      <c r="I515" s="29">
        <f>+'[1]PIND 2025'!O488</f>
        <v>653</v>
      </c>
      <c r="J515" s="11">
        <f t="shared" si="131"/>
        <v>4.3533333333333335</v>
      </c>
      <c r="K515" s="14" t="str">
        <f t="shared" si="138"/>
        <v>MUY ALTO</v>
      </c>
      <c r="L515" s="15">
        <f t="shared" si="137"/>
        <v>0</v>
      </c>
      <c r="M515" s="14" t="str">
        <f t="shared" si="132"/>
        <v>MUY BAJO</v>
      </c>
      <c r="N515" s="15">
        <f t="shared" si="133"/>
        <v>0</v>
      </c>
      <c r="O515" s="14" t="str">
        <f t="shared" si="134"/>
        <v>MUY BAJO</v>
      </c>
      <c r="P515" s="16">
        <f t="shared" si="135"/>
        <v>0</v>
      </c>
      <c r="Q515" s="16">
        <v>12</v>
      </c>
      <c r="R515" s="16">
        <f t="shared" si="130"/>
        <v>12</v>
      </c>
      <c r="S515" s="262">
        <f>+'[2]POAI 04 2025 AC'!AN487</f>
        <v>0</v>
      </c>
      <c r="T515" s="262"/>
      <c r="U515" s="262"/>
      <c r="V515" s="264" t="e">
        <f t="shared" si="127"/>
        <v>#DIV/0!</v>
      </c>
      <c r="W515" s="262">
        <v>0</v>
      </c>
      <c r="X515" s="253" t="e">
        <f t="shared" si="128"/>
        <v>#DIV/0!</v>
      </c>
      <c r="Y515" s="16">
        <f t="shared" si="136"/>
        <v>0</v>
      </c>
    </row>
    <row r="516" spans="1:25" customFormat="1" ht="38.25" hidden="1">
      <c r="A516" s="31"/>
      <c r="B516" s="8" t="s">
        <v>314</v>
      </c>
      <c r="C516" s="47" t="s">
        <v>63</v>
      </c>
      <c r="D516" s="9" t="s">
        <v>324</v>
      </c>
      <c r="E516" s="107">
        <v>704</v>
      </c>
      <c r="F516" s="29">
        <f t="shared" si="129"/>
        <v>1024</v>
      </c>
      <c r="G516" s="29">
        <v>320</v>
      </c>
      <c r="H516" s="12" t="s">
        <v>22</v>
      </c>
      <c r="I516" s="29">
        <f>+'[1]PIND 2025'!O489</f>
        <v>1857</v>
      </c>
      <c r="J516" s="11">
        <f t="shared" si="131"/>
        <v>5.8031249999999996</v>
      </c>
      <c r="K516" s="14" t="str">
        <f t="shared" si="138"/>
        <v>MUY ALTO</v>
      </c>
      <c r="L516" s="15">
        <f t="shared" si="137"/>
        <v>0</v>
      </c>
      <c r="M516" s="14" t="str">
        <f t="shared" si="132"/>
        <v>MUY BAJO</v>
      </c>
      <c r="N516" s="15">
        <f t="shared" si="133"/>
        <v>0</v>
      </c>
      <c r="O516" s="14" t="str">
        <f t="shared" si="134"/>
        <v>MUY BAJO</v>
      </c>
      <c r="P516" s="16">
        <f t="shared" si="135"/>
        <v>0</v>
      </c>
      <c r="Q516" s="16">
        <v>15</v>
      </c>
      <c r="R516" s="16">
        <f t="shared" si="130"/>
        <v>15</v>
      </c>
      <c r="S516" s="262">
        <f>+'[2]POAI 04 2025 AC'!AN488</f>
        <v>0</v>
      </c>
      <c r="T516" s="262"/>
      <c r="U516" s="262"/>
      <c r="V516" s="264" t="e">
        <f t="shared" si="127"/>
        <v>#DIV/0!</v>
      </c>
      <c r="W516" s="262">
        <v>0</v>
      </c>
      <c r="X516" s="253" t="e">
        <f t="shared" si="128"/>
        <v>#DIV/0!</v>
      </c>
      <c r="Y516" s="16">
        <f t="shared" si="136"/>
        <v>0</v>
      </c>
    </row>
    <row r="517" spans="1:25" customFormat="1" ht="63.75" hidden="1">
      <c r="A517" s="31"/>
      <c r="B517" s="8" t="s">
        <v>325</v>
      </c>
      <c r="C517" s="47" t="s">
        <v>59</v>
      </c>
      <c r="D517" s="9" t="s">
        <v>326</v>
      </c>
      <c r="E517" s="107">
        <v>4447</v>
      </c>
      <c r="F517" s="29">
        <f t="shared" si="129"/>
        <v>7697</v>
      </c>
      <c r="G517" s="29">
        <v>3250</v>
      </c>
      <c r="H517" s="12" t="s">
        <v>22</v>
      </c>
      <c r="I517" s="29">
        <v>928</v>
      </c>
      <c r="J517" s="11">
        <f t="shared" si="131"/>
        <v>0.28553846153846152</v>
      </c>
      <c r="K517" s="14" t="str">
        <f t="shared" si="138"/>
        <v>BAJO</v>
      </c>
      <c r="L517" s="15"/>
      <c r="M517" s="14" t="s">
        <v>23</v>
      </c>
      <c r="N517" s="15"/>
      <c r="O517" s="14" t="s">
        <v>23</v>
      </c>
      <c r="P517" s="16">
        <f t="shared" si="135"/>
        <v>2</v>
      </c>
      <c r="Q517" s="16">
        <v>0</v>
      </c>
      <c r="R517" s="16">
        <f t="shared" si="130"/>
        <v>-2</v>
      </c>
      <c r="S517" s="262">
        <f>+'[2]POAI 04 2025 AC'!AN489</f>
        <v>20</v>
      </c>
      <c r="T517" s="262"/>
      <c r="U517" s="262">
        <v>2</v>
      </c>
      <c r="V517" s="264">
        <f t="shared" ref="V517:V553" si="139">+P517/S517</f>
        <v>0.1</v>
      </c>
      <c r="W517" s="262">
        <v>2</v>
      </c>
      <c r="X517" s="253">
        <f t="shared" si="128"/>
        <v>0.1</v>
      </c>
      <c r="Y517" s="16">
        <f t="shared" si="136"/>
        <v>18</v>
      </c>
    </row>
    <row r="518" spans="1:25" customFormat="1" ht="63.75" hidden="1">
      <c r="A518" s="31"/>
      <c r="B518" s="8" t="s">
        <v>325</v>
      </c>
      <c r="C518" s="47" t="s">
        <v>61</v>
      </c>
      <c r="D518" s="9" t="s">
        <v>326</v>
      </c>
      <c r="E518" s="107">
        <v>487</v>
      </c>
      <c r="F518" s="29">
        <f t="shared" si="129"/>
        <v>727</v>
      </c>
      <c r="G518" s="29">
        <v>240</v>
      </c>
      <c r="H518" s="12" t="s">
        <v>22</v>
      </c>
      <c r="I518" s="29">
        <v>161</v>
      </c>
      <c r="J518" s="11">
        <f t="shared" si="131"/>
        <v>0.67083333333333328</v>
      </c>
      <c r="K518" s="14" t="str">
        <f t="shared" si="138"/>
        <v>ALTO</v>
      </c>
      <c r="L518" s="15"/>
      <c r="M518" s="14" t="s">
        <v>23</v>
      </c>
      <c r="N518" s="15"/>
      <c r="O518" s="14" t="s">
        <v>23</v>
      </c>
      <c r="P518" s="16">
        <f t="shared" si="135"/>
        <v>0</v>
      </c>
      <c r="Q518" s="16">
        <v>0</v>
      </c>
      <c r="R518" s="16">
        <f t="shared" si="130"/>
        <v>0</v>
      </c>
      <c r="S518" s="262">
        <f>+'[2]POAI 04 2025 AC'!AN490</f>
        <v>0</v>
      </c>
      <c r="T518" s="262"/>
      <c r="U518" s="262"/>
      <c r="V518" s="264" t="e">
        <f t="shared" si="139"/>
        <v>#DIV/0!</v>
      </c>
      <c r="W518" s="262">
        <v>0</v>
      </c>
      <c r="X518" s="253" t="e">
        <f t="shared" si="128"/>
        <v>#DIV/0!</v>
      </c>
      <c r="Y518" s="16">
        <f t="shared" si="136"/>
        <v>0</v>
      </c>
    </row>
    <row r="519" spans="1:25" customFormat="1" ht="63.75" hidden="1">
      <c r="A519" s="31"/>
      <c r="B519" s="8" t="s">
        <v>325</v>
      </c>
      <c r="C519" s="47" t="s">
        <v>62</v>
      </c>
      <c r="D519" s="9" t="s">
        <v>326</v>
      </c>
      <c r="E519" s="107">
        <v>339</v>
      </c>
      <c r="F519" s="29">
        <f t="shared" si="129"/>
        <v>479</v>
      </c>
      <c r="G519" s="29">
        <v>140</v>
      </c>
      <c r="H519" s="12" t="s">
        <v>22</v>
      </c>
      <c r="I519" s="29">
        <v>126</v>
      </c>
      <c r="J519" s="11">
        <f t="shared" si="131"/>
        <v>0.9</v>
      </c>
      <c r="K519" s="14" t="str">
        <f t="shared" si="138"/>
        <v>MUY ALTO</v>
      </c>
      <c r="L519" s="15"/>
      <c r="M519" s="14" t="s">
        <v>23</v>
      </c>
      <c r="N519" s="15"/>
      <c r="O519" s="14" t="s">
        <v>23</v>
      </c>
      <c r="P519" s="16">
        <f t="shared" si="135"/>
        <v>0</v>
      </c>
      <c r="Q519" s="16">
        <v>0</v>
      </c>
      <c r="R519" s="16">
        <f t="shared" si="130"/>
        <v>0</v>
      </c>
      <c r="S519" s="262">
        <f>+'[2]POAI 04 2025 AC'!AN491</f>
        <v>0</v>
      </c>
      <c r="T519" s="262"/>
      <c r="U519" s="262"/>
      <c r="V519" s="264" t="e">
        <f t="shared" si="139"/>
        <v>#DIV/0!</v>
      </c>
      <c r="W519" s="262">
        <v>0</v>
      </c>
      <c r="X519" s="253" t="e">
        <f t="shared" ref="X519:X550" si="140">+W519/S519</f>
        <v>#DIV/0!</v>
      </c>
      <c r="Y519" s="16">
        <f t="shared" si="136"/>
        <v>0</v>
      </c>
    </row>
    <row r="520" spans="1:25" customFormat="1" ht="63.75" hidden="1">
      <c r="A520" s="31"/>
      <c r="B520" s="8" t="s">
        <v>325</v>
      </c>
      <c r="C520" s="47" t="s">
        <v>63</v>
      </c>
      <c r="D520" s="9" t="s">
        <v>326</v>
      </c>
      <c r="E520" s="27">
        <v>826</v>
      </c>
      <c r="F520" s="29">
        <f t="shared" si="129"/>
        <v>1326</v>
      </c>
      <c r="G520" s="29">
        <v>500</v>
      </c>
      <c r="H520" s="12" t="s">
        <v>22</v>
      </c>
      <c r="I520" s="29">
        <v>238</v>
      </c>
      <c r="J520" s="11">
        <f t="shared" si="131"/>
        <v>0.47599999999999998</v>
      </c>
      <c r="K520" s="14" t="str">
        <f t="shared" si="138"/>
        <v>MEDIO</v>
      </c>
      <c r="L520" s="15"/>
      <c r="M520" s="14" t="s">
        <v>23</v>
      </c>
      <c r="N520" s="15"/>
      <c r="O520" s="14" t="s">
        <v>23</v>
      </c>
      <c r="P520" s="16">
        <f t="shared" si="135"/>
        <v>0</v>
      </c>
      <c r="Q520" s="16">
        <v>0</v>
      </c>
      <c r="R520" s="16">
        <f t="shared" si="130"/>
        <v>0</v>
      </c>
      <c r="S520" s="262">
        <f>+'[2]POAI 04 2025 AC'!AN492</f>
        <v>0</v>
      </c>
      <c r="T520" s="262"/>
      <c r="U520" s="262"/>
      <c r="V520" s="264" t="e">
        <f t="shared" si="139"/>
        <v>#DIV/0!</v>
      </c>
      <c r="W520" s="262">
        <v>0</v>
      </c>
      <c r="X520" s="253" t="e">
        <f t="shared" si="140"/>
        <v>#DIV/0!</v>
      </c>
      <c r="Y520" s="16">
        <f t="shared" si="136"/>
        <v>0</v>
      </c>
    </row>
    <row r="521" spans="1:25" customFormat="1" ht="51" hidden="1">
      <c r="A521" s="31"/>
      <c r="B521" s="8" t="s">
        <v>325</v>
      </c>
      <c r="C521" s="47" t="s">
        <v>59</v>
      </c>
      <c r="D521" s="9" t="s">
        <v>327</v>
      </c>
      <c r="E521" s="27">
        <v>0</v>
      </c>
      <c r="F521" s="29">
        <f t="shared" si="129"/>
        <v>10</v>
      </c>
      <c r="G521" s="29">
        <v>10</v>
      </c>
      <c r="H521" s="12" t="s">
        <v>22</v>
      </c>
      <c r="I521" s="29">
        <f>+'[1]PIND 2025'!O494</f>
        <v>0</v>
      </c>
      <c r="J521" s="11">
        <f t="shared" si="131"/>
        <v>0</v>
      </c>
      <c r="K521" s="14" t="str">
        <f t="shared" si="138"/>
        <v>MUY BAJO</v>
      </c>
      <c r="L521" s="15"/>
      <c r="M521" s="14" t="s">
        <v>23</v>
      </c>
      <c r="N521" s="15"/>
      <c r="O521" s="14" t="s">
        <v>23</v>
      </c>
      <c r="P521" s="16">
        <f t="shared" si="135"/>
        <v>0</v>
      </c>
      <c r="Q521" s="16">
        <v>0</v>
      </c>
      <c r="R521" s="16">
        <f t="shared" si="130"/>
        <v>0</v>
      </c>
      <c r="S521" s="262">
        <f>+'[2]POAI 04 2025 AC'!AN493</f>
        <v>0</v>
      </c>
      <c r="T521" s="262"/>
      <c r="U521" s="262"/>
      <c r="V521" s="264" t="e">
        <f t="shared" si="139"/>
        <v>#DIV/0!</v>
      </c>
      <c r="W521" s="262">
        <v>0</v>
      </c>
      <c r="X521" s="253" t="e">
        <f t="shared" si="140"/>
        <v>#DIV/0!</v>
      </c>
      <c r="Y521" s="16">
        <f t="shared" si="136"/>
        <v>0</v>
      </c>
    </row>
    <row r="522" spans="1:25" customFormat="1" ht="51" hidden="1">
      <c r="A522" s="31"/>
      <c r="B522" s="8" t="s">
        <v>325</v>
      </c>
      <c r="C522" s="47" t="s">
        <v>61</v>
      </c>
      <c r="D522" s="9" t="s">
        <v>327</v>
      </c>
      <c r="E522" s="27">
        <v>0</v>
      </c>
      <c r="F522" s="29">
        <f t="shared" si="129"/>
        <v>2</v>
      </c>
      <c r="G522" s="29">
        <v>2</v>
      </c>
      <c r="H522" s="12" t="s">
        <v>22</v>
      </c>
      <c r="I522" s="29">
        <f>+'[1]PIND 2025'!O495</f>
        <v>0</v>
      </c>
      <c r="J522" s="11">
        <f t="shared" si="131"/>
        <v>0</v>
      </c>
      <c r="K522" s="14" t="str">
        <f t="shared" si="138"/>
        <v>MUY BAJO</v>
      </c>
      <c r="L522" s="15"/>
      <c r="M522" s="14" t="s">
        <v>23</v>
      </c>
      <c r="N522" s="15"/>
      <c r="O522" s="14" t="s">
        <v>23</v>
      </c>
      <c r="P522" s="16">
        <f t="shared" si="135"/>
        <v>0</v>
      </c>
      <c r="Q522" s="16">
        <v>0</v>
      </c>
      <c r="R522" s="16">
        <f t="shared" si="130"/>
        <v>0</v>
      </c>
      <c r="S522" s="262">
        <f>+'[2]POAI 04 2025 AC'!AN494</f>
        <v>0</v>
      </c>
      <c r="T522" s="262"/>
      <c r="U522" s="262"/>
      <c r="V522" s="264" t="e">
        <f t="shared" si="139"/>
        <v>#DIV/0!</v>
      </c>
      <c r="W522" s="262">
        <v>0</v>
      </c>
      <c r="X522" s="253" t="e">
        <f t="shared" si="140"/>
        <v>#DIV/0!</v>
      </c>
      <c r="Y522" s="16">
        <f t="shared" si="136"/>
        <v>0</v>
      </c>
    </row>
    <row r="523" spans="1:25" customFormat="1" ht="51" hidden="1">
      <c r="A523" s="31"/>
      <c r="B523" s="8" t="s">
        <v>325</v>
      </c>
      <c r="C523" s="47" t="s">
        <v>62</v>
      </c>
      <c r="D523" s="9" t="s">
        <v>327</v>
      </c>
      <c r="E523" s="27">
        <v>0</v>
      </c>
      <c r="F523" s="29">
        <f t="shared" si="129"/>
        <v>2</v>
      </c>
      <c r="G523" s="29">
        <v>2</v>
      </c>
      <c r="H523" s="12" t="s">
        <v>22</v>
      </c>
      <c r="I523" s="29">
        <f>+'[1]PIND 2025'!O496</f>
        <v>0</v>
      </c>
      <c r="J523" s="11">
        <f t="shared" si="131"/>
        <v>0</v>
      </c>
      <c r="K523" s="14" t="str">
        <f t="shared" si="138"/>
        <v>MUY BAJO</v>
      </c>
      <c r="L523" s="15"/>
      <c r="M523" s="14" t="s">
        <v>23</v>
      </c>
      <c r="N523" s="15"/>
      <c r="O523" s="14" t="s">
        <v>23</v>
      </c>
      <c r="P523" s="16">
        <f t="shared" si="135"/>
        <v>0</v>
      </c>
      <c r="Q523" s="16">
        <v>0</v>
      </c>
      <c r="R523" s="16">
        <f t="shared" si="130"/>
        <v>0</v>
      </c>
      <c r="S523" s="262">
        <f>+'[2]POAI 04 2025 AC'!AN495</f>
        <v>0</v>
      </c>
      <c r="T523" s="262"/>
      <c r="U523" s="262"/>
      <c r="V523" s="264" t="e">
        <f t="shared" si="139"/>
        <v>#DIV/0!</v>
      </c>
      <c r="W523" s="262">
        <v>0</v>
      </c>
      <c r="X523" s="253" t="e">
        <f t="shared" si="140"/>
        <v>#DIV/0!</v>
      </c>
      <c r="Y523" s="16">
        <f t="shared" si="136"/>
        <v>0</v>
      </c>
    </row>
    <row r="524" spans="1:25" customFormat="1" ht="51" hidden="1">
      <c r="A524" s="31"/>
      <c r="B524" s="8" t="s">
        <v>325</v>
      </c>
      <c r="C524" s="47" t="s">
        <v>63</v>
      </c>
      <c r="D524" s="9" t="s">
        <v>327</v>
      </c>
      <c r="E524" s="27">
        <v>0</v>
      </c>
      <c r="F524" s="29">
        <f t="shared" si="129"/>
        <v>3</v>
      </c>
      <c r="G524" s="29">
        <v>3</v>
      </c>
      <c r="H524" s="12" t="s">
        <v>22</v>
      </c>
      <c r="I524" s="29">
        <f>+'[1]PIND 2025'!O497</f>
        <v>0</v>
      </c>
      <c r="J524" s="11">
        <f t="shared" si="131"/>
        <v>0</v>
      </c>
      <c r="K524" s="14" t="str">
        <f t="shared" si="138"/>
        <v>MUY BAJO</v>
      </c>
      <c r="L524" s="15"/>
      <c r="M524" s="14" t="s">
        <v>23</v>
      </c>
      <c r="N524" s="15"/>
      <c r="O524" s="14" t="s">
        <v>23</v>
      </c>
      <c r="P524" s="16">
        <f t="shared" si="135"/>
        <v>0</v>
      </c>
      <c r="Q524" s="16">
        <v>0</v>
      </c>
      <c r="R524" s="16">
        <f t="shared" si="130"/>
        <v>0</v>
      </c>
      <c r="S524" s="262">
        <f>+'[2]POAI 04 2025 AC'!AN496</f>
        <v>0</v>
      </c>
      <c r="T524" s="262"/>
      <c r="U524" s="262"/>
      <c r="V524" s="264" t="e">
        <f t="shared" si="139"/>
        <v>#DIV/0!</v>
      </c>
      <c r="W524" s="262">
        <v>0</v>
      </c>
      <c r="X524" s="253" t="e">
        <f t="shared" si="140"/>
        <v>#DIV/0!</v>
      </c>
      <c r="Y524" s="16">
        <f t="shared" si="136"/>
        <v>0</v>
      </c>
    </row>
    <row r="525" spans="1:25" customFormat="1" ht="76.5" hidden="1">
      <c r="A525" s="31"/>
      <c r="B525" s="8" t="s">
        <v>325</v>
      </c>
      <c r="C525" s="47" t="s">
        <v>59</v>
      </c>
      <c r="D525" s="9" t="s">
        <v>328</v>
      </c>
      <c r="E525" s="27">
        <v>0</v>
      </c>
      <c r="F525" s="29">
        <f t="shared" si="129"/>
        <v>40</v>
      </c>
      <c r="G525" s="29">
        <v>40</v>
      </c>
      <c r="H525" s="12" t="s">
        <v>22</v>
      </c>
      <c r="I525" s="29">
        <f>+'[1]PIND 2025'!O498</f>
        <v>335</v>
      </c>
      <c r="J525" s="11">
        <f t="shared" si="131"/>
        <v>8.375</v>
      </c>
      <c r="K525" s="14" t="str">
        <f t="shared" si="138"/>
        <v>MUY ALTO</v>
      </c>
      <c r="L525" s="15">
        <f t="shared" ref="L525:L538" si="141">+P525/Q525</f>
        <v>0</v>
      </c>
      <c r="M525" s="14" t="str">
        <f t="shared" si="132"/>
        <v>MUY BAJO</v>
      </c>
      <c r="N525" s="15">
        <f t="shared" si="133"/>
        <v>0</v>
      </c>
      <c r="O525" s="14" t="str">
        <f t="shared" si="134"/>
        <v>MUY BAJO</v>
      </c>
      <c r="P525" s="16">
        <f t="shared" si="135"/>
        <v>0</v>
      </c>
      <c r="Q525" s="16">
        <v>387.8</v>
      </c>
      <c r="R525" s="16">
        <f t="shared" si="130"/>
        <v>387.8</v>
      </c>
      <c r="S525" s="262">
        <f>+'[2]POAI 04 2025 AC'!AN497</f>
        <v>0</v>
      </c>
      <c r="T525" s="262"/>
      <c r="U525" s="262"/>
      <c r="V525" s="264" t="e">
        <f t="shared" si="139"/>
        <v>#DIV/0!</v>
      </c>
      <c r="W525" s="262">
        <v>0</v>
      </c>
      <c r="X525" s="253" t="e">
        <f t="shared" si="140"/>
        <v>#DIV/0!</v>
      </c>
      <c r="Y525" s="16">
        <f t="shared" si="136"/>
        <v>0</v>
      </c>
    </row>
    <row r="526" spans="1:25" customFormat="1" ht="76.5" hidden="1">
      <c r="A526" s="31"/>
      <c r="B526" s="8" t="s">
        <v>325</v>
      </c>
      <c r="C526" s="47" t="s">
        <v>61</v>
      </c>
      <c r="D526" s="9" t="s">
        <v>328</v>
      </c>
      <c r="E526" s="27">
        <v>0</v>
      </c>
      <c r="F526" s="29">
        <f t="shared" si="129"/>
        <v>6</v>
      </c>
      <c r="G526" s="29">
        <v>6</v>
      </c>
      <c r="H526" s="12" t="s">
        <v>22</v>
      </c>
      <c r="I526" s="29">
        <f>+'[1]PIND 2025'!O499</f>
        <v>14</v>
      </c>
      <c r="J526" s="11">
        <f t="shared" si="131"/>
        <v>2.3333333333333335</v>
      </c>
      <c r="K526" s="14" t="str">
        <f t="shared" si="138"/>
        <v>MUY ALTO</v>
      </c>
      <c r="L526" s="15">
        <f t="shared" si="141"/>
        <v>0</v>
      </c>
      <c r="M526" s="14" t="str">
        <f t="shared" si="132"/>
        <v>MUY BAJO</v>
      </c>
      <c r="N526" s="15">
        <f t="shared" si="133"/>
        <v>0</v>
      </c>
      <c r="O526" s="14" t="str">
        <f t="shared" si="134"/>
        <v>MUY BAJO</v>
      </c>
      <c r="P526" s="16">
        <f t="shared" si="135"/>
        <v>0</v>
      </c>
      <c r="Q526" s="16">
        <v>7</v>
      </c>
      <c r="R526" s="16">
        <f t="shared" si="130"/>
        <v>7</v>
      </c>
      <c r="S526" s="262">
        <f>+'[2]POAI 04 2025 AC'!AN498</f>
        <v>0</v>
      </c>
      <c r="T526" s="262"/>
      <c r="U526" s="262"/>
      <c r="V526" s="264" t="e">
        <f t="shared" si="139"/>
        <v>#DIV/0!</v>
      </c>
      <c r="W526" s="262">
        <v>0</v>
      </c>
      <c r="X526" s="253" t="e">
        <f t="shared" si="140"/>
        <v>#DIV/0!</v>
      </c>
      <c r="Y526" s="16">
        <f t="shared" si="136"/>
        <v>0</v>
      </c>
    </row>
    <row r="527" spans="1:25" customFormat="1" ht="76.5" hidden="1">
      <c r="A527" s="31"/>
      <c r="B527" s="8" t="s">
        <v>325</v>
      </c>
      <c r="C527" s="47" t="s">
        <v>62</v>
      </c>
      <c r="D527" s="9" t="s">
        <v>328</v>
      </c>
      <c r="E527" s="27">
        <v>0</v>
      </c>
      <c r="F527" s="29">
        <f t="shared" si="129"/>
        <v>6</v>
      </c>
      <c r="G527" s="29">
        <v>6</v>
      </c>
      <c r="H527" s="12" t="s">
        <v>22</v>
      </c>
      <c r="I527" s="29">
        <f>+'[1]PIND 2025'!O500</f>
        <v>21</v>
      </c>
      <c r="J527" s="11">
        <f t="shared" si="131"/>
        <v>3.5</v>
      </c>
      <c r="K527" s="14" t="str">
        <f t="shared" si="138"/>
        <v>MUY ALTO</v>
      </c>
      <c r="L527" s="15">
        <f t="shared" si="141"/>
        <v>0</v>
      </c>
      <c r="M527" s="14" t="str">
        <f t="shared" si="132"/>
        <v>MUY BAJO</v>
      </c>
      <c r="N527" s="15">
        <f t="shared" si="133"/>
        <v>0</v>
      </c>
      <c r="O527" s="14" t="str">
        <f t="shared" si="134"/>
        <v>MUY BAJO</v>
      </c>
      <c r="P527" s="16">
        <f t="shared" si="135"/>
        <v>0</v>
      </c>
      <c r="Q527" s="16">
        <v>7</v>
      </c>
      <c r="R527" s="16">
        <f t="shared" si="130"/>
        <v>7</v>
      </c>
      <c r="S527" s="262">
        <f>+'[2]POAI 04 2025 AC'!AN499</f>
        <v>0</v>
      </c>
      <c r="T527" s="262"/>
      <c r="U527" s="262"/>
      <c r="V527" s="264" t="e">
        <f t="shared" si="139"/>
        <v>#DIV/0!</v>
      </c>
      <c r="W527" s="262">
        <v>0</v>
      </c>
      <c r="X527" s="253" t="e">
        <f t="shared" si="140"/>
        <v>#DIV/0!</v>
      </c>
      <c r="Y527" s="16">
        <f t="shared" si="136"/>
        <v>0</v>
      </c>
    </row>
    <row r="528" spans="1:25" customFormat="1" ht="76.5" hidden="1">
      <c r="A528" s="31"/>
      <c r="B528" s="8" t="s">
        <v>325</v>
      </c>
      <c r="C528" s="47" t="s">
        <v>63</v>
      </c>
      <c r="D528" s="9" t="s">
        <v>328</v>
      </c>
      <c r="E528" s="27">
        <v>0</v>
      </c>
      <c r="F528" s="29">
        <f t="shared" si="129"/>
        <v>6</v>
      </c>
      <c r="G528" s="29">
        <v>6</v>
      </c>
      <c r="H528" s="12" t="s">
        <v>22</v>
      </c>
      <c r="I528" s="29">
        <f>+'[1]PIND 2025'!O501</f>
        <v>21</v>
      </c>
      <c r="J528" s="11">
        <f t="shared" si="131"/>
        <v>3.5</v>
      </c>
      <c r="K528" s="14" t="str">
        <f t="shared" si="138"/>
        <v>MUY ALTO</v>
      </c>
      <c r="L528" s="15">
        <f t="shared" si="141"/>
        <v>0</v>
      </c>
      <c r="M528" s="14" t="str">
        <f t="shared" si="132"/>
        <v>MUY BAJO</v>
      </c>
      <c r="N528" s="15">
        <f t="shared" si="133"/>
        <v>0</v>
      </c>
      <c r="O528" s="14" t="str">
        <f t="shared" si="134"/>
        <v>MUY BAJO</v>
      </c>
      <c r="P528" s="16">
        <f t="shared" si="135"/>
        <v>0</v>
      </c>
      <c r="Q528" s="16">
        <v>10</v>
      </c>
      <c r="R528" s="16">
        <f t="shared" si="130"/>
        <v>10</v>
      </c>
      <c r="S528" s="262">
        <f>+'[2]POAI 04 2025 AC'!AN500</f>
        <v>0</v>
      </c>
      <c r="T528" s="262"/>
      <c r="U528" s="262"/>
      <c r="V528" s="264" t="e">
        <f t="shared" si="139"/>
        <v>#DIV/0!</v>
      </c>
      <c r="W528" s="262">
        <v>0</v>
      </c>
      <c r="X528" s="253" t="e">
        <f t="shared" si="140"/>
        <v>#DIV/0!</v>
      </c>
      <c r="Y528" s="16">
        <f t="shared" si="136"/>
        <v>0</v>
      </c>
    </row>
    <row r="529" spans="1:25" customFormat="1" ht="63.75" hidden="1">
      <c r="A529" s="31"/>
      <c r="B529" s="8" t="s">
        <v>325</v>
      </c>
      <c r="C529" s="47" t="s">
        <v>59</v>
      </c>
      <c r="D529" s="9" t="s">
        <v>329</v>
      </c>
      <c r="E529" s="27">
        <v>2820</v>
      </c>
      <c r="F529" s="29">
        <f t="shared" si="129"/>
        <v>17820</v>
      </c>
      <c r="G529" s="29">
        <v>15000</v>
      </c>
      <c r="H529" s="12" t="s">
        <v>41</v>
      </c>
      <c r="I529" s="29">
        <f>+'[1]PIND 2025'!O502</f>
        <v>2516</v>
      </c>
      <c r="J529" s="11">
        <f t="shared" si="131"/>
        <v>0.16773333333333335</v>
      </c>
      <c r="K529" s="14" t="str">
        <f t="shared" si="138"/>
        <v>MUY BAJO</v>
      </c>
      <c r="L529" s="15">
        <f t="shared" si="141"/>
        <v>0.32065535400819195</v>
      </c>
      <c r="M529" s="14" t="str">
        <f t="shared" si="132"/>
        <v>BAJO</v>
      </c>
      <c r="N529" s="15">
        <f t="shared" si="133"/>
        <v>5.3784591378974067E-2</v>
      </c>
      <c r="O529" s="14" t="str">
        <f t="shared" si="134"/>
        <v>MUY BAJO</v>
      </c>
      <c r="P529" s="16">
        <f t="shared" si="135"/>
        <v>137</v>
      </c>
      <c r="Q529" s="16">
        <v>427.25</v>
      </c>
      <c r="R529" s="16">
        <f t="shared" si="130"/>
        <v>290.25</v>
      </c>
      <c r="S529" s="262">
        <f>+'[2]POAI 04 2025 AC'!AN501</f>
        <v>166</v>
      </c>
      <c r="T529" s="262">
        <v>112</v>
      </c>
      <c r="U529" s="262">
        <v>25</v>
      </c>
      <c r="V529" s="264">
        <f t="shared" si="139"/>
        <v>0.82530120481927716</v>
      </c>
      <c r="W529" s="262">
        <v>137</v>
      </c>
      <c r="X529" s="253">
        <f t="shared" si="140"/>
        <v>0.82530120481927716</v>
      </c>
      <c r="Y529" s="16">
        <f t="shared" si="136"/>
        <v>29</v>
      </c>
    </row>
    <row r="530" spans="1:25" customFormat="1" ht="63.75" hidden="1">
      <c r="A530" s="31"/>
      <c r="B530" s="8" t="s">
        <v>325</v>
      </c>
      <c r="C530" s="47" t="s">
        <v>61</v>
      </c>
      <c r="D530" s="9" t="s">
        <v>329</v>
      </c>
      <c r="E530" s="27">
        <v>31</v>
      </c>
      <c r="F530" s="29">
        <f t="shared" si="129"/>
        <v>281</v>
      </c>
      <c r="G530" s="29">
        <v>250</v>
      </c>
      <c r="H530" s="12" t="s">
        <v>41</v>
      </c>
      <c r="I530" s="29">
        <f>+'[1]PIND 2025'!O503</f>
        <v>9</v>
      </c>
      <c r="J530" s="11">
        <f t="shared" si="131"/>
        <v>3.5999999999999997E-2</v>
      </c>
      <c r="K530" s="14" t="str">
        <f t="shared" si="138"/>
        <v>MUY BAJO</v>
      </c>
      <c r="L530" s="15">
        <f t="shared" si="141"/>
        <v>0</v>
      </c>
      <c r="M530" s="14" t="str">
        <f t="shared" si="132"/>
        <v>MUY BAJO</v>
      </c>
      <c r="N530" s="15">
        <f t="shared" si="133"/>
        <v>0</v>
      </c>
      <c r="O530" s="14" t="str">
        <f t="shared" si="134"/>
        <v>MUY BAJO</v>
      </c>
      <c r="P530" s="16">
        <f t="shared" si="135"/>
        <v>0</v>
      </c>
      <c r="Q530" s="16">
        <v>50</v>
      </c>
      <c r="R530" s="16">
        <f t="shared" si="130"/>
        <v>50</v>
      </c>
      <c r="S530" s="262">
        <f>+'[2]POAI 04 2025 AC'!AN502</f>
        <v>0</v>
      </c>
      <c r="T530" s="262"/>
      <c r="U530" s="262"/>
      <c r="V530" s="264" t="e">
        <f t="shared" si="139"/>
        <v>#DIV/0!</v>
      </c>
      <c r="W530" s="262">
        <v>0</v>
      </c>
      <c r="X530" s="253" t="e">
        <f t="shared" si="140"/>
        <v>#DIV/0!</v>
      </c>
      <c r="Y530" s="16">
        <f t="shared" si="136"/>
        <v>0</v>
      </c>
    </row>
    <row r="531" spans="1:25" customFormat="1" ht="63.75" hidden="1">
      <c r="A531" s="31"/>
      <c r="B531" s="8" t="s">
        <v>325</v>
      </c>
      <c r="C531" s="47" t="s">
        <v>62</v>
      </c>
      <c r="D531" s="9" t="s">
        <v>329</v>
      </c>
      <c r="E531" s="107">
        <v>27</v>
      </c>
      <c r="F531" s="29">
        <f t="shared" si="129"/>
        <v>227</v>
      </c>
      <c r="G531" s="29">
        <v>200</v>
      </c>
      <c r="H531" s="12" t="s">
        <v>22</v>
      </c>
      <c r="I531" s="29">
        <f>+'[1]PIND 2025'!O504</f>
        <v>12</v>
      </c>
      <c r="J531" s="11">
        <f t="shared" si="131"/>
        <v>0.06</v>
      </c>
      <c r="K531" s="14" t="str">
        <f t="shared" si="138"/>
        <v>MUY BAJO</v>
      </c>
      <c r="L531" s="15">
        <f t="shared" si="141"/>
        <v>0</v>
      </c>
      <c r="M531" s="14" t="str">
        <f t="shared" si="132"/>
        <v>MUY BAJO</v>
      </c>
      <c r="N531" s="15">
        <f t="shared" si="133"/>
        <v>0</v>
      </c>
      <c r="O531" s="14" t="str">
        <f t="shared" si="134"/>
        <v>MUY BAJO</v>
      </c>
      <c r="P531" s="16">
        <f t="shared" si="135"/>
        <v>0</v>
      </c>
      <c r="Q531" s="16">
        <v>40</v>
      </c>
      <c r="R531" s="16">
        <f t="shared" si="130"/>
        <v>40</v>
      </c>
      <c r="S531" s="262">
        <f>+'[2]POAI 04 2025 AC'!AN503</f>
        <v>0</v>
      </c>
      <c r="T531" s="262"/>
      <c r="U531" s="262"/>
      <c r="V531" s="264" t="e">
        <f t="shared" si="139"/>
        <v>#DIV/0!</v>
      </c>
      <c r="W531" s="262">
        <v>0</v>
      </c>
      <c r="X531" s="253" t="e">
        <f t="shared" si="140"/>
        <v>#DIV/0!</v>
      </c>
      <c r="Y531" s="16">
        <f t="shared" si="136"/>
        <v>0</v>
      </c>
    </row>
    <row r="532" spans="1:25" customFormat="1" ht="63.75" hidden="1">
      <c r="A532" s="31"/>
      <c r="B532" s="8" t="s">
        <v>325</v>
      </c>
      <c r="C532" s="47" t="s">
        <v>63</v>
      </c>
      <c r="D532" s="9" t="s">
        <v>329</v>
      </c>
      <c r="E532" s="107">
        <v>37</v>
      </c>
      <c r="F532" s="29">
        <f t="shared" si="129"/>
        <v>537</v>
      </c>
      <c r="G532" s="29">
        <v>500</v>
      </c>
      <c r="H532" s="12" t="s">
        <v>22</v>
      </c>
      <c r="I532" s="29">
        <f>+'[1]PIND 2025'!O505</f>
        <v>0</v>
      </c>
      <c r="J532" s="11">
        <f t="shared" si="131"/>
        <v>0</v>
      </c>
      <c r="K532" s="14" t="str">
        <f t="shared" si="138"/>
        <v>MUY BAJO</v>
      </c>
      <c r="L532" s="15">
        <f t="shared" si="141"/>
        <v>0</v>
      </c>
      <c r="M532" s="14" t="str">
        <f t="shared" si="132"/>
        <v>MUY BAJO</v>
      </c>
      <c r="N532" s="15">
        <f t="shared" si="133"/>
        <v>0</v>
      </c>
      <c r="O532" s="14" t="str">
        <f t="shared" si="134"/>
        <v>MUY BAJO</v>
      </c>
      <c r="P532" s="16">
        <f t="shared" si="135"/>
        <v>0</v>
      </c>
      <c r="Q532" s="16">
        <v>80</v>
      </c>
      <c r="R532" s="16">
        <f t="shared" si="130"/>
        <v>80</v>
      </c>
      <c r="S532" s="262">
        <f>+'[2]POAI 04 2025 AC'!AN504</f>
        <v>0</v>
      </c>
      <c r="T532" s="262"/>
      <c r="U532" s="262"/>
      <c r="V532" s="264" t="e">
        <f t="shared" si="139"/>
        <v>#DIV/0!</v>
      </c>
      <c r="W532" s="262">
        <v>0</v>
      </c>
      <c r="X532" s="253" t="e">
        <f t="shared" si="140"/>
        <v>#DIV/0!</v>
      </c>
      <c r="Y532" s="16">
        <f t="shared" si="136"/>
        <v>0</v>
      </c>
    </row>
    <row r="533" spans="1:25" customFormat="1" ht="51" hidden="1">
      <c r="A533" s="31"/>
      <c r="B533" s="8" t="s">
        <v>325</v>
      </c>
      <c r="C533" s="47" t="s">
        <v>59</v>
      </c>
      <c r="D533" s="9" t="s">
        <v>330</v>
      </c>
      <c r="E533" s="107">
        <v>104</v>
      </c>
      <c r="F533" s="29">
        <f t="shared" si="129"/>
        <v>222</v>
      </c>
      <c r="G533" s="29">
        <v>118</v>
      </c>
      <c r="H533" s="12" t="s">
        <v>72</v>
      </c>
      <c r="I533" s="29">
        <f>+'[1]PIND 2025'!O506</f>
        <v>140</v>
      </c>
      <c r="J533" s="11">
        <f t="shared" si="131"/>
        <v>1.1864406779661016</v>
      </c>
      <c r="K533" s="14" t="str">
        <f t="shared" si="138"/>
        <v>MUY ALTO</v>
      </c>
      <c r="L533" s="15">
        <f t="shared" si="141"/>
        <v>3.8974358974358974</v>
      </c>
      <c r="M533" s="14" t="str">
        <f t="shared" si="132"/>
        <v>MUY ALTO</v>
      </c>
      <c r="N533" s="15">
        <f t="shared" si="133"/>
        <v>4.6240764884832677</v>
      </c>
      <c r="O533" s="14" t="str">
        <f t="shared" si="134"/>
        <v>MUY ALTO</v>
      </c>
      <c r="P533" s="16">
        <f t="shared" si="135"/>
        <v>152</v>
      </c>
      <c r="Q533" s="16">
        <v>39</v>
      </c>
      <c r="R533" s="16">
        <f t="shared" si="130"/>
        <v>-113</v>
      </c>
      <c r="S533" s="262">
        <f>+'[2]POAI 04 2025 AC'!AN505</f>
        <v>154</v>
      </c>
      <c r="T533" s="262">
        <v>47</v>
      </c>
      <c r="U533" s="262">
        <v>105</v>
      </c>
      <c r="V533" s="264">
        <f t="shared" si="139"/>
        <v>0.98701298701298701</v>
      </c>
      <c r="W533" s="262">
        <v>152</v>
      </c>
      <c r="X533" s="253">
        <f t="shared" si="140"/>
        <v>0.98701298701298701</v>
      </c>
      <c r="Y533" s="16">
        <f t="shared" si="136"/>
        <v>2</v>
      </c>
    </row>
    <row r="534" spans="1:25" customFormat="1" ht="51" hidden="1">
      <c r="A534" s="31"/>
      <c r="B534" s="8" t="s">
        <v>325</v>
      </c>
      <c r="C534" s="47" t="s">
        <v>61</v>
      </c>
      <c r="D534" s="9" t="s">
        <v>330</v>
      </c>
      <c r="E534" s="107">
        <v>1</v>
      </c>
      <c r="F534" s="29">
        <f t="shared" si="129"/>
        <v>2</v>
      </c>
      <c r="G534" s="29">
        <v>1</v>
      </c>
      <c r="H534" s="12" t="s">
        <v>72</v>
      </c>
      <c r="I534" s="29">
        <f>+'[1]PIND 2025'!O507</f>
        <v>4</v>
      </c>
      <c r="J534" s="11">
        <f t="shared" si="131"/>
        <v>4</v>
      </c>
      <c r="K534" s="14" t="str">
        <f t="shared" si="138"/>
        <v>MUY ALTO</v>
      </c>
      <c r="L534" s="15">
        <f t="shared" si="141"/>
        <v>0</v>
      </c>
      <c r="M534" s="14" t="str">
        <f t="shared" si="132"/>
        <v>MUY BAJO</v>
      </c>
      <c r="N534" s="15">
        <f t="shared" si="133"/>
        <v>0</v>
      </c>
      <c r="O534" s="14" t="str">
        <f t="shared" si="134"/>
        <v>MUY BAJO</v>
      </c>
      <c r="P534" s="16">
        <f t="shared" si="135"/>
        <v>0</v>
      </c>
      <c r="Q534" s="16">
        <v>5</v>
      </c>
      <c r="R534" s="16">
        <f t="shared" si="130"/>
        <v>5</v>
      </c>
      <c r="S534" s="262">
        <f>+'[2]POAI 04 2025 AC'!AN506</f>
        <v>0</v>
      </c>
      <c r="T534" s="262"/>
      <c r="U534" s="262"/>
      <c r="V534" s="264" t="e">
        <f t="shared" si="139"/>
        <v>#DIV/0!</v>
      </c>
      <c r="W534" s="262">
        <v>0</v>
      </c>
      <c r="X534" s="253" t="e">
        <f t="shared" si="140"/>
        <v>#DIV/0!</v>
      </c>
      <c r="Y534" s="16">
        <f t="shared" si="136"/>
        <v>0</v>
      </c>
    </row>
    <row r="535" spans="1:25" customFormat="1" ht="51" hidden="1">
      <c r="A535" s="31"/>
      <c r="B535" s="8" t="s">
        <v>325</v>
      </c>
      <c r="C535" s="47" t="s">
        <v>62</v>
      </c>
      <c r="D535" s="9" t="s">
        <v>330</v>
      </c>
      <c r="E535" s="27">
        <v>2</v>
      </c>
      <c r="F535" s="29">
        <f t="shared" si="129"/>
        <v>4</v>
      </c>
      <c r="G535" s="29">
        <v>2</v>
      </c>
      <c r="H535" s="12" t="s">
        <v>72</v>
      </c>
      <c r="I535" s="29">
        <f>+'[1]PIND 2025'!O508</f>
        <v>12</v>
      </c>
      <c r="J535" s="11">
        <f t="shared" si="131"/>
        <v>6</v>
      </c>
      <c r="K535" s="14" t="str">
        <f t="shared" si="138"/>
        <v>MUY ALTO</v>
      </c>
      <c r="L535" s="15">
        <f t="shared" si="141"/>
        <v>0</v>
      </c>
      <c r="M535" s="14" t="str">
        <f t="shared" si="132"/>
        <v>MUY BAJO</v>
      </c>
      <c r="N535" s="15">
        <f t="shared" si="133"/>
        <v>0</v>
      </c>
      <c r="O535" s="14" t="str">
        <f t="shared" si="134"/>
        <v>MUY BAJO</v>
      </c>
      <c r="P535" s="16">
        <f t="shared" si="135"/>
        <v>0</v>
      </c>
      <c r="Q535" s="16">
        <v>5</v>
      </c>
      <c r="R535" s="16">
        <f t="shared" si="130"/>
        <v>5</v>
      </c>
      <c r="S535" s="262">
        <f>+'[2]POAI 04 2025 AC'!AN507</f>
        <v>0</v>
      </c>
      <c r="T535" s="262"/>
      <c r="U535" s="262"/>
      <c r="V535" s="264" t="e">
        <f t="shared" si="139"/>
        <v>#DIV/0!</v>
      </c>
      <c r="W535" s="262">
        <v>0</v>
      </c>
      <c r="X535" s="253" t="e">
        <f t="shared" si="140"/>
        <v>#DIV/0!</v>
      </c>
      <c r="Y535" s="16">
        <f t="shared" si="136"/>
        <v>0</v>
      </c>
    </row>
    <row r="536" spans="1:25" customFormat="1" ht="51" hidden="1">
      <c r="A536" s="31"/>
      <c r="B536" s="8" t="s">
        <v>325</v>
      </c>
      <c r="C536" s="47" t="s">
        <v>63</v>
      </c>
      <c r="D536" s="9" t="s">
        <v>330</v>
      </c>
      <c r="E536" s="27">
        <v>13</v>
      </c>
      <c r="F536" s="29">
        <f t="shared" si="129"/>
        <v>26</v>
      </c>
      <c r="G536" s="29">
        <v>13</v>
      </c>
      <c r="H536" s="12" t="s">
        <v>72</v>
      </c>
      <c r="I536" s="29">
        <f>+'[1]PIND 2025'!O509</f>
        <v>8</v>
      </c>
      <c r="J536" s="11">
        <f t="shared" si="131"/>
        <v>0.61538461538461542</v>
      </c>
      <c r="K536" s="14" t="str">
        <f t="shared" si="138"/>
        <v>ALTO</v>
      </c>
      <c r="L536" s="15">
        <f t="shared" si="141"/>
        <v>0</v>
      </c>
      <c r="M536" s="14" t="str">
        <f t="shared" si="132"/>
        <v>MUY BAJO</v>
      </c>
      <c r="N536" s="15">
        <f t="shared" si="133"/>
        <v>0</v>
      </c>
      <c r="O536" s="14" t="str">
        <f t="shared" si="134"/>
        <v>MUY BAJO</v>
      </c>
      <c r="P536" s="16">
        <f t="shared" si="135"/>
        <v>0</v>
      </c>
      <c r="Q536" s="16">
        <v>8</v>
      </c>
      <c r="R536" s="16">
        <f t="shared" si="130"/>
        <v>8</v>
      </c>
      <c r="S536" s="262">
        <f>+'[2]POAI 04 2025 AC'!AN508</f>
        <v>0</v>
      </c>
      <c r="T536" s="262"/>
      <c r="U536" s="262"/>
      <c r="V536" s="264" t="e">
        <f t="shared" si="139"/>
        <v>#DIV/0!</v>
      </c>
      <c r="W536" s="262">
        <v>0</v>
      </c>
      <c r="X536" s="253" t="e">
        <f t="shared" si="140"/>
        <v>#DIV/0!</v>
      </c>
      <c r="Y536" s="16">
        <f t="shared" si="136"/>
        <v>0</v>
      </c>
    </row>
    <row r="537" spans="1:25" customFormat="1" ht="38.25" hidden="1">
      <c r="A537" s="31"/>
      <c r="B537" s="8" t="s">
        <v>325</v>
      </c>
      <c r="C537" s="47" t="s">
        <v>20</v>
      </c>
      <c r="D537" s="9" t="s">
        <v>331</v>
      </c>
      <c r="E537" s="27">
        <v>200</v>
      </c>
      <c r="F537" s="29">
        <f t="shared" si="129"/>
        <v>400</v>
      </c>
      <c r="G537" s="29">
        <v>200</v>
      </c>
      <c r="H537" s="12" t="s">
        <v>72</v>
      </c>
      <c r="I537" s="29">
        <f>+'[1]PIND 2025'!O510</f>
        <v>53</v>
      </c>
      <c r="J537" s="11">
        <f t="shared" si="131"/>
        <v>0.26500000000000001</v>
      </c>
      <c r="K537" s="14" t="str">
        <f t="shared" si="138"/>
        <v>BAJO</v>
      </c>
      <c r="L537" s="15">
        <f t="shared" si="141"/>
        <v>0.48499999999999999</v>
      </c>
      <c r="M537" s="14" t="str">
        <f t="shared" si="132"/>
        <v>MEDIO</v>
      </c>
      <c r="N537" s="15">
        <f t="shared" si="133"/>
        <v>0.128525</v>
      </c>
      <c r="O537" s="14" t="str">
        <f t="shared" si="134"/>
        <v>MUY BAJO</v>
      </c>
      <c r="P537" s="16">
        <f t="shared" si="135"/>
        <v>97</v>
      </c>
      <c r="Q537" s="16">
        <v>200</v>
      </c>
      <c r="R537" s="16">
        <f t="shared" si="130"/>
        <v>103</v>
      </c>
      <c r="S537" s="262">
        <f>+'[2]POAI 04 2025 AC'!AN509</f>
        <v>162</v>
      </c>
      <c r="T537" s="262">
        <v>72</v>
      </c>
      <c r="U537" s="262">
        <v>25</v>
      </c>
      <c r="V537" s="264">
        <f t="shared" si="139"/>
        <v>0.59876543209876543</v>
      </c>
      <c r="W537" s="262">
        <v>97</v>
      </c>
      <c r="X537" s="253">
        <f t="shared" si="140"/>
        <v>0.59876543209876543</v>
      </c>
      <c r="Y537" s="16">
        <f t="shared" si="136"/>
        <v>65</v>
      </c>
    </row>
    <row r="538" spans="1:25" customFormat="1" ht="51" hidden="1">
      <c r="A538" s="31"/>
      <c r="B538" s="8" t="s">
        <v>325</v>
      </c>
      <c r="C538" s="47" t="s">
        <v>20</v>
      </c>
      <c r="D538" s="9" t="s">
        <v>332</v>
      </c>
      <c r="E538" s="27">
        <v>10</v>
      </c>
      <c r="F538" s="29">
        <f t="shared" si="129"/>
        <v>11</v>
      </c>
      <c r="G538" s="29">
        <v>1</v>
      </c>
      <c r="H538" s="12" t="s">
        <v>22</v>
      </c>
      <c r="I538" s="29">
        <f>+'[1]PIND 2025'!O511</f>
        <v>2</v>
      </c>
      <c r="J538" s="11">
        <f t="shared" si="131"/>
        <v>2</v>
      </c>
      <c r="K538" s="14" t="str">
        <f t="shared" si="138"/>
        <v>MUY ALTO</v>
      </c>
      <c r="L538" s="15">
        <f t="shared" si="141"/>
        <v>0.04</v>
      </c>
      <c r="M538" s="14" t="str">
        <f t="shared" si="132"/>
        <v>MUY BAJO</v>
      </c>
      <c r="N538" s="15">
        <f t="shared" si="133"/>
        <v>0.08</v>
      </c>
      <c r="O538" s="14" t="str">
        <f t="shared" si="134"/>
        <v>MUY BAJO</v>
      </c>
      <c r="P538" s="16">
        <f t="shared" si="135"/>
        <v>6</v>
      </c>
      <c r="Q538" s="16">
        <v>150</v>
      </c>
      <c r="R538" s="16">
        <f t="shared" si="130"/>
        <v>144</v>
      </c>
      <c r="S538" s="262">
        <f>+'[2]POAI 04 2025 AC'!AN510</f>
        <v>30</v>
      </c>
      <c r="T538" s="262"/>
      <c r="U538" s="262">
        <v>6</v>
      </c>
      <c r="V538" s="264">
        <f t="shared" si="139"/>
        <v>0.2</v>
      </c>
      <c r="W538" s="262">
        <v>6</v>
      </c>
      <c r="X538" s="253">
        <f t="shared" si="140"/>
        <v>0.2</v>
      </c>
      <c r="Y538" s="16">
        <f t="shared" si="136"/>
        <v>24</v>
      </c>
    </row>
    <row r="539" spans="1:25" customFormat="1" ht="25.5">
      <c r="A539" s="201"/>
      <c r="B539" s="279" t="s">
        <v>333</v>
      </c>
      <c r="C539" s="212"/>
      <c r="D539" s="190"/>
      <c r="E539" s="192"/>
      <c r="F539" s="194"/>
      <c r="G539" s="194"/>
      <c r="H539" s="198"/>
      <c r="I539" s="193"/>
      <c r="J539" s="285">
        <f>AVERAGE(J424:J538)</f>
        <v>0.85583728782164092</v>
      </c>
      <c r="K539" s="200" t="str">
        <f t="shared" si="138"/>
        <v>MUY ALTO</v>
      </c>
      <c r="L539" s="285">
        <f>AVERAGE(L424:L538)</f>
        <v>0.16372570893275978</v>
      </c>
      <c r="M539" s="200" t="str">
        <f t="shared" si="132"/>
        <v>MUY BAJO</v>
      </c>
      <c r="N539" s="285">
        <f>AVERAGE(N424:N538)</f>
        <v>0.13427297562752899</v>
      </c>
      <c r="O539" s="200" t="str">
        <f t="shared" si="134"/>
        <v>MUY BAJO</v>
      </c>
      <c r="P539" s="292">
        <f>SUM(P424:P538)</f>
        <v>4283</v>
      </c>
      <c r="Q539" s="292">
        <f t="shared" ref="Q539:S539" si="142">SUM(Q424:Q538)</f>
        <v>11720.954000000002</v>
      </c>
      <c r="R539" s="292">
        <f t="shared" si="142"/>
        <v>7437.9540000000006</v>
      </c>
      <c r="S539" s="293">
        <f t="shared" si="142"/>
        <v>5446</v>
      </c>
      <c r="T539" s="293">
        <f>SUM(T424:T538)</f>
        <v>1321</v>
      </c>
      <c r="U539" s="293">
        <f>SUM(U424:U538)</f>
        <v>2962</v>
      </c>
      <c r="V539" s="294">
        <f t="shared" si="139"/>
        <v>0.78644876973925815</v>
      </c>
      <c r="W539" s="293">
        <v>4283</v>
      </c>
      <c r="X539" s="297">
        <f t="shared" si="140"/>
        <v>0.78644876973925815</v>
      </c>
      <c r="Y539" s="292">
        <f t="shared" si="136"/>
        <v>1163</v>
      </c>
    </row>
    <row r="540" spans="1:25" customFormat="1" hidden="1">
      <c r="A540" s="201"/>
      <c r="B540" s="279" t="s">
        <v>334</v>
      </c>
      <c r="C540" s="212" t="s">
        <v>20</v>
      </c>
      <c r="D540" s="190" t="s">
        <v>335</v>
      </c>
      <c r="E540" s="192">
        <v>0</v>
      </c>
      <c r="F540" s="193">
        <f t="shared" ref="F540:F547" si="143">+E540+G540</f>
        <v>1</v>
      </c>
      <c r="G540" s="193">
        <v>1</v>
      </c>
      <c r="H540" s="198" t="s">
        <v>41</v>
      </c>
      <c r="I540" s="194">
        <f>+'[1]PIND 2025'!O512</f>
        <v>0</v>
      </c>
      <c r="J540" s="285">
        <f t="shared" si="131"/>
        <v>0</v>
      </c>
      <c r="K540" s="200" t="str">
        <f t="shared" si="138"/>
        <v>MUY BAJO</v>
      </c>
      <c r="L540" s="15"/>
      <c r="M540" s="200" t="s">
        <v>23</v>
      </c>
      <c r="N540" s="15"/>
      <c r="O540" s="200" t="s">
        <v>23</v>
      </c>
      <c r="P540" s="292">
        <f t="shared" si="135"/>
        <v>0</v>
      </c>
      <c r="Q540" s="292">
        <v>0</v>
      </c>
      <c r="R540" s="292">
        <f t="shared" si="130"/>
        <v>0</v>
      </c>
      <c r="S540" s="293">
        <f>+'[2]POAI 04 2025 AC'!AN511</f>
        <v>0</v>
      </c>
      <c r="T540" s="293"/>
      <c r="U540" s="293"/>
      <c r="V540" s="294" t="e">
        <f t="shared" si="139"/>
        <v>#DIV/0!</v>
      </c>
      <c r="W540" s="293">
        <v>0</v>
      </c>
      <c r="X540" s="297" t="e">
        <f t="shared" si="140"/>
        <v>#DIV/0!</v>
      </c>
      <c r="Y540" s="292">
        <f t="shared" si="136"/>
        <v>0</v>
      </c>
    </row>
    <row r="541" spans="1:25" customFormat="1" hidden="1">
      <c r="A541" s="201"/>
      <c r="B541" s="279" t="s">
        <v>334</v>
      </c>
      <c r="C541" s="212" t="s">
        <v>20</v>
      </c>
      <c r="D541" s="190" t="s">
        <v>336</v>
      </c>
      <c r="E541" s="192">
        <v>1</v>
      </c>
      <c r="F541" s="193">
        <f t="shared" si="143"/>
        <v>2</v>
      </c>
      <c r="G541" s="193">
        <v>1</v>
      </c>
      <c r="H541" s="198" t="s">
        <v>41</v>
      </c>
      <c r="I541" s="194">
        <f>+'[1]PIND 2025'!O513</f>
        <v>0</v>
      </c>
      <c r="J541" s="285">
        <f t="shared" si="131"/>
        <v>0</v>
      </c>
      <c r="K541" s="200" t="str">
        <f t="shared" si="138"/>
        <v>MUY BAJO</v>
      </c>
      <c r="L541" s="15"/>
      <c r="M541" s="200" t="s">
        <v>23</v>
      </c>
      <c r="N541" s="15"/>
      <c r="O541" s="200" t="s">
        <v>23</v>
      </c>
      <c r="P541" s="292">
        <f t="shared" si="135"/>
        <v>0</v>
      </c>
      <c r="Q541" s="292">
        <v>0</v>
      </c>
      <c r="R541" s="292">
        <f t="shared" si="130"/>
        <v>0</v>
      </c>
      <c r="S541" s="293">
        <f>+'[2]POAI 04 2025 AC'!AN512</f>
        <v>0</v>
      </c>
      <c r="T541" s="293"/>
      <c r="U541" s="293"/>
      <c r="V541" s="294" t="e">
        <f t="shared" si="139"/>
        <v>#DIV/0!</v>
      </c>
      <c r="W541" s="293">
        <v>0</v>
      </c>
      <c r="X541" s="297" t="e">
        <f t="shared" si="140"/>
        <v>#DIV/0!</v>
      </c>
      <c r="Y541" s="292">
        <f t="shared" si="136"/>
        <v>0</v>
      </c>
    </row>
    <row r="542" spans="1:25" customFormat="1" ht="25.5" hidden="1">
      <c r="A542" s="201"/>
      <c r="B542" s="279" t="s">
        <v>337</v>
      </c>
      <c r="C542" s="212" t="s">
        <v>20</v>
      </c>
      <c r="D542" s="190" t="s">
        <v>338</v>
      </c>
      <c r="E542" s="192">
        <v>1</v>
      </c>
      <c r="F542" s="193">
        <f t="shared" si="143"/>
        <v>2</v>
      </c>
      <c r="G542" s="193">
        <v>1</v>
      </c>
      <c r="H542" s="198" t="s">
        <v>41</v>
      </c>
      <c r="I542" s="194">
        <f>+'[1]PIND 2025'!O514</f>
        <v>0</v>
      </c>
      <c r="J542" s="285">
        <f t="shared" si="131"/>
        <v>0</v>
      </c>
      <c r="K542" s="200" t="str">
        <f t="shared" si="138"/>
        <v>MUY BAJO</v>
      </c>
      <c r="L542" s="15"/>
      <c r="M542" s="200" t="s">
        <v>23</v>
      </c>
      <c r="N542" s="15"/>
      <c r="O542" s="200" t="s">
        <v>23</v>
      </c>
      <c r="P542" s="292">
        <f t="shared" si="135"/>
        <v>0</v>
      </c>
      <c r="Q542" s="292">
        <v>0</v>
      </c>
      <c r="R542" s="292">
        <f t="shared" ref="R542:R547" si="144">+Q542-P542</f>
        <v>0</v>
      </c>
      <c r="S542" s="293">
        <f>+'[2]POAI 04 2025 AC'!AN513</f>
        <v>0</v>
      </c>
      <c r="T542" s="293"/>
      <c r="U542" s="293"/>
      <c r="V542" s="294" t="e">
        <f t="shared" si="139"/>
        <v>#DIV/0!</v>
      </c>
      <c r="W542" s="293">
        <v>0</v>
      </c>
      <c r="X542" s="297" t="e">
        <f t="shared" si="140"/>
        <v>#DIV/0!</v>
      </c>
      <c r="Y542" s="292">
        <f t="shared" si="136"/>
        <v>0</v>
      </c>
    </row>
    <row r="543" spans="1:25" customFormat="1" ht="51" hidden="1">
      <c r="A543" s="201"/>
      <c r="B543" s="279" t="s">
        <v>339</v>
      </c>
      <c r="C543" s="212" t="s">
        <v>59</v>
      </c>
      <c r="D543" s="190" t="s">
        <v>340</v>
      </c>
      <c r="E543" s="192">
        <v>0</v>
      </c>
      <c r="F543" s="193">
        <f t="shared" si="143"/>
        <v>10</v>
      </c>
      <c r="G543" s="193">
        <v>10</v>
      </c>
      <c r="H543" s="198" t="s">
        <v>22</v>
      </c>
      <c r="I543" s="194">
        <f>+'[1]PIND 2025'!O515</f>
        <v>0</v>
      </c>
      <c r="J543" s="285">
        <f t="shared" si="131"/>
        <v>0</v>
      </c>
      <c r="K543" s="200" t="str">
        <f t="shared" si="138"/>
        <v>MUY BAJO</v>
      </c>
      <c r="L543" s="15"/>
      <c r="M543" s="200" t="s">
        <v>23</v>
      </c>
      <c r="N543" s="15"/>
      <c r="O543" s="200" t="s">
        <v>23</v>
      </c>
      <c r="P543" s="292">
        <f t="shared" si="135"/>
        <v>0</v>
      </c>
      <c r="Q543" s="292">
        <v>0</v>
      </c>
      <c r="R543" s="292">
        <f t="shared" si="144"/>
        <v>0</v>
      </c>
      <c r="S543" s="293">
        <f>+'[2]POAI 04 2025 AC'!AN514</f>
        <v>0</v>
      </c>
      <c r="T543" s="293"/>
      <c r="U543" s="293"/>
      <c r="V543" s="294" t="e">
        <f t="shared" si="139"/>
        <v>#DIV/0!</v>
      </c>
      <c r="W543" s="293">
        <v>0</v>
      </c>
      <c r="X543" s="297" t="e">
        <f t="shared" si="140"/>
        <v>#DIV/0!</v>
      </c>
      <c r="Y543" s="292">
        <f t="shared" si="136"/>
        <v>0</v>
      </c>
    </row>
    <row r="544" spans="1:25" customFormat="1" ht="51" hidden="1">
      <c r="A544" s="201"/>
      <c r="B544" s="279" t="s">
        <v>339</v>
      </c>
      <c r="C544" s="212" t="s">
        <v>61</v>
      </c>
      <c r="D544" s="190" t="s">
        <v>340</v>
      </c>
      <c r="E544" s="250">
        <v>0</v>
      </c>
      <c r="F544" s="193">
        <f t="shared" si="143"/>
        <v>10</v>
      </c>
      <c r="G544" s="193">
        <v>10</v>
      </c>
      <c r="H544" s="198" t="s">
        <v>22</v>
      </c>
      <c r="I544" s="194">
        <f>+'[1]PIND 2025'!O516</f>
        <v>0</v>
      </c>
      <c r="J544" s="285">
        <f t="shared" ref="J544:J546" si="145">+I544/G544</f>
        <v>0</v>
      </c>
      <c r="K544" s="200" t="str">
        <f t="shared" si="138"/>
        <v>MUY BAJO</v>
      </c>
      <c r="L544" s="15"/>
      <c r="M544" s="200" t="s">
        <v>23</v>
      </c>
      <c r="N544" s="15"/>
      <c r="O544" s="200" t="s">
        <v>23</v>
      </c>
      <c r="P544" s="292">
        <f t="shared" ref="P544:P547" si="146">+U544+T544</f>
        <v>0</v>
      </c>
      <c r="Q544" s="292">
        <v>0</v>
      </c>
      <c r="R544" s="292">
        <f t="shared" si="144"/>
        <v>0</v>
      </c>
      <c r="S544" s="293">
        <f>+'[2]POAI 04 2025 AC'!AN515</f>
        <v>0</v>
      </c>
      <c r="T544" s="293"/>
      <c r="U544" s="293"/>
      <c r="V544" s="294" t="e">
        <f t="shared" si="139"/>
        <v>#DIV/0!</v>
      </c>
      <c r="W544" s="293">
        <v>0</v>
      </c>
      <c r="X544" s="297" t="e">
        <f t="shared" si="140"/>
        <v>#DIV/0!</v>
      </c>
      <c r="Y544" s="292">
        <f t="shared" si="136"/>
        <v>0</v>
      </c>
    </row>
    <row r="545" spans="1:25" customFormat="1" ht="51" hidden="1">
      <c r="A545" s="201"/>
      <c r="B545" s="279" t="s">
        <v>339</v>
      </c>
      <c r="C545" s="212" t="s">
        <v>62</v>
      </c>
      <c r="D545" s="190" t="s">
        <v>340</v>
      </c>
      <c r="E545" s="250">
        <v>0</v>
      </c>
      <c r="F545" s="193">
        <f t="shared" si="143"/>
        <v>10</v>
      </c>
      <c r="G545" s="193">
        <v>10</v>
      </c>
      <c r="H545" s="198" t="s">
        <v>22</v>
      </c>
      <c r="I545" s="194">
        <f>+'[1]PIND 2025'!O517</f>
        <v>0</v>
      </c>
      <c r="J545" s="285">
        <f t="shared" si="145"/>
        <v>0</v>
      </c>
      <c r="K545" s="200" t="str">
        <f t="shared" si="138"/>
        <v>MUY BAJO</v>
      </c>
      <c r="L545" s="15"/>
      <c r="M545" s="200" t="s">
        <v>23</v>
      </c>
      <c r="N545" s="15"/>
      <c r="O545" s="200" t="s">
        <v>23</v>
      </c>
      <c r="P545" s="292">
        <f t="shared" si="146"/>
        <v>0</v>
      </c>
      <c r="Q545" s="292">
        <v>0</v>
      </c>
      <c r="R545" s="292">
        <f t="shared" si="144"/>
        <v>0</v>
      </c>
      <c r="S545" s="293">
        <f>+'[2]POAI 04 2025 AC'!AN516</f>
        <v>0</v>
      </c>
      <c r="T545" s="293"/>
      <c r="U545" s="293"/>
      <c r="V545" s="294" t="e">
        <f t="shared" si="139"/>
        <v>#DIV/0!</v>
      </c>
      <c r="W545" s="293">
        <v>0</v>
      </c>
      <c r="X545" s="297" t="e">
        <f t="shared" si="140"/>
        <v>#DIV/0!</v>
      </c>
      <c r="Y545" s="292">
        <f t="shared" si="136"/>
        <v>0</v>
      </c>
    </row>
    <row r="546" spans="1:25" customFormat="1" ht="51" hidden="1">
      <c r="A546" s="201"/>
      <c r="B546" s="279" t="s">
        <v>339</v>
      </c>
      <c r="C546" s="212" t="s">
        <v>63</v>
      </c>
      <c r="D546" s="190" t="s">
        <v>340</v>
      </c>
      <c r="E546" s="250">
        <v>0</v>
      </c>
      <c r="F546" s="193">
        <f t="shared" si="143"/>
        <v>10</v>
      </c>
      <c r="G546" s="193">
        <v>10</v>
      </c>
      <c r="H546" s="198" t="s">
        <v>22</v>
      </c>
      <c r="I546" s="194">
        <f>+'[1]PIND 2025'!O518</f>
        <v>0</v>
      </c>
      <c r="J546" s="285">
        <f t="shared" si="145"/>
        <v>0</v>
      </c>
      <c r="K546" s="200" t="str">
        <f t="shared" si="138"/>
        <v>MUY BAJO</v>
      </c>
      <c r="L546" s="15"/>
      <c r="M546" s="200" t="s">
        <v>23</v>
      </c>
      <c r="N546" s="15"/>
      <c r="O546" s="200" t="s">
        <v>23</v>
      </c>
      <c r="P546" s="292">
        <f t="shared" si="146"/>
        <v>0</v>
      </c>
      <c r="Q546" s="292">
        <v>0</v>
      </c>
      <c r="R546" s="292">
        <f t="shared" si="144"/>
        <v>0</v>
      </c>
      <c r="S546" s="293">
        <f>+'[2]POAI 04 2025 AC'!AN517</f>
        <v>0</v>
      </c>
      <c r="T546" s="293"/>
      <c r="U546" s="293"/>
      <c r="V546" s="294" t="e">
        <f t="shared" si="139"/>
        <v>#DIV/0!</v>
      </c>
      <c r="W546" s="293">
        <v>0</v>
      </c>
      <c r="X546" s="297" t="e">
        <f t="shared" si="140"/>
        <v>#DIV/0!</v>
      </c>
      <c r="Y546" s="292">
        <f t="shared" si="136"/>
        <v>0</v>
      </c>
    </row>
    <row r="547" spans="1:25" customFormat="1" ht="38.25" hidden="1">
      <c r="A547" s="201"/>
      <c r="B547" s="279" t="s">
        <v>341</v>
      </c>
      <c r="C547" s="212" t="s">
        <v>20</v>
      </c>
      <c r="D547" s="190" t="s">
        <v>342</v>
      </c>
      <c r="E547" s="250">
        <v>0</v>
      </c>
      <c r="F547" s="193">
        <f t="shared" si="143"/>
        <v>0</v>
      </c>
      <c r="G547" s="193"/>
      <c r="H547" s="198" t="s">
        <v>41</v>
      </c>
      <c r="I547" s="194">
        <f>+'[1]PIND 2025'!O519</f>
        <v>1</v>
      </c>
      <c r="J547" s="285"/>
      <c r="K547" s="200" t="s">
        <v>23</v>
      </c>
      <c r="L547" s="15"/>
      <c r="M547" s="200" t="s">
        <v>23</v>
      </c>
      <c r="N547" s="15"/>
      <c r="O547" s="200" t="s">
        <v>23</v>
      </c>
      <c r="P547" s="292">
        <f t="shared" si="146"/>
        <v>51</v>
      </c>
      <c r="Q547" s="292">
        <v>0</v>
      </c>
      <c r="R547" s="292">
        <f t="shared" si="144"/>
        <v>-51</v>
      </c>
      <c r="S547" s="293">
        <f>+'[2]POAI 04 2025 AC'!AN518</f>
        <v>65</v>
      </c>
      <c r="T547" s="293">
        <v>51</v>
      </c>
      <c r="U547" s="293">
        <v>0</v>
      </c>
      <c r="V547" s="294">
        <f t="shared" si="139"/>
        <v>0.7846153846153846</v>
      </c>
      <c r="W547" s="293">
        <v>51</v>
      </c>
      <c r="X547" s="297">
        <f t="shared" si="140"/>
        <v>0.7846153846153846</v>
      </c>
      <c r="Y547" s="292">
        <f t="shared" si="136"/>
        <v>14</v>
      </c>
    </row>
    <row r="548" spans="1:25" customFormat="1">
      <c r="A548" s="201"/>
      <c r="B548" s="284" t="s">
        <v>343</v>
      </c>
      <c r="C548" s="241"/>
      <c r="D548" s="242"/>
      <c r="E548" s="243"/>
      <c r="F548" s="251"/>
      <c r="G548" s="251"/>
      <c r="H548" s="245"/>
      <c r="I548" s="244"/>
      <c r="J548" s="291">
        <f>AVERAGE(J540:J547)</f>
        <v>0</v>
      </c>
      <c r="K548" s="200" t="str">
        <f t="shared" si="138"/>
        <v>MUY BAJO</v>
      </c>
      <c r="L548" s="15" t="s">
        <v>23</v>
      </c>
      <c r="M548" s="200"/>
      <c r="N548" s="15" t="s">
        <v>23</v>
      </c>
      <c r="O548" s="200"/>
      <c r="P548" s="313">
        <f>SUM(P540:P547)</f>
        <v>51</v>
      </c>
      <c r="Q548" s="313">
        <f t="shared" ref="Q548:S548" si="147">SUM(Q540:Q547)</f>
        <v>0</v>
      </c>
      <c r="R548" s="313">
        <f t="shared" si="147"/>
        <v>-51</v>
      </c>
      <c r="S548" s="314">
        <f t="shared" si="147"/>
        <v>65</v>
      </c>
      <c r="T548" s="314">
        <f>SUM(T540:T547)</f>
        <v>51</v>
      </c>
      <c r="U548" s="314">
        <f>SUM(U540:U547)</f>
        <v>0</v>
      </c>
      <c r="V548" s="294">
        <f t="shared" si="139"/>
        <v>0.7846153846153846</v>
      </c>
      <c r="W548" s="314">
        <v>51</v>
      </c>
      <c r="X548" s="315">
        <f t="shared" si="140"/>
        <v>0.7846153846153846</v>
      </c>
      <c r="Y548" s="313">
        <f t="shared" ref="Y548:Y553" si="148">+S548-P548</f>
        <v>14</v>
      </c>
    </row>
    <row r="549" spans="1:25" customFormat="1">
      <c r="A549" s="31"/>
      <c r="B549" s="270" t="s">
        <v>344</v>
      </c>
      <c r="C549" s="271"/>
      <c r="D549" s="271"/>
      <c r="E549" s="271"/>
      <c r="F549" s="271"/>
      <c r="G549" s="271"/>
      <c r="H549" s="271"/>
      <c r="I549" s="271"/>
      <c r="J549" s="46">
        <f>AVERAGE(J548,J539)</f>
        <v>0.42791864391082046</v>
      </c>
      <c r="K549" s="200" t="str">
        <f t="shared" si="138"/>
        <v>MEDIO</v>
      </c>
      <c r="L549" s="110">
        <f>AVERAGE(L548,L539)</f>
        <v>0.16372570893275978</v>
      </c>
      <c r="M549" s="200" t="str">
        <f t="shared" ref="M549:M550" si="149">IF(L549&lt;=20%,"MUY BAJO",IF(AND(L549&gt;20%,L549&lt;=40%),"BAJO",IF(AND(L549&gt;40%,L549&lt;=60%),"MEDIO",IF(AND(L549&gt;60%,L549&lt;=80%),"ALTO","MUY ALTO"))))</f>
        <v>MUY BAJO</v>
      </c>
      <c r="N549" s="110">
        <f>AVERAGE(N548,N539)</f>
        <v>0.13427297562752899</v>
      </c>
      <c r="O549" s="200" t="str">
        <f t="shared" ref="O549:O550" si="150">IF(N549&lt;=20%,"MUY BAJO",IF(AND(N549&gt;20%,N549&lt;=40%),"BAJO",IF(AND(N549&gt;40%,N549&lt;=60%),"MEDIO",IF(AND(N549&gt;60%,N549&lt;=80%),"ALTO","MUY ALTO"))))</f>
        <v>MUY BAJO</v>
      </c>
      <c r="P549" s="40">
        <f>+P548+P539</f>
        <v>4334</v>
      </c>
      <c r="Q549" s="40">
        <f t="shared" ref="Q549:S549" si="151">+Q548+Q539</f>
        <v>11720.954000000002</v>
      </c>
      <c r="R549" s="40">
        <f t="shared" si="151"/>
        <v>7386.9540000000006</v>
      </c>
      <c r="S549" s="261">
        <f t="shared" si="151"/>
        <v>5511</v>
      </c>
      <c r="T549" s="261">
        <f>+T548+T539</f>
        <v>1372</v>
      </c>
      <c r="U549" s="261">
        <f>+U548+U539</f>
        <v>2962</v>
      </c>
      <c r="V549" s="264">
        <f t="shared" si="139"/>
        <v>0.78642714570858285</v>
      </c>
      <c r="W549" s="261">
        <v>4334</v>
      </c>
      <c r="X549" s="252">
        <f t="shared" si="140"/>
        <v>0.78642714570858285</v>
      </c>
      <c r="Y549" s="40">
        <f t="shared" si="148"/>
        <v>1177</v>
      </c>
    </row>
    <row r="550" spans="1:25" s="272" customFormat="1" ht="37.5">
      <c r="B550" s="366" t="s">
        <v>457</v>
      </c>
      <c r="C550" s="366"/>
      <c r="D550" s="339"/>
      <c r="E550" s="339"/>
      <c r="F550" s="339"/>
      <c r="G550" s="339"/>
      <c r="H550" s="339"/>
      <c r="I550" s="339"/>
      <c r="J550" s="340">
        <f>AVERAGE(J549,J423,J267,J161,J28,J20,J15)</f>
        <v>0.44812205514879361</v>
      </c>
      <c r="K550" s="341" t="str">
        <f t="shared" si="138"/>
        <v>MEDIO</v>
      </c>
      <c r="L550" s="342">
        <f>AVERAGE(L549,L423,L267,L161,L28,L20,L15)</f>
        <v>0.91210726632809536</v>
      </c>
      <c r="M550" s="341" t="str">
        <f t="shared" si="149"/>
        <v>MUY ALTO</v>
      </c>
      <c r="N550" s="342">
        <f>AVERAGE(N549,N423,N267,N161,N28,N20,N15)</f>
        <v>0.98361146164703506</v>
      </c>
      <c r="O550" s="341" t="str">
        <f t="shared" si="150"/>
        <v>MUY ALTO</v>
      </c>
      <c r="P550" s="113">
        <f>+P549+P423+P267+P161+P28+P20+P15</f>
        <v>30230</v>
      </c>
      <c r="Q550" s="113">
        <f t="shared" ref="Q550:S550" si="152">+Q549+Q423+Q267+Q161+Q28+Q20+Q15</f>
        <v>76427.610364000007</v>
      </c>
      <c r="R550" s="113">
        <f t="shared" si="152"/>
        <v>46197.610364000007</v>
      </c>
      <c r="S550" s="268">
        <f t="shared" si="152"/>
        <v>51045</v>
      </c>
      <c r="T550" s="268">
        <f>+T549+T423+T267+T161+T28+T20+T15</f>
        <v>20434</v>
      </c>
      <c r="U550" s="268">
        <f>+U549+U423+U267+U161+U28+U20+U15</f>
        <v>9796</v>
      </c>
      <c r="V550" s="273">
        <f t="shared" si="139"/>
        <v>0.59222254873151137</v>
      </c>
      <c r="W550" s="268">
        <v>30230</v>
      </c>
      <c r="X550" s="257">
        <f t="shared" si="140"/>
        <v>0.59222254873151137</v>
      </c>
      <c r="Y550" s="113">
        <f t="shared" si="148"/>
        <v>20815</v>
      </c>
    </row>
    <row r="551" spans="1:25" customFormat="1" ht="21" hidden="1">
      <c r="L551" s="114" t="s">
        <v>345</v>
      </c>
      <c r="M551" s="115"/>
      <c r="O551" s="115"/>
      <c r="R551" s="116" t="s">
        <v>346</v>
      </c>
      <c r="S551" s="116"/>
      <c r="T551" s="116"/>
      <c r="V551" s="142" t="e">
        <f t="shared" si="139"/>
        <v>#DIV/0!</v>
      </c>
      <c r="X551" s="260" t="e">
        <f t="shared" ref="X551:X553" si="153">+S551/W551</f>
        <v>#DIV/0!</v>
      </c>
      <c r="Y551" s="143">
        <f t="shared" si="148"/>
        <v>0</v>
      </c>
    </row>
    <row r="552" spans="1:25" customFormat="1" hidden="1">
      <c r="M552" s="115"/>
      <c r="O552" s="115"/>
      <c r="R552" s="117" t="s">
        <v>347</v>
      </c>
      <c r="S552" s="117"/>
      <c r="T552" s="118">
        <v>144.88</v>
      </c>
      <c r="V552" s="142" t="e">
        <f t="shared" si="139"/>
        <v>#DIV/0!</v>
      </c>
      <c r="X552" s="260" t="e">
        <f t="shared" si="153"/>
        <v>#DIV/0!</v>
      </c>
      <c r="Y552" s="143">
        <f t="shared" si="148"/>
        <v>0</v>
      </c>
    </row>
    <row r="553" spans="1:25" customFormat="1" hidden="1">
      <c r="M553" s="115"/>
      <c r="O553" s="115"/>
      <c r="R553" s="119">
        <v>45809</v>
      </c>
      <c r="S553" s="119"/>
      <c r="T553" s="118">
        <v>150.30000000000001</v>
      </c>
      <c r="V553" s="142" t="e">
        <f t="shared" si="139"/>
        <v>#DIV/0!</v>
      </c>
      <c r="X553" s="260" t="e">
        <f t="shared" si="153"/>
        <v>#DIV/0!</v>
      </c>
      <c r="Y553" s="143">
        <f t="shared" si="148"/>
        <v>0</v>
      </c>
    </row>
    <row r="554" spans="1:25">
      <c r="B554" s="316" t="s">
        <v>458</v>
      </c>
    </row>
  </sheetData>
  <autoFilter ref="A3:Y553" xr:uid="{B1128ACE-0DEB-4DF6-A3B1-D3AF9C7A653A}">
    <filterColumn colId="9" showButton="0"/>
    <filterColumn colId="11" showButton="0"/>
    <filterColumn colId="13" showButton="0"/>
  </autoFilter>
  <mergeCells count="19">
    <mergeCell ref="A1:Y1"/>
    <mergeCell ref="A2:A3"/>
    <mergeCell ref="C2:C3"/>
    <mergeCell ref="D2:D3"/>
    <mergeCell ref="E2:E3"/>
    <mergeCell ref="F2:F3"/>
    <mergeCell ref="A268:A277"/>
    <mergeCell ref="A424:A432"/>
    <mergeCell ref="B550:C550"/>
    <mergeCell ref="P2:Y2"/>
    <mergeCell ref="N2:O3"/>
    <mergeCell ref="A4:A14"/>
    <mergeCell ref="A16:A19"/>
    <mergeCell ref="A21:A27"/>
    <mergeCell ref="A29:A35"/>
    <mergeCell ref="G2:G3"/>
    <mergeCell ref="I2:I3"/>
    <mergeCell ref="J2:K3"/>
    <mergeCell ref="L2:M3"/>
  </mergeCells>
  <conditionalFormatting sqref="M4:M6">
    <cfRule type="containsText" dxfId="419" priority="331" operator="containsText" text="MUY BAJO">
      <formula>NOT(ISERROR(SEARCH("MUY BAJO",M4)))</formula>
    </cfRule>
    <cfRule type="containsText" dxfId="418" priority="332" operator="containsText" text="MUY ALTO">
      <formula>NOT(ISERROR(SEARCH("MUY ALTO",M4)))</formula>
    </cfRule>
    <cfRule type="containsText" dxfId="417" priority="333" operator="containsText" text="ALTO">
      <formula>NOT(ISERROR(SEARCH("ALTO",M4)))</formula>
    </cfRule>
    <cfRule type="containsText" dxfId="416" priority="334" operator="containsText" text="MEDIO">
      <formula>NOT(ISERROR(SEARCH("MEDIO",M4)))</formula>
    </cfRule>
    <cfRule type="containsText" dxfId="415" priority="335" operator="containsText" text="BAJO">
      <formula>NOT(ISERROR(SEARCH("BAJO",M4)))</formula>
    </cfRule>
  </conditionalFormatting>
  <conditionalFormatting sqref="M4:M18 O4:O18 K4:K549 O21:O26 M21:M26 M28:M151 M153:M548 O28:O151 O153:O548">
    <cfRule type="containsText" dxfId="414" priority="416" operator="containsText" text="MUY BAJO">
      <formula>NOT(ISERROR(SEARCH("MUY BAJO",K4)))</formula>
    </cfRule>
    <cfRule type="containsText" dxfId="413" priority="417" operator="containsText" text="MUY ALTO">
      <formula>NOT(ISERROR(SEARCH("MUY ALTO",K4)))</formula>
    </cfRule>
    <cfRule type="containsText" dxfId="412" priority="418" operator="containsText" text="ALTO">
      <formula>NOT(ISERROR(SEARCH("ALTO",K4)))</formula>
    </cfRule>
    <cfRule type="containsText" dxfId="411" priority="419" operator="containsText" text="MEDIO">
      <formula>NOT(ISERROR(SEARCH("MEDIO",K4)))</formula>
    </cfRule>
    <cfRule type="containsText" dxfId="410" priority="420" operator="containsText" text="BAJO">
      <formula>NOT(ISERROR(SEARCH("BAJO",K4)))</formula>
    </cfRule>
  </conditionalFormatting>
  <conditionalFormatting sqref="M72:M78">
    <cfRule type="containsText" dxfId="409" priority="411" operator="containsText" text="MUY BAJO">
      <formula>NOT(ISERROR(SEARCH("MUY BAJO",M72)))</formula>
    </cfRule>
    <cfRule type="containsText" dxfId="408" priority="412" operator="containsText" text="MUY ALTO">
      <formula>NOT(ISERROR(SEARCH("MUY ALTO",M72)))</formula>
    </cfRule>
    <cfRule type="containsText" dxfId="407" priority="413" operator="containsText" text="ALTO">
      <formula>NOT(ISERROR(SEARCH("ALTO",M72)))</formula>
    </cfRule>
    <cfRule type="containsText" dxfId="406" priority="414" operator="containsText" text="MEDIO">
      <formula>NOT(ISERROR(SEARCH("MEDIO",M72)))</formula>
    </cfRule>
    <cfRule type="containsText" dxfId="405" priority="415" operator="containsText" text="BAJO">
      <formula>NOT(ISERROR(SEARCH("BAJO",M72)))</formula>
    </cfRule>
  </conditionalFormatting>
  <conditionalFormatting sqref="M97:M102">
    <cfRule type="containsText" dxfId="404" priority="321" operator="containsText" text="MUY BAJO">
      <formula>NOT(ISERROR(SEARCH("MUY BAJO",M97)))</formula>
    </cfRule>
    <cfRule type="containsText" dxfId="403" priority="322" operator="containsText" text="MUY ALTO">
      <formula>NOT(ISERROR(SEARCH("MUY ALTO",M97)))</formula>
    </cfRule>
    <cfRule type="containsText" dxfId="402" priority="323" operator="containsText" text="ALTO">
      <formula>NOT(ISERROR(SEARCH("ALTO",M97)))</formula>
    </cfRule>
    <cfRule type="containsText" dxfId="401" priority="324" operator="containsText" text="MEDIO">
      <formula>NOT(ISERROR(SEARCH("MEDIO",M97)))</formula>
    </cfRule>
    <cfRule type="containsText" dxfId="400" priority="325" operator="containsText" text="BAJO">
      <formula>NOT(ISERROR(SEARCH("BAJO",M97)))</formula>
    </cfRule>
  </conditionalFormatting>
  <conditionalFormatting sqref="M104:M107">
    <cfRule type="containsText" dxfId="399" priority="311" operator="containsText" text="MUY BAJO">
      <formula>NOT(ISERROR(SEARCH("MUY BAJO",M104)))</formula>
    </cfRule>
    <cfRule type="containsText" dxfId="398" priority="312" operator="containsText" text="MUY ALTO">
      <formula>NOT(ISERROR(SEARCH("MUY ALTO",M104)))</formula>
    </cfRule>
    <cfRule type="containsText" dxfId="397" priority="313" operator="containsText" text="ALTO">
      <formula>NOT(ISERROR(SEARCH("ALTO",M104)))</formula>
    </cfRule>
    <cfRule type="containsText" dxfId="396" priority="314" operator="containsText" text="MEDIO">
      <formula>NOT(ISERROR(SEARCH("MEDIO",M104)))</formula>
    </cfRule>
    <cfRule type="containsText" dxfId="395" priority="315" operator="containsText" text="BAJO">
      <formula>NOT(ISERROR(SEARCH("BAJO",M104)))</formula>
    </cfRule>
  </conditionalFormatting>
  <conditionalFormatting sqref="M112:M140">
    <cfRule type="containsText" dxfId="394" priority="301" operator="containsText" text="MUY BAJO">
      <formula>NOT(ISERROR(SEARCH("MUY BAJO",M112)))</formula>
    </cfRule>
    <cfRule type="containsText" dxfId="393" priority="302" operator="containsText" text="MUY ALTO">
      <formula>NOT(ISERROR(SEARCH("MUY ALTO",M112)))</formula>
    </cfRule>
    <cfRule type="containsText" dxfId="392" priority="303" operator="containsText" text="ALTO">
      <formula>NOT(ISERROR(SEARCH("ALTO",M112)))</formula>
    </cfRule>
    <cfRule type="containsText" dxfId="391" priority="304" operator="containsText" text="MEDIO">
      <formula>NOT(ISERROR(SEARCH("MEDIO",M112)))</formula>
    </cfRule>
    <cfRule type="containsText" dxfId="390" priority="305" operator="containsText" text="BAJO">
      <formula>NOT(ISERROR(SEARCH("BAJO",M112)))</formula>
    </cfRule>
  </conditionalFormatting>
  <conditionalFormatting sqref="M145:M151 M153:M156">
    <cfRule type="containsText" dxfId="389" priority="241" operator="containsText" text="MUY BAJO">
      <formula>NOT(ISERROR(SEARCH("MUY BAJO",M145)))</formula>
    </cfRule>
    <cfRule type="containsText" dxfId="388" priority="242" operator="containsText" text="MUY ALTO">
      <formula>NOT(ISERROR(SEARCH("MUY ALTO",M145)))</formula>
    </cfRule>
    <cfRule type="containsText" dxfId="387" priority="243" operator="containsText" text="ALTO">
      <formula>NOT(ISERROR(SEARCH("ALTO",M145)))</formula>
    </cfRule>
    <cfRule type="containsText" dxfId="386" priority="244" operator="containsText" text="MEDIO">
      <formula>NOT(ISERROR(SEARCH("MEDIO",M145)))</formula>
    </cfRule>
    <cfRule type="containsText" dxfId="385" priority="245" operator="containsText" text="BAJO">
      <formula>NOT(ISERROR(SEARCH("BAJO",M145)))</formula>
    </cfRule>
  </conditionalFormatting>
  <conditionalFormatting sqref="M158:M161">
    <cfRule type="containsText" dxfId="384" priority="231" operator="containsText" text="MUY BAJO">
      <formula>NOT(ISERROR(SEARCH("MUY BAJO",M158)))</formula>
    </cfRule>
    <cfRule type="containsText" dxfId="383" priority="232" operator="containsText" text="MUY ALTO">
      <formula>NOT(ISERROR(SEARCH("MUY ALTO",M158)))</formula>
    </cfRule>
    <cfRule type="containsText" dxfId="382" priority="233" operator="containsText" text="ALTO">
      <formula>NOT(ISERROR(SEARCH("ALTO",M158)))</formula>
    </cfRule>
    <cfRule type="containsText" dxfId="381" priority="234" operator="containsText" text="MEDIO">
      <formula>NOT(ISERROR(SEARCH("MEDIO",M158)))</formula>
    </cfRule>
    <cfRule type="containsText" dxfId="380" priority="235" operator="containsText" text="BAJO">
      <formula>NOT(ISERROR(SEARCH("BAJO",M158)))</formula>
    </cfRule>
  </conditionalFormatting>
  <conditionalFormatting sqref="M166">
    <cfRule type="containsText" dxfId="379" priority="221" operator="containsText" text="MUY BAJO">
      <formula>NOT(ISERROR(SEARCH("MUY BAJO",M166)))</formula>
    </cfRule>
    <cfRule type="containsText" dxfId="378" priority="222" operator="containsText" text="MUY ALTO">
      <formula>NOT(ISERROR(SEARCH("MUY ALTO",M166)))</formula>
    </cfRule>
    <cfRule type="containsText" dxfId="377" priority="223" operator="containsText" text="ALTO">
      <formula>NOT(ISERROR(SEARCH("ALTO",M166)))</formula>
    </cfRule>
    <cfRule type="containsText" dxfId="376" priority="224" operator="containsText" text="MEDIO">
      <formula>NOT(ISERROR(SEARCH("MEDIO",M166)))</formula>
    </cfRule>
    <cfRule type="containsText" dxfId="375" priority="225" operator="containsText" text="BAJO">
      <formula>NOT(ISERROR(SEARCH("BAJO",M166)))</formula>
    </cfRule>
  </conditionalFormatting>
  <conditionalFormatting sqref="M173">
    <cfRule type="containsText" dxfId="374" priority="401" operator="containsText" text="MUY BAJO">
      <formula>NOT(ISERROR(SEARCH("MUY BAJO",M173)))</formula>
    </cfRule>
    <cfRule type="containsText" dxfId="373" priority="402" operator="containsText" text="MUY ALTO">
      <formula>NOT(ISERROR(SEARCH("MUY ALTO",M173)))</formula>
    </cfRule>
    <cfRule type="containsText" dxfId="372" priority="403" operator="containsText" text="ALTO">
      <formula>NOT(ISERROR(SEARCH("ALTO",M173)))</formula>
    </cfRule>
    <cfRule type="containsText" dxfId="371" priority="404" operator="containsText" text="MEDIO">
      <formula>NOT(ISERROR(SEARCH("MEDIO",M173)))</formula>
    </cfRule>
    <cfRule type="containsText" dxfId="370" priority="405" operator="containsText" text="BAJO">
      <formula>NOT(ISERROR(SEARCH("BAJO",M173)))</formula>
    </cfRule>
  </conditionalFormatting>
  <conditionalFormatting sqref="M176:M182">
    <cfRule type="containsText" dxfId="369" priority="391" operator="containsText" text="MUY BAJO">
      <formula>NOT(ISERROR(SEARCH("MUY BAJO",M176)))</formula>
    </cfRule>
    <cfRule type="containsText" dxfId="368" priority="392" operator="containsText" text="MUY ALTO">
      <formula>NOT(ISERROR(SEARCH("MUY ALTO",M176)))</formula>
    </cfRule>
    <cfRule type="containsText" dxfId="367" priority="393" operator="containsText" text="ALTO">
      <formula>NOT(ISERROR(SEARCH("ALTO",M176)))</formula>
    </cfRule>
    <cfRule type="containsText" dxfId="366" priority="394" operator="containsText" text="MEDIO">
      <formula>NOT(ISERROR(SEARCH("MEDIO",M176)))</formula>
    </cfRule>
    <cfRule type="containsText" dxfId="365" priority="395" operator="containsText" text="BAJO">
      <formula>NOT(ISERROR(SEARCH("BAJO",M176)))</formula>
    </cfRule>
  </conditionalFormatting>
  <conditionalFormatting sqref="M187">
    <cfRule type="containsText" dxfId="364" priority="211" operator="containsText" text="MUY BAJO">
      <formula>NOT(ISERROR(SEARCH("MUY BAJO",M187)))</formula>
    </cfRule>
    <cfRule type="containsText" dxfId="363" priority="212" operator="containsText" text="MUY ALTO">
      <formula>NOT(ISERROR(SEARCH("MUY ALTO",M187)))</formula>
    </cfRule>
    <cfRule type="containsText" dxfId="362" priority="213" operator="containsText" text="ALTO">
      <formula>NOT(ISERROR(SEARCH("ALTO",M187)))</formula>
    </cfRule>
    <cfRule type="containsText" dxfId="361" priority="214" operator="containsText" text="MEDIO">
      <formula>NOT(ISERROR(SEARCH("MEDIO",M187)))</formula>
    </cfRule>
    <cfRule type="containsText" dxfId="360" priority="215" operator="containsText" text="BAJO">
      <formula>NOT(ISERROR(SEARCH("BAJO",M187)))</formula>
    </cfRule>
  </conditionalFormatting>
  <conditionalFormatting sqref="M192">
    <cfRule type="containsText" dxfId="359" priority="201" operator="containsText" text="MUY BAJO">
      <formula>NOT(ISERROR(SEARCH("MUY BAJO",M192)))</formula>
    </cfRule>
    <cfRule type="containsText" dxfId="358" priority="202" operator="containsText" text="MUY ALTO">
      <formula>NOT(ISERROR(SEARCH("MUY ALTO",M192)))</formula>
    </cfRule>
    <cfRule type="containsText" dxfId="357" priority="203" operator="containsText" text="ALTO">
      <formula>NOT(ISERROR(SEARCH("ALTO",M192)))</formula>
    </cfRule>
    <cfRule type="containsText" dxfId="356" priority="204" operator="containsText" text="MEDIO">
      <formula>NOT(ISERROR(SEARCH("MEDIO",M192)))</formula>
    </cfRule>
    <cfRule type="containsText" dxfId="355" priority="205" operator="containsText" text="BAJO">
      <formula>NOT(ISERROR(SEARCH("BAJO",M192)))</formula>
    </cfRule>
  </conditionalFormatting>
  <conditionalFormatting sqref="M202:M204">
    <cfRule type="containsText" dxfId="354" priority="381" operator="containsText" text="MUY BAJO">
      <formula>NOT(ISERROR(SEARCH("MUY BAJO",M202)))</formula>
    </cfRule>
    <cfRule type="containsText" dxfId="353" priority="382" operator="containsText" text="MUY ALTO">
      <formula>NOT(ISERROR(SEARCH("MUY ALTO",M202)))</formula>
    </cfRule>
    <cfRule type="containsText" dxfId="352" priority="383" operator="containsText" text="ALTO">
      <formula>NOT(ISERROR(SEARCH("ALTO",M202)))</formula>
    </cfRule>
    <cfRule type="containsText" dxfId="351" priority="384" operator="containsText" text="MEDIO">
      <formula>NOT(ISERROR(SEARCH("MEDIO",M202)))</formula>
    </cfRule>
    <cfRule type="containsText" dxfId="350" priority="385" operator="containsText" text="BAJO">
      <formula>NOT(ISERROR(SEARCH("BAJO",M202)))</formula>
    </cfRule>
  </conditionalFormatting>
  <conditionalFormatting sqref="M210:M215 M273:M275 M277">
    <cfRule type="containsText" dxfId="349" priority="371" operator="containsText" text="MUY BAJO">
      <formula>NOT(ISERROR(SEARCH("MUY BAJO",M210)))</formula>
    </cfRule>
    <cfRule type="containsText" dxfId="348" priority="372" operator="containsText" text="MUY ALTO">
      <formula>NOT(ISERROR(SEARCH("MUY ALTO",M210)))</formula>
    </cfRule>
    <cfRule type="containsText" dxfId="347" priority="373" operator="containsText" text="ALTO">
      <formula>NOT(ISERROR(SEARCH("ALTO",M210)))</formula>
    </cfRule>
    <cfRule type="containsText" dxfId="346" priority="374" operator="containsText" text="MEDIO">
      <formula>NOT(ISERROR(SEARCH("MEDIO",M210)))</formula>
    </cfRule>
    <cfRule type="containsText" dxfId="345" priority="375" operator="containsText" text="BAJO">
      <formula>NOT(ISERROR(SEARCH("BAJO",M210)))</formula>
    </cfRule>
  </conditionalFormatting>
  <conditionalFormatting sqref="M285:M286 M309">
    <cfRule type="containsText" dxfId="344" priority="361" operator="containsText" text="MUY BAJO">
      <formula>NOT(ISERROR(SEARCH("MUY BAJO",M285)))</formula>
    </cfRule>
    <cfRule type="containsText" dxfId="343" priority="362" operator="containsText" text="MUY ALTO">
      <formula>NOT(ISERROR(SEARCH("MUY ALTO",M285)))</formula>
    </cfRule>
    <cfRule type="containsText" dxfId="342" priority="363" operator="containsText" text="ALTO">
      <formula>NOT(ISERROR(SEARCH("ALTO",M285)))</formula>
    </cfRule>
    <cfRule type="containsText" dxfId="341" priority="364" operator="containsText" text="MEDIO">
      <formula>NOT(ISERROR(SEARCH("MEDIO",M285)))</formula>
    </cfRule>
    <cfRule type="containsText" dxfId="340" priority="365" operator="containsText" text="BAJO">
      <formula>NOT(ISERROR(SEARCH("BAJO",M285)))</formula>
    </cfRule>
  </conditionalFormatting>
  <conditionalFormatting sqref="M289">
    <cfRule type="containsText" dxfId="339" priority="291" operator="containsText" text="MUY BAJO">
      <formula>NOT(ISERROR(SEARCH("MUY BAJO",M289)))</formula>
    </cfRule>
    <cfRule type="containsText" dxfId="338" priority="292" operator="containsText" text="MUY ALTO">
      <formula>NOT(ISERROR(SEARCH("MUY ALTO",M289)))</formula>
    </cfRule>
    <cfRule type="containsText" dxfId="337" priority="293" operator="containsText" text="ALTO">
      <formula>NOT(ISERROR(SEARCH("ALTO",M289)))</formula>
    </cfRule>
    <cfRule type="containsText" dxfId="336" priority="294" operator="containsText" text="MEDIO">
      <formula>NOT(ISERROR(SEARCH("MEDIO",M289)))</formula>
    </cfRule>
    <cfRule type="containsText" dxfId="335" priority="295" operator="containsText" text="BAJO">
      <formula>NOT(ISERROR(SEARCH("BAJO",M289)))</formula>
    </cfRule>
  </conditionalFormatting>
  <conditionalFormatting sqref="M327:M328 M341:M343">
    <cfRule type="containsText" dxfId="334" priority="351" operator="containsText" text="MUY BAJO">
      <formula>NOT(ISERROR(SEARCH("MUY BAJO",M327)))</formula>
    </cfRule>
    <cfRule type="containsText" dxfId="333" priority="352" operator="containsText" text="MUY ALTO">
      <formula>NOT(ISERROR(SEARCH("MUY ALTO",M327)))</formula>
    </cfRule>
    <cfRule type="containsText" dxfId="332" priority="353" operator="containsText" text="ALTO">
      <formula>NOT(ISERROR(SEARCH("ALTO",M327)))</formula>
    </cfRule>
    <cfRule type="containsText" dxfId="331" priority="354" operator="containsText" text="MEDIO">
      <formula>NOT(ISERROR(SEARCH("MEDIO",M327)))</formula>
    </cfRule>
    <cfRule type="containsText" dxfId="330" priority="355" operator="containsText" text="BAJO">
      <formula>NOT(ISERROR(SEARCH("BAJO",M327)))</formula>
    </cfRule>
  </conditionalFormatting>
  <conditionalFormatting sqref="M355:M356">
    <cfRule type="containsText" dxfId="329" priority="341" operator="containsText" text="MUY BAJO">
      <formula>NOT(ISERROR(SEARCH("MUY BAJO",M355)))</formula>
    </cfRule>
    <cfRule type="containsText" dxfId="328" priority="342" operator="containsText" text="MUY ALTO">
      <formula>NOT(ISERROR(SEARCH("MUY ALTO",M355)))</formula>
    </cfRule>
    <cfRule type="containsText" dxfId="327" priority="343" operator="containsText" text="ALTO">
      <formula>NOT(ISERROR(SEARCH("ALTO",M355)))</formula>
    </cfRule>
    <cfRule type="containsText" dxfId="326" priority="344" operator="containsText" text="MEDIO">
      <formula>NOT(ISERROR(SEARCH("MEDIO",M355)))</formula>
    </cfRule>
    <cfRule type="containsText" dxfId="325" priority="345" operator="containsText" text="BAJO">
      <formula>NOT(ISERROR(SEARCH("BAJO",M355)))</formula>
    </cfRule>
  </conditionalFormatting>
  <conditionalFormatting sqref="M368 M390">
    <cfRule type="containsText" dxfId="324" priority="281" operator="containsText" text="MUY BAJO">
      <formula>NOT(ISERROR(SEARCH("MUY BAJO",M368)))</formula>
    </cfRule>
    <cfRule type="containsText" dxfId="323" priority="282" operator="containsText" text="MUY ALTO">
      <formula>NOT(ISERROR(SEARCH("MUY ALTO",M368)))</formula>
    </cfRule>
    <cfRule type="containsText" dxfId="322" priority="283" operator="containsText" text="ALTO">
      <formula>NOT(ISERROR(SEARCH("ALTO",M368)))</formula>
    </cfRule>
    <cfRule type="containsText" dxfId="321" priority="284" operator="containsText" text="MEDIO">
      <formula>NOT(ISERROR(SEARCH("MEDIO",M368)))</formula>
    </cfRule>
    <cfRule type="containsText" dxfId="320" priority="285" operator="containsText" text="BAJO">
      <formula>NOT(ISERROR(SEARCH("BAJO",M368)))</formula>
    </cfRule>
  </conditionalFormatting>
  <conditionalFormatting sqref="M452 M500">
    <cfRule type="containsText" dxfId="319" priority="271" operator="containsText" text="MUY BAJO">
      <formula>NOT(ISERROR(SEARCH("MUY BAJO",M452)))</formula>
    </cfRule>
    <cfRule type="containsText" dxfId="318" priority="272" operator="containsText" text="MUY ALTO">
      <formula>NOT(ISERROR(SEARCH("MUY ALTO",M452)))</formula>
    </cfRule>
    <cfRule type="containsText" dxfId="317" priority="273" operator="containsText" text="ALTO">
      <formula>NOT(ISERROR(SEARCH("ALTO",M452)))</formula>
    </cfRule>
    <cfRule type="containsText" dxfId="316" priority="274" operator="containsText" text="MEDIO">
      <formula>NOT(ISERROR(SEARCH("MEDIO",M452)))</formula>
    </cfRule>
    <cfRule type="containsText" dxfId="315" priority="275" operator="containsText" text="BAJO">
      <formula>NOT(ISERROR(SEARCH("BAJO",M452)))</formula>
    </cfRule>
  </conditionalFormatting>
  <conditionalFormatting sqref="M517:M524">
    <cfRule type="containsText" dxfId="314" priority="261" operator="containsText" text="MUY BAJO">
      <formula>NOT(ISERROR(SEARCH("MUY BAJO",M517)))</formula>
    </cfRule>
    <cfRule type="containsText" dxfId="313" priority="262" operator="containsText" text="MUY ALTO">
      <formula>NOT(ISERROR(SEARCH("MUY ALTO",M517)))</formula>
    </cfRule>
    <cfRule type="containsText" dxfId="312" priority="263" operator="containsText" text="ALTO">
      <formula>NOT(ISERROR(SEARCH("ALTO",M517)))</formula>
    </cfRule>
    <cfRule type="containsText" dxfId="311" priority="264" operator="containsText" text="MEDIO">
      <formula>NOT(ISERROR(SEARCH("MEDIO",M517)))</formula>
    </cfRule>
    <cfRule type="containsText" dxfId="310" priority="265" operator="containsText" text="BAJO">
      <formula>NOT(ISERROR(SEARCH("BAJO",M517)))</formula>
    </cfRule>
  </conditionalFormatting>
  <conditionalFormatting sqref="M540:M547">
    <cfRule type="containsText" dxfId="309" priority="251" operator="containsText" text="MUY BAJO">
      <formula>NOT(ISERROR(SEARCH("MUY BAJO",M540)))</formula>
    </cfRule>
    <cfRule type="containsText" dxfId="308" priority="252" operator="containsText" text="MUY ALTO">
      <formula>NOT(ISERROR(SEARCH("MUY ALTO",M540)))</formula>
    </cfRule>
    <cfRule type="containsText" dxfId="307" priority="253" operator="containsText" text="ALTO">
      <formula>NOT(ISERROR(SEARCH("ALTO",M540)))</formula>
    </cfRule>
    <cfRule type="containsText" dxfId="306" priority="254" operator="containsText" text="MEDIO">
      <formula>NOT(ISERROR(SEARCH("MEDIO",M540)))</formula>
    </cfRule>
    <cfRule type="containsText" dxfId="305" priority="255" operator="containsText" text="BAJO">
      <formula>NOT(ISERROR(SEARCH("BAJO",M540)))</formula>
    </cfRule>
  </conditionalFormatting>
  <conditionalFormatting sqref="O4:O6">
    <cfRule type="containsText" dxfId="304" priority="326" operator="containsText" text="MUY BAJO">
      <formula>NOT(ISERROR(SEARCH("MUY BAJO",O4)))</formula>
    </cfRule>
    <cfRule type="containsText" dxfId="303" priority="327" operator="containsText" text="MUY ALTO">
      <formula>NOT(ISERROR(SEARCH("MUY ALTO",O4)))</formula>
    </cfRule>
    <cfRule type="containsText" dxfId="302" priority="328" operator="containsText" text="ALTO">
      <formula>NOT(ISERROR(SEARCH("ALTO",O4)))</formula>
    </cfRule>
    <cfRule type="containsText" dxfId="301" priority="329" operator="containsText" text="MEDIO">
      <formula>NOT(ISERROR(SEARCH("MEDIO",O4)))</formula>
    </cfRule>
    <cfRule type="containsText" dxfId="300" priority="330" operator="containsText" text="BAJO">
      <formula>NOT(ISERROR(SEARCH("BAJO",O4)))</formula>
    </cfRule>
  </conditionalFormatting>
  <conditionalFormatting sqref="O72:O78">
    <cfRule type="containsText" dxfId="299" priority="406" operator="containsText" text="MUY BAJO">
      <formula>NOT(ISERROR(SEARCH("MUY BAJO",O72)))</formula>
    </cfRule>
    <cfRule type="containsText" dxfId="298" priority="407" operator="containsText" text="MUY ALTO">
      <formula>NOT(ISERROR(SEARCH("MUY ALTO",O72)))</formula>
    </cfRule>
    <cfRule type="containsText" dxfId="297" priority="408" operator="containsText" text="ALTO">
      <formula>NOT(ISERROR(SEARCH("ALTO",O72)))</formula>
    </cfRule>
    <cfRule type="containsText" dxfId="296" priority="409" operator="containsText" text="MEDIO">
      <formula>NOT(ISERROR(SEARCH("MEDIO",O72)))</formula>
    </cfRule>
    <cfRule type="containsText" dxfId="295" priority="410" operator="containsText" text="BAJO">
      <formula>NOT(ISERROR(SEARCH("BAJO",O72)))</formula>
    </cfRule>
  </conditionalFormatting>
  <conditionalFormatting sqref="O97:O102">
    <cfRule type="containsText" dxfId="294" priority="316" operator="containsText" text="MUY BAJO">
      <formula>NOT(ISERROR(SEARCH("MUY BAJO",O97)))</formula>
    </cfRule>
    <cfRule type="containsText" dxfId="293" priority="317" operator="containsText" text="MUY ALTO">
      <formula>NOT(ISERROR(SEARCH("MUY ALTO",O97)))</formula>
    </cfRule>
    <cfRule type="containsText" dxfId="292" priority="318" operator="containsText" text="ALTO">
      <formula>NOT(ISERROR(SEARCH("ALTO",O97)))</formula>
    </cfRule>
    <cfRule type="containsText" dxfId="291" priority="319" operator="containsText" text="MEDIO">
      <formula>NOT(ISERROR(SEARCH("MEDIO",O97)))</formula>
    </cfRule>
    <cfRule type="containsText" dxfId="290" priority="320" operator="containsText" text="BAJO">
      <formula>NOT(ISERROR(SEARCH("BAJO",O97)))</formula>
    </cfRule>
  </conditionalFormatting>
  <conditionalFormatting sqref="O104:O107">
    <cfRule type="containsText" dxfId="289" priority="306" operator="containsText" text="MUY BAJO">
      <formula>NOT(ISERROR(SEARCH("MUY BAJO",O104)))</formula>
    </cfRule>
    <cfRule type="containsText" dxfId="288" priority="307" operator="containsText" text="MUY ALTO">
      <formula>NOT(ISERROR(SEARCH("MUY ALTO",O104)))</formula>
    </cfRule>
    <cfRule type="containsText" dxfId="287" priority="308" operator="containsText" text="ALTO">
      <formula>NOT(ISERROR(SEARCH("ALTO",O104)))</formula>
    </cfRule>
    <cfRule type="containsText" dxfId="286" priority="309" operator="containsText" text="MEDIO">
      <formula>NOT(ISERROR(SEARCH("MEDIO",O104)))</formula>
    </cfRule>
    <cfRule type="containsText" dxfId="285" priority="310" operator="containsText" text="BAJO">
      <formula>NOT(ISERROR(SEARCH("BAJO",O104)))</formula>
    </cfRule>
  </conditionalFormatting>
  <conditionalFormatting sqref="O112:O140">
    <cfRule type="containsText" dxfId="284" priority="296" operator="containsText" text="MUY BAJO">
      <formula>NOT(ISERROR(SEARCH("MUY BAJO",O112)))</formula>
    </cfRule>
    <cfRule type="containsText" dxfId="283" priority="297" operator="containsText" text="MUY ALTO">
      <formula>NOT(ISERROR(SEARCH("MUY ALTO",O112)))</formula>
    </cfRule>
    <cfRule type="containsText" dxfId="282" priority="298" operator="containsText" text="ALTO">
      <formula>NOT(ISERROR(SEARCH("ALTO",O112)))</formula>
    </cfRule>
    <cfRule type="containsText" dxfId="281" priority="299" operator="containsText" text="MEDIO">
      <formula>NOT(ISERROR(SEARCH("MEDIO",O112)))</formula>
    </cfRule>
    <cfRule type="containsText" dxfId="280" priority="300" operator="containsText" text="BAJO">
      <formula>NOT(ISERROR(SEARCH("BAJO",O112)))</formula>
    </cfRule>
  </conditionalFormatting>
  <conditionalFormatting sqref="O145:O151 O153:O156">
    <cfRule type="containsText" dxfId="279" priority="236" operator="containsText" text="MUY BAJO">
      <formula>NOT(ISERROR(SEARCH("MUY BAJO",O145)))</formula>
    </cfRule>
    <cfRule type="containsText" dxfId="278" priority="237" operator="containsText" text="MUY ALTO">
      <formula>NOT(ISERROR(SEARCH("MUY ALTO",O145)))</formula>
    </cfRule>
    <cfRule type="containsText" dxfId="277" priority="238" operator="containsText" text="ALTO">
      <formula>NOT(ISERROR(SEARCH("ALTO",O145)))</formula>
    </cfRule>
    <cfRule type="containsText" dxfId="276" priority="239" operator="containsText" text="MEDIO">
      <formula>NOT(ISERROR(SEARCH("MEDIO",O145)))</formula>
    </cfRule>
    <cfRule type="containsText" dxfId="275" priority="240" operator="containsText" text="BAJO">
      <formula>NOT(ISERROR(SEARCH("BAJO",O145)))</formula>
    </cfRule>
  </conditionalFormatting>
  <conditionalFormatting sqref="O158:O161">
    <cfRule type="containsText" dxfId="274" priority="226" operator="containsText" text="MUY BAJO">
      <formula>NOT(ISERROR(SEARCH("MUY BAJO",O158)))</formula>
    </cfRule>
    <cfRule type="containsText" dxfId="273" priority="227" operator="containsText" text="MUY ALTO">
      <formula>NOT(ISERROR(SEARCH("MUY ALTO",O158)))</formula>
    </cfRule>
    <cfRule type="containsText" dxfId="272" priority="228" operator="containsText" text="ALTO">
      <formula>NOT(ISERROR(SEARCH("ALTO",O158)))</formula>
    </cfRule>
    <cfRule type="containsText" dxfId="271" priority="229" operator="containsText" text="MEDIO">
      <formula>NOT(ISERROR(SEARCH("MEDIO",O158)))</formula>
    </cfRule>
    <cfRule type="containsText" dxfId="270" priority="230" operator="containsText" text="BAJO">
      <formula>NOT(ISERROR(SEARCH("BAJO",O158)))</formula>
    </cfRule>
  </conditionalFormatting>
  <conditionalFormatting sqref="O166">
    <cfRule type="containsText" dxfId="269" priority="216" operator="containsText" text="MUY BAJO">
      <formula>NOT(ISERROR(SEARCH("MUY BAJO",O166)))</formula>
    </cfRule>
    <cfRule type="containsText" dxfId="268" priority="217" operator="containsText" text="MUY ALTO">
      <formula>NOT(ISERROR(SEARCH("MUY ALTO",O166)))</formula>
    </cfRule>
    <cfRule type="containsText" dxfId="267" priority="218" operator="containsText" text="ALTO">
      <formula>NOT(ISERROR(SEARCH("ALTO",O166)))</formula>
    </cfRule>
    <cfRule type="containsText" dxfId="266" priority="219" operator="containsText" text="MEDIO">
      <formula>NOT(ISERROR(SEARCH("MEDIO",O166)))</formula>
    </cfRule>
    <cfRule type="containsText" dxfId="265" priority="220" operator="containsText" text="BAJO">
      <formula>NOT(ISERROR(SEARCH("BAJO",O166)))</formula>
    </cfRule>
  </conditionalFormatting>
  <conditionalFormatting sqref="O173">
    <cfRule type="containsText" dxfId="264" priority="396" operator="containsText" text="MUY BAJO">
      <formula>NOT(ISERROR(SEARCH("MUY BAJO",O173)))</formula>
    </cfRule>
    <cfRule type="containsText" dxfId="263" priority="397" operator="containsText" text="MUY ALTO">
      <formula>NOT(ISERROR(SEARCH("MUY ALTO",O173)))</formula>
    </cfRule>
    <cfRule type="containsText" dxfId="262" priority="398" operator="containsText" text="ALTO">
      <formula>NOT(ISERROR(SEARCH("ALTO",O173)))</formula>
    </cfRule>
    <cfRule type="containsText" dxfId="261" priority="399" operator="containsText" text="MEDIO">
      <formula>NOT(ISERROR(SEARCH("MEDIO",O173)))</formula>
    </cfRule>
    <cfRule type="containsText" dxfId="260" priority="400" operator="containsText" text="BAJO">
      <formula>NOT(ISERROR(SEARCH("BAJO",O173)))</formula>
    </cfRule>
  </conditionalFormatting>
  <conditionalFormatting sqref="O176:O182">
    <cfRule type="containsText" dxfId="259" priority="386" operator="containsText" text="MUY BAJO">
      <formula>NOT(ISERROR(SEARCH("MUY BAJO",O176)))</formula>
    </cfRule>
    <cfRule type="containsText" dxfId="258" priority="387" operator="containsText" text="MUY ALTO">
      <formula>NOT(ISERROR(SEARCH("MUY ALTO",O176)))</formula>
    </cfRule>
    <cfRule type="containsText" dxfId="257" priority="388" operator="containsText" text="ALTO">
      <formula>NOT(ISERROR(SEARCH("ALTO",O176)))</formula>
    </cfRule>
    <cfRule type="containsText" dxfId="256" priority="389" operator="containsText" text="MEDIO">
      <formula>NOT(ISERROR(SEARCH("MEDIO",O176)))</formula>
    </cfRule>
    <cfRule type="containsText" dxfId="255" priority="390" operator="containsText" text="BAJO">
      <formula>NOT(ISERROR(SEARCH("BAJO",O176)))</formula>
    </cfRule>
  </conditionalFormatting>
  <conditionalFormatting sqref="O187">
    <cfRule type="containsText" dxfId="254" priority="206" operator="containsText" text="MUY BAJO">
      <formula>NOT(ISERROR(SEARCH("MUY BAJO",O187)))</formula>
    </cfRule>
    <cfRule type="containsText" dxfId="253" priority="207" operator="containsText" text="MUY ALTO">
      <formula>NOT(ISERROR(SEARCH("MUY ALTO",O187)))</formula>
    </cfRule>
    <cfRule type="containsText" dxfId="252" priority="208" operator="containsText" text="ALTO">
      <formula>NOT(ISERROR(SEARCH("ALTO",O187)))</formula>
    </cfRule>
    <cfRule type="containsText" dxfId="251" priority="209" operator="containsText" text="MEDIO">
      <formula>NOT(ISERROR(SEARCH("MEDIO",O187)))</formula>
    </cfRule>
    <cfRule type="containsText" dxfId="250" priority="210" operator="containsText" text="BAJO">
      <formula>NOT(ISERROR(SEARCH("BAJO",O187)))</formula>
    </cfRule>
  </conditionalFormatting>
  <conditionalFormatting sqref="O192">
    <cfRule type="containsText" dxfId="249" priority="196" operator="containsText" text="MUY BAJO">
      <formula>NOT(ISERROR(SEARCH("MUY BAJO",O192)))</formula>
    </cfRule>
    <cfRule type="containsText" dxfId="248" priority="197" operator="containsText" text="MUY ALTO">
      <formula>NOT(ISERROR(SEARCH("MUY ALTO",O192)))</formula>
    </cfRule>
    <cfRule type="containsText" dxfId="247" priority="198" operator="containsText" text="ALTO">
      <formula>NOT(ISERROR(SEARCH("ALTO",O192)))</formula>
    </cfRule>
    <cfRule type="containsText" dxfId="246" priority="199" operator="containsText" text="MEDIO">
      <formula>NOT(ISERROR(SEARCH("MEDIO",O192)))</formula>
    </cfRule>
    <cfRule type="containsText" dxfId="245" priority="200" operator="containsText" text="BAJO">
      <formula>NOT(ISERROR(SEARCH("BAJO",O192)))</formula>
    </cfRule>
  </conditionalFormatting>
  <conditionalFormatting sqref="O202:O204">
    <cfRule type="containsText" dxfId="244" priority="376" operator="containsText" text="MUY BAJO">
      <formula>NOT(ISERROR(SEARCH("MUY BAJO",O202)))</formula>
    </cfRule>
    <cfRule type="containsText" dxfId="243" priority="377" operator="containsText" text="MUY ALTO">
      <formula>NOT(ISERROR(SEARCH("MUY ALTO",O202)))</formula>
    </cfRule>
    <cfRule type="containsText" dxfId="242" priority="378" operator="containsText" text="ALTO">
      <formula>NOT(ISERROR(SEARCH("ALTO",O202)))</formula>
    </cfRule>
    <cfRule type="containsText" dxfId="241" priority="379" operator="containsText" text="MEDIO">
      <formula>NOT(ISERROR(SEARCH("MEDIO",O202)))</formula>
    </cfRule>
    <cfRule type="containsText" dxfId="240" priority="380" operator="containsText" text="BAJO">
      <formula>NOT(ISERROR(SEARCH("BAJO",O202)))</formula>
    </cfRule>
  </conditionalFormatting>
  <conditionalFormatting sqref="O210:O215 O273:O275 O277">
    <cfRule type="containsText" dxfId="239" priority="366" operator="containsText" text="MUY BAJO">
      <formula>NOT(ISERROR(SEARCH("MUY BAJO",O210)))</formula>
    </cfRule>
    <cfRule type="containsText" dxfId="238" priority="367" operator="containsText" text="MUY ALTO">
      <formula>NOT(ISERROR(SEARCH("MUY ALTO",O210)))</formula>
    </cfRule>
    <cfRule type="containsText" dxfId="237" priority="368" operator="containsText" text="ALTO">
      <formula>NOT(ISERROR(SEARCH("ALTO",O210)))</formula>
    </cfRule>
    <cfRule type="containsText" dxfId="236" priority="369" operator="containsText" text="MEDIO">
      <formula>NOT(ISERROR(SEARCH("MEDIO",O210)))</formula>
    </cfRule>
    <cfRule type="containsText" dxfId="235" priority="370" operator="containsText" text="BAJO">
      <formula>NOT(ISERROR(SEARCH("BAJO",O210)))</formula>
    </cfRule>
  </conditionalFormatting>
  <conditionalFormatting sqref="O285:O286 O309">
    <cfRule type="containsText" dxfId="234" priority="356" operator="containsText" text="MUY BAJO">
      <formula>NOT(ISERROR(SEARCH("MUY BAJO",O285)))</formula>
    </cfRule>
    <cfRule type="containsText" dxfId="233" priority="357" operator="containsText" text="MUY ALTO">
      <formula>NOT(ISERROR(SEARCH("MUY ALTO",O285)))</formula>
    </cfRule>
    <cfRule type="containsText" dxfId="232" priority="358" operator="containsText" text="ALTO">
      <formula>NOT(ISERROR(SEARCH("ALTO",O285)))</formula>
    </cfRule>
    <cfRule type="containsText" dxfId="231" priority="359" operator="containsText" text="MEDIO">
      <formula>NOT(ISERROR(SEARCH("MEDIO",O285)))</formula>
    </cfRule>
    <cfRule type="containsText" dxfId="230" priority="360" operator="containsText" text="BAJO">
      <formula>NOT(ISERROR(SEARCH("BAJO",O285)))</formula>
    </cfRule>
  </conditionalFormatting>
  <conditionalFormatting sqref="O289">
    <cfRule type="containsText" dxfId="229" priority="286" operator="containsText" text="MUY BAJO">
      <formula>NOT(ISERROR(SEARCH("MUY BAJO",O289)))</formula>
    </cfRule>
    <cfRule type="containsText" dxfId="228" priority="287" operator="containsText" text="MUY ALTO">
      <formula>NOT(ISERROR(SEARCH("MUY ALTO",O289)))</formula>
    </cfRule>
    <cfRule type="containsText" dxfId="227" priority="288" operator="containsText" text="ALTO">
      <formula>NOT(ISERROR(SEARCH("ALTO",O289)))</formula>
    </cfRule>
    <cfRule type="containsText" dxfId="226" priority="289" operator="containsText" text="MEDIO">
      <formula>NOT(ISERROR(SEARCH("MEDIO",O289)))</formula>
    </cfRule>
    <cfRule type="containsText" dxfId="225" priority="290" operator="containsText" text="BAJO">
      <formula>NOT(ISERROR(SEARCH("BAJO",O289)))</formula>
    </cfRule>
  </conditionalFormatting>
  <conditionalFormatting sqref="O327:O328 O341:O343">
    <cfRule type="containsText" dxfId="224" priority="346" operator="containsText" text="MUY BAJO">
      <formula>NOT(ISERROR(SEARCH("MUY BAJO",O327)))</formula>
    </cfRule>
    <cfRule type="containsText" dxfId="223" priority="347" operator="containsText" text="MUY ALTO">
      <formula>NOT(ISERROR(SEARCH("MUY ALTO",O327)))</formula>
    </cfRule>
    <cfRule type="containsText" dxfId="222" priority="348" operator="containsText" text="ALTO">
      <formula>NOT(ISERROR(SEARCH("ALTO",O327)))</formula>
    </cfRule>
    <cfRule type="containsText" dxfId="221" priority="349" operator="containsText" text="MEDIO">
      <formula>NOT(ISERROR(SEARCH("MEDIO",O327)))</formula>
    </cfRule>
    <cfRule type="containsText" dxfId="220" priority="350" operator="containsText" text="BAJO">
      <formula>NOT(ISERROR(SEARCH("BAJO",O327)))</formula>
    </cfRule>
  </conditionalFormatting>
  <conditionalFormatting sqref="O355:O356">
    <cfRule type="containsText" dxfId="219" priority="336" operator="containsText" text="MUY BAJO">
      <formula>NOT(ISERROR(SEARCH("MUY BAJO",O355)))</formula>
    </cfRule>
    <cfRule type="containsText" dxfId="218" priority="337" operator="containsText" text="MUY ALTO">
      <formula>NOT(ISERROR(SEARCH("MUY ALTO",O355)))</formula>
    </cfRule>
    <cfRule type="containsText" dxfId="217" priority="338" operator="containsText" text="ALTO">
      <formula>NOT(ISERROR(SEARCH("ALTO",O355)))</formula>
    </cfRule>
    <cfRule type="containsText" dxfId="216" priority="339" operator="containsText" text="MEDIO">
      <formula>NOT(ISERROR(SEARCH("MEDIO",O355)))</formula>
    </cfRule>
    <cfRule type="containsText" dxfId="215" priority="340" operator="containsText" text="BAJO">
      <formula>NOT(ISERROR(SEARCH("BAJO",O355)))</formula>
    </cfRule>
  </conditionalFormatting>
  <conditionalFormatting sqref="O368 O390">
    <cfRule type="containsText" dxfId="214" priority="276" operator="containsText" text="MUY BAJO">
      <formula>NOT(ISERROR(SEARCH("MUY BAJO",O368)))</formula>
    </cfRule>
    <cfRule type="containsText" dxfId="213" priority="277" operator="containsText" text="MUY ALTO">
      <formula>NOT(ISERROR(SEARCH("MUY ALTO",O368)))</formula>
    </cfRule>
    <cfRule type="containsText" dxfId="212" priority="278" operator="containsText" text="ALTO">
      <formula>NOT(ISERROR(SEARCH("ALTO",O368)))</formula>
    </cfRule>
    <cfRule type="containsText" dxfId="211" priority="279" operator="containsText" text="MEDIO">
      <formula>NOT(ISERROR(SEARCH("MEDIO",O368)))</formula>
    </cfRule>
    <cfRule type="containsText" dxfId="210" priority="280" operator="containsText" text="BAJO">
      <formula>NOT(ISERROR(SEARCH("BAJO",O368)))</formula>
    </cfRule>
  </conditionalFormatting>
  <conditionalFormatting sqref="O452 O500">
    <cfRule type="containsText" dxfId="209" priority="266" operator="containsText" text="MUY BAJO">
      <formula>NOT(ISERROR(SEARCH("MUY BAJO",O452)))</formula>
    </cfRule>
    <cfRule type="containsText" dxfId="208" priority="267" operator="containsText" text="MUY ALTO">
      <formula>NOT(ISERROR(SEARCH("MUY ALTO",O452)))</formula>
    </cfRule>
    <cfRule type="containsText" dxfId="207" priority="268" operator="containsText" text="ALTO">
      <formula>NOT(ISERROR(SEARCH("ALTO",O452)))</formula>
    </cfRule>
    <cfRule type="containsText" dxfId="206" priority="269" operator="containsText" text="MEDIO">
      <formula>NOT(ISERROR(SEARCH("MEDIO",O452)))</formula>
    </cfRule>
    <cfRule type="containsText" dxfId="205" priority="270" operator="containsText" text="BAJO">
      <formula>NOT(ISERROR(SEARCH("BAJO",O452)))</formula>
    </cfRule>
  </conditionalFormatting>
  <conditionalFormatting sqref="O517:O524">
    <cfRule type="containsText" dxfId="204" priority="256" operator="containsText" text="MUY BAJO">
      <formula>NOT(ISERROR(SEARCH("MUY BAJO",O517)))</formula>
    </cfRule>
    <cfRule type="containsText" dxfId="203" priority="257" operator="containsText" text="MUY ALTO">
      <formula>NOT(ISERROR(SEARCH("MUY ALTO",O517)))</formula>
    </cfRule>
    <cfRule type="containsText" dxfId="202" priority="258" operator="containsText" text="ALTO">
      <formula>NOT(ISERROR(SEARCH("ALTO",O517)))</formula>
    </cfRule>
    <cfRule type="containsText" dxfId="201" priority="259" operator="containsText" text="MEDIO">
      <formula>NOT(ISERROR(SEARCH("MEDIO",O517)))</formula>
    </cfRule>
    <cfRule type="containsText" dxfId="200" priority="260" operator="containsText" text="BAJO">
      <formula>NOT(ISERROR(SEARCH("BAJO",O517)))</formula>
    </cfRule>
  </conditionalFormatting>
  <conditionalFormatting sqref="O540:O547">
    <cfRule type="containsText" dxfId="199" priority="246" operator="containsText" text="MUY BAJO">
      <formula>NOT(ISERROR(SEARCH("MUY BAJO",O540)))</formula>
    </cfRule>
    <cfRule type="containsText" dxfId="198" priority="247" operator="containsText" text="MUY ALTO">
      <formula>NOT(ISERROR(SEARCH("MUY ALTO",O540)))</formula>
    </cfRule>
    <cfRule type="containsText" dxfId="197" priority="248" operator="containsText" text="ALTO">
      <formula>NOT(ISERROR(SEARCH("ALTO",O540)))</formula>
    </cfRule>
    <cfRule type="containsText" dxfId="196" priority="249" operator="containsText" text="MEDIO">
      <formula>NOT(ISERROR(SEARCH("MEDIO",O540)))</formula>
    </cfRule>
    <cfRule type="containsText" dxfId="195" priority="250" operator="containsText" text="BAJO">
      <formula>NOT(ISERROR(SEARCH("BAJO",O540)))</formula>
    </cfRule>
  </conditionalFormatting>
  <conditionalFormatting sqref="M19">
    <cfRule type="containsText" dxfId="194" priority="186" operator="containsText" text="MUY BAJO">
      <formula>NOT(ISERROR(SEARCH("MUY BAJO",M19)))</formula>
    </cfRule>
    <cfRule type="containsText" dxfId="193" priority="187" operator="containsText" text="MUY ALTO">
      <formula>NOT(ISERROR(SEARCH("MUY ALTO",M19)))</formula>
    </cfRule>
    <cfRule type="containsText" dxfId="192" priority="188" operator="containsText" text="ALTO">
      <formula>NOT(ISERROR(SEARCH("ALTO",M19)))</formula>
    </cfRule>
    <cfRule type="containsText" dxfId="191" priority="189" operator="containsText" text="MEDIO">
      <formula>NOT(ISERROR(SEARCH("MEDIO",M19)))</formula>
    </cfRule>
    <cfRule type="containsText" dxfId="190" priority="190" operator="containsText" text="BAJO">
      <formula>NOT(ISERROR(SEARCH("BAJO",M19)))</formula>
    </cfRule>
  </conditionalFormatting>
  <conditionalFormatting sqref="M19 O19">
    <cfRule type="containsText" dxfId="189" priority="191" operator="containsText" text="MUY BAJO">
      <formula>NOT(ISERROR(SEARCH("MUY BAJO",M19)))</formula>
    </cfRule>
    <cfRule type="containsText" dxfId="188" priority="192" operator="containsText" text="MUY ALTO">
      <formula>NOT(ISERROR(SEARCH("MUY ALTO",M19)))</formula>
    </cfRule>
    <cfRule type="containsText" dxfId="187" priority="193" operator="containsText" text="ALTO">
      <formula>NOT(ISERROR(SEARCH("ALTO",M19)))</formula>
    </cfRule>
    <cfRule type="containsText" dxfId="186" priority="194" operator="containsText" text="MEDIO">
      <formula>NOT(ISERROR(SEARCH("MEDIO",M19)))</formula>
    </cfRule>
    <cfRule type="containsText" dxfId="185" priority="195" operator="containsText" text="BAJO">
      <formula>NOT(ISERROR(SEARCH("BAJO",M19)))</formula>
    </cfRule>
  </conditionalFormatting>
  <conditionalFormatting sqref="O19">
    <cfRule type="containsText" dxfId="184" priority="181" operator="containsText" text="MUY BAJO">
      <formula>NOT(ISERROR(SEARCH("MUY BAJO",O19)))</formula>
    </cfRule>
    <cfRule type="containsText" dxfId="183" priority="182" operator="containsText" text="MUY ALTO">
      <formula>NOT(ISERROR(SEARCH("MUY ALTO",O19)))</formula>
    </cfRule>
    <cfRule type="containsText" dxfId="182" priority="183" operator="containsText" text="ALTO">
      <formula>NOT(ISERROR(SEARCH("ALTO",O19)))</formula>
    </cfRule>
    <cfRule type="containsText" dxfId="181" priority="184" operator="containsText" text="MEDIO">
      <formula>NOT(ISERROR(SEARCH("MEDIO",O19)))</formula>
    </cfRule>
    <cfRule type="containsText" dxfId="180" priority="185" operator="containsText" text="BAJO">
      <formula>NOT(ISERROR(SEARCH("BAJO",O19)))</formula>
    </cfRule>
  </conditionalFormatting>
  <conditionalFormatting sqref="M20">
    <cfRule type="containsText" dxfId="179" priority="171" operator="containsText" text="MUY BAJO">
      <formula>NOT(ISERROR(SEARCH("MUY BAJO",M20)))</formula>
    </cfRule>
    <cfRule type="containsText" dxfId="178" priority="172" operator="containsText" text="MUY ALTO">
      <formula>NOT(ISERROR(SEARCH("MUY ALTO",M20)))</formula>
    </cfRule>
    <cfRule type="containsText" dxfId="177" priority="173" operator="containsText" text="ALTO">
      <formula>NOT(ISERROR(SEARCH("ALTO",M20)))</formula>
    </cfRule>
    <cfRule type="containsText" dxfId="176" priority="174" operator="containsText" text="MEDIO">
      <formula>NOT(ISERROR(SEARCH("MEDIO",M20)))</formula>
    </cfRule>
    <cfRule type="containsText" dxfId="175" priority="175" operator="containsText" text="BAJO">
      <formula>NOT(ISERROR(SEARCH("BAJO",M20)))</formula>
    </cfRule>
  </conditionalFormatting>
  <conditionalFormatting sqref="M20 O20">
    <cfRule type="containsText" dxfId="174" priority="176" operator="containsText" text="MUY BAJO">
      <formula>NOT(ISERROR(SEARCH("MUY BAJO",M20)))</formula>
    </cfRule>
    <cfRule type="containsText" dxfId="173" priority="177" operator="containsText" text="MUY ALTO">
      <formula>NOT(ISERROR(SEARCH("MUY ALTO",M20)))</formula>
    </cfRule>
    <cfRule type="containsText" dxfId="172" priority="178" operator="containsText" text="ALTO">
      <formula>NOT(ISERROR(SEARCH("ALTO",M20)))</formula>
    </cfRule>
    <cfRule type="containsText" dxfId="171" priority="179" operator="containsText" text="MEDIO">
      <formula>NOT(ISERROR(SEARCH("MEDIO",M20)))</formula>
    </cfRule>
    <cfRule type="containsText" dxfId="170" priority="180" operator="containsText" text="BAJO">
      <formula>NOT(ISERROR(SEARCH("BAJO",M20)))</formula>
    </cfRule>
  </conditionalFormatting>
  <conditionalFormatting sqref="O20">
    <cfRule type="containsText" dxfId="169" priority="166" operator="containsText" text="MUY BAJO">
      <formula>NOT(ISERROR(SEARCH("MUY BAJO",O20)))</formula>
    </cfRule>
    <cfRule type="containsText" dxfId="168" priority="167" operator="containsText" text="MUY ALTO">
      <formula>NOT(ISERROR(SEARCH("MUY ALTO",O20)))</formula>
    </cfRule>
    <cfRule type="containsText" dxfId="167" priority="168" operator="containsText" text="ALTO">
      <formula>NOT(ISERROR(SEARCH("ALTO",O20)))</formula>
    </cfRule>
    <cfRule type="containsText" dxfId="166" priority="169" operator="containsText" text="MEDIO">
      <formula>NOT(ISERROR(SEARCH("MEDIO",O20)))</formula>
    </cfRule>
    <cfRule type="containsText" dxfId="165" priority="170" operator="containsText" text="BAJO">
      <formula>NOT(ISERROR(SEARCH("BAJO",O20)))</formula>
    </cfRule>
  </conditionalFormatting>
  <conditionalFormatting sqref="M27">
    <cfRule type="containsText" dxfId="164" priority="156" operator="containsText" text="MUY BAJO">
      <formula>NOT(ISERROR(SEARCH("MUY BAJO",M27)))</formula>
    </cfRule>
    <cfRule type="containsText" dxfId="163" priority="157" operator="containsText" text="MUY ALTO">
      <formula>NOT(ISERROR(SEARCH("MUY ALTO",M27)))</formula>
    </cfRule>
    <cfRule type="containsText" dxfId="162" priority="158" operator="containsText" text="ALTO">
      <formula>NOT(ISERROR(SEARCH("ALTO",M27)))</formula>
    </cfRule>
    <cfRule type="containsText" dxfId="161" priority="159" operator="containsText" text="MEDIO">
      <formula>NOT(ISERROR(SEARCH("MEDIO",M27)))</formula>
    </cfRule>
    <cfRule type="containsText" dxfId="160" priority="160" operator="containsText" text="BAJO">
      <formula>NOT(ISERROR(SEARCH("BAJO",M27)))</formula>
    </cfRule>
  </conditionalFormatting>
  <conditionalFormatting sqref="M27 O27">
    <cfRule type="containsText" dxfId="159" priority="161" operator="containsText" text="MUY BAJO">
      <formula>NOT(ISERROR(SEARCH("MUY BAJO",M27)))</formula>
    </cfRule>
    <cfRule type="containsText" dxfId="158" priority="162" operator="containsText" text="MUY ALTO">
      <formula>NOT(ISERROR(SEARCH("MUY ALTO",M27)))</formula>
    </cfRule>
    <cfRule type="containsText" dxfId="157" priority="163" operator="containsText" text="ALTO">
      <formula>NOT(ISERROR(SEARCH("ALTO",M27)))</formula>
    </cfRule>
    <cfRule type="containsText" dxfId="156" priority="164" operator="containsText" text="MEDIO">
      <formula>NOT(ISERROR(SEARCH("MEDIO",M27)))</formula>
    </cfRule>
    <cfRule type="containsText" dxfId="155" priority="165" operator="containsText" text="BAJO">
      <formula>NOT(ISERROR(SEARCH("BAJO",M27)))</formula>
    </cfRule>
  </conditionalFormatting>
  <conditionalFormatting sqref="O27">
    <cfRule type="containsText" dxfId="154" priority="151" operator="containsText" text="MUY BAJO">
      <formula>NOT(ISERROR(SEARCH("MUY BAJO",O27)))</formula>
    </cfRule>
    <cfRule type="containsText" dxfId="153" priority="152" operator="containsText" text="MUY ALTO">
      <formula>NOT(ISERROR(SEARCH("MUY ALTO",O27)))</formula>
    </cfRule>
    <cfRule type="containsText" dxfId="152" priority="153" operator="containsText" text="ALTO">
      <formula>NOT(ISERROR(SEARCH("ALTO",O27)))</formula>
    </cfRule>
    <cfRule type="containsText" dxfId="151" priority="154" operator="containsText" text="MEDIO">
      <formula>NOT(ISERROR(SEARCH("MEDIO",O27)))</formula>
    </cfRule>
    <cfRule type="containsText" dxfId="150" priority="155" operator="containsText" text="BAJO">
      <formula>NOT(ISERROR(SEARCH("BAJO",O27)))</formula>
    </cfRule>
  </conditionalFormatting>
  <conditionalFormatting sqref="M152">
    <cfRule type="containsText" dxfId="149" priority="141" operator="containsText" text="MUY BAJO">
      <formula>NOT(ISERROR(SEARCH("MUY BAJO",M152)))</formula>
    </cfRule>
    <cfRule type="containsText" dxfId="148" priority="142" operator="containsText" text="MUY ALTO">
      <formula>NOT(ISERROR(SEARCH("MUY ALTO",M152)))</formula>
    </cfRule>
    <cfRule type="containsText" dxfId="147" priority="143" operator="containsText" text="ALTO">
      <formula>NOT(ISERROR(SEARCH("ALTO",M152)))</formula>
    </cfRule>
    <cfRule type="containsText" dxfId="146" priority="144" operator="containsText" text="MEDIO">
      <formula>NOT(ISERROR(SEARCH("MEDIO",M152)))</formula>
    </cfRule>
    <cfRule type="containsText" dxfId="145" priority="145" operator="containsText" text="BAJO">
      <formula>NOT(ISERROR(SEARCH("BAJO",M152)))</formula>
    </cfRule>
  </conditionalFormatting>
  <conditionalFormatting sqref="M152 O152">
    <cfRule type="containsText" dxfId="144" priority="146" operator="containsText" text="MUY BAJO">
      <formula>NOT(ISERROR(SEARCH("MUY BAJO",M152)))</formula>
    </cfRule>
    <cfRule type="containsText" dxfId="143" priority="147" operator="containsText" text="MUY ALTO">
      <formula>NOT(ISERROR(SEARCH("MUY ALTO",M152)))</formula>
    </cfRule>
    <cfRule type="containsText" dxfId="142" priority="148" operator="containsText" text="ALTO">
      <formula>NOT(ISERROR(SEARCH("ALTO",M152)))</formula>
    </cfRule>
    <cfRule type="containsText" dxfId="141" priority="149" operator="containsText" text="MEDIO">
      <formula>NOT(ISERROR(SEARCH("MEDIO",M152)))</formula>
    </cfRule>
    <cfRule type="containsText" dxfId="140" priority="150" operator="containsText" text="BAJO">
      <formula>NOT(ISERROR(SEARCH("BAJO",M152)))</formula>
    </cfRule>
  </conditionalFormatting>
  <conditionalFormatting sqref="O152">
    <cfRule type="containsText" dxfId="139" priority="136" operator="containsText" text="MUY BAJO">
      <formula>NOT(ISERROR(SEARCH("MUY BAJO",O152)))</formula>
    </cfRule>
    <cfRule type="containsText" dxfId="138" priority="137" operator="containsText" text="MUY ALTO">
      <formula>NOT(ISERROR(SEARCH("MUY ALTO",O152)))</formula>
    </cfRule>
    <cfRule type="containsText" dxfId="137" priority="138" operator="containsText" text="ALTO">
      <formula>NOT(ISERROR(SEARCH("ALTO",O152)))</formula>
    </cfRule>
    <cfRule type="containsText" dxfId="136" priority="139" operator="containsText" text="MEDIO">
      <formula>NOT(ISERROR(SEARCH("MEDIO",O152)))</formula>
    </cfRule>
    <cfRule type="containsText" dxfId="135" priority="140" operator="containsText" text="BAJO">
      <formula>NOT(ISERROR(SEARCH("BAJO",O152)))</formula>
    </cfRule>
  </conditionalFormatting>
  <conditionalFormatting sqref="M149">
    <cfRule type="containsText" dxfId="134" priority="131" operator="containsText" text="MUY BAJO">
      <formula>NOT(ISERROR(SEARCH("MUY BAJO",M149)))</formula>
    </cfRule>
    <cfRule type="containsText" dxfId="133" priority="132" operator="containsText" text="MUY ALTO">
      <formula>NOT(ISERROR(SEARCH("MUY ALTO",M149)))</formula>
    </cfRule>
    <cfRule type="containsText" dxfId="132" priority="133" operator="containsText" text="ALTO">
      <formula>NOT(ISERROR(SEARCH("ALTO",M149)))</formula>
    </cfRule>
    <cfRule type="containsText" dxfId="131" priority="134" operator="containsText" text="MEDIO">
      <formula>NOT(ISERROR(SEARCH("MEDIO",M149)))</formula>
    </cfRule>
    <cfRule type="containsText" dxfId="130" priority="135" operator="containsText" text="BAJO">
      <formula>NOT(ISERROR(SEARCH("BAJO",M149)))</formula>
    </cfRule>
  </conditionalFormatting>
  <conditionalFormatting sqref="M160">
    <cfRule type="containsText" dxfId="129" priority="126" operator="containsText" text="MUY BAJO">
      <formula>NOT(ISERROR(SEARCH("MUY BAJO",M160)))</formula>
    </cfRule>
    <cfRule type="containsText" dxfId="128" priority="127" operator="containsText" text="MUY ALTO">
      <formula>NOT(ISERROR(SEARCH("MUY ALTO",M160)))</formula>
    </cfRule>
    <cfRule type="containsText" dxfId="127" priority="128" operator="containsText" text="ALTO">
      <formula>NOT(ISERROR(SEARCH("ALTO",M160)))</formula>
    </cfRule>
    <cfRule type="containsText" dxfId="126" priority="129" operator="containsText" text="MEDIO">
      <formula>NOT(ISERROR(SEARCH("MEDIO",M160)))</formula>
    </cfRule>
    <cfRule type="containsText" dxfId="125" priority="130" operator="containsText" text="BAJO">
      <formula>NOT(ISERROR(SEARCH("BAJO",M160)))</formula>
    </cfRule>
  </conditionalFormatting>
  <conditionalFormatting sqref="M161">
    <cfRule type="containsText" dxfId="124" priority="121" operator="containsText" text="MUY BAJO">
      <formula>NOT(ISERROR(SEARCH("MUY BAJO",M161)))</formula>
    </cfRule>
    <cfRule type="containsText" dxfId="123" priority="122" operator="containsText" text="MUY ALTO">
      <formula>NOT(ISERROR(SEARCH("MUY ALTO",M161)))</formula>
    </cfRule>
    <cfRule type="containsText" dxfId="122" priority="123" operator="containsText" text="ALTO">
      <formula>NOT(ISERROR(SEARCH("ALTO",M161)))</formula>
    </cfRule>
    <cfRule type="containsText" dxfId="121" priority="124" operator="containsText" text="MEDIO">
      <formula>NOT(ISERROR(SEARCH("MEDIO",M161)))</formula>
    </cfRule>
    <cfRule type="containsText" dxfId="120" priority="125" operator="containsText" text="BAJO">
      <formula>NOT(ISERROR(SEARCH("BAJO",M161)))</formula>
    </cfRule>
  </conditionalFormatting>
  <conditionalFormatting sqref="M187">
    <cfRule type="containsText" dxfId="119" priority="116" operator="containsText" text="MUY BAJO">
      <formula>NOT(ISERROR(SEARCH("MUY BAJO",M187)))</formula>
    </cfRule>
    <cfRule type="containsText" dxfId="118" priority="117" operator="containsText" text="MUY ALTO">
      <formula>NOT(ISERROR(SEARCH("MUY ALTO",M187)))</formula>
    </cfRule>
    <cfRule type="containsText" dxfId="117" priority="118" operator="containsText" text="ALTO">
      <formula>NOT(ISERROR(SEARCH("ALTO",M187)))</formula>
    </cfRule>
    <cfRule type="containsText" dxfId="116" priority="119" operator="containsText" text="MEDIO">
      <formula>NOT(ISERROR(SEARCH("MEDIO",M187)))</formula>
    </cfRule>
    <cfRule type="containsText" dxfId="115" priority="120" operator="containsText" text="BAJO">
      <formula>NOT(ISERROR(SEARCH("BAJO",M187)))</formula>
    </cfRule>
  </conditionalFormatting>
  <conditionalFormatting sqref="M192">
    <cfRule type="containsText" dxfId="114" priority="111" operator="containsText" text="MUY BAJO">
      <formula>NOT(ISERROR(SEARCH("MUY BAJO",M192)))</formula>
    </cfRule>
    <cfRule type="containsText" dxfId="113" priority="112" operator="containsText" text="MUY ALTO">
      <formula>NOT(ISERROR(SEARCH("MUY ALTO",M192)))</formula>
    </cfRule>
    <cfRule type="containsText" dxfId="112" priority="113" operator="containsText" text="ALTO">
      <formula>NOT(ISERROR(SEARCH("ALTO",M192)))</formula>
    </cfRule>
    <cfRule type="containsText" dxfId="111" priority="114" operator="containsText" text="MEDIO">
      <formula>NOT(ISERROR(SEARCH("MEDIO",M192)))</formula>
    </cfRule>
    <cfRule type="containsText" dxfId="110" priority="115" operator="containsText" text="BAJO">
      <formula>NOT(ISERROR(SEARCH("BAJO",M192)))</formula>
    </cfRule>
  </conditionalFormatting>
  <conditionalFormatting sqref="M266">
    <cfRule type="containsText" dxfId="109" priority="106" operator="containsText" text="MUY BAJO">
      <formula>NOT(ISERROR(SEARCH("MUY BAJO",M266)))</formula>
    </cfRule>
    <cfRule type="containsText" dxfId="108" priority="107" operator="containsText" text="MUY ALTO">
      <formula>NOT(ISERROR(SEARCH("MUY ALTO",M266)))</formula>
    </cfRule>
    <cfRule type="containsText" dxfId="107" priority="108" operator="containsText" text="ALTO">
      <formula>NOT(ISERROR(SEARCH("ALTO",M266)))</formula>
    </cfRule>
    <cfRule type="containsText" dxfId="106" priority="109" operator="containsText" text="MEDIO">
      <formula>NOT(ISERROR(SEARCH("MEDIO",M266)))</formula>
    </cfRule>
    <cfRule type="containsText" dxfId="105" priority="110" operator="containsText" text="BAJO">
      <formula>NOT(ISERROR(SEARCH("BAJO",M266)))</formula>
    </cfRule>
  </conditionalFormatting>
  <conditionalFormatting sqref="M267">
    <cfRule type="containsText" dxfId="104" priority="101" operator="containsText" text="MUY BAJO">
      <formula>NOT(ISERROR(SEARCH("MUY BAJO",M267)))</formula>
    </cfRule>
    <cfRule type="containsText" dxfId="103" priority="102" operator="containsText" text="MUY ALTO">
      <formula>NOT(ISERROR(SEARCH("MUY ALTO",M267)))</formula>
    </cfRule>
    <cfRule type="containsText" dxfId="102" priority="103" operator="containsText" text="ALTO">
      <formula>NOT(ISERROR(SEARCH("ALTO",M267)))</formula>
    </cfRule>
    <cfRule type="containsText" dxfId="101" priority="104" operator="containsText" text="MEDIO">
      <formula>NOT(ISERROR(SEARCH("MEDIO",M267)))</formula>
    </cfRule>
    <cfRule type="containsText" dxfId="100" priority="105" operator="containsText" text="BAJO">
      <formula>NOT(ISERROR(SEARCH("BAJO",M267)))</formula>
    </cfRule>
  </conditionalFormatting>
  <conditionalFormatting sqref="M298">
    <cfRule type="containsText" dxfId="99" priority="96" operator="containsText" text="MUY BAJO">
      <formula>NOT(ISERROR(SEARCH("MUY BAJO",M298)))</formula>
    </cfRule>
    <cfRule type="containsText" dxfId="98" priority="97" operator="containsText" text="MUY ALTO">
      <formula>NOT(ISERROR(SEARCH("MUY ALTO",M298)))</formula>
    </cfRule>
    <cfRule type="containsText" dxfId="97" priority="98" operator="containsText" text="ALTO">
      <formula>NOT(ISERROR(SEARCH("ALTO",M298)))</formula>
    </cfRule>
    <cfRule type="containsText" dxfId="96" priority="99" operator="containsText" text="MEDIO">
      <formula>NOT(ISERROR(SEARCH("MEDIO",M298)))</formula>
    </cfRule>
    <cfRule type="containsText" dxfId="95" priority="100" operator="containsText" text="BAJO">
      <formula>NOT(ISERROR(SEARCH("BAJO",M298)))</formula>
    </cfRule>
  </conditionalFormatting>
  <conditionalFormatting sqref="M548">
    <cfRule type="containsText" dxfId="94" priority="91" operator="containsText" text="MUY BAJO">
      <formula>NOT(ISERROR(SEARCH("MUY BAJO",M548)))</formula>
    </cfRule>
    <cfRule type="containsText" dxfId="93" priority="92" operator="containsText" text="MUY ALTO">
      <formula>NOT(ISERROR(SEARCH("MUY ALTO",M548)))</formula>
    </cfRule>
    <cfRule type="containsText" dxfId="92" priority="93" operator="containsText" text="ALTO">
      <formula>NOT(ISERROR(SEARCH("ALTO",M548)))</formula>
    </cfRule>
    <cfRule type="containsText" dxfId="91" priority="94" operator="containsText" text="MEDIO">
      <formula>NOT(ISERROR(SEARCH("MEDIO",M548)))</formula>
    </cfRule>
    <cfRule type="containsText" dxfId="90" priority="95" operator="containsText" text="BAJO">
      <formula>NOT(ISERROR(SEARCH("BAJO",M548)))</formula>
    </cfRule>
  </conditionalFormatting>
  <conditionalFormatting sqref="M549">
    <cfRule type="containsText" dxfId="89" priority="86" operator="containsText" text="MUY BAJO">
      <formula>NOT(ISERROR(SEARCH("MUY BAJO",M549)))</formula>
    </cfRule>
    <cfRule type="containsText" dxfId="88" priority="87" operator="containsText" text="MUY ALTO">
      <formula>NOT(ISERROR(SEARCH("MUY ALTO",M549)))</formula>
    </cfRule>
    <cfRule type="containsText" dxfId="87" priority="88" operator="containsText" text="ALTO">
      <formula>NOT(ISERROR(SEARCH("ALTO",M549)))</formula>
    </cfRule>
    <cfRule type="containsText" dxfId="86" priority="89" operator="containsText" text="MEDIO">
      <formula>NOT(ISERROR(SEARCH("MEDIO",M549)))</formula>
    </cfRule>
    <cfRule type="containsText" dxfId="85" priority="90" operator="containsText" text="BAJO">
      <formula>NOT(ISERROR(SEARCH("BAJO",M549)))</formula>
    </cfRule>
  </conditionalFormatting>
  <conditionalFormatting sqref="M549">
    <cfRule type="containsText" dxfId="84" priority="81" operator="containsText" text="MUY BAJO">
      <formula>NOT(ISERROR(SEARCH("MUY BAJO",M549)))</formula>
    </cfRule>
    <cfRule type="containsText" dxfId="83" priority="82" operator="containsText" text="MUY ALTO">
      <formula>NOT(ISERROR(SEARCH("MUY ALTO",M549)))</formula>
    </cfRule>
    <cfRule type="containsText" dxfId="82" priority="83" operator="containsText" text="ALTO">
      <formula>NOT(ISERROR(SEARCH("ALTO",M549)))</formula>
    </cfRule>
    <cfRule type="containsText" dxfId="81" priority="84" operator="containsText" text="MEDIO">
      <formula>NOT(ISERROR(SEARCH("MEDIO",M549)))</formula>
    </cfRule>
    <cfRule type="containsText" dxfId="80" priority="85" operator="containsText" text="BAJO">
      <formula>NOT(ISERROR(SEARCH("BAJO",M549)))</formula>
    </cfRule>
  </conditionalFormatting>
  <conditionalFormatting sqref="M550">
    <cfRule type="containsText" dxfId="79" priority="76" operator="containsText" text="MUY BAJO">
      <formula>NOT(ISERROR(SEARCH("MUY BAJO",M550)))</formula>
    </cfRule>
    <cfRule type="containsText" dxfId="78" priority="77" operator="containsText" text="MUY ALTO">
      <formula>NOT(ISERROR(SEARCH("MUY ALTO",M550)))</formula>
    </cfRule>
    <cfRule type="containsText" dxfId="77" priority="78" operator="containsText" text="ALTO">
      <formula>NOT(ISERROR(SEARCH("ALTO",M550)))</formula>
    </cfRule>
    <cfRule type="containsText" dxfId="76" priority="79" operator="containsText" text="MEDIO">
      <formula>NOT(ISERROR(SEARCH("MEDIO",M550)))</formula>
    </cfRule>
    <cfRule type="containsText" dxfId="75" priority="80" operator="containsText" text="BAJO">
      <formula>NOT(ISERROR(SEARCH("BAJO",M550)))</formula>
    </cfRule>
  </conditionalFormatting>
  <conditionalFormatting sqref="M550">
    <cfRule type="containsText" dxfId="74" priority="71" operator="containsText" text="MUY BAJO">
      <formula>NOT(ISERROR(SEARCH("MUY BAJO",M550)))</formula>
    </cfRule>
    <cfRule type="containsText" dxfId="73" priority="72" operator="containsText" text="MUY ALTO">
      <formula>NOT(ISERROR(SEARCH("MUY ALTO",M550)))</formula>
    </cfRule>
    <cfRule type="containsText" dxfId="72" priority="73" operator="containsText" text="ALTO">
      <formula>NOT(ISERROR(SEARCH("ALTO",M550)))</formula>
    </cfRule>
    <cfRule type="containsText" dxfId="71" priority="74" operator="containsText" text="MEDIO">
      <formula>NOT(ISERROR(SEARCH("MEDIO",M550)))</formula>
    </cfRule>
    <cfRule type="containsText" dxfId="70" priority="75" operator="containsText" text="BAJO">
      <formula>NOT(ISERROR(SEARCH("BAJO",M550)))</formula>
    </cfRule>
  </conditionalFormatting>
  <conditionalFormatting sqref="K550">
    <cfRule type="containsText" dxfId="69" priority="66" operator="containsText" text="MUY BAJO">
      <formula>NOT(ISERROR(SEARCH("MUY BAJO",K550)))</formula>
    </cfRule>
    <cfRule type="containsText" dxfId="68" priority="67" operator="containsText" text="MUY ALTO">
      <formula>NOT(ISERROR(SEARCH("MUY ALTO",K550)))</formula>
    </cfRule>
    <cfRule type="containsText" dxfId="67" priority="68" operator="containsText" text="ALTO">
      <formula>NOT(ISERROR(SEARCH("ALTO",K550)))</formula>
    </cfRule>
    <cfRule type="containsText" dxfId="66" priority="69" operator="containsText" text="MEDIO">
      <formula>NOT(ISERROR(SEARCH("MEDIO",K550)))</formula>
    </cfRule>
    <cfRule type="containsText" dxfId="65" priority="70" operator="containsText" text="BAJO">
      <formula>NOT(ISERROR(SEARCH("BAJO",K550)))</formula>
    </cfRule>
  </conditionalFormatting>
  <conditionalFormatting sqref="O149">
    <cfRule type="containsText" dxfId="64" priority="61" operator="containsText" text="MUY BAJO">
      <formula>NOT(ISERROR(SEARCH("MUY BAJO",O149)))</formula>
    </cfRule>
    <cfRule type="containsText" dxfId="63" priority="62" operator="containsText" text="MUY ALTO">
      <formula>NOT(ISERROR(SEARCH("MUY ALTO",O149)))</formula>
    </cfRule>
    <cfRule type="containsText" dxfId="62" priority="63" operator="containsText" text="ALTO">
      <formula>NOT(ISERROR(SEARCH("ALTO",O149)))</formula>
    </cfRule>
    <cfRule type="containsText" dxfId="61" priority="64" operator="containsText" text="MEDIO">
      <formula>NOT(ISERROR(SEARCH("MEDIO",O149)))</formula>
    </cfRule>
    <cfRule type="containsText" dxfId="60" priority="65" operator="containsText" text="BAJO">
      <formula>NOT(ISERROR(SEARCH("BAJO",O149)))</formula>
    </cfRule>
  </conditionalFormatting>
  <conditionalFormatting sqref="O160">
    <cfRule type="containsText" dxfId="59" priority="56" operator="containsText" text="MUY BAJO">
      <formula>NOT(ISERROR(SEARCH("MUY BAJO",O160)))</formula>
    </cfRule>
    <cfRule type="containsText" dxfId="58" priority="57" operator="containsText" text="MUY ALTO">
      <formula>NOT(ISERROR(SEARCH("MUY ALTO",O160)))</formula>
    </cfRule>
    <cfRule type="containsText" dxfId="57" priority="58" operator="containsText" text="ALTO">
      <formula>NOT(ISERROR(SEARCH("ALTO",O160)))</formula>
    </cfRule>
    <cfRule type="containsText" dxfId="56" priority="59" operator="containsText" text="MEDIO">
      <formula>NOT(ISERROR(SEARCH("MEDIO",O160)))</formula>
    </cfRule>
    <cfRule type="containsText" dxfId="55" priority="60" operator="containsText" text="BAJO">
      <formula>NOT(ISERROR(SEARCH("BAJO",O160)))</formula>
    </cfRule>
  </conditionalFormatting>
  <conditionalFormatting sqref="O161">
    <cfRule type="containsText" dxfId="54" priority="51" operator="containsText" text="MUY BAJO">
      <formula>NOT(ISERROR(SEARCH("MUY BAJO",O161)))</formula>
    </cfRule>
    <cfRule type="containsText" dxfId="53" priority="52" operator="containsText" text="MUY ALTO">
      <formula>NOT(ISERROR(SEARCH("MUY ALTO",O161)))</formula>
    </cfRule>
    <cfRule type="containsText" dxfId="52" priority="53" operator="containsText" text="ALTO">
      <formula>NOT(ISERROR(SEARCH("ALTO",O161)))</formula>
    </cfRule>
    <cfRule type="containsText" dxfId="51" priority="54" operator="containsText" text="MEDIO">
      <formula>NOT(ISERROR(SEARCH("MEDIO",O161)))</formula>
    </cfRule>
    <cfRule type="containsText" dxfId="50" priority="55" operator="containsText" text="BAJO">
      <formula>NOT(ISERROR(SEARCH("BAJO",O161)))</formula>
    </cfRule>
  </conditionalFormatting>
  <conditionalFormatting sqref="O187">
    <cfRule type="containsText" dxfId="49" priority="46" operator="containsText" text="MUY BAJO">
      <formula>NOT(ISERROR(SEARCH("MUY BAJO",O187)))</formula>
    </cfRule>
    <cfRule type="containsText" dxfId="48" priority="47" operator="containsText" text="MUY ALTO">
      <formula>NOT(ISERROR(SEARCH("MUY ALTO",O187)))</formula>
    </cfRule>
    <cfRule type="containsText" dxfId="47" priority="48" operator="containsText" text="ALTO">
      <formula>NOT(ISERROR(SEARCH("ALTO",O187)))</formula>
    </cfRule>
    <cfRule type="containsText" dxfId="46" priority="49" operator="containsText" text="MEDIO">
      <formula>NOT(ISERROR(SEARCH("MEDIO",O187)))</formula>
    </cfRule>
    <cfRule type="containsText" dxfId="45" priority="50" operator="containsText" text="BAJO">
      <formula>NOT(ISERROR(SEARCH("BAJO",O187)))</formula>
    </cfRule>
  </conditionalFormatting>
  <conditionalFormatting sqref="O192">
    <cfRule type="containsText" dxfId="44" priority="41" operator="containsText" text="MUY BAJO">
      <formula>NOT(ISERROR(SEARCH("MUY BAJO",O192)))</formula>
    </cfRule>
    <cfRule type="containsText" dxfId="43" priority="42" operator="containsText" text="MUY ALTO">
      <formula>NOT(ISERROR(SEARCH("MUY ALTO",O192)))</formula>
    </cfRule>
    <cfRule type="containsText" dxfId="42" priority="43" operator="containsText" text="ALTO">
      <formula>NOT(ISERROR(SEARCH("ALTO",O192)))</formula>
    </cfRule>
    <cfRule type="containsText" dxfId="41" priority="44" operator="containsText" text="MEDIO">
      <formula>NOT(ISERROR(SEARCH("MEDIO",O192)))</formula>
    </cfRule>
    <cfRule type="containsText" dxfId="40" priority="45" operator="containsText" text="BAJO">
      <formula>NOT(ISERROR(SEARCH("BAJO",O192)))</formula>
    </cfRule>
  </conditionalFormatting>
  <conditionalFormatting sqref="O266">
    <cfRule type="containsText" dxfId="39" priority="36" operator="containsText" text="MUY BAJO">
      <formula>NOT(ISERROR(SEARCH("MUY BAJO",O266)))</formula>
    </cfRule>
    <cfRule type="containsText" dxfId="38" priority="37" operator="containsText" text="MUY ALTO">
      <formula>NOT(ISERROR(SEARCH("MUY ALTO",O266)))</formula>
    </cfRule>
    <cfRule type="containsText" dxfId="37" priority="38" operator="containsText" text="ALTO">
      <formula>NOT(ISERROR(SEARCH("ALTO",O266)))</formula>
    </cfRule>
    <cfRule type="containsText" dxfId="36" priority="39" operator="containsText" text="MEDIO">
      <formula>NOT(ISERROR(SEARCH("MEDIO",O266)))</formula>
    </cfRule>
    <cfRule type="containsText" dxfId="35" priority="40" operator="containsText" text="BAJO">
      <formula>NOT(ISERROR(SEARCH("BAJO",O266)))</formula>
    </cfRule>
  </conditionalFormatting>
  <conditionalFormatting sqref="O267">
    <cfRule type="containsText" dxfId="34" priority="31" operator="containsText" text="MUY BAJO">
      <formula>NOT(ISERROR(SEARCH("MUY BAJO",O267)))</formula>
    </cfRule>
    <cfRule type="containsText" dxfId="33" priority="32" operator="containsText" text="MUY ALTO">
      <formula>NOT(ISERROR(SEARCH("MUY ALTO",O267)))</formula>
    </cfRule>
    <cfRule type="containsText" dxfId="32" priority="33" operator="containsText" text="ALTO">
      <formula>NOT(ISERROR(SEARCH("ALTO",O267)))</formula>
    </cfRule>
    <cfRule type="containsText" dxfId="31" priority="34" operator="containsText" text="MEDIO">
      <formula>NOT(ISERROR(SEARCH("MEDIO",O267)))</formula>
    </cfRule>
    <cfRule type="containsText" dxfId="30" priority="35" operator="containsText" text="BAJO">
      <formula>NOT(ISERROR(SEARCH("BAJO",O267)))</formula>
    </cfRule>
  </conditionalFormatting>
  <conditionalFormatting sqref="O298">
    <cfRule type="containsText" dxfId="29" priority="26" operator="containsText" text="MUY BAJO">
      <formula>NOT(ISERROR(SEARCH("MUY BAJO",O298)))</formula>
    </cfRule>
    <cfRule type="containsText" dxfId="28" priority="27" operator="containsText" text="MUY ALTO">
      <formula>NOT(ISERROR(SEARCH("MUY ALTO",O298)))</formula>
    </cfRule>
    <cfRule type="containsText" dxfId="27" priority="28" operator="containsText" text="ALTO">
      <formula>NOT(ISERROR(SEARCH("ALTO",O298)))</formula>
    </cfRule>
    <cfRule type="containsText" dxfId="26" priority="29" operator="containsText" text="MEDIO">
      <formula>NOT(ISERROR(SEARCH("MEDIO",O298)))</formula>
    </cfRule>
    <cfRule type="containsText" dxfId="25" priority="30" operator="containsText" text="BAJO">
      <formula>NOT(ISERROR(SEARCH("BAJO",O298)))</formula>
    </cfRule>
  </conditionalFormatting>
  <conditionalFormatting sqref="O548">
    <cfRule type="containsText" dxfId="24" priority="21" operator="containsText" text="MUY BAJO">
      <formula>NOT(ISERROR(SEARCH("MUY BAJO",O548)))</formula>
    </cfRule>
    <cfRule type="containsText" dxfId="23" priority="22" operator="containsText" text="MUY ALTO">
      <formula>NOT(ISERROR(SEARCH("MUY ALTO",O548)))</formula>
    </cfRule>
    <cfRule type="containsText" dxfId="22" priority="23" operator="containsText" text="ALTO">
      <formula>NOT(ISERROR(SEARCH("ALTO",O548)))</formula>
    </cfRule>
    <cfRule type="containsText" dxfId="21" priority="24" operator="containsText" text="MEDIO">
      <formula>NOT(ISERROR(SEARCH("MEDIO",O548)))</formula>
    </cfRule>
    <cfRule type="containsText" dxfId="20" priority="25" operator="containsText" text="BAJO">
      <formula>NOT(ISERROR(SEARCH("BAJO",O548)))</formula>
    </cfRule>
  </conditionalFormatting>
  <conditionalFormatting sqref="O549">
    <cfRule type="containsText" dxfId="19" priority="16" operator="containsText" text="MUY BAJO">
      <formula>NOT(ISERROR(SEARCH("MUY BAJO",O549)))</formula>
    </cfRule>
    <cfRule type="containsText" dxfId="18" priority="17" operator="containsText" text="MUY ALTO">
      <formula>NOT(ISERROR(SEARCH("MUY ALTO",O549)))</formula>
    </cfRule>
    <cfRule type="containsText" dxfId="17" priority="18" operator="containsText" text="ALTO">
      <formula>NOT(ISERROR(SEARCH("ALTO",O549)))</formula>
    </cfRule>
    <cfRule type="containsText" dxfId="16" priority="19" operator="containsText" text="MEDIO">
      <formula>NOT(ISERROR(SEARCH("MEDIO",O549)))</formula>
    </cfRule>
    <cfRule type="containsText" dxfId="15" priority="20" operator="containsText" text="BAJO">
      <formula>NOT(ISERROR(SEARCH("BAJO",O549)))</formula>
    </cfRule>
  </conditionalFormatting>
  <conditionalFormatting sqref="O549">
    <cfRule type="containsText" dxfId="14" priority="11" operator="containsText" text="MUY BAJO">
      <formula>NOT(ISERROR(SEARCH("MUY BAJO",O549)))</formula>
    </cfRule>
    <cfRule type="containsText" dxfId="13" priority="12" operator="containsText" text="MUY ALTO">
      <formula>NOT(ISERROR(SEARCH("MUY ALTO",O549)))</formula>
    </cfRule>
    <cfRule type="containsText" dxfId="12" priority="13" operator="containsText" text="ALTO">
      <formula>NOT(ISERROR(SEARCH("ALTO",O549)))</formula>
    </cfRule>
    <cfRule type="containsText" dxfId="11" priority="14" operator="containsText" text="MEDIO">
      <formula>NOT(ISERROR(SEARCH("MEDIO",O549)))</formula>
    </cfRule>
    <cfRule type="containsText" dxfId="10" priority="15" operator="containsText" text="BAJO">
      <formula>NOT(ISERROR(SEARCH("BAJO",O549)))</formula>
    </cfRule>
  </conditionalFormatting>
  <conditionalFormatting sqref="O550">
    <cfRule type="containsText" dxfId="9" priority="6" operator="containsText" text="MUY BAJO">
      <formula>NOT(ISERROR(SEARCH("MUY BAJO",O550)))</formula>
    </cfRule>
    <cfRule type="containsText" dxfId="8" priority="7" operator="containsText" text="MUY ALTO">
      <formula>NOT(ISERROR(SEARCH("MUY ALTO",O550)))</formula>
    </cfRule>
    <cfRule type="containsText" dxfId="7" priority="8" operator="containsText" text="ALTO">
      <formula>NOT(ISERROR(SEARCH("ALTO",O550)))</formula>
    </cfRule>
    <cfRule type="containsText" dxfId="6" priority="9" operator="containsText" text="MEDIO">
      <formula>NOT(ISERROR(SEARCH("MEDIO",O550)))</formula>
    </cfRule>
    <cfRule type="containsText" dxfId="5" priority="10" operator="containsText" text="BAJO">
      <formula>NOT(ISERROR(SEARCH("BAJO",O550)))</formula>
    </cfRule>
  </conditionalFormatting>
  <conditionalFormatting sqref="O550">
    <cfRule type="containsText" dxfId="4" priority="1" operator="containsText" text="MUY BAJO">
      <formula>NOT(ISERROR(SEARCH("MUY BAJO",O550)))</formula>
    </cfRule>
    <cfRule type="containsText" dxfId="3" priority="2" operator="containsText" text="MUY ALTO">
      <formula>NOT(ISERROR(SEARCH("MUY ALTO",O550)))</formula>
    </cfRule>
    <cfRule type="containsText" dxfId="2" priority="3" operator="containsText" text="ALTO">
      <formula>NOT(ISERROR(SEARCH("ALTO",O550)))</formula>
    </cfRule>
    <cfRule type="containsText" dxfId="1" priority="4" operator="containsText" text="MEDIO">
      <formula>NOT(ISERROR(SEARCH("MEDIO",O550)))</formula>
    </cfRule>
    <cfRule type="containsText" dxfId="0" priority="5" operator="containsText" text="BAJO">
      <formula>NOT(ISERROR(SEARCH("BAJO",O550)))</formula>
    </cfRule>
  </conditionalFormatting>
  <pageMargins left="0.23622047244094491" right="0.17" top="0.39370078740157483" bottom="0.55118110236220474" header="0.31496062992125984" footer="0.27559055118110237"/>
  <pageSetup paperSize="8" scale="8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84937-3BA3-477D-849C-3987E9C01277}">
  <dimension ref="A1:L143"/>
  <sheetViews>
    <sheetView workbookViewId="0">
      <selection activeCell="D14" sqref="D14"/>
    </sheetView>
  </sheetViews>
  <sheetFormatPr baseColWidth="10" defaultRowHeight="15"/>
  <cols>
    <col min="1" max="1" width="58.42578125" customWidth="1"/>
    <col min="2" max="2" width="11.42578125" style="115"/>
    <col min="3" max="3" width="2" customWidth="1"/>
    <col min="4" max="4" width="50" customWidth="1"/>
    <col min="5" max="5" width="11.42578125" style="135"/>
    <col min="6" max="6" width="3.42578125" customWidth="1"/>
    <col min="7" max="7" width="51.85546875" customWidth="1"/>
    <col min="9" max="9" width="1.28515625" customWidth="1"/>
    <col min="10" max="10" width="50.85546875" customWidth="1"/>
  </cols>
  <sheetData>
    <row r="1" spans="1:12" ht="87.75" customHeight="1">
      <c r="A1" s="123" t="str">
        <f>+'[3]reporte T2'!A247</f>
        <v>M6.PY.1.1: Fortalecer y consolidar grupos, centros, redes de conocimiento y semilleros de investigación</v>
      </c>
      <c r="B1" s="124" t="s">
        <v>348</v>
      </c>
      <c r="C1" s="125"/>
      <c r="D1" s="123" t="str">
        <f>+'[3]reporte T2'!$A276</f>
        <v>M6.PY.3.1: Formar a través de la Investigación para garantizar la consolidación de la cadena formativa de Investigación</v>
      </c>
      <c r="E1" s="124" t="s">
        <v>348</v>
      </c>
      <c r="F1" s="125"/>
      <c r="G1" s="123" t="str">
        <f>+'[3]reporte T2'!$A292</f>
        <v>M6.PY.3.2: Desarrollo de alianzas estratégicas que garanticen la sostenibilidad técnica y financiera de la cadena formativa en investigación en la región.</v>
      </c>
      <c r="H1" s="124" t="s">
        <v>348</v>
      </c>
      <c r="I1" s="125"/>
      <c r="J1" s="123" t="str">
        <f>+'[3]reporte T2'!$A334</f>
        <v xml:space="preserve">M6.PY.5.1: Fortalecer el sistema de Proyección Social </v>
      </c>
      <c r="K1" s="124" t="s">
        <v>348</v>
      </c>
      <c r="L1" s="125"/>
    </row>
    <row r="2" spans="1:12" ht="33.75" customHeight="1">
      <c r="A2" s="126" t="str">
        <f>+'[3]reporte T2'!$E247 &amp;" "&amp;'[3]reporte T2'!$G247</f>
        <v>Proyectos menor cuantías terminados NEIVA</v>
      </c>
      <c r="B2" s="127">
        <f>AVERAGE(B3:B17)</f>
        <v>0.51600000000000024</v>
      </c>
      <c r="D2" s="128" t="str">
        <f>+'[3]reporte T2'!$E277 &amp;" "&amp;'[3]reporte T2'!$G277</f>
        <v>Proyectos de semilleros terminados NEIVA</v>
      </c>
      <c r="E2" s="129">
        <f>AVERAGE(E3:E22)</f>
        <v>0.68000000000000016</v>
      </c>
      <c r="F2" s="130"/>
      <c r="G2" s="128" t="str">
        <f>+'[3]reporte T2'!$E292 &amp;" "&amp;'[3]reporte T2'!$G292</f>
        <v>Convenios de cooperacion en investigacion ejecutados  GLOBAL</v>
      </c>
      <c r="H2" s="129">
        <f>AVERAGE(H3:H17)</f>
        <v>0.7</v>
      </c>
      <c r="I2" s="130"/>
      <c r="J2" s="128" t="str">
        <f>+'[3]reporte T2'!$E334 &amp;" "&amp;'[3]reporte T2'!$G334</f>
        <v>Macroproyectos ejecutados NEIVA</v>
      </c>
      <c r="K2" s="131">
        <f>AVERAGE(K3:K17)</f>
        <v>1.1000000000000001</v>
      </c>
    </row>
    <row r="3" spans="1:12" ht="30">
      <c r="A3" s="125" t="s">
        <v>349</v>
      </c>
      <c r="B3" s="132">
        <v>0.99</v>
      </c>
      <c r="D3" t="s">
        <v>350</v>
      </c>
      <c r="E3" s="133">
        <v>0.98</v>
      </c>
      <c r="G3" t="s">
        <v>351</v>
      </c>
      <c r="H3" s="133">
        <v>0.7</v>
      </c>
      <c r="J3" s="134" t="s">
        <v>352</v>
      </c>
      <c r="K3" s="135">
        <v>1.1000000000000001</v>
      </c>
    </row>
    <row r="4" spans="1:12" ht="45">
      <c r="A4" s="125" t="s">
        <v>353</v>
      </c>
      <c r="B4" s="132">
        <v>0.99</v>
      </c>
      <c r="D4" t="s">
        <v>354</v>
      </c>
      <c r="E4" s="133">
        <v>0.98</v>
      </c>
      <c r="G4" t="s">
        <v>355</v>
      </c>
      <c r="H4" s="132">
        <v>0.7</v>
      </c>
    </row>
    <row r="5" spans="1:12" ht="60">
      <c r="A5" s="125" t="s">
        <v>356</v>
      </c>
      <c r="B5" s="132">
        <v>0.99</v>
      </c>
      <c r="D5" t="s">
        <v>357</v>
      </c>
      <c r="E5" s="133">
        <v>0.98</v>
      </c>
      <c r="G5" t="s">
        <v>358</v>
      </c>
      <c r="H5" s="132">
        <v>0.95</v>
      </c>
    </row>
    <row r="6" spans="1:12" ht="30">
      <c r="A6" s="125" t="s">
        <v>359</v>
      </c>
      <c r="B6" s="132">
        <v>0.99</v>
      </c>
      <c r="D6" t="s">
        <v>360</v>
      </c>
      <c r="E6" s="133">
        <v>0.98</v>
      </c>
      <c r="G6" t="s">
        <v>361</v>
      </c>
      <c r="H6" s="132">
        <v>1</v>
      </c>
    </row>
    <row r="7" spans="1:12" ht="45">
      <c r="A7" s="125" t="s">
        <v>362</v>
      </c>
      <c r="B7" s="132">
        <v>0.99</v>
      </c>
      <c r="D7" t="s">
        <v>363</v>
      </c>
      <c r="E7" s="133">
        <v>0.98</v>
      </c>
      <c r="G7" t="s">
        <v>364</v>
      </c>
      <c r="H7" s="132">
        <v>0.95</v>
      </c>
    </row>
    <row r="8" spans="1:12" ht="30">
      <c r="A8" s="125" t="s">
        <v>365</v>
      </c>
      <c r="B8" s="132">
        <v>0.99</v>
      </c>
      <c r="D8" t="s">
        <v>366</v>
      </c>
      <c r="E8" s="133">
        <v>0.66</v>
      </c>
      <c r="G8" t="s">
        <v>367</v>
      </c>
      <c r="H8" s="132">
        <v>0.95</v>
      </c>
    </row>
    <row r="9" spans="1:12" ht="75">
      <c r="A9" s="125" t="s">
        <v>368</v>
      </c>
      <c r="B9" s="132">
        <v>0.6</v>
      </c>
      <c r="D9" t="s">
        <v>369</v>
      </c>
      <c r="E9" s="133">
        <v>0.5</v>
      </c>
      <c r="G9" t="s">
        <v>370</v>
      </c>
      <c r="H9" s="132">
        <v>0.95</v>
      </c>
    </row>
    <row r="10" spans="1:12" ht="30">
      <c r="A10" s="125" t="s">
        <v>371</v>
      </c>
      <c r="B10" s="132">
        <v>0.15</v>
      </c>
      <c r="D10" t="s">
        <v>372</v>
      </c>
      <c r="E10" s="133">
        <v>0.5</v>
      </c>
      <c r="G10" t="s">
        <v>373</v>
      </c>
      <c r="H10" s="132">
        <v>0.25</v>
      </c>
    </row>
    <row r="11" spans="1:12" ht="45">
      <c r="A11" s="125" t="s">
        <v>374</v>
      </c>
      <c r="B11" s="132">
        <v>0.15</v>
      </c>
      <c r="D11" t="s">
        <v>375</v>
      </c>
      <c r="E11" s="133">
        <v>0.4</v>
      </c>
      <c r="G11" t="s">
        <v>376</v>
      </c>
      <c r="H11" s="132">
        <v>0.05</v>
      </c>
      <c r="J11" s="128" t="str">
        <f>+'[3]reporte T2'!$E335 &amp;" "&amp;'[3]reporte T2'!$G335</f>
        <v>Proyectos RSU ejecutados NEIVA</v>
      </c>
      <c r="K11" s="131">
        <f>AVERAGE(K12:K26)</f>
        <v>1.1000000000000001</v>
      </c>
    </row>
    <row r="12" spans="1:12" ht="30">
      <c r="A12" s="125" t="s">
        <v>377</v>
      </c>
      <c r="B12" s="132">
        <v>0.15</v>
      </c>
      <c r="D12" t="s">
        <v>378</v>
      </c>
      <c r="E12" s="133">
        <v>0.4</v>
      </c>
      <c r="G12" t="s">
        <v>379</v>
      </c>
      <c r="H12" s="132">
        <v>0.5</v>
      </c>
      <c r="J12" s="134" t="s">
        <v>352</v>
      </c>
      <c r="K12" s="135">
        <v>1.1000000000000001</v>
      </c>
    </row>
    <row r="13" spans="1:12" ht="45">
      <c r="A13" s="125" t="s">
        <v>380</v>
      </c>
      <c r="B13" s="132">
        <v>0.15</v>
      </c>
      <c r="D13" t="s">
        <v>381</v>
      </c>
      <c r="E13" s="133">
        <v>0.4</v>
      </c>
    </row>
    <row r="14" spans="1:12" ht="30">
      <c r="A14" s="125" t="s">
        <v>382</v>
      </c>
      <c r="B14" s="132">
        <v>0.15</v>
      </c>
      <c r="D14" t="s">
        <v>383</v>
      </c>
      <c r="E14" s="133">
        <v>0.4</v>
      </c>
    </row>
    <row r="15" spans="1:12">
      <c r="A15" s="125" t="s">
        <v>384</v>
      </c>
      <c r="B15" s="132">
        <v>0.15</v>
      </c>
      <c r="E15" s="133"/>
    </row>
    <row r="16" spans="1:12" ht="45">
      <c r="A16" s="125" t="s">
        <v>385</v>
      </c>
      <c r="B16" s="132">
        <v>0.15</v>
      </c>
      <c r="E16" s="133"/>
    </row>
    <row r="17" spans="1:11" ht="30">
      <c r="A17" s="125" t="s">
        <v>386</v>
      </c>
      <c r="B17" s="132">
        <v>0.15</v>
      </c>
      <c r="E17" s="133"/>
    </row>
    <row r="18" spans="1:11">
      <c r="B18" s="132"/>
      <c r="E18" s="133"/>
    </row>
    <row r="19" spans="1:11">
      <c r="B19" s="132"/>
      <c r="E19" s="133"/>
    </row>
    <row r="20" spans="1:11">
      <c r="B20" s="132"/>
      <c r="E20" s="133"/>
    </row>
    <row r="21" spans="1:11" ht="15.75">
      <c r="B21" s="132"/>
      <c r="E21" s="133"/>
      <c r="J21" s="128" t="str">
        <f>+'[3]reporte T2'!$E336 &amp;" "&amp;'[3]reporte T2'!$G336</f>
        <v>Proyectos RSU ejecutados GARZÓN</v>
      </c>
      <c r="K21" s="131">
        <f>AVERAGE(K22:K36)</f>
        <v>1.1000000000000001</v>
      </c>
    </row>
    <row r="22" spans="1:11">
      <c r="B22" s="132"/>
      <c r="J22" s="134" t="s">
        <v>352</v>
      </c>
      <c r="K22" s="135">
        <v>1.1000000000000001</v>
      </c>
    </row>
    <row r="23" spans="1:11" ht="15.75">
      <c r="A23" s="126" t="str">
        <f>+'[3]reporte T2'!E248&amp;" "&amp;'[3]reporte T2'!G248</f>
        <v>Proyectos menor cuantías terminados GARZÓN</v>
      </c>
      <c r="B23" s="127">
        <f>AVERAGE(B24:B25)</f>
        <v>0.56999999999999995</v>
      </c>
      <c r="D23" s="136" t="str">
        <f>+'[3]reporte T2'!$E278 &amp;" "&amp;'[3]reporte T2'!$G278</f>
        <v>Proyectos de semilleros terminados GARZÓN</v>
      </c>
      <c r="E23" s="137">
        <f>AVERAGE(E24:E27)</f>
        <v>0.4</v>
      </c>
    </row>
    <row r="24" spans="1:11">
      <c r="A24" t="s">
        <v>387</v>
      </c>
      <c r="B24" s="132">
        <v>0.99</v>
      </c>
      <c r="D24" t="s">
        <v>388</v>
      </c>
      <c r="E24" s="133">
        <v>0.4</v>
      </c>
    </row>
    <row r="25" spans="1:11">
      <c r="A25" t="s">
        <v>389</v>
      </c>
      <c r="B25" s="132">
        <v>0.15</v>
      </c>
      <c r="E25" s="133"/>
    </row>
    <row r="26" spans="1:11">
      <c r="B26" s="132"/>
      <c r="E26" s="133"/>
    </row>
    <row r="27" spans="1:11">
      <c r="B27" s="132"/>
      <c r="E27" s="133"/>
    </row>
    <row r="28" spans="1:11">
      <c r="B28" s="132"/>
      <c r="E28" s="133"/>
    </row>
    <row r="29" spans="1:11">
      <c r="B29" s="132"/>
      <c r="E29" s="133"/>
    </row>
    <row r="30" spans="1:11" ht="15.75">
      <c r="A30" s="126" t="str">
        <f>+'[3]reporte T2'!E248&amp;" "&amp;'[3]reporte T2'!G249</f>
        <v>Proyectos menor cuantías terminados LA PLATA</v>
      </c>
      <c r="B30" s="127">
        <f>AVERAGE(B31)</f>
        <v>0.99</v>
      </c>
      <c r="D30" s="136" t="str">
        <f>+'[3]reporte T2'!$E279 &amp;" "&amp;'[3]reporte T2'!$G279</f>
        <v>Proyectos de semilleros terminados LA PLATA</v>
      </c>
      <c r="E30" s="138">
        <f>AVERAGE(E31:E33)</f>
        <v>0</v>
      </c>
      <c r="J30" s="128" t="str">
        <f>+'[3]reporte T2'!$E337 &amp;" "&amp;'[3]reporte T2'!$G337</f>
        <v>Proyectos RSU ejecutados LA PLATA</v>
      </c>
      <c r="K30" s="131">
        <f>AVERAGE(K31:K45)</f>
        <v>1.1000000000000001</v>
      </c>
    </row>
    <row r="31" spans="1:11">
      <c r="A31" t="s">
        <v>390</v>
      </c>
      <c r="B31" s="132">
        <v>0.99</v>
      </c>
      <c r="E31" s="135">
        <v>0</v>
      </c>
      <c r="J31" s="134" t="s">
        <v>352</v>
      </c>
      <c r="K31" s="135">
        <v>1.1000000000000001</v>
      </c>
    </row>
    <row r="32" spans="1:11">
      <c r="B32" s="132"/>
    </row>
    <row r="33" spans="1:11">
      <c r="B33" s="132"/>
    </row>
    <row r="34" spans="1:11">
      <c r="B34" s="132"/>
    </row>
    <row r="35" spans="1:11">
      <c r="B35" s="132"/>
    </row>
    <row r="36" spans="1:11" ht="15.75">
      <c r="A36" s="126" t="str">
        <f>+'[3]reporte T2'!E248&amp;" "&amp;'[3]reporte T2'!G250</f>
        <v>Proyectos menor cuantías terminados PITALITO</v>
      </c>
      <c r="B36" s="127">
        <f>AVERAGE(B37:B38)</f>
        <v>0.79499999999999993</v>
      </c>
      <c r="D36" s="136" t="str">
        <f>+'[3]reporte T2'!$E280 &amp;" "&amp;'[3]reporte T2'!$G280</f>
        <v>Proyectos de semilleros terminados PITALITO</v>
      </c>
      <c r="E36" s="137">
        <f>AVERAGE(E37:E39)</f>
        <v>0.98</v>
      </c>
    </row>
    <row r="37" spans="1:11">
      <c r="A37" t="s">
        <v>391</v>
      </c>
      <c r="B37" s="132">
        <v>0.99</v>
      </c>
      <c r="D37" t="s">
        <v>392</v>
      </c>
      <c r="E37" s="133">
        <v>0.98</v>
      </c>
    </row>
    <row r="38" spans="1:11">
      <c r="A38" t="s">
        <v>393</v>
      </c>
      <c r="B38" s="132">
        <v>0.6</v>
      </c>
      <c r="D38" t="s">
        <v>394</v>
      </c>
      <c r="E38" s="133">
        <v>0.98</v>
      </c>
    </row>
    <row r="39" spans="1:11" ht="15.75">
      <c r="B39" s="132"/>
      <c r="E39" s="133"/>
      <c r="J39" s="128" t="str">
        <f>+'[3]reporte T2'!$E338 &amp;" "&amp;'[3]reporte T2'!$G338</f>
        <v>Proyectos RSU ejecutados PITALITO</v>
      </c>
      <c r="K39" s="131">
        <f>AVERAGE(K40:K54)</f>
        <v>1.1000000000000001</v>
      </c>
    </row>
    <row r="40" spans="1:11">
      <c r="B40" s="132"/>
      <c r="E40" s="133"/>
      <c r="J40" s="134" t="s">
        <v>352</v>
      </c>
      <c r="K40" s="135">
        <v>1.1000000000000001</v>
      </c>
    </row>
    <row r="41" spans="1:11">
      <c r="B41" s="132"/>
      <c r="E41" s="133"/>
    </row>
    <row r="42" spans="1:11">
      <c r="B42" s="132"/>
      <c r="E42" s="133"/>
    </row>
    <row r="43" spans="1:11" ht="15.75">
      <c r="A43" s="126" t="str">
        <f>+'[3]reporte T2'!E251&amp;" "&amp;'[3]reporte T2'!G251</f>
        <v>Proyectos mediana cuantía terminados NEIVA</v>
      </c>
      <c r="B43" s="127">
        <f>AVERAGE(B44:B59)</f>
        <v>0.36312499999999998</v>
      </c>
      <c r="D43" s="136" t="str">
        <f>+'[3]reporte T2'!$E281 &amp;" "&amp;'[3]reporte T2'!$G281</f>
        <v>Proyectos trabajos de grado  terminados NEIVA</v>
      </c>
      <c r="E43" s="137">
        <f>AVERAGE(E44:E58)</f>
        <v>0.44714285714285718</v>
      </c>
    </row>
    <row r="44" spans="1:11">
      <c r="A44" t="s">
        <v>395</v>
      </c>
      <c r="B44" s="132">
        <v>0.65</v>
      </c>
      <c r="D44" t="s">
        <v>396</v>
      </c>
      <c r="E44" s="133">
        <v>0.99</v>
      </c>
    </row>
    <row r="45" spans="1:11">
      <c r="A45" t="s">
        <v>397</v>
      </c>
      <c r="B45" s="132">
        <v>0.65</v>
      </c>
      <c r="D45" t="s">
        <v>398</v>
      </c>
      <c r="E45" s="133">
        <v>0.99</v>
      </c>
    </row>
    <row r="46" spans="1:11">
      <c r="A46" t="s">
        <v>399</v>
      </c>
      <c r="B46" s="132">
        <v>0.65</v>
      </c>
      <c r="D46" t="s">
        <v>400</v>
      </c>
      <c r="E46" s="133">
        <v>0.2</v>
      </c>
    </row>
    <row r="47" spans="1:11">
      <c r="A47" t="s">
        <v>401</v>
      </c>
      <c r="B47" s="132">
        <v>0.65</v>
      </c>
      <c r="D47" t="s">
        <v>402</v>
      </c>
      <c r="E47" s="133">
        <v>0.2</v>
      </c>
    </row>
    <row r="48" spans="1:11">
      <c r="A48" t="s">
        <v>403</v>
      </c>
      <c r="B48" s="132">
        <v>0.65</v>
      </c>
      <c r="D48" t="s">
        <v>404</v>
      </c>
      <c r="E48" s="133">
        <v>0.25</v>
      </c>
    </row>
    <row r="49" spans="1:5">
      <c r="A49" t="s">
        <v>405</v>
      </c>
      <c r="B49" s="132">
        <v>0.65</v>
      </c>
      <c r="D49" t="s">
        <v>406</v>
      </c>
      <c r="E49" s="133">
        <v>0.25</v>
      </c>
    </row>
    <row r="50" spans="1:5">
      <c r="A50" t="s">
        <v>407</v>
      </c>
      <c r="B50" s="132">
        <v>0.65</v>
      </c>
      <c r="D50" t="s">
        <v>408</v>
      </c>
      <c r="E50" s="133">
        <v>0.25</v>
      </c>
    </row>
    <row r="51" spans="1:5">
      <c r="A51" t="s">
        <v>409</v>
      </c>
      <c r="B51" s="132">
        <v>0.2</v>
      </c>
      <c r="E51" s="133"/>
    </row>
    <row r="52" spans="1:5">
      <c r="A52" t="s">
        <v>410</v>
      </c>
      <c r="B52" s="132">
        <v>0.2</v>
      </c>
      <c r="E52" s="133"/>
    </row>
    <row r="53" spans="1:5">
      <c r="A53" t="s">
        <v>411</v>
      </c>
      <c r="B53" s="132">
        <v>0.2</v>
      </c>
      <c r="E53" s="133"/>
    </row>
    <row r="54" spans="1:5">
      <c r="A54" t="s">
        <v>412</v>
      </c>
      <c r="B54" s="132">
        <v>0.2</v>
      </c>
      <c r="E54" s="133"/>
    </row>
    <row r="55" spans="1:5">
      <c r="A55" t="s">
        <v>413</v>
      </c>
      <c r="B55" s="132">
        <v>0.2</v>
      </c>
      <c r="E55" s="133"/>
    </row>
    <row r="56" spans="1:5">
      <c r="A56" t="s">
        <v>414</v>
      </c>
      <c r="B56" s="132">
        <v>0.2</v>
      </c>
      <c r="E56" s="133"/>
    </row>
    <row r="57" spans="1:5">
      <c r="A57" t="s">
        <v>415</v>
      </c>
      <c r="B57" s="132">
        <v>0.02</v>
      </c>
      <c r="E57" s="133"/>
    </row>
    <row r="58" spans="1:5">
      <c r="A58" t="s">
        <v>416</v>
      </c>
      <c r="B58" s="132">
        <v>0.02</v>
      </c>
      <c r="E58" s="133"/>
    </row>
    <row r="59" spans="1:5">
      <c r="A59" t="s">
        <v>417</v>
      </c>
      <c r="B59" s="132">
        <v>0.02</v>
      </c>
      <c r="E59" s="133"/>
    </row>
    <row r="60" spans="1:5">
      <c r="B60" s="132"/>
      <c r="E60" s="133"/>
    </row>
    <row r="61" spans="1:5">
      <c r="B61" s="132"/>
      <c r="E61" s="133"/>
    </row>
    <row r="62" spans="1:5">
      <c r="B62" s="132"/>
      <c r="E62" s="133"/>
    </row>
    <row r="63" spans="1:5">
      <c r="B63" s="132"/>
      <c r="E63" s="133"/>
    </row>
    <row r="64" spans="1:5">
      <c r="B64" s="132"/>
      <c r="E64" s="133"/>
    </row>
    <row r="65" spans="1:5">
      <c r="B65" s="132"/>
    </row>
    <row r="66" spans="1:5" ht="31.5">
      <c r="A66" s="126" t="str">
        <f>+'[3]reporte T2'!E255&amp;" "&amp;'[3]reporte T2'!G255</f>
        <v>Proyectos mayor cuantía terminados NEIVA</v>
      </c>
      <c r="B66" s="127">
        <f>AVERAGE(B67:B77)</f>
        <v>0.64363636363636367</v>
      </c>
      <c r="D66" s="136" t="str">
        <f>+'[3]reporte T2'!$E282 &amp;" "&amp;'[3]reporte T2'!$G282</f>
        <v>Proyectos trabajos de grado  terminados GARZÓN</v>
      </c>
      <c r="E66" s="138">
        <f>AVERAGE(E67:E69)</f>
        <v>0</v>
      </c>
    </row>
    <row r="67" spans="1:5">
      <c r="A67" t="s">
        <v>418</v>
      </c>
      <c r="B67" s="132">
        <v>0.99</v>
      </c>
      <c r="E67" s="135">
        <v>0</v>
      </c>
    </row>
    <row r="68" spans="1:5">
      <c r="A68" t="s">
        <v>419</v>
      </c>
      <c r="B68" s="132">
        <v>0.99</v>
      </c>
    </row>
    <row r="69" spans="1:5">
      <c r="A69" t="s">
        <v>420</v>
      </c>
      <c r="B69" s="132">
        <v>0.65</v>
      </c>
    </row>
    <row r="70" spans="1:5">
      <c r="A70" t="s">
        <v>421</v>
      </c>
      <c r="B70" s="132">
        <v>0.65</v>
      </c>
    </row>
    <row r="71" spans="1:5">
      <c r="A71" t="s">
        <v>422</v>
      </c>
      <c r="B71" s="132">
        <v>0.65</v>
      </c>
    </row>
    <row r="72" spans="1:5">
      <c r="A72" t="s">
        <v>423</v>
      </c>
      <c r="B72" s="132">
        <v>0.65</v>
      </c>
    </row>
    <row r="73" spans="1:5">
      <c r="A73" t="s">
        <v>424</v>
      </c>
      <c r="B73" s="132">
        <v>0.65</v>
      </c>
    </row>
    <row r="74" spans="1:5">
      <c r="A74" t="s">
        <v>425</v>
      </c>
      <c r="B74" s="132">
        <v>0.65</v>
      </c>
    </row>
    <row r="75" spans="1:5">
      <c r="A75" t="s">
        <v>426</v>
      </c>
      <c r="B75" s="132">
        <v>0.65</v>
      </c>
    </row>
    <row r="76" spans="1:5">
      <c r="A76" t="s">
        <v>427</v>
      </c>
      <c r="B76" s="132">
        <v>0.45</v>
      </c>
    </row>
    <row r="77" spans="1:5">
      <c r="A77" t="s">
        <v>428</v>
      </c>
      <c r="B77" s="132">
        <v>0.1</v>
      </c>
    </row>
    <row r="78" spans="1:5">
      <c r="B78" s="132"/>
    </row>
    <row r="79" spans="1:5">
      <c r="B79" s="132"/>
    </row>
    <row r="80" spans="1:5">
      <c r="B80" s="132"/>
    </row>
    <row r="81" spans="2:5">
      <c r="B81" s="132"/>
    </row>
    <row r="82" spans="2:5">
      <c r="B82" s="132"/>
    </row>
    <row r="83" spans="2:5">
      <c r="B83" s="132"/>
    </row>
    <row r="84" spans="2:5" ht="19.5" customHeight="1">
      <c r="B84" s="132"/>
      <c r="D84" s="128" t="str">
        <f>+'[3]reporte T2'!$E283 &amp;" "&amp;'[3]reporte T2'!$G283</f>
        <v>Proyectos trabajos de grado  terminados LA PLATA</v>
      </c>
      <c r="E84" s="138">
        <f>AVERAGE(E85:E87)</f>
        <v>0</v>
      </c>
    </row>
    <row r="85" spans="2:5">
      <c r="E85" s="135">
        <v>0</v>
      </c>
    </row>
    <row r="97" spans="4:5" ht="20.25" customHeight="1">
      <c r="D97" s="128" t="str">
        <f>+'[3]reporte T2'!$E284 &amp;" "&amp;'[3]reporte T2'!$G284</f>
        <v>Proyectos trabajos de grado  terminados PITALITO</v>
      </c>
      <c r="E97" s="137">
        <f>AVERAGE(E98:E100)</f>
        <v>0.25</v>
      </c>
    </row>
    <row r="98" spans="4:5">
      <c r="D98" t="s">
        <v>429</v>
      </c>
      <c r="E98" s="133">
        <v>0.25</v>
      </c>
    </row>
    <row r="99" spans="4:5">
      <c r="D99" t="s">
        <v>430</v>
      </c>
      <c r="E99" s="133">
        <v>0.25</v>
      </c>
    </row>
    <row r="100" spans="4:5">
      <c r="E100" s="133"/>
    </row>
    <row r="101" spans="4:5">
      <c r="E101" s="133"/>
    </row>
    <row r="102" spans="4:5">
      <c r="E102" s="133"/>
    </row>
    <row r="103" spans="4:5">
      <c r="E103" s="133"/>
    </row>
    <row r="104" spans="4:5">
      <c r="E104" s="133"/>
    </row>
    <row r="105" spans="4:5">
      <c r="E105" s="133"/>
    </row>
    <row r="106" spans="4:5">
      <c r="E106" s="133"/>
    </row>
    <row r="107" spans="4:5" ht="20.25" customHeight="1">
      <c r="D107" s="128" t="str">
        <f>+'[3]reporte T2'!$E287 &amp;" "&amp;'[3]reporte T2'!$G287</f>
        <v>Proyectos Jóvenes Investigadores terminados NEIVA</v>
      </c>
      <c r="E107" s="139">
        <f>AVERAGE(E108:E119)</f>
        <v>0.21800000000000005</v>
      </c>
    </row>
    <row r="108" spans="4:5">
      <c r="D108" t="s">
        <v>431</v>
      </c>
      <c r="E108" s="133">
        <v>0.25</v>
      </c>
    </row>
    <row r="109" spans="4:5">
      <c r="D109" t="s">
        <v>432</v>
      </c>
      <c r="E109" s="133">
        <v>0.25</v>
      </c>
    </row>
    <row r="110" spans="4:5">
      <c r="D110" t="s">
        <v>433</v>
      </c>
      <c r="E110" s="133">
        <v>0.25</v>
      </c>
    </row>
    <row r="111" spans="4:5">
      <c r="D111" t="s">
        <v>434</v>
      </c>
      <c r="E111" s="133">
        <v>0.25</v>
      </c>
    </row>
    <row r="112" spans="4:5">
      <c r="D112" t="s">
        <v>435</v>
      </c>
      <c r="E112" s="133">
        <v>0.25</v>
      </c>
    </row>
    <row r="113" spans="4:5">
      <c r="D113" t="s">
        <v>436</v>
      </c>
      <c r="E113" s="133">
        <v>0.25</v>
      </c>
    </row>
    <row r="114" spans="4:5">
      <c r="D114" t="s">
        <v>437</v>
      </c>
      <c r="E114" s="133">
        <v>0.25</v>
      </c>
    </row>
    <row r="115" spans="4:5">
      <c r="D115" t="s">
        <v>438</v>
      </c>
      <c r="E115" s="133">
        <v>0.66</v>
      </c>
    </row>
    <row r="116" spans="4:5">
      <c r="D116" t="s">
        <v>439</v>
      </c>
      <c r="E116" s="133">
        <v>0.02</v>
      </c>
    </row>
    <row r="117" spans="4:5">
      <c r="D117" t="s">
        <v>440</v>
      </c>
      <c r="E117" s="133">
        <v>0.02</v>
      </c>
    </row>
    <row r="118" spans="4:5">
      <c r="D118" t="s">
        <v>441</v>
      </c>
      <c r="E118" s="133">
        <v>8.3000000000000004E-2</v>
      </c>
    </row>
    <row r="119" spans="4:5">
      <c r="D119" t="s">
        <v>442</v>
      </c>
      <c r="E119" s="133">
        <v>8.3000000000000004E-2</v>
      </c>
    </row>
    <row r="121" spans="4:5" ht="30.75" customHeight="1">
      <c r="D121" s="128" t="str">
        <f>+'[3]reporte T2'!$E288 &amp;" "&amp;'[3]reporte T2'!$G288</f>
        <v>Proyectos Jóvenes Investigadores terminados GARZÓN</v>
      </c>
      <c r="E121" s="138">
        <f>AVERAGE(E122:E124)</f>
        <v>0.66</v>
      </c>
    </row>
    <row r="122" spans="4:5">
      <c r="D122" t="s">
        <v>443</v>
      </c>
      <c r="E122" s="133">
        <v>0.66</v>
      </c>
    </row>
    <row r="130" spans="4:5" ht="30" customHeight="1">
      <c r="D130" s="128" t="str">
        <f>+'[3]reporte T2'!$E289 &amp;" "&amp;'[3]reporte T2'!$G289</f>
        <v>Proyectos Jóvenes Investigadores terminados LA PLATA</v>
      </c>
      <c r="E130" s="138" t="e">
        <f>AVERAGE(E131:E133)</f>
        <v>#DIV/0!</v>
      </c>
    </row>
    <row r="141" spans="4:5" ht="28.5" customHeight="1">
      <c r="D141" s="128" t="str">
        <f>+'[3]reporte T2'!$E290 &amp;" "&amp;'[3]reporte T2'!$G290</f>
        <v>Proyectos Jóvenes Investigadores terminados PITALITO</v>
      </c>
      <c r="E141" s="138">
        <f>AVERAGE(E142:E144)</f>
        <v>8.3000000000000004E-2</v>
      </c>
    </row>
    <row r="142" spans="4:5">
      <c r="D142" t="s">
        <v>444</v>
      </c>
      <c r="E142" s="133">
        <v>8.3000000000000004E-2</v>
      </c>
    </row>
    <row r="143" spans="4:5">
      <c r="D143" t="s">
        <v>445</v>
      </c>
      <c r="E143" s="133">
        <v>8.3000000000000004E-2</v>
      </c>
    </row>
  </sheetData>
  <hyperlinks>
    <hyperlink ref="A2" location="'PIND 2025'!E247" display="'PIND 2025'!E247" xr:uid="{EE15B184-C999-4894-B5FA-BFBE76A5518A}"/>
    <hyperlink ref="D2" location="'PIND 2025'!E247" display="'PIND 2025'!E247" xr:uid="{756463A8-BA51-4012-BC53-B3A36E07A4D5}"/>
    <hyperlink ref="D23" location="'PIND 2025'!E247" display="'PIND 2025'!E247" xr:uid="{2BC2548E-7FE3-4664-9D50-4DC2E1D6BFE6}"/>
    <hyperlink ref="D30" location="'PIND 2025'!E247" display="'PIND 2025'!E247" xr:uid="{4B31752F-5F23-4BA7-BB35-A279C9D53B90}"/>
    <hyperlink ref="D36" location="'PIND 2025'!E247" display="'PIND 2025'!E247" xr:uid="{771A958F-5E74-4E5D-89A7-9FBF57F1F170}"/>
    <hyperlink ref="D43" location="'PIND 2025'!E247" display="'PIND 2025'!E247" xr:uid="{795124F8-9335-4BAC-8D8D-2BB1FCC7560A}"/>
    <hyperlink ref="D66" location="'PIND 2025'!E247" display="'PIND 2025'!E247" xr:uid="{F76F90BE-BBFD-48F8-A8F7-B24487B70851}"/>
    <hyperlink ref="D84" location="'PIND 2025'!E247" display="'PIND 2025'!E247" xr:uid="{E649C9F8-C697-49D0-A0C1-7E4C85E4B022}"/>
    <hyperlink ref="D97" location="'PIND 2025'!E247" display="'PIND 2025'!E247" xr:uid="{8630F941-FCFC-4D4E-83A7-37A3081229D8}"/>
    <hyperlink ref="D107" location="'PIND 2025'!E247" display="'PIND 2025'!E247" xr:uid="{BFBC75C7-D720-4272-AFAA-79927E5FDDFE}"/>
    <hyperlink ref="D121" location="'PIND 2025'!E247" display="'PIND 2025'!E247" xr:uid="{B80F2EEA-59DE-4BEC-B37D-09D8E6BDFE28}"/>
    <hyperlink ref="D130" location="'PIND 2025'!E247" display="'PIND 2025'!E247" xr:uid="{9DC7CC05-9D1E-4DCC-B825-2A9D71A48828}"/>
    <hyperlink ref="D141" location="'PIND 2025'!E247" display="'PIND 2025'!E247" xr:uid="{CB0BFD62-E1BD-4176-B37C-00BAB21A5BF3}"/>
    <hyperlink ref="G2" location="'PIND 2025'!E247" display="'PIND 2025'!E247" xr:uid="{483A8DDB-34AB-4C96-8722-E76C48064C36}"/>
    <hyperlink ref="J2" location="'PIND 2025'!E247" display="'PIND 2025'!E247" xr:uid="{9C766C2B-0343-42BF-83EA-7DF9A73E01CE}"/>
    <hyperlink ref="J11" location="'PIND 2025'!E247" display="'PIND 2025'!E247" xr:uid="{8C6B4B27-2EB9-4008-8D00-A2AB88580BD2}"/>
    <hyperlink ref="J21" location="'PIND 2025'!E247" display="'PIND 2025'!E247" xr:uid="{B3C16754-942A-4EBB-A8CE-573987B463C1}"/>
    <hyperlink ref="J30" location="'PIND 2025'!E247" display="'PIND 2025'!E247" xr:uid="{25D58B01-7C07-455B-9885-A36E4B962240}"/>
    <hyperlink ref="J39" location="'PIND 2025'!E247" display="'PIND 2025'!E247" xr:uid="{D0BC9557-99E1-468A-BEB4-013AF5410D9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AVANCE DETALLADO PDI T2</vt:lpstr>
      <vt:lpstr>RESUMEN AVANCE PDI T2 MISIÓN PY</vt:lpstr>
      <vt:lpstr>PROYECTOS AVANCE T2</vt:lpstr>
      <vt:lpstr>'AVANCE DETALLADO PDI T2'!Área_de_impresión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Angy Marcela  Correa Florez</cp:lastModifiedBy>
  <dcterms:created xsi:type="dcterms:W3CDTF">2025-08-06T14:05:04Z</dcterms:created>
  <dcterms:modified xsi:type="dcterms:W3CDTF">2026-04-28T18:15:37Z</dcterms:modified>
</cp:coreProperties>
</file>