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Planeamiento económico\Informes primer trimestre\"/>
    </mc:Choice>
  </mc:AlternateContent>
  <xr:revisionPtr revIDLastSave="0" documentId="13_ncr:1_{253CC2CD-09EE-425A-AFA2-235BF514BB44}" xr6:coauthVersionLast="47" xr6:coauthVersionMax="47" xr10:uidLastSave="{00000000-0000-0000-0000-000000000000}"/>
  <bookViews>
    <workbookView xWindow="-120" yWindow="-120" windowWidth="20730" windowHeight="11160" xr2:uid="{BDB378A6-8B2C-4D1A-8E49-3BED2CBE1DD4}"/>
  </bookViews>
  <sheets>
    <sheet name="Hoja1" sheetId="1" r:id="rId1"/>
  </sheets>
  <definedNames>
    <definedName name="_xlnm._FilterDatabase" localSheetId="0" hidden="1">Hoja1!$A$3:$S$550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3" i="1" l="1"/>
  <c r="I265" i="1"/>
  <c r="I253" i="1"/>
  <c r="K358" i="1"/>
  <c r="I546" i="1"/>
  <c r="I545" i="1"/>
  <c r="I544" i="1"/>
  <c r="I543" i="1"/>
  <c r="I542" i="1"/>
  <c r="I541" i="1"/>
  <c r="I540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7" i="1"/>
  <c r="I354" i="1"/>
  <c r="I353" i="1"/>
  <c r="I351" i="1"/>
  <c r="I350" i="1"/>
  <c r="I349" i="1"/>
  <c r="I348" i="1"/>
  <c r="I347" i="1"/>
  <c r="I346" i="1"/>
  <c r="I345" i="1"/>
  <c r="I344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6" i="1"/>
  <c r="I325" i="1"/>
  <c r="I324" i="1"/>
  <c r="I323" i="1"/>
  <c r="I322" i="1"/>
  <c r="I320" i="1"/>
  <c r="I319" i="1"/>
  <c r="I318" i="1"/>
  <c r="I317" i="1"/>
  <c r="I316" i="1"/>
  <c r="I315" i="1"/>
  <c r="I314" i="1"/>
  <c r="I313" i="1"/>
  <c r="I312" i="1"/>
  <c r="I311" i="1"/>
  <c r="I310" i="1"/>
  <c r="I308" i="1"/>
  <c r="I307" i="1"/>
  <c r="I306" i="1"/>
  <c r="I305" i="1"/>
  <c r="I304" i="1"/>
  <c r="I303" i="1"/>
  <c r="I302" i="1"/>
  <c r="I301" i="1"/>
  <c r="I300" i="1"/>
  <c r="I299" i="1"/>
  <c r="I297" i="1"/>
  <c r="I296" i="1"/>
  <c r="I295" i="1"/>
  <c r="I294" i="1"/>
  <c r="I293" i="1"/>
  <c r="I292" i="1"/>
  <c r="I290" i="1"/>
  <c r="I289" i="1"/>
  <c r="I288" i="1"/>
  <c r="I287" i="1"/>
  <c r="I284" i="1"/>
  <c r="I283" i="1"/>
  <c r="I282" i="1"/>
  <c r="I281" i="1"/>
  <c r="I280" i="1"/>
  <c r="I279" i="1"/>
  <c r="I278" i="1"/>
  <c r="I276" i="1"/>
  <c r="I272" i="1"/>
  <c r="I271" i="1"/>
  <c r="I270" i="1"/>
  <c r="I269" i="1"/>
  <c r="I268" i="1"/>
  <c r="I264" i="1"/>
  <c r="I263" i="1"/>
  <c r="I262" i="1"/>
  <c r="I261" i="1"/>
  <c r="I260" i="1"/>
  <c r="I259" i="1"/>
  <c r="I258" i="1"/>
  <c r="I257" i="1"/>
  <c r="I256" i="1"/>
  <c r="I255" i="1"/>
  <c r="I254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09" i="1"/>
  <c r="I208" i="1"/>
  <c r="I207" i="1"/>
  <c r="I206" i="1"/>
  <c r="I205" i="1"/>
  <c r="I201" i="1"/>
  <c r="I200" i="1"/>
  <c r="I199" i="1"/>
  <c r="I198" i="1"/>
  <c r="I197" i="1"/>
  <c r="I191" i="1"/>
  <c r="I190" i="1"/>
  <c r="I189" i="1"/>
  <c r="I188" i="1"/>
  <c r="I186" i="1"/>
  <c r="I185" i="1"/>
  <c r="I184" i="1"/>
  <c r="I183" i="1"/>
  <c r="I175" i="1"/>
  <c r="I172" i="1"/>
  <c r="I170" i="1"/>
  <c r="I169" i="1"/>
  <c r="I168" i="1"/>
  <c r="I167" i="1"/>
  <c r="I165" i="1"/>
  <c r="I164" i="1"/>
  <c r="I163" i="1"/>
  <c r="I162" i="1"/>
  <c r="I159" i="1"/>
  <c r="I158" i="1"/>
  <c r="I157" i="1"/>
  <c r="I156" i="1"/>
  <c r="I155" i="1"/>
  <c r="I153" i="1"/>
  <c r="I151" i="1"/>
  <c r="I150" i="1"/>
  <c r="I145" i="1"/>
  <c r="I144" i="1"/>
  <c r="I143" i="1"/>
  <c r="I142" i="1"/>
  <c r="I141" i="1"/>
  <c r="I136" i="1"/>
  <c r="I131" i="1"/>
  <c r="I129" i="1"/>
  <c r="I128" i="1"/>
  <c r="I127" i="1"/>
  <c r="I126" i="1"/>
  <c r="I125" i="1"/>
  <c r="I124" i="1"/>
  <c r="I123" i="1"/>
  <c r="I122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2" i="1"/>
  <c r="I101" i="1"/>
  <c r="I100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6" i="1"/>
  <c r="I25" i="1"/>
  <c r="I24" i="1"/>
  <c r="I23" i="1"/>
  <c r="I22" i="1"/>
  <c r="I21" i="1"/>
  <c r="I18" i="1"/>
  <c r="I17" i="1"/>
  <c r="I16" i="1"/>
  <c r="I13" i="1"/>
  <c r="I12" i="1"/>
  <c r="I11" i="1"/>
  <c r="I10" i="1"/>
  <c r="I9" i="1"/>
  <c r="I8" i="1"/>
  <c r="J6" i="1"/>
  <c r="I19" i="1" l="1"/>
  <c r="I20" i="1" s="1"/>
  <c r="I27" i="1"/>
  <c r="I152" i="1"/>
  <c r="I192" i="1"/>
  <c r="I548" i="1"/>
  <c r="I298" i="1"/>
  <c r="I121" i="1"/>
  <c r="I166" i="1"/>
  <c r="I266" i="1"/>
  <c r="I358" i="1"/>
  <c r="I149" i="1"/>
  <c r="I291" i="1"/>
  <c r="I79" i="1"/>
  <c r="I160" i="1"/>
  <c r="I252" i="1"/>
  <c r="I28" i="1"/>
  <c r="I103" i="1"/>
  <c r="I321" i="1"/>
  <c r="I539" i="1"/>
  <c r="I187" i="1"/>
  <c r="I422" i="1"/>
  <c r="R277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7" i="1"/>
  <c r="M354" i="1"/>
  <c r="M353" i="1"/>
  <c r="M352" i="1"/>
  <c r="M351" i="1"/>
  <c r="M350" i="1"/>
  <c r="M349" i="1"/>
  <c r="M348" i="1"/>
  <c r="M347" i="1"/>
  <c r="M346" i="1"/>
  <c r="M345" i="1"/>
  <c r="M344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6" i="1"/>
  <c r="M325" i="1"/>
  <c r="M324" i="1"/>
  <c r="M323" i="1"/>
  <c r="M322" i="1"/>
  <c r="M320" i="1"/>
  <c r="M319" i="1"/>
  <c r="M318" i="1"/>
  <c r="M317" i="1"/>
  <c r="M316" i="1"/>
  <c r="M315" i="1"/>
  <c r="M314" i="1"/>
  <c r="M313" i="1"/>
  <c r="M312" i="1"/>
  <c r="M311" i="1"/>
  <c r="M310" i="1"/>
  <c r="M308" i="1"/>
  <c r="M307" i="1"/>
  <c r="M306" i="1"/>
  <c r="M305" i="1"/>
  <c r="M304" i="1"/>
  <c r="M303" i="1"/>
  <c r="M302" i="1"/>
  <c r="M301" i="1"/>
  <c r="M300" i="1"/>
  <c r="M299" i="1"/>
  <c r="M297" i="1"/>
  <c r="M296" i="1"/>
  <c r="M295" i="1"/>
  <c r="M294" i="1"/>
  <c r="M293" i="1"/>
  <c r="M292" i="1"/>
  <c r="M290" i="1"/>
  <c r="M288" i="1"/>
  <c r="M287" i="1"/>
  <c r="M284" i="1"/>
  <c r="M283" i="1"/>
  <c r="M282" i="1"/>
  <c r="M281" i="1"/>
  <c r="M280" i="1"/>
  <c r="M279" i="1"/>
  <c r="M278" i="1"/>
  <c r="M277" i="1"/>
  <c r="M276" i="1"/>
  <c r="M272" i="1"/>
  <c r="M271" i="1"/>
  <c r="M270" i="1"/>
  <c r="M269" i="1"/>
  <c r="M268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09" i="1"/>
  <c r="M208" i="1"/>
  <c r="M207" i="1"/>
  <c r="M206" i="1"/>
  <c r="M205" i="1"/>
  <c r="M201" i="1"/>
  <c r="M200" i="1"/>
  <c r="M199" i="1"/>
  <c r="M198" i="1"/>
  <c r="M197" i="1"/>
  <c r="M196" i="1"/>
  <c r="M195" i="1"/>
  <c r="M194" i="1"/>
  <c r="M193" i="1"/>
  <c r="M191" i="1"/>
  <c r="M190" i="1"/>
  <c r="M189" i="1"/>
  <c r="M188" i="1"/>
  <c r="M186" i="1"/>
  <c r="M185" i="1"/>
  <c r="M184" i="1"/>
  <c r="M183" i="1"/>
  <c r="M175" i="1"/>
  <c r="M174" i="1"/>
  <c r="M172" i="1"/>
  <c r="M171" i="1"/>
  <c r="M170" i="1"/>
  <c r="M169" i="1"/>
  <c r="M168" i="1"/>
  <c r="M167" i="1"/>
  <c r="M165" i="1"/>
  <c r="M164" i="1"/>
  <c r="M163" i="1"/>
  <c r="M162" i="1"/>
  <c r="M157" i="1"/>
  <c r="M144" i="1"/>
  <c r="M143" i="1"/>
  <c r="M142" i="1"/>
  <c r="M141" i="1"/>
  <c r="M123" i="1"/>
  <c r="M111" i="1"/>
  <c r="M110" i="1"/>
  <c r="M109" i="1"/>
  <c r="M108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11" i="1"/>
  <c r="M10" i="1"/>
  <c r="M9" i="1"/>
  <c r="M8" i="1"/>
  <c r="M7" i="1"/>
  <c r="N538" i="1"/>
  <c r="O538" i="1" s="1"/>
  <c r="N537" i="1"/>
  <c r="O537" i="1" s="1"/>
  <c r="N536" i="1"/>
  <c r="O536" i="1" s="1"/>
  <c r="N535" i="1"/>
  <c r="O535" i="1" s="1"/>
  <c r="N534" i="1"/>
  <c r="O534" i="1" s="1"/>
  <c r="N533" i="1"/>
  <c r="O533" i="1" s="1"/>
  <c r="N532" i="1"/>
  <c r="O532" i="1" s="1"/>
  <c r="N531" i="1"/>
  <c r="O531" i="1" s="1"/>
  <c r="N530" i="1"/>
  <c r="O530" i="1" s="1"/>
  <c r="N529" i="1"/>
  <c r="O529" i="1" s="1"/>
  <c r="N528" i="1"/>
  <c r="O528" i="1" s="1"/>
  <c r="N527" i="1"/>
  <c r="O527" i="1" s="1"/>
  <c r="N526" i="1"/>
  <c r="O526" i="1" s="1"/>
  <c r="N525" i="1"/>
  <c r="O525" i="1" s="1"/>
  <c r="N521" i="1"/>
  <c r="N520" i="1"/>
  <c r="N519" i="1"/>
  <c r="N518" i="1"/>
  <c r="N517" i="1"/>
  <c r="N516" i="1"/>
  <c r="O516" i="1" s="1"/>
  <c r="N515" i="1"/>
  <c r="O515" i="1" s="1"/>
  <c r="N514" i="1"/>
  <c r="O514" i="1" s="1"/>
  <c r="N513" i="1"/>
  <c r="O513" i="1" s="1"/>
  <c r="N512" i="1"/>
  <c r="O512" i="1" s="1"/>
  <c r="N511" i="1"/>
  <c r="O511" i="1" s="1"/>
  <c r="N510" i="1"/>
  <c r="O510" i="1" s="1"/>
  <c r="N509" i="1"/>
  <c r="O509" i="1" s="1"/>
  <c r="N508" i="1"/>
  <c r="O508" i="1" s="1"/>
  <c r="N507" i="1"/>
  <c r="O507" i="1" s="1"/>
  <c r="N506" i="1"/>
  <c r="O506" i="1" s="1"/>
  <c r="N505" i="1"/>
  <c r="O505" i="1" s="1"/>
  <c r="N504" i="1"/>
  <c r="O504" i="1" s="1"/>
  <c r="N503" i="1"/>
  <c r="O503" i="1" s="1"/>
  <c r="N502" i="1"/>
  <c r="O502" i="1" s="1"/>
  <c r="N501" i="1"/>
  <c r="O501" i="1" s="1"/>
  <c r="N500" i="1"/>
  <c r="O500" i="1" s="1"/>
  <c r="N499" i="1"/>
  <c r="O499" i="1" s="1"/>
  <c r="N498" i="1"/>
  <c r="O498" i="1" s="1"/>
  <c r="N497" i="1"/>
  <c r="O497" i="1" s="1"/>
  <c r="N496" i="1"/>
  <c r="O496" i="1" s="1"/>
  <c r="N495" i="1"/>
  <c r="O495" i="1" s="1"/>
  <c r="N494" i="1"/>
  <c r="O494" i="1" s="1"/>
  <c r="N493" i="1"/>
  <c r="O493" i="1" s="1"/>
  <c r="N492" i="1"/>
  <c r="O492" i="1" s="1"/>
  <c r="N491" i="1"/>
  <c r="O491" i="1" s="1"/>
  <c r="N490" i="1"/>
  <c r="O490" i="1" s="1"/>
  <c r="N489" i="1"/>
  <c r="O489" i="1" s="1"/>
  <c r="N488" i="1"/>
  <c r="O488" i="1" s="1"/>
  <c r="N487" i="1"/>
  <c r="O487" i="1" s="1"/>
  <c r="N486" i="1"/>
  <c r="O486" i="1" s="1"/>
  <c r="N485" i="1"/>
  <c r="O485" i="1" s="1"/>
  <c r="N484" i="1"/>
  <c r="O484" i="1" s="1"/>
  <c r="N483" i="1"/>
  <c r="O483" i="1" s="1"/>
  <c r="N482" i="1"/>
  <c r="O482" i="1" s="1"/>
  <c r="N481" i="1"/>
  <c r="O481" i="1" s="1"/>
  <c r="N480" i="1"/>
  <c r="O480" i="1" s="1"/>
  <c r="N479" i="1"/>
  <c r="O479" i="1" s="1"/>
  <c r="N478" i="1"/>
  <c r="O478" i="1" s="1"/>
  <c r="N477" i="1"/>
  <c r="O477" i="1" s="1"/>
  <c r="N476" i="1"/>
  <c r="O476" i="1" s="1"/>
  <c r="N475" i="1"/>
  <c r="O475" i="1" s="1"/>
  <c r="N474" i="1"/>
  <c r="O474" i="1" s="1"/>
  <c r="N473" i="1"/>
  <c r="O473" i="1" s="1"/>
  <c r="N472" i="1"/>
  <c r="O472" i="1" s="1"/>
  <c r="N471" i="1"/>
  <c r="O471" i="1" s="1"/>
  <c r="N470" i="1"/>
  <c r="O470" i="1" s="1"/>
  <c r="N469" i="1"/>
  <c r="O469" i="1" s="1"/>
  <c r="N468" i="1"/>
  <c r="O468" i="1" s="1"/>
  <c r="N467" i="1"/>
  <c r="O467" i="1" s="1"/>
  <c r="N466" i="1"/>
  <c r="O466" i="1" s="1"/>
  <c r="N465" i="1"/>
  <c r="O465" i="1" s="1"/>
  <c r="N464" i="1"/>
  <c r="O464" i="1" s="1"/>
  <c r="N463" i="1"/>
  <c r="O463" i="1" s="1"/>
  <c r="N462" i="1"/>
  <c r="O462" i="1" s="1"/>
  <c r="N461" i="1"/>
  <c r="O461" i="1" s="1"/>
  <c r="N460" i="1"/>
  <c r="O460" i="1" s="1"/>
  <c r="N459" i="1"/>
  <c r="O459" i="1" s="1"/>
  <c r="N458" i="1"/>
  <c r="O458" i="1" s="1"/>
  <c r="N457" i="1"/>
  <c r="O457" i="1" s="1"/>
  <c r="N456" i="1"/>
  <c r="O456" i="1" s="1"/>
  <c r="N455" i="1"/>
  <c r="O455" i="1" s="1"/>
  <c r="N454" i="1"/>
  <c r="O454" i="1" s="1"/>
  <c r="N453" i="1"/>
  <c r="O453" i="1" s="1"/>
  <c r="N452" i="1"/>
  <c r="N451" i="1"/>
  <c r="O451" i="1" s="1"/>
  <c r="N450" i="1"/>
  <c r="O450" i="1" s="1"/>
  <c r="N449" i="1"/>
  <c r="O449" i="1" s="1"/>
  <c r="N448" i="1"/>
  <c r="O448" i="1" s="1"/>
  <c r="N447" i="1"/>
  <c r="O447" i="1" s="1"/>
  <c r="N446" i="1"/>
  <c r="O446" i="1" s="1"/>
  <c r="N445" i="1"/>
  <c r="O445" i="1" s="1"/>
  <c r="N444" i="1"/>
  <c r="O444" i="1" s="1"/>
  <c r="N443" i="1"/>
  <c r="O443" i="1" s="1"/>
  <c r="N442" i="1"/>
  <c r="O442" i="1" s="1"/>
  <c r="N441" i="1"/>
  <c r="O441" i="1" s="1"/>
  <c r="N440" i="1"/>
  <c r="O440" i="1" s="1"/>
  <c r="N439" i="1"/>
  <c r="O439" i="1" s="1"/>
  <c r="N438" i="1"/>
  <c r="O438" i="1" s="1"/>
  <c r="N437" i="1"/>
  <c r="O437" i="1" s="1"/>
  <c r="N436" i="1"/>
  <c r="O436" i="1" s="1"/>
  <c r="N435" i="1"/>
  <c r="O435" i="1" s="1"/>
  <c r="N434" i="1"/>
  <c r="O434" i="1" s="1"/>
  <c r="N433" i="1"/>
  <c r="O433" i="1" s="1"/>
  <c r="N432" i="1"/>
  <c r="O432" i="1" s="1"/>
  <c r="N431" i="1"/>
  <c r="O431" i="1" s="1"/>
  <c r="N430" i="1"/>
  <c r="O430" i="1" s="1"/>
  <c r="N429" i="1"/>
  <c r="O429" i="1" s="1"/>
  <c r="N428" i="1"/>
  <c r="O428" i="1" s="1"/>
  <c r="N427" i="1"/>
  <c r="O427" i="1" s="1"/>
  <c r="N426" i="1"/>
  <c r="O426" i="1" s="1"/>
  <c r="N425" i="1"/>
  <c r="O425" i="1" s="1"/>
  <c r="N424" i="1"/>
  <c r="O424" i="1" s="1"/>
  <c r="N421" i="1"/>
  <c r="O421" i="1" s="1"/>
  <c r="N420" i="1"/>
  <c r="O420" i="1" s="1"/>
  <c r="N419" i="1"/>
  <c r="O419" i="1" s="1"/>
  <c r="N418" i="1"/>
  <c r="O418" i="1" s="1"/>
  <c r="N417" i="1"/>
  <c r="O417" i="1" s="1"/>
  <c r="N416" i="1"/>
  <c r="O416" i="1" s="1"/>
  <c r="N415" i="1"/>
  <c r="O415" i="1" s="1"/>
  <c r="N414" i="1"/>
  <c r="O414" i="1" s="1"/>
  <c r="N413" i="1"/>
  <c r="O413" i="1" s="1"/>
  <c r="N412" i="1"/>
  <c r="O412" i="1" s="1"/>
  <c r="N411" i="1"/>
  <c r="O411" i="1" s="1"/>
  <c r="N410" i="1"/>
  <c r="O410" i="1" s="1"/>
  <c r="N409" i="1"/>
  <c r="O409" i="1" s="1"/>
  <c r="N408" i="1"/>
  <c r="O408" i="1" s="1"/>
  <c r="N407" i="1"/>
  <c r="O407" i="1" s="1"/>
  <c r="N406" i="1"/>
  <c r="O406" i="1" s="1"/>
  <c r="N405" i="1"/>
  <c r="O405" i="1" s="1"/>
  <c r="N404" i="1"/>
  <c r="O404" i="1" s="1"/>
  <c r="N403" i="1"/>
  <c r="O403" i="1" s="1"/>
  <c r="N402" i="1"/>
  <c r="O402" i="1" s="1"/>
  <c r="N401" i="1"/>
  <c r="O401" i="1" s="1"/>
  <c r="N400" i="1"/>
  <c r="O400" i="1" s="1"/>
  <c r="N399" i="1"/>
  <c r="O399" i="1" s="1"/>
  <c r="N398" i="1"/>
  <c r="O398" i="1" s="1"/>
  <c r="N397" i="1"/>
  <c r="O397" i="1" s="1"/>
  <c r="N396" i="1"/>
  <c r="O396" i="1" s="1"/>
  <c r="N395" i="1"/>
  <c r="O395" i="1" s="1"/>
  <c r="N394" i="1"/>
  <c r="O394" i="1" s="1"/>
  <c r="N393" i="1"/>
  <c r="O393" i="1" s="1"/>
  <c r="N392" i="1"/>
  <c r="O392" i="1" s="1"/>
  <c r="N391" i="1"/>
  <c r="O391" i="1" s="1"/>
  <c r="N390" i="1"/>
  <c r="O390" i="1" s="1"/>
  <c r="N389" i="1"/>
  <c r="O389" i="1" s="1"/>
  <c r="N388" i="1"/>
  <c r="O388" i="1" s="1"/>
  <c r="N387" i="1"/>
  <c r="O387" i="1" s="1"/>
  <c r="N386" i="1"/>
  <c r="O386" i="1" s="1"/>
  <c r="N385" i="1"/>
  <c r="O385" i="1" s="1"/>
  <c r="N384" i="1"/>
  <c r="O384" i="1" s="1"/>
  <c r="N383" i="1"/>
  <c r="O383" i="1" s="1"/>
  <c r="N382" i="1"/>
  <c r="O382" i="1" s="1"/>
  <c r="N381" i="1"/>
  <c r="O381" i="1" s="1"/>
  <c r="N380" i="1"/>
  <c r="O380" i="1" s="1"/>
  <c r="N379" i="1"/>
  <c r="O379" i="1" s="1"/>
  <c r="N378" i="1"/>
  <c r="O378" i="1" s="1"/>
  <c r="N377" i="1"/>
  <c r="O377" i="1" s="1"/>
  <c r="N376" i="1"/>
  <c r="O376" i="1" s="1"/>
  <c r="N375" i="1"/>
  <c r="O375" i="1" s="1"/>
  <c r="N374" i="1"/>
  <c r="O374" i="1" s="1"/>
  <c r="N373" i="1"/>
  <c r="O373" i="1" s="1"/>
  <c r="N372" i="1"/>
  <c r="O372" i="1" s="1"/>
  <c r="N371" i="1"/>
  <c r="O371" i="1" s="1"/>
  <c r="N370" i="1"/>
  <c r="O370" i="1" s="1"/>
  <c r="N369" i="1"/>
  <c r="O369" i="1" s="1"/>
  <c r="N368" i="1"/>
  <c r="O368" i="1" s="1"/>
  <c r="N367" i="1"/>
  <c r="O367" i="1" s="1"/>
  <c r="N366" i="1"/>
  <c r="O366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7" i="1"/>
  <c r="O357" i="1" s="1"/>
  <c r="N354" i="1"/>
  <c r="O354" i="1" s="1"/>
  <c r="N353" i="1"/>
  <c r="O353" i="1" s="1"/>
  <c r="N352" i="1"/>
  <c r="O352" i="1" s="1"/>
  <c r="R352" i="1" s="1"/>
  <c r="N351" i="1"/>
  <c r="O351" i="1" s="1"/>
  <c r="N350" i="1"/>
  <c r="O350" i="1" s="1"/>
  <c r="N349" i="1"/>
  <c r="O349" i="1" s="1"/>
  <c r="N348" i="1"/>
  <c r="O348" i="1" s="1"/>
  <c r="N347" i="1"/>
  <c r="O347" i="1" s="1"/>
  <c r="N346" i="1"/>
  <c r="O346" i="1" s="1"/>
  <c r="N345" i="1"/>
  <c r="O345" i="1" s="1"/>
  <c r="N344" i="1"/>
  <c r="O344" i="1" s="1"/>
  <c r="N340" i="1"/>
  <c r="O340" i="1" s="1"/>
  <c r="N339" i="1"/>
  <c r="O339" i="1" s="1"/>
  <c r="N338" i="1"/>
  <c r="O338" i="1" s="1"/>
  <c r="N337" i="1"/>
  <c r="O337" i="1" s="1"/>
  <c r="N336" i="1"/>
  <c r="O336" i="1" s="1"/>
  <c r="N335" i="1"/>
  <c r="O335" i="1" s="1"/>
  <c r="N334" i="1"/>
  <c r="O334" i="1" s="1"/>
  <c r="N333" i="1"/>
  <c r="O333" i="1" s="1"/>
  <c r="N332" i="1"/>
  <c r="O332" i="1" s="1"/>
  <c r="N331" i="1"/>
  <c r="O331" i="1" s="1"/>
  <c r="N330" i="1"/>
  <c r="O330" i="1" s="1"/>
  <c r="N329" i="1"/>
  <c r="O329" i="1" s="1"/>
  <c r="N326" i="1"/>
  <c r="O326" i="1" s="1"/>
  <c r="N325" i="1"/>
  <c r="O325" i="1" s="1"/>
  <c r="N324" i="1"/>
  <c r="O324" i="1" s="1"/>
  <c r="N323" i="1"/>
  <c r="O323" i="1" s="1"/>
  <c r="N322" i="1"/>
  <c r="O322" i="1" s="1"/>
  <c r="N320" i="1"/>
  <c r="O320" i="1" s="1"/>
  <c r="N319" i="1"/>
  <c r="O319" i="1" s="1"/>
  <c r="N318" i="1"/>
  <c r="O318" i="1" s="1"/>
  <c r="N317" i="1"/>
  <c r="O317" i="1" s="1"/>
  <c r="N316" i="1"/>
  <c r="O316" i="1" s="1"/>
  <c r="N315" i="1"/>
  <c r="O315" i="1" s="1"/>
  <c r="N314" i="1"/>
  <c r="O314" i="1" s="1"/>
  <c r="N313" i="1"/>
  <c r="O313" i="1" s="1"/>
  <c r="N312" i="1"/>
  <c r="O312" i="1" s="1"/>
  <c r="N311" i="1"/>
  <c r="O311" i="1" s="1"/>
  <c r="N310" i="1"/>
  <c r="O310" i="1" s="1"/>
  <c r="N308" i="1"/>
  <c r="O308" i="1" s="1"/>
  <c r="N307" i="1"/>
  <c r="O307" i="1" s="1"/>
  <c r="N306" i="1"/>
  <c r="O306" i="1" s="1"/>
  <c r="N305" i="1"/>
  <c r="O305" i="1" s="1"/>
  <c r="N304" i="1"/>
  <c r="O304" i="1" s="1"/>
  <c r="N303" i="1"/>
  <c r="O303" i="1" s="1"/>
  <c r="N302" i="1"/>
  <c r="O302" i="1" s="1"/>
  <c r="N301" i="1"/>
  <c r="O301" i="1" s="1"/>
  <c r="N300" i="1"/>
  <c r="O300" i="1" s="1"/>
  <c r="N299" i="1"/>
  <c r="O299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0" i="1"/>
  <c r="O290" i="1" s="1"/>
  <c r="N288" i="1"/>
  <c r="O288" i="1" s="1"/>
  <c r="N287" i="1"/>
  <c r="O287" i="1" s="1"/>
  <c r="N284" i="1"/>
  <c r="O284" i="1" s="1"/>
  <c r="N283" i="1"/>
  <c r="O283" i="1" s="1"/>
  <c r="N282" i="1"/>
  <c r="O282" i="1" s="1"/>
  <c r="N281" i="1"/>
  <c r="O281" i="1" s="1"/>
  <c r="N280" i="1"/>
  <c r="O280" i="1" s="1"/>
  <c r="N279" i="1"/>
  <c r="O279" i="1" s="1"/>
  <c r="N278" i="1"/>
  <c r="O278" i="1" s="1"/>
  <c r="N277" i="1"/>
  <c r="N276" i="1"/>
  <c r="O276" i="1" s="1"/>
  <c r="N272" i="1"/>
  <c r="O272" i="1" s="1"/>
  <c r="N271" i="1"/>
  <c r="O271" i="1" s="1"/>
  <c r="N270" i="1"/>
  <c r="O270" i="1" s="1"/>
  <c r="N269" i="1"/>
  <c r="O269" i="1" s="1"/>
  <c r="N268" i="1"/>
  <c r="O268" i="1" s="1"/>
  <c r="N265" i="1"/>
  <c r="O265" i="1" s="1"/>
  <c r="N264" i="1"/>
  <c r="O264" i="1" s="1"/>
  <c r="N263" i="1"/>
  <c r="O263" i="1" s="1"/>
  <c r="N262" i="1"/>
  <c r="O262" i="1" s="1"/>
  <c r="N261" i="1"/>
  <c r="O261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4" i="1"/>
  <c r="O244" i="1" s="1"/>
  <c r="N243" i="1"/>
  <c r="O243" i="1" s="1"/>
  <c r="N242" i="1"/>
  <c r="O242" i="1" s="1"/>
  <c r="N241" i="1"/>
  <c r="O241" i="1" s="1"/>
  <c r="N240" i="1"/>
  <c r="O240" i="1" s="1"/>
  <c r="N239" i="1"/>
  <c r="O239" i="1" s="1"/>
  <c r="N238" i="1"/>
  <c r="O238" i="1" s="1"/>
  <c r="N237" i="1"/>
  <c r="O237" i="1" s="1"/>
  <c r="N236" i="1"/>
  <c r="O236" i="1" s="1"/>
  <c r="N235" i="1"/>
  <c r="O235" i="1" s="1"/>
  <c r="N234" i="1"/>
  <c r="O234" i="1" s="1"/>
  <c r="N233" i="1"/>
  <c r="O233" i="1" s="1"/>
  <c r="N232" i="1"/>
  <c r="O232" i="1" s="1"/>
  <c r="N231" i="1"/>
  <c r="O231" i="1" s="1"/>
  <c r="N230" i="1"/>
  <c r="O230" i="1" s="1"/>
  <c r="N229" i="1"/>
  <c r="O229" i="1" s="1"/>
  <c r="N228" i="1"/>
  <c r="O228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20" i="1"/>
  <c r="O220" i="1" s="1"/>
  <c r="N219" i="1"/>
  <c r="O219" i="1" s="1"/>
  <c r="N218" i="1"/>
  <c r="O218" i="1" s="1"/>
  <c r="N217" i="1"/>
  <c r="O217" i="1" s="1"/>
  <c r="N216" i="1"/>
  <c r="O216" i="1" s="1"/>
  <c r="N209" i="1"/>
  <c r="O209" i="1" s="1"/>
  <c r="N208" i="1"/>
  <c r="O208" i="1" s="1"/>
  <c r="N207" i="1"/>
  <c r="O207" i="1" s="1"/>
  <c r="N206" i="1"/>
  <c r="O206" i="1" s="1"/>
  <c r="N205" i="1"/>
  <c r="O205" i="1" s="1"/>
  <c r="N201" i="1"/>
  <c r="O201" i="1" s="1"/>
  <c r="N200" i="1"/>
  <c r="O200" i="1" s="1"/>
  <c r="N199" i="1"/>
  <c r="O199" i="1" s="1"/>
  <c r="N198" i="1"/>
  <c r="O198" i="1" s="1"/>
  <c r="N197" i="1"/>
  <c r="O197" i="1" s="1"/>
  <c r="N196" i="1"/>
  <c r="O196" i="1" s="1"/>
  <c r="N195" i="1"/>
  <c r="O195" i="1" s="1"/>
  <c r="R195" i="1" s="1"/>
  <c r="N194" i="1"/>
  <c r="O194" i="1" s="1"/>
  <c r="R194" i="1" s="1"/>
  <c r="N193" i="1"/>
  <c r="O193" i="1" s="1"/>
  <c r="R193" i="1" s="1"/>
  <c r="N191" i="1"/>
  <c r="O191" i="1" s="1"/>
  <c r="N190" i="1"/>
  <c r="O190" i="1" s="1"/>
  <c r="N189" i="1"/>
  <c r="O189" i="1" s="1"/>
  <c r="N188" i="1"/>
  <c r="O188" i="1" s="1"/>
  <c r="N186" i="1"/>
  <c r="O186" i="1" s="1"/>
  <c r="N185" i="1"/>
  <c r="O185" i="1" s="1"/>
  <c r="N184" i="1"/>
  <c r="O184" i="1" s="1"/>
  <c r="N183" i="1"/>
  <c r="O183" i="1" s="1"/>
  <c r="N175" i="1"/>
  <c r="O175" i="1" s="1"/>
  <c r="N174" i="1"/>
  <c r="O174" i="1" s="1"/>
  <c r="N172" i="1"/>
  <c r="O172" i="1" s="1"/>
  <c r="N171" i="1"/>
  <c r="O171" i="1" s="1"/>
  <c r="N170" i="1"/>
  <c r="O170" i="1" s="1"/>
  <c r="N169" i="1"/>
  <c r="O169" i="1" s="1"/>
  <c r="N168" i="1"/>
  <c r="O168" i="1" s="1"/>
  <c r="N167" i="1"/>
  <c r="O167" i="1" s="1"/>
  <c r="N165" i="1"/>
  <c r="O165" i="1" s="1"/>
  <c r="N164" i="1"/>
  <c r="O164" i="1" s="1"/>
  <c r="N163" i="1"/>
  <c r="O163" i="1" s="1"/>
  <c r="N162" i="1"/>
  <c r="O162" i="1" s="1"/>
  <c r="N157" i="1"/>
  <c r="O157" i="1" s="1"/>
  <c r="N144" i="1"/>
  <c r="O144" i="1" s="1"/>
  <c r="N143" i="1"/>
  <c r="O143" i="1" s="1"/>
  <c r="N142" i="1"/>
  <c r="O142" i="1" s="1"/>
  <c r="N141" i="1"/>
  <c r="O141" i="1" s="1"/>
  <c r="N123" i="1"/>
  <c r="N111" i="1"/>
  <c r="O111" i="1" s="1"/>
  <c r="N110" i="1"/>
  <c r="O110" i="1" s="1"/>
  <c r="N109" i="1"/>
  <c r="O109" i="1" s="1"/>
  <c r="N108" i="1"/>
  <c r="O108" i="1" s="1"/>
  <c r="N96" i="1"/>
  <c r="O96" i="1" s="1"/>
  <c r="N95" i="1"/>
  <c r="O95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64" i="1"/>
  <c r="O64" i="1" s="1"/>
  <c r="N63" i="1"/>
  <c r="O63" i="1" s="1"/>
  <c r="N62" i="1"/>
  <c r="O62" i="1" s="1"/>
  <c r="N61" i="1"/>
  <c r="O61" i="1" s="1"/>
  <c r="N60" i="1"/>
  <c r="O60" i="1" s="1"/>
  <c r="N59" i="1"/>
  <c r="O59" i="1" s="1"/>
  <c r="N58" i="1"/>
  <c r="O58" i="1" s="1"/>
  <c r="N57" i="1"/>
  <c r="O57" i="1" s="1"/>
  <c r="N56" i="1"/>
  <c r="O56" i="1" s="1"/>
  <c r="N55" i="1"/>
  <c r="O55" i="1" s="1"/>
  <c r="N54" i="1"/>
  <c r="O54" i="1" s="1"/>
  <c r="N53" i="1"/>
  <c r="O53" i="1" s="1"/>
  <c r="N52" i="1"/>
  <c r="O52" i="1" s="1"/>
  <c r="N51" i="1"/>
  <c r="O51" i="1" s="1"/>
  <c r="N50" i="1"/>
  <c r="O50" i="1" s="1"/>
  <c r="N49" i="1"/>
  <c r="O49" i="1" s="1"/>
  <c r="N48" i="1"/>
  <c r="O48" i="1" s="1"/>
  <c r="N47" i="1"/>
  <c r="O47" i="1" s="1"/>
  <c r="P47" i="1" s="1"/>
  <c r="N46" i="1"/>
  <c r="O46" i="1" s="1"/>
  <c r="N45" i="1"/>
  <c r="O45" i="1" s="1"/>
  <c r="N44" i="1"/>
  <c r="O44" i="1" s="1"/>
  <c r="R44" i="1" s="1"/>
  <c r="N43" i="1"/>
  <c r="O43" i="1" s="1"/>
  <c r="R43" i="1" s="1"/>
  <c r="N42" i="1"/>
  <c r="O42" i="1" s="1"/>
  <c r="N41" i="1"/>
  <c r="O41" i="1" s="1"/>
  <c r="N40" i="1"/>
  <c r="O40" i="1" s="1"/>
  <c r="N39" i="1"/>
  <c r="O39" i="1" s="1"/>
  <c r="N38" i="1"/>
  <c r="O38" i="1" s="1"/>
  <c r="N37" i="1"/>
  <c r="O37" i="1" s="1"/>
  <c r="N36" i="1"/>
  <c r="O36" i="1" s="1"/>
  <c r="N35" i="1"/>
  <c r="O35" i="1" s="1"/>
  <c r="N34" i="1"/>
  <c r="O34" i="1" s="1"/>
  <c r="N33" i="1"/>
  <c r="O33" i="1" s="1"/>
  <c r="N32" i="1"/>
  <c r="O32" i="1" s="1"/>
  <c r="N31" i="1"/>
  <c r="O31" i="1" s="1"/>
  <c r="N30" i="1"/>
  <c r="O30" i="1" s="1"/>
  <c r="N11" i="1"/>
  <c r="O11" i="1" s="1"/>
  <c r="N10" i="1"/>
  <c r="O10" i="1" s="1"/>
  <c r="N9" i="1"/>
  <c r="O9" i="1" s="1"/>
  <c r="N8" i="1"/>
  <c r="O8" i="1" s="1"/>
  <c r="N7" i="1"/>
  <c r="O7" i="1" s="1"/>
  <c r="L539" i="1"/>
  <c r="N539" i="1" s="1"/>
  <c r="L422" i="1"/>
  <c r="N422" i="1" s="1"/>
  <c r="L358" i="1"/>
  <c r="N358" i="1" s="1"/>
  <c r="O358" i="1" s="1"/>
  <c r="L321" i="1"/>
  <c r="N321" i="1" s="1"/>
  <c r="L298" i="1"/>
  <c r="N298" i="1" s="1"/>
  <c r="L291" i="1"/>
  <c r="N291" i="1" s="1"/>
  <c r="L266" i="1"/>
  <c r="N266" i="1" s="1"/>
  <c r="L252" i="1"/>
  <c r="N252" i="1" s="1"/>
  <c r="L192" i="1"/>
  <c r="N192" i="1" s="1"/>
  <c r="L187" i="1"/>
  <c r="N187" i="1" s="1"/>
  <c r="L166" i="1"/>
  <c r="N166" i="1" s="1"/>
  <c r="L160" i="1"/>
  <c r="N160" i="1" s="1"/>
  <c r="L149" i="1"/>
  <c r="N149" i="1" s="1"/>
  <c r="L121" i="1"/>
  <c r="N121" i="1" s="1"/>
  <c r="L103" i="1"/>
  <c r="N103" i="1" s="1"/>
  <c r="L79" i="1"/>
  <c r="N79" i="1" s="1"/>
  <c r="L14" i="1"/>
  <c r="N14" i="1" s="1"/>
  <c r="K539" i="1"/>
  <c r="K549" i="1" s="1"/>
  <c r="K422" i="1"/>
  <c r="K321" i="1"/>
  <c r="K298" i="1"/>
  <c r="K291" i="1"/>
  <c r="K266" i="1"/>
  <c r="K252" i="1"/>
  <c r="K192" i="1"/>
  <c r="K187" i="1"/>
  <c r="K166" i="1"/>
  <c r="K160" i="1"/>
  <c r="K149" i="1"/>
  <c r="K121" i="1"/>
  <c r="K103" i="1"/>
  <c r="K79" i="1"/>
  <c r="K14" i="1"/>
  <c r="I5" i="1"/>
  <c r="I7" i="1"/>
  <c r="I4" i="1"/>
  <c r="J4" i="1" s="1"/>
  <c r="O192" i="1" l="1"/>
  <c r="P192" i="1" s="1"/>
  <c r="O252" i="1"/>
  <c r="O149" i="1"/>
  <c r="P149" i="1" s="1"/>
  <c r="O187" i="1"/>
  <c r="P187" i="1" s="1"/>
  <c r="O166" i="1"/>
  <c r="P166" i="1" s="1"/>
  <c r="I549" i="1"/>
  <c r="O79" i="1"/>
  <c r="I14" i="1"/>
  <c r="I15" i="1" s="1"/>
  <c r="I267" i="1"/>
  <c r="I161" i="1"/>
  <c r="I423" i="1"/>
  <c r="J152" i="1"/>
  <c r="J358" i="1"/>
  <c r="J149" i="1"/>
  <c r="J121" i="1"/>
  <c r="R196" i="1"/>
  <c r="J103" i="1"/>
  <c r="J79" i="1"/>
  <c r="R37" i="1"/>
  <c r="R39" i="1"/>
  <c r="R32" i="1"/>
  <c r="R33" i="1"/>
  <c r="R174" i="1"/>
  <c r="R38" i="1"/>
  <c r="R34" i="1"/>
  <c r="R171" i="1"/>
  <c r="R31" i="1"/>
  <c r="R30" i="1"/>
  <c r="R11" i="1"/>
  <c r="R10" i="1"/>
  <c r="R9" i="1"/>
  <c r="R35" i="1"/>
  <c r="R7" i="1"/>
  <c r="S7" i="1" s="1"/>
  <c r="R36" i="1"/>
  <c r="R8" i="1"/>
  <c r="R42" i="1"/>
  <c r="R41" i="1"/>
  <c r="R40" i="1"/>
  <c r="O121" i="1"/>
  <c r="P121" i="1" s="1"/>
  <c r="O266" i="1"/>
  <c r="P266" i="1" s="1"/>
  <c r="O422" i="1"/>
  <c r="O539" i="1"/>
  <c r="O321" i="1"/>
  <c r="O14" i="1"/>
  <c r="O298" i="1"/>
  <c r="P298" i="1" s="1"/>
  <c r="O291" i="1"/>
  <c r="O103" i="1"/>
  <c r="O160" i="1"/>
  <c r="P160" i="1" s="1"/>
  <c r="M149" i="1"/>
  <c r="M103" i="1"/>
  <c r="M160" i="1"/>
  <c r="M187" i="1"/>
  <c r="M121" i="1"/>
  <c r="M192" i="1"/>
  <c r="M252" i="1"/>
  <c r="M422" i="1"/>
  <c r="M298" i="1"/>
  <c r="M14" i="1"/>
  <c r="M166" i="1"/>
  <c r="M266" i="1"/>
  <c r="M291" i="1"/>
  <c r="M539" i="1"/>
  <c r="M321" i="1"/>
  <c r="M358" i="1"/>
  <c r="M79" i="1"/>
  <c r="L161" i="1"/>
  <c r="N161" i="1" s="1"/>
  <c r="L15" i="1"/>
  <c r="N15" i="1" s="1"/>
  <c r="L267" i="1"/>
  <c r="N267" i="1" s="1"/>
  <c r="L423" i="1"/>
  <c r="N423" i="1" s="1"/>
  <c r="L549" i="1"/>
  <c r="N549" i="1" s="1"/>
  <c r="O549" i="1" s="1"/>
  <c r="K15" i="1"/>
  <c r="K161" i="1"/>
  <c r="K267" i="1"/>
  <c r="K423" i="1"/>
  <c r="I550" i="1" l="1"/>
  <c r="O161" i="1"/>
  <c r="R160" i="1"/>
  <c r="S160" i="1" s="1"/>
  <c r="J15" i="1"/>
  <c r="J549" i="1"/>
  <c r="J423" i="1"/>
  <c r="J27" i="1"/>
  <c r="J19" i="1"/>
  <c r="M15" i="1"/>
  <c r="P549" i="1"/>
  <c r="O423" i="1"/>
  <c r="P423" i="1" s="1"/>
  <c r="O267" i="1"/>
  <c r="P267" i="1" s="1"/>
  <c r="O15" i="1"/>
  <c r="R15" i="1" s="1"/>
  <c r="P161" i="1"/>
  <c r="L550" i="1"/>
  <c r="N550" i="1" s="1"/>
  <c r="O550" i="1" s="1"/>
  <c r="M423" i="1"/>
  <c r="M549" i="1"/>
  <c r="M267" i="1"/>
  <c r="M161" i="1"/>
  <c r="K550" i="1"/>
  <c r="M550" i="1" l="1"/>
  <c r="J20" i="1"/>
  <c r="P15" i="1"/>
  <c r="J5" i="1"/>
  <c r="J8" i="1"/>
  <c r="J9" i="1"/>
  <c r="J10" i="1"/>
  <c r="J11" i="1"/>
  <c r="J12" i="1"/>
  <c r="J13" i="1"/>
  <c r="J17" i="1"/>
  <c r="J18" i="1"/>
  <c r="J22" i="1"/>
  <c r="J23" i="1"/>
  <c r="J24" i="1"/>
  <c r="J25" i="1"/>
  <c r="J26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R80" i="1"/>
  <c r="R162" i="1"/>
  <c r="R167" i="1"/>
  <c r="R188" i="1"/>
  <c r="R197" i="1"/>
  <c r="R253" i="1"/>
  <c r="R268" i="1"/>
  <c r="R292" i="1"/>
  <c r="R299" i="1"/>
  <c r="R322" i="1"/>
  <c r="R359" i="1"/>
  <c r="R424" i="1"/>
  <c r="J350" i="1" l="1"/>
  <c r="R350" i="1"/>
  <c r="J236" i="1"/>
  <c r="R236" i="1"/>
  <c r="J451" i="1"/>
  <c r="R451" i="1"/>
  <c r="J159" i="1"/>
  <c r="J450" i="1"/>
  <c r="R450" i="1"/>
  <c r="J259" i="1"/>
  <c r="R259" i="1"/>
  <c r="J473" i="1"/>
  <c r="R473" i="1"/>
  <c r="J157" i="1"/>
  <c r="R157" i="1"/>
  <c r="J232" i="1"/>
  <c r="R232" i="1"/>
  <c r="J421" i="1"/>
  <c r="R421" i="1"/>
  <c r="J57" i="1"/>
  <c r="R57" i="1"/>
  <c r="J344" i="1"/>
  <c r="R344" i="1"/>
  <c r="J230" i="1"/>
  <c r="R230" i="1"/>
  <c r="J419" i="1"/>
  <c r="R419" i="1"/>
  <c r="J86" i="1"/>
  <c r="R86" i="1"/>
  <c r="J339" i="1"/>
  <c r="R339" i="1"/>
  <c r="J228" i="1"/>
  <c r="R228" i="1"/>
  <c r="J443" i="1"/>
  <c r="R443" i="1"/>
  <c r="J282" i="1"/>
  <c r="R282" i="1"/>
  <c r="J111" i="1"/>
  <c r="R111" i="1"/>
  <c r="J53" i="1"/>
  <c r="R53" i="1"/>
  <c r="J428" i="1"/>
  <c r="R428" i="1"/>
  <c r="J206" i="1"/>
  <c r="R206" i="1"/>
  <c r="J92" i="1"/>
  <c r="R92" i="1"/>
  <c r="J474" i="1"/>
  <c r="R474" i="1"/>
  <c r="J497" i="1"/>
  <c r="R497" i="1"/>
  <c r="J90" i="1"/>
  <c r="R90" i="1"/>
  <c r="J398" i="1"/>
  <c r="R398" i="1"/>
  <c r="J199" i="1"/>
  <c r="R199" i="1"/>
  <c r="J288" i="1"/>
  <c r="R288" i="1"/>
  <c r="J543" i="1"/>
  <c r="J313" i="1"/>
  <c r="R313" i="1"/>
  <c r="J541" i="1"/>
  <c r="J85" i="1"/>
  <c r="R85" i="1"/>
  <c r="J310" i="1"/>
  <c r="R310" i="1"/>
  <c r="J524" i="1"/>
  <c r="J378" i="1"/>
  <c r="R378" i="1"/>
  <c r="J294" i="1"/>
  <c r="R294" i="1"/>
  <c r="J475" i="1"/>
  <c r="R475" i="1"/>
  <c r="J400" i="1"/>
  <c r="R400" i="1"/>
  <c r="J201" i="1"/>
  <c r="R201" i="1"/>
  <c r="J521" i="1"/>
  <c r="R521" i="1"/>
  <c r="J290" i="1"/>
  <c r="R290" i="1"/>
  <c r="J545" i="1"/>
  <c r="J58" i="1"/>
  <c r="R58" i="1"/>
  <c r="J544" i="1"/>
  <c r="J373" i="1"/>
  <c r="R373" i="1"/>
  <c r="J231" i="1"/>
  <c r="R231" i="1"/>
  <c r="J446" i="1"/>
  <c r="R446" i="1"/>
  <c r="J114" i="1"/>
  <c r="J493" i="1"/>
  <c r="R493" i="1"/>
  <c r="J254" i="1"/>
  <c r="R254" i="1"/>
  <c r="J418" i="1"/>
  <c r="R418" i="1"/>
  <c r="J467" i="1"/>
  <c r="R467" i="1"/>
  <c r="J311" i="1"/>
  <c r="R311" i="1"/>
  <c r="J490" i="1"/>
  <c r="R490" i="1"/>
  <c r="J83" i="1"/>
  <c r="R83" i="1"/>
  <c r="J537" i="1"/>
  <c r="R537" i="1"/>
  <c r="J465" i="1"/>
  <c r="R465" i="1"/>
  <c r="J367" i="1"/>
  <c r="R367" i="1"/>
  <c r="J225" i="1"/>
  <c r="R225" i="1"/>
  <c r="J390" i="1"/>
  <c r="R390" i="1"/>
  <c r="J108" i="1"/>
  <c r="R108" i="1"/>
  <c r="J511" i="1"/>
  <c r="R511" i="1"/>
  <c r="J334" i="1"/>
  <c r="R334" i="1"/>
  <c r="J141" i="1"/>
  <c r="R141" i="1"/>
  <c r="J486" i="1"/>
  <c r="R486" i="1"/>
  <c r="J305" i="1"/>
  <c r="R305" i="1"/>
  <c r="J72" i="1"/>
  <c r="J461" i="1"/>
  <c r="R461" i="1"/>
  <c r="J332" i="1"/>
  <c r="R332" i="1"/>
  <c r="J304" i="1"/>
  <c r="R304" i="1"/>
  <c r="J131" i="1"/>
  <c r="J71" i="1"/>
  <c r="R71" i="1"/>
  <c r="J47" i="1"/>
  <c r="R47" i="1"/>
  <c r="J532" i="1"/>
  <c r="R532" i="1"/>
  <c r="J508" i="1"/>
  <c r="R508" i="1"/>
  <c r="J484" i="1"/>
  <c r="R484" i="1"/>
  <c r="J460" i="1"/>
  <c r="R460" i="1"/>
  <c r="J436" i="1"/>
  <c r="R436" i="1"/>
  <c r="J410" i="1"/>
  <c r="R410" i="1"/>
  <c r="J386" i="1"/>
  <c r="R386" i="1"/>
  <c r="J362" i="1"/>
  <c r="R362" i="1"/>
  <c r="J331" i="1"/>
  <c r="R331" i="1"/>
  <c r="J303" i="1"/>
  <c r="R303" i="1"/>
  <c r="J271" i="1"/>
  <c r="R271" i="1"/>
  <c r="J244" i="1"/>
  <c r="R244" i="1"/>
  <c r="J220" i="1"/>
  <c r="R220" i="1"/>
  <c r="J172" i="1"/>
  <c r="R172" i="1"/>
  <c r="J129" i="1"/>
  <c r="J70" i="1"/>
  <c r="R70" i="1"/>
  <c r="J46" i="1"/>
  <c r="R46" i="1"/>
  <c r="J499" i="1"/>
  <c r="R499" i="1"/>
  <c r="J293" i="1"/>
  <c r="R293" i="1"/>
  <c r="J498" i="1"/>
  <c r="R498" i="1"/>
  <c r="J118" i="1"/>
  <c r="J258" i="1"/>
  <c r="R258" i="1"/>
  <c r="J520" i="1"/>
  <c r="R520" i="1"/>
  <c r="J257" i="1"/>
  <c r="R257" i="1"/>
  <c r="J495" i="1"/>
  <c r="R495" i="1"/>
  <c r="J155" i="1"/>
  <c r="J470" i="1"/>
  <c r="R470" i="1"/>
  <c r="J255" i="1"/>
  <c r="R255" i="1"/>
  <c r="J517" i="1"/>
  <c r="R517" i="1"/>
  <c r="J229" i="1"/>
  <c r="R229" i="1"/>
  <c r="J516" i="1"/>
  <c r="R516" i="1"/>
  <c r="J283" i="1"/>
  <c r="R283" i="1"/>
  <c r="J338" i="1"/>
  <c r="R338" i="1"/>
  <c r="J514" i="1"/>
  <c r="R514" i="1"/>
  <c r="J281" i="1"/>
  <c r="R281" i="1"/>
  <c r="J488" i="1"/>
  <c r="R488" i="1"/>
  <c r="J414" i="1"/>
  <c r="R414" i="1"/>
  <c r="J185" i="1"/>
  <c r="R185" i="1"/>
  <c r="J439" i="1"/>
  <c r="R439" i="1"/>
  <c r="J184" i="1"/>
  <c r="R184" i="1"/>
  <c r="J510" i="1"/>
  <c r="R510" i="1"/>
  <c r="J222" i="1"/>
  <c r="R222" i="1"/>
  <c r="J302" i="1"/>
  <c r="R302" i="1"/>
  <c r="J102" i="1"/>
  <c r="J69" i="1"/>
  <c r="R69" i="1"/>
  <c r="J45" i="1"/>
  <c r="R45" i="1"/>
  <c r="J401" i="1"/>
  <c r="R401" i="1"/>
  <c r="J260" i="1"/>
  <c r="R260" i="1"/>
  <c r="J60" i="1"/>
  <c r="R60" i="1"/>
  <c r="J546" i="1"/>
  <c r="J375" i="1"/>
  <c r="R375" i="1"/>
  <c r="J233" i="1"/>
  <c r="R233" i="1"/>
  <c r="J472" i="1"/>
  <c r="R472" i="1"/>
  <c r="J116" i="1"/>
  <c r="J447" i="1"/>
  <c r="R447" i="1"/>
  <c r="J256" i="1"/>
  <c r="R256" i="1"/>
  <c r="J494" i="1"/>
  <c r="R494" i="1"/>
  <c r="J56" i="1"/>
  <c r="R56" i="1"/>
  <c r="J395" i="1"/>
  <c r="R395" i="1"/>
  <c r="J191" i="1"/>
  <c r="R191" i="1"/>
  <c r="J394" i="1"/>
  <c r="R394" i="1"/>
  <c r="J112" i="1"/>
  <c r="J491" i="1"/>
  <c r="R491" i="1"/>
  <c r="J251" i="1"/>
  <c r="R251" i="1"/>
  <c r="J416" i="1"/>
  <c r="R416" i="1"/>
  <c r="J144" i="1"/>
  <c r="R144" i="1"/>
  <c r="J489" i="1"/>
  <c r="R489" i="1"/>
  <c r="J308" i="1"/>
  <c r="R308" i="1"/>
  <c r="J143" i="1"/>
  <c r="R143" i="1"/>
  <c r="J366" i="1"/>
  <c r="R366" i="1"/>
  <c r="J50" i="1"/>
  <c r="R50" i="1"/>
  <c r="J413" i="1"/>
  <c r="R413" i="1"/>
  <c r="J223" i="1"/>
  <c r="R223" i="1"/>
  <c r="J509" i="1"/>
  <c r="R509" i="1"/>
  <c r="J387" i="1"/>
  <c r="R387" i="1"/>
  <c r="J245" i="1"/>
  <c r="R245" i="1"/>
  <c r="J459" i="1"/>
  <c r="R459" i="1"/>
  <c r="J219" i="1"/>
  <c r="R219" i="1"/>
  <c r="J482" i="1"/>
  <c r="R482" i="1"/>
  <c r="J360" i="1"/>
  <c r="R360" i="1"/>
  <c r="J269" i="1"/>
  <c r="R269" i="1"/>
  <c r="J218" i="1"/>
  <c r="R218" i="1"/>
  <c r="J101" i="1"/>
  <c r="J457" i="1"/>
  <c r="R457" i="1"/>
  <c r="J407" i="1"/>
  <c r="R407" i="1"/>
  <c r="J326" i="1"/>
  <c r="R326" i="1"/>
  <c r="J300" i="1"/>
  <c r="R300" i="1"/>
  <c r="J241" i="1"/>
  <c r="R241" i="1"/>
  <c r="J217" i="1"/>
  <c r="R217" i="1"/>
  <c r="J168" i="1"/>
  <c r="R168" i="1"/>
  <c r="J126" i="1"/>
  <c r="J100" i="1"/>
  <c r="J67" i="1"/>
  <c r="R67" i="1"/>
  <c r="J402" i="1"/>
  <c r="R402" i="1"/>
  <c r="J120" i="1"/>
  <c r="J377" i="1"/>
  <c r="R377" i="1"/>
  <c r="J205" i="1"/>
  <c r="R205" i="1"/>
  <c r="J318" i="1"/>
  <c r="R318" i="1"/>
  <c r="J425" i="1"/>
  <c r="R425" i="1"/>
  <c r="J317" i="1"/>
  <c r="R317" i="1"/>
  <c r="J200" i="1"/>
  <c r="R200" i="1"/>
  <c r="J374" i="1"/>
  <c r="R374" i="1"/>
  <c r="J397" i="1"/>
  <c r="R397" i="1"/>
  <c r="J198" i="1"/>
  <c r="R198" i="1"/>
  <c r="J372" i="1"/>
  <c r="R372" i="1"/>
  <c r="J87" i="1"/>
  <c r="R87" i="1"/>
  <c r="J542" i="1"/>
  <c r="J340" i="1"/>
  <c r="R340" i="1"/>
  <c r="J151" i="1"/>
  <c r="J492" i="1"/>
  <c r="R492" i="1"/>
  <c r="J54" i="1"/>
  <c r="R54" i="1"/>
  <c r="J369" i="1"/>
  <c r="R369" i="1"/>
  <c r="J189" i="1"/>
  <c r="R189" i="1"/>
  <c r="J337" i="1"/>
  <c r="R337" i="1"/>
  <c r="J52" i="1"/>
  <c r="R52" i="1"/>
  <c r="J513" i="1"/>
  <c r="R513" i="1"/>
  <c r="J441" i="1"/>
  <c r="R441" i="1"/>
  <c r="J280" i="1"/>
  <c r="R280" i="1"/>
  <c r="J82" i="1"/>
  <c r="R82" i="1"/>
  <c r="J464" i="1"/>
  <c r="R464" i="1"/>
  <c r="J248" i="1"/>
  <c r="R248" i="1"/>
  <c r="J487" i="1"/>
  <c r="R487" i="1"/>
  <c r="J365" i="1"/>
  <c r="R365" i="1"/>
  <c r="J247" i="1"/>
  <c r="R247" i="1"/>
  <c r="J107" i="1"/>
  <c r="J412" i="1"/>
  <c r="R412" i="1"/>
  <c r="J48" i="1"/>
  <c r="R48" i="1"/>
  <c r="J485" i="1"/>
  <c r="R485" i="1"/>
  <c r="J272" i="1"/>
  <c r="R272" i="1"/>
  <c r="J531" i="1"/>
  <c r="R531" i="1"/>
  <c r="J361" i="1"/>
  <c r="R361" i="1"/>
  <c r="J128" i="1"/>
  <c r="J506" i="1"/>
  <c r="R506" i="1"/>
  <c r="J384" i="1"/>
  <c r="R384" i="1"/>
  <c r="J242" i="1"/>
  <c r="R242" i="1"/>
  <c r="J68" i="1"/>
  <c r="R68" i="1"/>
  <c r="J529" i="1"/>
  <c r="R529" i="1"/>
  <c r="J481" i="1"/>
  <c r="R481" i="1"/>
  <c r="J433" i="1"/>
  <c r="R433" i="1"/>
  <c r="J504" i="1"/>
  <c r="R504" i="1"/>
  <c r="J480" i="1"/>
  <c r="R480" i="1"/>
  <c r="J456" i="1"/>
  <c r="R456" i="1"/>
  <c r="J432" i="1"/>
  <c r="R432" i="1"/>
  <c r="J406" i="1"/>
  <c r="R406" i="1"/>
  <c r="J382" i="1"/>
  <c r="R382" i="1"/>
  <c r="J357" i="1"/>
  <c r="R357" i="1"/>
  <c r="J325" i="1"/>
  <c r="R325" i="1"/>
  <c r="J265" i="1"/>
  <c r="R265" i="1"/>
  <c r="J240" i="1"/>
  <c r="R240" i="1"/>
  <c r="J216" i="1"/>
  <c r="R216" i="1"/>
  <c r="J125" i="1"/>
  <c r="J97" i="1"/>
  <c r="J66" i="1"/>
  <c r="R66" i="1"/>
  <c r="J500" i="1"/>
  <c r="R500" i="1"/>
  <c r="J62" i="1"/>
  <c r="R62" i="1"/>
  <c r="J523" i="1"/>
  <c r="J349" i="1"/>
  <c r="R349" i="1"/>
  <c r="J235" i="1"/>
  <c r="R235" i="1"/>
  <c r="J522" i="1"/>
  <c r="J348" i="1"/>
  <c r="R348" i="1"/>
  <c r="J91" i="1"/>
  <c r="R91" i="1"/>
  <c r="J347" i="1"/>
  <c r="R347" i="1"/>
  <c r="J117" i="1"/>
  <c r="J346" i="1"/>
  <c r="R346" i="1"/>
  <c r="J89" i="1"/>
  <c r="R89" i="1"/>
  <c r="J345" i="1"/>
  <c r="R345" i="1"/>
  <c r="J88" i="1"/>
  <c r="R88" i="1"/>
  <c r="J396" i="1"/>
  <c r="R396" i="1"/>
  <c r="J371" i="1"/>
  <c r="R371" i="1"/>
  <c r="J113" i="1"/>
  <c r="J444" i="1"/>
  <c r="R444" i="1"/>
  <c r="J393" i="1"/>
  <c r="R393" i="1"/>
  <c r="J145" i="1"/>
  <c r="J392" i="1"/>
  <c r="R392" i="1"/>
  <c r="J110" i="1"/>
  <c r="R110" i="1"/>
  <c r="J415" i="1"/>
  <c r="R415" i="1"/>
  <c r="J249" i="1"/>
  <c r="R249" i="1"/>
  <c r="J186" i="1"/>
  <c r="R186" i="1"/>
  <c r="J536" i="1"/>
  <c r="R536" i="1"/>
  <c r="J307" i="1"/>
  <c r="R307" i="1"/>
  <c r="J81" i="1"/>
  <c r="R81" i="1"/>
  <c r="J463" i="1"/>
  <c r="R463" i="1"/>
  <c r="J278" i="1"/>
  <c r="R278" i="1"/>
  <c r="J49" i="1"/>
  <c r="R49" i="1"/>
  <c r="J534" i="1"/>
  <c r="R534" i="1"/>
  <c r="J462" i="1"/>
  <c r="R462" i="1"/>
  <c r="J388" i="1"/>
  <c r="R388" i="1"/>
  <c r="J276" i="1"/>
  <c r="R276" i="1"/>
  <c r="J136" i="1"/>
  <c r="J533" i="1"/>
  <c r="R533" i="1"/>
  <c r="J363" i="1"/>
  <c r="R363" i="1"/>
  <c r="J175" i="1"/>
  <c r="R175" i="1"/>
  <c r="J507" i="1"/>
  <c r="R507" i="1"/>
  <c r="J409" i="1"/>
  <c r="R409" i="1"/>
  <c r="J330" i="1"/>
  <c r="R330" i="1"/>
  <c r="J270" i="1"/>
  <c r="R270" i="1"/>
  <c r="J408" i="1"/>
  <c r="R408" i="1"/>
  <c r="J527" i="1"/>
  <c r="R527" i="1"/>
  <c r="J381" i="1"/>
  <c r="R381" i="1"/>
  <c r="J297" i="1"/>
  <c r="R297" i="1"/>
  <c r="J264" i="1"/>
  <c r="R264" i="1"/>
  <c r="J239" i="1"/>
  <c r="R239" i="1"/>
  <c r="J209" i="1"/>
  <c r="R209" i="1"/>
  <c r="J165" i="1"/>
  <c r="R165" i="1"/>
  <c r="J124" i="1"/>
  <c r="J96" i="1"/>
  <c r="R96" i="1"/>
  <c r="J65" i="1"/>
  <c r="R65" i="1"/>
  <c r="J476" i="1"/>
  <c r="R476" i="1"/>
  <c r="J320" i="1"/>
  <c r="R320" i="1"/>
  <c r="J93" i="1"/>
  <c r="R93" i="1"/>
  <c r="J319" i="1"/>
  <c r="R319" i="1"/>
  <c r="J119" i="1"/>
  <c r="J376" i="1"/>
  <c r="R376" i="1"/>
  <c r="J158" i="1"/>
  <c r="J399" i="1"/>
  <c r="R399" i="1"/>
  <c r="J59" i="1"/>
  <c r="R59" i="1"/>
  <c r="J496" i="1"/>
  <c r="R496" i="1"/>
  <c r="J316" i="1"/>
  <c r="R316" i="1"/>
  <c r="J156" i="1"/>
  <c r="J519" i="1"/>
  <c r="R519" i="1"/>
  <c r="J315" i="1"/>
  <c r="R315" i="1"/>
  <c r="J115" i="1"/>
  <c r="J314" i="1"/>
  <c r="R314" i="1"/>
  <c r="J469" i="1"/>
  <c r="R469" i="1"/>
  <c r="J284" i="1"/>
  <c r="R284" i="1"/>
  <c r="J468" i="1"/>
  <c r="R468" i="1"/>
  <c r="J312" i="1"/>
  <c r="R312" i="1"/>
  <c r="J190" i="1"/>
  <c r="R190" i="1"/>
  <c r="J417" i="1"/>
  <c r="R417" i="1"/>
  <c r="J84" i="1"/>
  <c r="R84" i="1"/>
  <c r="J538" i="1"/>
  <c r="R538" i="1"/>
  <c r="J466" i="1"/>
  <c r="R466" i="1"/>
  <c r="J368" i="1"/>
  <c r="J250" i="1"/>
  <c r="R250" i="1"/>
  <c r="J226" i="1"/>
  <c r="R226" i="1"/>
  <c r="J336" i="1"/>
  <c r="R336" i="1"/>
  <c r="J51" i="1"/>
  <c r="R51" i="1"/>
  <c r="J440" i="1"/>
  <c r="R440" i="1"/>
  <c r="J279" i="1"/>
  <c r="R279" i="1"/>
  <c r="J224" i="1"/>
  <c r="R224" i="1"/>
  <c r="J535" i="1"/>
  <c r="R535" i="1"/>
  <c r="J306" i="1"/>
  <c r="R306" i="1"/>
  <c r="J438" i="1"/>
  <c r="R438" i="1"/>
  <c r="J364" i="1"/>
  <c r="R364" i="1"/>
  <c r="J246" i="1"/>
  <c r="R246" i="1"/>
  <c r="J183" i="1"/>
  <c r="R183" i="1"/>
  <c r="J411" i="1"/>
  <c r="R411" i="1"/>
  <c r="J105" i="1"/>
  <c r="J483" i="1"/>
  <c r="R483" i="1"/>
  <c r="J385" i="1"/>
  <c r="R385" i="1"/>
  <c r="J243" i="1"/>
  <c r="R243" i="1"/>
  <c r="J530" i="1"/>
  <c r="R530" i="1"/>
  <c r="J434" i="1"/>
  <c r="R434" i="1"/>
  <c r="J301" i="1"/>
  <c r="R301" i="1"/>
  <c r="J169" i="1"/>
  <c r="R169" i="1"/>
  <c r="J127" i="1"/>
  <c r="J479" i="1"/>
  <c r="R479" i="1"/>
  <c r="J431" i="1"/>
  <c r="R431" i="1"/>
  <c r="J354" i="1"/>
  <c r="R354" i="1"/>
  <c r="J478" i="1"/>
  <c r="R478" i="1"/>
  <c r="J430" i="1"/>
  <c r="R430" i="1"/>
  <c r="J404" i="1"/>
  <c r="R404" i="1"/>
  <c r="J380" i="1"/>
  <c r="R380" i="1"/>
  <c r="J353" i="1"/>
  <c r="R353" i="1"/>
  <c r="J323" i="1"/>
  <c r="R323" i="1"/>
  <c r="J296" i="1"/>
  <c r="R296" i="1"/>
  <c r="J263" i="1"/>
  <c r="R263" i="1"/>
  <c r="J238" i="1"/>
  <c r="R238" i="1"/>
  <c r="J208" i="1"/>
  <c r="R208" i="1"/>
  <c r="J164" i="1"/>
  <c r="R164" i="1"/>
  <c r="J123" i="1"/>
  <c r="J95" i="1"/>
  <c r="R95" i="1"/>
  <c r="J64" i="1"/>
  <c r="R64" i="1"/>
  <c r="J452" i="1"/>
  <c r="R452" i="1"/>
  <c r="J261" i="1"/>
  <c r="R261" i="1"/>
  <c r="J427" i="1"/>
  <c r="R427" i="1"/>
  <c r="J61" i="1"/>
  <c r="R61" i="1"/>
  <c r="J426" i="1"/>
  <c r="R426" i="1"/>
  <c r="J234" i="1"/>
  <c r="R234" i="1"/>
  <c r="J449" i="1"/>
  <c r="R449" i="1"/>
  <c r="J448" i="1"/>
  <c r="R448" i="1"/>
  <c r="J289" i="1"/>
  <c r="J471" i="1"/>
  <c r="R471" i="1"/>
  <c r="J518" i="1"/>
  <c r="R518" i="1"/>
  <c r="J420" i="1"/>
  <c r="R420" i="1"/>
  <c r="J287" i="1"/>
  <c r="R287" i="1"/>
  <c r="J445" i="1"/>
  <c r="R445" i="1"/>
  <c r="J55" i="1"/>
  <c r="R55" i="1"/>
  <c r="J370" i="1"/>
  <c r="R370" i="1"/>
  <c r="J515" i="1"/>
  <c r="R515" i="1"/>
  <c r="J227" i="1"/>
  <c r="R227" i="1"/>
  <c r="J442" i="1"/>
  <c r="R442" i="1"/>
  <c r="J391" i="1"/>
  <c r="R391" i="1"/>
  <c r="J109" i="1"/>
  <c r="R109" i="1"/>
  <c r="J512" i="1"/>
  <c r="R512" i="1"/>
  <c r="J335" i="1"/>
  <c r="R335" i="1"/>
  <c r="J142" i="1"/>
  <c r="R142" i="1"/>
  <c r="J389" i="1"/>
  <c r="R389" i="1"/>
  <c r="J333" i="1"/>
  <c r="R333" i="1"/>
  <c r="J106" i="1"/>
  <c r="J437" i="1"/>
  <c r="R437" i="1"/>
  <c r="J221" i="1"/>
  <c r="R221" i="1"/>
  <c r="J435" i="1"/>
  <c r="R435" i="1"/>
  <c r="J170" i="1"/>
  <c r="R170" i="1"/>
  <c r="J458" i="1"/>
  <c r="R458" i="1"/>
  <c r="J329" i="1"/>
  <c r="R329" i="1"/>
  <c r="J505" i="1"/>
  <c r="R505" i="1"/>
  <c r="J383" i="1"/>
  <c r="R383" i="1"/>
  <c r="J528" i="1"/>
  <c r="R528" i="1"/>
  <c r="J503" i="1"/>
  <c r="R503" i="1"/>
  <c r="J455" i="1"/>
  <c r="R455" i="1"/>
  <c r="J405" i="1"/>
  <c r="R405" i="1"/>
  <c r="J324" i="1"/>
  <c r="R324" i="1"/>
  <c r="J526" i="1"/>
  <c r="R526" i="1"/>
  <c r="J502" i="1"/>
  <c r="R502" i="1"/>
  <c r="J454" i="1"/>
  <c r="R454" i="1"/>
  <c r="J525" i="1"/>
  <c r="R525" i="1"/>
  <c r="J501" i="1"/>
  <c r="R501" i="1"/>
  <c r="J477" i="1"/>
  <c r="R477" i="1"/>
  <c r="J453" i="1"/>
  <c r="R453" i="1"/>
  <c r="J429" i="1"/>
  <c r="R429" i="1"/>
  <c r="J403" i="1"/>
  <c r="R403" i="1"/>
  <c r="J379" i="1"/>
  <c r="R379" i="1"/>
  <c r="J351" i="1"/>
  <c r="R351" i="1"/>
  <c r="J295" i="1"/>
  <c r="R295" i="1"/>
  <c r="J262" i="1"/>
  <c r="R262" i="1"/>
  <c r="J237" i="1"/>
  <c r="R237" i="1"/>
  <c r="J207" i="1"/>
  <c r="R207" i="1"/>
  <c r="J163" i="1"/>
  <c r="R163" i="1"/>
  <c r="J94" i="1"/>
  <c r="R94" i="1"/>
  <c r="J63" i="1"/>
  <c r="R63" i="1"/>
  <c r="P345" i="1"/>
  <c r="P407" i="1"/>
  <c r="P455" i="1"/>
  <c r="P369" i="1"/>
  <c r="P315" i="1"/>
  <c r="P86" i="1"/>
  <c r="P233" i="1"/>
  <c r="P172" i="1"/>
  <c r="P537" i="1"/>
  <c r="P525" i="1"/>
  <c r="P415" i="1"/>
  <c r="P403" i="1"/>
  <c r="P391" i="1"/>
  <c r="P379" i="1"/>
  <c r="P367" i="1"/>
  <c r="P353" i="1"/>
  <c r="P326" i="1"/>
  <c r="P89" i="1"/>
  <c r="P505" i="1"/>
  <c r="P317" i="1"/>
  <c r="P394" i="1"/>
  <c r="P175" i="1"/>
  <c r="P526" i="1"/>
  <c r="P466" i="1"/>
  <c r="P404" i="1"/>
  <c r="P476" i="1"/>
  <c r="P378" i="1"/>
  <c r="P325" i="1"/>
  <c r="P170" i="1"/>
  <c r="P67" i="1"/>
  <c r="P535" i="1"/>
  <c r="P475" i="1"/>
  <c r="P401" i="1"/>
  <c r="P377" i="1"/>
  <c r="P324" i="1"/>
  <c r="P169" i="1"/>
  <c r="P350" i="1"/>
  <c r="P242" i="1"/>
  <c r="P230" i="1"/>
  <c r="P94" i="1"/>
  <c r="P445" i="1"/>
  <c r="P456" i="1"/>
  <c r="P527" i="1"/>
  <c r="P491" i="1"/>
  <c r="P443" i="1"/>
  <c r="P393" i="1"/>
  <c r="P288" i="1"/>
  <c r="P174" i="1"/>
  <c r="P502" i="1"/>
  <c r="P340" i="1"/>
  <c r="P440" i="1"/>
  <c r="P402" i="1"/>
  <c r="P366" i="1"/>
  <c r="P338" i="1"/>
  <c r="P231" i="1"/>
  <c r="P109" i="1"/>
  <c r="P486" i="1"/>
  <c r="P462" i="1"/>
  <c r="P438" i="1"/>
  <c r="P412" i="1"/>
  <c r="P388" i="1"/>
  <c r="P376" i="1"/>
  <c r="P349" i="1"/>
  <c r="P296" i="1"/>
  <c r="P229" i="1"/>
  <c r="P93" i="1"/>
  <c r="P81" i="1"/>
  <c r="P53" i="1"/>
  <c r="P143" i="1"/>
  <c r="P414" i="1"/>
  <c r="P387" i="1"/>
  <c r="P348" i="1"/>
  <c r="P295" i="1"/>
  <c r="P240" i="1"/>
  <c r="P236" i="1"/>
  <c r="P468" i="1"/>
  <c r="P381" i="1"/>
  <c r="P433" i="1"/>
  <c r="P383" i="1"/>
  <c r="P88" i="1"/>
  <c r="P417" i="1"/>
  <c r="P380" i="1"/>
  <c r="P300" i="1"/>
  <c r="P220" i="1"/>
  <c r="P110" i="1"/>
  <c r="P532" i="1"/>
  <c r="P508" i="1"/>
  <c r="P496" i="1"/>
  <c r="P472" i="1"/>
  <c r="P436" i="1"/>
  <c r="P398" i="1"/>
  <c r="P386" i="1"/>
  <c r="P374" i="1"/>
  <c r="P320" i="1"/>
  <c r="P183" i="1"/>
  <c r="P347" i="1"/>
  <c r="P307" i="1"/>
  <c r="P294" i="1"/>
  <c r="P531" i="1"/>
  <c r="P507" i="1"/>
  <c r="P459" i="1"/>
  <c r="P435" i="1"/>
  <c r="P397" i="1"/>
  <c r="P385" i="1"/>
  <c r="P333" i="1"/>
  <c r="P305" i="1"/>
  <c r="P49" i="1"/>
  <c r="P371" i="1"/>
  <c r="P224" i="1"/>
  <c r="P528" i="1"/>
  <c r="P406" i="1"/>
  <c r="P382" i="1"/>
  <c r="P234" i="1"/>
  <c r="P331" i="1"/>
  <c r="P516" i="1"/>
  <c r="P357" i="1"/>
  <c r="P71" i="1"/>
  <c r="P503" i="1"/>
  <c r="P405" i="1"/>
  <c r="P329" i="1"/>
  <c r="P354" i="1"/>
  <c r="P232" i="1"/>
  <c r="P68" i="1"/>
  <c r="P411" i="1"/>
  <c r="P375" i="1"/>
  <c r="P346" i="1"/>
  <c r="P306" i="1"/>
  <c r="P293" i="1"/>
  <c r="P238" i="1"/>
  <c r="P50" i="1"/>
  <c r="P530" i="1"/>
  <c r="P384" i="1"/>
  <c r="P360" i="1"/>
  <c r="P332" i="1"/>
  <c r="P318" i="1"/>
  <c r="P7" i="1"/>
  <c r="J253" i="1"/>
  <c r="R266" i="1"/>
  <c r="S266" i="1" s="1"/>
  <c r="J150" i="1"/>
  <c r="J197" i="1"/>
  <c r="P193" i="1"/>
  <c r="J188" i="1"/>
  <c r="J299" i="1"/>
  <c r="J292" i="1"/>
  <c r="J268" i="1"/>
  <c r="J122" i="1"/>
  <c r="R149" i="1"/>
  <c r="S149" i="1" s="1"/>
  <c r="J153" i="1"/>
  <c r="J424" i="1"/>
  <c r="J540" i="1"/>
  <c r="J359" i="1"/>
  <c r="R422" i="1"/>
  <c r="J322" i="1"/>
  <c r="R358" i="1"/>
  <c r="J167" i="1"/>
  <c r="J162" i="1"/>
  <c r="J104" i="1"/>
  <c r="J80" i="1"/>
  <c r="J29" i="1"/>
  <c r="J21" i="1"/>
  <c r="J16" i="1"/>
  <c r="J7" i="1"/>
  <c r="P66" i="1"/>
  <c r="P45" i="1"/>
  <c r="P241" i="1"/>
  <c r="P64" i="1"/>
  <c r="P222" i="1"/>
  <c r="P226" i="1"/>
  <c r="P69" i="1"/>
  <c r="P58" i="1"/>
  <c r="P34" i="1"/>
  <c r="P163" i="1"/>
  <c r="P372" i="1"/>
  <c r="P91" i="1"/>
  <c r="P389" i="1"/>
  <c r="P373" i="1"/>
  <c r="P96" i="1"/>
  <c r="P92" i="1"/>
  <c r="P227" i="1"/>
  <c r="P217" i="1"/>
  <c r="P61" i="1"/>
  <c r="P85" i="1"/>
  <c r="P59" i="1"/>
  <c r="P82" i="1"/>
  <c r="P219" i="1"/>
  <c r="P216" i="1"/>
  <c r="P55" i="1"/>
  <c r="P52" i="1"/>
  <c r="P434" i="1"/>
  <c r="P396" i="1"/>
  <c r="P281" i="1"/>
  <c r="P269" i="1"/>
  <c r="P263" i="1"/>
  <c r="P259" i="1"/>
  <c r="P255" i="1"/>
  <c r="P250" i="1"/>
  <c r="P246" i="1"/>
  <c r="P62" i="1"/>
  <c r="P54" i="1"/>
  <c r="P506" i="1"/>
  <c r="P450" i="1"/>
  <c r="P416" i="1"/>
  <c r="P408" i="1"/>
  <c r="P529" i="1"/>
  <c r="P509" i="1"/>
  <c r="P497" i="1"/>
  <c r="P485" i="1"/>
  <c r="P473" i="1"/>
  <c r="P461" i="1"/>
  <c r="P457" i="1"/>
  <c r="P437" i="1"/>
  <c r="P429" i="1"/>
  <c r="P425" i="1"/>
  <c r="P419" i="1"/>
  <c r="P395" i="1"/>
  <c r="P282" i="1"/>
  <c r="P278" i="1"/>
  <c r="P270" i="1"/>
  <c r="P264" i="1"/>
  <c r="P260" i="1"/>
  <c r="P256" i="1"/>
  <c r="P251" i="1"/>
  <c r="P247" i="1"/>
  <c r="P243" i="1"/>
  <c r="P490" i="1"/>
  <c r="P478" i="1"/>
  <c r="P470" i="1"/>
  <c r="P458" i="1"/>
  <c r="P454" i="1"/>
  <c r="P442" i="1"/>
  <c r="P512" i="1"/>
  <c r="P504" i="1"/>
  <c r="P488" i="1"/>
  <c r="P484" i="1"/>
  <c r="P480" i="1"/>
  <c r="P464" i="1"/>
  <c r="P444" i="1"/>
  <c r="P432" i="1"/>
  <c r="P418" i="1"/>
  <c r="P410" i="1"/>
  <c r="P283" i="1"/>
  <c r="P279" i="1"/>
  <c r="P271" i="1"/>
  <c r="P265" i="1"/>
  <c r="P261" i="1"/>
  <c r="P257" i="1"/>
  <c r="P248" i="1"/>
  <c r="P244" i="1"/>
  <c r="P235" i="1"/>
  <c r="P515" i="1"/>
  <c r="P511" i="1"/>
  <c r="P467" i="1"/>
  <c r="P451" i="1"/>
  <c r="P447" i="1"/>
  <c r="P439" i="1"/>
  <c r="P413" i="1"/>
  <c r="P409" i="1"/>
  <c r="P284" i="1"/>
  <c r="P280" i="1"/>
  <c r="P276" i="1"/>
  <c r="P272" i="1"/>
  <c r="P262" i="1"/>
  <c r="P258" i="1"/>
  <c r="P254" i="1"/>
  <c r="P249" i="1"/>
  <c r="P245" i="1"/>
  <c r="P221" i="1"/>
  <c r="P225" i="1"/>
  <c r="P209" i="1"/>
  <c r="P208" i="1"/>
  <c r="P205" i="1"/>
  <c r="P201" i="1"/>
  <c r="P196" i="1"/>
  <c r="P195" i="1"/>
  <c r="P191" i="1"/>
  <c r="P87" i="1"/>
  <c r="P46" i="1"/>
  <c r="P171" i="1"/>
  <c r="P60" i="1"/>
  <c r="P56" i="1"/>
  <c r="P65" i="1"/>
  <c r="P57" i="1"/>
  <c r="P39" i="1"/>
  <c r="P36" i="1"/>
  <c r="P33" i="1"/>
  <c r="P30" i="1"/>
  <c r="P11" i="1"/>
  <c r="P10" i="1"/>
  <c r="P8" i="1"/>
  <c r="J192" i="1" l="1"/>
  <c r="R192" i="1"/>
  <c r="S192" i="1" s="1"/>
  <c r="R121" i="1"/>
  <c r="S121" i="1" s="1"/>
  <c r="J187" i="1"/>
  <c r="R187" i="1"/>
  <c r="S187" i="1" s="1"/>
  <c r="J291" i="1"/>
  <c r="R291" i="1"/>
  <c r="J166" i="1"/>
  <c r="R166" i="1"/>
  <c r="S166" i="1" s="1"/>
  <c r="J539" i="1"/>
  <c r="R539" i="1"/>
  <c r="R103" i="1"/>
  <c r="J298" i="1"/>
  <c r="R298" i="1"/>
  <c r="S298" i="1" s="1"/>
  <c r="R79" i="1"/>
  <c r="J321" i="1"/>
  <c r="R321" i="1"/>
  <c r="J252" i="1"/>
  <c r="R252" i="1"/>
  <c r="S354" i="1"/>
  <c r="S233" i="1"/>
  <c r="S81" i="1"/>
  <c r="S94" i="1"/>
  <c r="S89" i="1"/>
  <c r="S462" i="1"/>
  <c r="S527" i="1"/>
  <c r="S393" i="1"/>
  <c r="S333" i="1"/>
  <c r="S440" i="1"/>
  <c r="S71" i="1"/>
  <c r="S503" i="1"/>
  <c r="S240" i="1"/>
  <c r="S346" i="1"/>
  <c r="S47" i="1"/>
  <c r="S231" i="1"/>
  <c r="S530" i="1"/>
  <c r="S532" i="1"/>
  <c r="S338" i="1"/>
  <c r="S531" i="1"/>
  <c r="S332" i="1"/>
  <c r="P471" i="1"/>
  <c r="S456" i="1"/>
  <c r="S526" i="1"/>
  <c r="S324" i="1"/>
  <c r="S220" i="1"/>
  <c r="S404" i="1"/>
  <c r="S459" i="1"/>
  <c r="S294" i="1"/>
  <c r="S293" i="1"/>
  <c r="S88" i="1"/>
  <c r="P351" i="1"/>
  <c r="S443" i="1"/>
  <c r="S537" i="1"/>
  <c r="S394" i="1"/>
  <c r="S476" i="1"/>
  <c r="S466" i="1"/>
  <c r="S475" i="1"/>
  <c r="S398" i="1"/>
  <c r="S435" i="1"/>
  <c r="S496" i="1"/>
  <c r="S528" i="1"/>
  <c r="P460" i="1"/>
  <c r="P308" i="1"/>
  <c r="P463" i="1"/>
  <c r="P79" i="1"/>
  <c r="P499" i="1"/>
  <c r="S402" i="1"/>
  <c r="S318" i="1"/>
  <c r="P51" i="1"/>
  <c r="S406" i="1"/>
  <c r="S508" i="1"/>
  <c r="S224" i="1"/>
  <c r="S307" i="1"/>
  <c r="S502" i="1"/>
  <c r="S405" i="1"/>
  <c r="S433" i="1"/>
  <c r="P291" i="1"/>
  <c r="S315" i="1"/>
  <c r="P420" i="1"/>
  <c r="P493" i="1"/>
  <c r="P400" i="1"/>
  <c r="S445" i="1"/>
  <c r="P314" i="1"/>
  <c r="P513" i="1"/>
  <c r="S507" i="1"/>
  <c r="S417" i="1"/>
  <c r="P483" i="1"/>
  <c r="S348" i="1"/>
  <c r="P297" i="1"/>
  <c r="P48" i="1"/>
  <c r="P164" i="1"/>
  <c r="P426" i="1"/>
  <c r="S412" i="1"/>
  <c r="S288" i="1"/>
  <c r="S535" i="1"/>
  <c r="S505" i="1"/>
  <c r="S455" i="1"/>
  <c r="S325" i="1"/>
  <c r="S350" i="1"/>
  <c r="P469" i="1"/>
  <c r="S86" i="1"/>
  <c r="S320" i="1"/>
  <c r="S326" i="1"/>
  <c r="S349" i="1"/>
  <c r="S366" i="1"/>
  <c r="S525" i="1"/>
  <c r="S53" i="1"/>
  <c r="S472" i="1"/>
  <c r="S331" i="1"/>
  <c r="S357" i="1"/>
  <c r="S468" i="1"/>
  <c r="S411" i="1"/>
  <c r="P334" i="1"/>
  <c r="P335" i="1"/>
  <c r="P223" i="1"/>
  <c r="P312" i="1"/>
  <c r="P474" i="1"/>
  <c r="P311" i="1"/>
  <c r="P287" i="1"/>
  <c r="P362" i="1"/>
  <c r="P301" i="1"/>
  <c r="P290" i="1"/>
  <c r="P399" i="1"/>
  <c r="P316" i="1"/>
  <c r="P536" i="1"/>
  <c r="P323" i="1"/>
  <c r="P498" i="1"/>
  <c r="P337" i="1"/>
  <c r="P453" i="1"/>
  <c r="S236" i="1"/>
  <c r="S414" i="1"/>
  <c r="P482" i="1"/>
  <c r="P252" i="1"/>
  <c r="P392" i="1"/>
  <c r="S50" i="1"/>
  <c r="P533" i="1"/>
  <c r="P449" i="1"/>
  <c r="P492" i="1"/>
  <c r="P44" i="1"/>
  <c r="P336" i="1"/>
  <c r="P510" i="1"/>
  <c r="P365" i="1"/>
  <c r="P465" i="1"/>
  <c r="P514" i="1"/>
  <c r="S68" i="1"/>
  <c r="S486" i="1"/>
  <c r="P494" i="1"/>
  <c r="P319" i="1"/>
  <c r="P228" i="1"/>
  <c r="P430" i="1"/>
  <c r="P481" i="1"/>
  <c r="S287" i="1"/>
  <c r="P43" i="1"/>
  <c r="P352" i="1"/>
  <c r="P479" i="1"/>
  <c r="P364" i="1"/>
  <c r="P534" i="1"/>
  <c r="P313" i="1"/>
  <c r="P477" i="1"/>
  <c r="P489" i="1"/>
  <c r="S305" i="1"/>
  <c r="P361" i="1"/>
  <c r="S397" i="1"/>
  <c r="P168" i="1"/>
  <c r="S317" i="1"/>
  <c r="S306" i="1"/>
  <c r="P103" i="1"/>
  <c r="P358" i="1"/>
  <c r="P448" i="1"/>
  <c r="P427" i="1"/>
  <c r="P339" i="1"/>
  <c r="P501" i="1"/>
  <c r="P302" i="1"/>
  <c r="P239" i="1"/>
  <c r="S401" i="1"/>
  <c r="S329" i="1"/>
  <c r="S367" i="1"/>
  <c r="P90" i="1"/>
  <c r="P330" i="1"/>
  <c r="P310" i="1"/>
  <c r="P495" i="1"/>
  <c r="P303" i="1"/>
  <c r="P446" i="1"/>
  <c r="P304" i="1"/>
  <c r="S516" i="1"/>
  <c r="P321" i="1"/>
  <c r="P237" i="1"/>
  <c r="S438" i="1"/>
  <c r="P421" i="1"/>
  <c r="P363" i="1"/>
  <c r="S340" i="1"/>
  <c r="P441" i="1"/>
  <c r="P344" i="1"/>
  <c r="P487" i="1"/>
  <c r="S43" i="1"/>
  <c r="S391" i="1"/>
  <c r="P538" i="1"/>
  <c r="P431" i="1"/>
  <c r="P428" i="1"/>
  <c r="S491" i="1"/>
  <c r="S90" i="1"/>
  <c r="S369" i="1"/>
  <c r="S461" i="1"/>
  <c r="S364" i="1"/>
  <c r="S33" i="1"/>
  <c r="S261" i="1"/>
  <c r="S504" i="1"/>
  <c r="S416" i="1"/>
  <c r="S290" i="1"/>
  <c r="S36" i="1"/>
  <c r="S481" i="1"/>
  <c r="S339" i="1"/>
  <c r="S256" i="1"/>
  <c r="S473" i="1"/>
  <c r="S396" i="1"/>
  <c r="S40" i="1"/>
  <c r="S308" i="1"/>
  <c r="S196" i="1"/>
  <c r="S323" i="1"/>
  <c r="S399" i="1"/>
  <c r="S489" i="1"/>
  <c r="S362" i="1"/>
  <c r="S191" i="1"/>
  <c r="S87" i="1"/>
  <c r="S221" i="1"/>
  <c r="S467" i="1"/>
  <c r="S265" i="1"/>
  <c r="S450" i="1"/>
  <c r="S434" i="1"/>
  <c r="S67" i="1"/>
  <c r="S403" i="1"/>
  <c r="S83" i="1"/>
  <c r="S493" i="1"/>
  <c r="S48" i="1"/>
  <c r="S444" i="1"/>
  <c r="S512" i="1"/>
  <c r="S260" i="1"/>
  <c r="S296" i="1"/>
  <c r="S407" i="1"/>
  <c r="S501" i="1"/>
  <c r="S441" i="1"/>
  <c r="S313" i="1"/>
  <c r="S245" i="1"/>
  <c r="S365" i="1"/>
  <c r="S474" i="1"/>
  <c r="S271" i="1"/>
  <c r="S485" i="1"/>
  <c r="S506" i="1"/>
  <c r="S8" i="1"/>
  <c r="S330" i="1"/>
  <c r="S185" i="1"/>
  <c r="S39" i="1"/>
  <c r="S392" i="1"/>
  <c r="S482" i="1"/>
  <c r="S264" i="1"/>
  <c r="S335" i="1"/>
  <c r="S415" i="1"/>
  <c r="S513" i="1"/>
  <c r="S57" i="1"/>
  <c r="S249" i="1"/>
  <c r="S400" i="1"/>
  <c r="S279" i="1"/>
  <c r="S463" i="1"/>
  <c r="S442" i="1"/>
  <c r="S419" i="1"/>
  <c r="S492" i="1"/>
  <c r="S54" i="1"/>
  <c r="S44" i="1"/>
  <c r="S63" i="1"/>
  <c r="S38" i="1"/>
  <c r="S494" i="1"/>
  <c r="S464" i="1"/>
  <c r="S270" i="1"/>
  <c r="S425" i="1"/>
  <c r="S194" i="1"/>
  <c r="S186" i="1"/>
  <c r="S10" i="1"/>
  <c r="S230" i="1"/>
  <c r="S495" i="1"/>
  <c r="S538" i="1"/>
  <c r="S465" i="1"/>
  <c r="S251" i="1"/>
  <c r="S477" i="1"/>
  <c r="S62" i="1"/>
  <c r="S258" i="1"/>
  <c r="S246" i="1"/>
  <c r="S413" i="1"/>
  <c r="S208" i="1"/>
  <c r="S31" i="1"/>
  <c r="S499" i="1"/>
  <c r="S281" i="1"/>
  <c r="S241" i="1"/>
  <c r="S395" i="1"/>
  <c r="S345" i="1"/>
  <c r="S297" i="1"/>
  <c r="S316" i="1"/>
  <c r="S304" i="1"/>
  <c r="S11" i="1"/>
  <c r="S431" i="1"/>
  <c r="S451" i="1"/>
  <c r="S408" i="1"/>
  <c r="S469" i="1"/>
  <c r="S225" i="1"/>
  <c r="S533" i="1"/>
  <c r="S302" i="1"/>
  <c r="S498" i="1"/>
  <c r="S165" i="1"/>
  <c r="S278" i="1"/>
  <c r="S510" i="1"/>
  <c r="S429" i="1"/>
  <c r="S198" i="1"/>
  <c r="S282" i="1"/>
  <c r="S60" i="1"/>
  <c r="S239" i="1"/>
  <c r="S470" i="1"/>
  <c r="S65" i="1"/>
  <c r="S254" i="1"/>
  <c r="S409" i="1"/>
  <c r="S497" i="1"/>
  <c r="S479" i="1"/>
  <c r="S509" i="1"/>
  <c r="S195" i="1"/>
  <c r="S250" i="1"/>
  <c r="S437" i="1"/>
  <c r="S247" i="1"/>
  <c r="S432" i="1"/>
  <c r="S46" i="1"/>
  <c r="S471" i="1"/>
  <c r="S428" i="1"/>
  <c r="S301" i="1"/>
  <c r="S56" i="1"/>
  <c r="S458" i="1"/>
  <c r="S201" i="1"/>
  <c r="S35" i="1"/>
  <c r="S207" i="1"/>
  <c r="S262" i="1"/>
  <c r="S420" i="1"/>
  <c r="S514" i="1"/>
  <c r="S480" i="1"/>
  <c r="S272" i="1"/>
  <c r="S515" i="1"/>
  <c r="S483" i="1"/>
  <c r="S303" i="1"/>
  <c r="S93" i="1"/>
  <c r="S430" i="1"/>
  <c r="S529" i="1"/>
  <c r="S70" i="1"/>
  <c r="S448" i="1"/>
  <c r="S229" i="1"/>
  <c r="S418" i="1"/>
  <c r="S487" i="1"/>
  <c r="S336" i="1"/>
  <c r="S360" i="1"/>
  <c r="S189" i="1"/>
  <c r="S237" i="1"/>
  <c r="S280" i="1"/>
  <c r="S488" i="1"/>
  <c r="S344" i="1"/>
  <c r="S457" i="1"/>
  <c r="S263" i="1"/>
  <c r="S9" i="1"/>
  <c r="S351" i="1"/>
  <c r="S312" i="1"/>
  <c r="S446" i="1"/>
  <c r="S421" i="1"/>
  <c r="S243" i="1"/>
  <c r="S352" i="1"/>
  <c r="S534" i="1"/>
  <c r="S347" i="1"/>
  <c r="S206" i="1"/>
  <c r="S197" i="1"/>
  <c r="S363" i="1"/>
  <c r="S449" i="1"/>
  <c r="S334" i="1"/>
  <c r="S257" i="1"/>
  <c r="S52" i="1"/>
  <c r="S283" i="1"/>
  <c r="S454" i="1"/>
  <c r="S223" i="1"/>
  <c r="S511" i="1"/>
  <c r="S205" i="1"/>
  <c r="S142" i="1"/>
  <c r="S32" i="1"/>
  <c r="S426" i="1"/>
  <c r="S410" i="1"/>
  <c r="S478" i="1"/>
  <c r="S255" i="1"/>
  <c r="S314" i="1"/>
  <c r="S190" i="1"/>
  <c r="S311" i="1"/>
  <c r="S184" i="1"/>
  <c r="S51" i="1"/>
  <c r="S228" i="1"/>
  <c r="S276" i="1"/>
  <c r="S235" i="1"/>
  <c r="S484" i="1"/>
  <c r="S319" i="1"/>
  <c r="S259" i="1"/>
  <c r="S310" i="1"/>
  <c r="S439" i="1"/>
  <c r="S490" i="1"/>
  <c r="S337" i="1"/>
  <c r="S200" i="1"/>
  <c r="S199" i="1"/>
  <c r="S244" i="1"/>
  <c r="S209" i="1"/>
  <c r="S284" i="1"/>
  <c r="S447" i="1"/>
  <c r="S248" i="1"/>
  <c r="S427" i="1"/>
  <c r="S361" i="1"/>
  <c r="S460" i="1"/>
  <c r="S536" i="1"/>
  <c r="S269" i="1"/>
  <c r="S353" i="1"/>
  <c r="S453" i="1"/>
  <c r="P268" i="1"/>
  <c r="S188" i="1"/>
  <c r="P322" i="1"/>
  <c r="P162" i="1"/>
  <c r="P253" i="1"/>
  <c r="S292" i="1"/>
  <c r="J548" i="1"/>
  <c r="J160" i="1"/>
  <c r="R161" i="1"/>
  <c r="P299" i="1"/>
  <c r="P157" i="1"/>
  <c r="S359" i="1"/>
  <c r="P424" i="1"/>
  <c r="P359" i="1"/>
  <c r="J266" i="1"/>
  <c r="R267" i="1"/>
  <c r="P167" i="1"/>
  <c r="P188" i="1"/>
  <c r="S299" i="1"/>
  <c r="S424" i="1"/>
  <c r="J422" i="1"/>
  <c r="R423" i="1"/>
  <c r="P292" i="1"/>
  <c r="P80" i="1"/>
  <c r="S30" i="1"/>
  <c r="J28" i="1"/>
  <c r="P83" i="1"/>
  <c r="P190" i="1"/>
  <c r="P199" i="1"/>
  <c r="P32" i="1"/>
  <c r="P200" i="1"/>
  <c r="P165" i="1"/>
  <c r="P197" i="1"/>
  <c r="P70" i="1"/>
  <c r="P142" i="1"/>
  <c r="P186" i="1"/>
  <c r="P31" i="1"/>
  <c r="P189" i="1"/>
  <c r="P207" i="1"/>
  <c r="P38" i="1"/>
  <c r="P63" i="1"/>
  <c r="P185" i="1"/>
  <c r="P40" i="1"/>
  <c r="P184" i="1"/>
  <c r="P194" i="1"/>
  <c r="P198" i="1"/>
  <c r="P206" i="1"/>
  <c r="P95" i="1"/>
  <c r="P84" i="1"/>
  <c r="P42" i="1"/>
  <c r="P9" i="1"/>
  <c r="P35" i="1"/>
  <c r="P218" i="1"/>
  <c r="P370" i="1"/>
  <c r="P37" i="1"/>
  <c r="P108" i="1"/>
  <c r="P141" i="1"/>
  <c r="P41" i="1"/>
  <c r="P111" i="1"/>
  <c r="P144" i="1"/>
  <c r="J161" i="1" l="1"/>
  <c r="S161" i="1"/>
  <c r="J267" i="1"/>
  <c r="S267" i="1"/>
  <c r="R549" i="1"/>
  <c r="S549" i="1" s="1"/>
  <c r="S321" i="1"/>
  <c r="S300" i="1"/>
  <c r="S295" i="1"/>
  <c r="S436" i="1"/>
  <c r="S168" i="1"/>
  <c r="S171" i="1"/>
  <c r="S172" i="1"/>
  <c r="S144" i="1"/>
  <c r="S374" i="1"/>
  <c r="S234" i="1"/>
  <c r="S217" i="1"/>
  <c r="S110" i="1"/>
  <c r="S64" i="1"/>
  <c r="S111" i="1"/>
  <c r="S164" i="1"/>
  <c r="S376" i="1"/>
  <c r="S42" i="1"/>
  <c r="S69" i="1"/>
  <c r="S381" i="1"/>
  <c r="S41" i="1"/>
  <c r="S84" i="1"/>
  <c r="S61" i="1"/>
  <c r="S163" i="1"/>
  <c r="S174" i="1"/>
  <c r="S242" i="1"/>
  <c r="S34" i="1"/>
  <c r="S382" i="1"/>
  <c r="S385" i="1"/>
  <c r="S183" i="1"/>
  <c r="S175" i="1"/>
  <c r="S373" i="1"/>
  <c r="S375" i="1"/>
  <c r="S380" i="1"/>
  <c r="S371" i="1"/>
  <c r="S226" i="1"/>
  <c r="S372" i="1"/>
  <c r="S216" i="1"/>
  <c r="S55" i="1"/>
  <c r="S49" i="1"/>
  <c r="S170" i="1"/>
  <c r="S143" i="1"/>
  <c r="S389" i="1"/>
  <c r="S378" i="1"/>
  <c r="S58" i="1"/>
  <c r="S37" i="1"/>
  <c r="S379" i="1"/>
  <c r="S227" i="1"/>
  <c r="S232" i="1"/>
  <c r="S193" i="1"/>
  <c r="S253" i="1"/>
  <c r="S370" i="1"/>
  <c r="S82" i="1"/>
  <c r="S45" i="1"/>
  <c r="S222" i="1"/>
  <c r="S386" i="1"/>
  <c r="S218" i="1"/>
  <c r="S238" i="1"/>
  <c r="S92" i="1"/>
  <c r="S59" i="1"/>
  <c r="S383" i="1"/>
  <c r="S219" i="1"/>
  <c r="S85" i="1"/>
  <c r="S109" i="1"/>
  <c r="S387" i="1"/>
  <c r="S95" i="1"/>
  <c r="S384" i="1"/>
  <c r="S377" i="1"/>
  <c r="S268" i="1"/>
  <c r="S169" i="1"/>
  <c r="S96" i="1"/>
  <c r="S91" i="1"/>
  <c r="S388" i="1"/>
  <c r="S66" i="1"/>
  <c r="S141" i="1"/>
  <c r="P539" i="1"/>
  <c r="P422" i="1"/>
  <c r="S322" i="1"/>
  <c r="S162" i="1"/>
  <c r="S167" i="1"/>
  <c r="S157" i="1"/>
  <c r="S108" i="1"/>
  <c r="P14" i="1"/>
  <c r="S80" i="1"/>
  <c r="S539" i="1" l="1"/>
  <c r="S15" i="1"/>
  <c r="S358" i="1"/>
  <c r="S79" i="1"/>
  <c r="S103" i="1"/>
  <c r="S291" i="1"/>
  <c r="S252" i="1"/>
  <c r="S422" i="1"/>
  <c r="S423" i="1" l="1"/>
  <c r="R550" i="1"/>
  <c r="R14" i="1"/>
  <c r="S14" i="1" s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68" authorId="0" shapeId="0" xr:uid="{0A9989FA-422A-4056-83A8-B343F05B8DE4}">
      <text>
        <r>
          <rPr>
            <sz val="11"/>
            <color theme="1"/>
            <rFont val="Calibri"/>
            <family val="2"/>
            <scheme val="minor"/>
          </rPr>
          <t>======
ID#AAABczifUSA
PLANEACION    (2025-01-27 22:18:29)
Nuevo indicador. No existe linea base</t>
        </r>
      </text>
    </comment>
    <comment ref="E69" authorId="0" shapeId="0" xr:uid="{6AB3E1DB-5963-468D-9C18-235D5C36F872}">
      <text>
        <r>
          <rPr>
            <sz val="11"/>
            <color theme="1"/>
            <rFont val="Calibri"/>
            <family val="2"/>
            <scheme val="minor"/>
          </rPr>
          <t>======
ID#AAABbttIKtA
PLANEACION    (2025-01-27 22:18:29)
Nuevo indicador. No existe linea base</t>
        </r>
      </text>
    </comment>
    <comment ref="E70" authorId="0" shapeId="0" xr:uid="{107EB870-EE7B-4C69-BDBC-2249A52D867B}">
      <text>
        <r>
          <rPr>
            <sz val="11"/>
            <color theme="1"/>
            <rFont val="Calibri"/>
            <family val="2"/>
            <scheme val="minor"/>
          </rPr>
          <t>======
ID#AAABbttIKoM
PLANEACION    (2025-01-27 22:18:29)
Nuevo indicador. No existe linea base</t>
        </r>
      </text>
    </comment>
    <comment ref="E71" authorId="0" shapeId="0" xr:uid="{13D50DCB-2F1E-456C-ABF9-89EF7E4B1FD9}">
      <text>
        <r>
          <rPr>
            <sz val="11"/>
            <color theme="1"/>
            <rFont val="Calibri"/>
            <family val="2"/>
            <scheme val="minor"/>
          </rPr>
          <t>======
ID#AAABbtp0-eY
PLANEACION    (2025-01-27 22:18:29)
Nuevo indicador. No existe linea base</t>
        </r>
      </text>
    </comment>
    <comment ref="E73" authorId="0" shapeId="0" xr:uid="{4A283230-7730-4227-B1A5-FB35E8F3A992}">
      <text>
        <r>
          <rPr>
            <sz val="11"/>
            <color theme="1"/>
            <rFont val="Calibri"/>
            <family val="2"/>
            <scheme val="minor"/>
          </rPr>
          <t>======
ID#AAABbttIKg8
PLANEACION    (2025-01-27 22:18:29)
Nuevo indicador. No existe linea base</t>
        </r>
      </text>
    </comment>
    <comment ref="E74" authorId="0" shapeId="0" xr:uid="{C9898312-9CF8-4201-A1E1-49165495AF76}">
      <text>
        <r>
          <rPr>
            <sz val="11"/>
            <color theme="1"/>
            <rFont val="Calibri"/>
            <family val="2"/>
            <scheme val="minor"/>
          </rPr>
          <t>======
ID#AAABbttIK6E
PLANEACION    (2025-01-27 22:18:29)
Nuevo indicador. No existe linea base</t>
        </r>
      </text>
    </comment>
    <comment ref="E75" authorId="0" shapeId="0" xr:uid="{01FBB3C6-B93D-47D9-9766-3781AD1BFA5E}">
      <text>
        <r>
          <rPr>
            <sz val="11"/>
            <color theme="1"/>
            <rFont val="Calibri"/>
            <family val="2"/>
            <scheme val="minor"/>
          </rPr>
          <t>======
ID#AAABbttIKk8
PLANEACION    (2025-01-27 22:18:29)
Nuevo indicador. No existe linea base</t>
        </r>
      </text>
    </comment>
    <comment ref="E76" authorId="0" shapeId="0" xr:uid="{A5F17421-CDE1-4F5F-B4D9-8B4AF4A1B697}">
      <text>
        <r>
          <rPr>
            <sz val="11"/>
            <color theme="1"/>
            <rFont val="Calibri"/>
            <family val="2"/>
            <scheme val="minor"/>
          </rPr>
          <t>======
ID#AAABbttIKjI
PLANEACION    (2025-01-27 22:18:29)
Nuevo indicador. No existe linea base</t>
        </r>
      </text>
    </comment>
    <comment ref="E77" authorId="0" shapeId="0" xr:uid="{DADD41FC-EAC5-47AE-BEA4-E85E29C9F235}">
      <text>
        <r>
          <rPr>
            <sz val="11"/>
            <color theme="1"/>
            <rFont val="Calibri"/>
            <family val="2"/>
            <scheme val="minor"/>
          </rPr>
          <t>======
ID#AAABbttIKi4
PLANEACION    (2025-01-27 22:18:29)
Nuevo indicador. No existe linea base</t>
        </r>
      </text>
    </comment>
    <comment ref="E78" authorId="0" shapeId="0" xr:uid="{7A9B36F8-6F5A-45FD-B975-44C79CA2C12A}">
      <text>
        <r>
          <rPr>
            <sz val="11"/>
            <color theme="1"/>
            <rFont val="Calibri"/>
            <family val="2"/>
            <scheme val="minor"/>
          </rPr>
          <t>======
ID#AAABbttILGA
PLANEACION    (2025-01-27 22:18:30)
Nuevo indicador. No existe linea base</t>
        </r>
      </text>
    </comment>
    <comment ref="E80" authorId="0" shapeId="0" xr:uid="{FB7B2642-1888-444F-936F-E0B8DC6377E1}">
      <text>
        <r>
          <rPr>
            <sz val="11"/>
            <color theme="1"/>
            <rFont val="Calibri"/>
            <family val="2"/>
            <scheme val="minor"/>
          </rPr>
          <t>======
ID#AAABbttIKp0
PLANEACION    (2025-01-27 22:18:29)
Nuevo indicador. No existe linea base</t>
        </r>
      </text>
    </comment>
    <comment ref="E94" authorId="0" shapeId="0" xr:uid="{7F94A43D-5E53-4329-A972-74910BAD4442}">
      <text>
        <r>
          <rPr>
            <sz val="11"/>
            <color theme="1"/>
            <rFont val="Calibri"/>
            <family val="2"/>
            <scheme val="minor"/>
          </rPr>
          <t>======
ID#AAABbttILNY
PLANEACION    (2025-01-27 22:18:30)
Nuevo indicador. No existe linea base</t>
        </r>
      </text>
    </comment>
    <comment ref="E95" authorId="0" shapeId="0" xr:uid="{50AE78DF-C19E-41A6-9241-3937809A76E4}">
      <text>
        <r>
          <rPr>
            <sz val="11"/>
            <color theme="1"/>
            <rFont val="Calibri"/>
            <family val="2"/>
            <scheme val="minor"/>
          </rPr>
          <t>======
ID#AAABbttILN0
PLANEACION    (2025-01-27 22:18:30)
Nuevo indicador. No existe linea base</t>
        </r>
      </text>
    </comment>
    <comment ref="E96" authorId="0" shapeId="0" xr:uid="{465979AE-9C82-499D-8E0E-CE1A44B0AD5C}">
      <text>
        <r>
          <rPr>
            <sz val="11"/>
            <color theme="1"/>
            <rFont val="Calibri"/>
            <family val="2"/>
            <scheme val="minor"/>
          </rPr>
          <t>======
ID#AAABbttILbU
PLANEACION    (2025-01-27 22:18:30)
Nuevo indicador. No existe linea base</t>
        </r>
      </text>
    </comment>
    <comment ref="E97" authorId="0" shapeId="0" xr:uid="{E3B06CA2-D6AC-47E7-BEE7-B93F0E713FD8}">
      <text>
        <r>
          <rPr>
            <sz val="11"/>
            <color theme="1"/>
            <rFont val="Calibri"/>
            <family val="2"/>
            <scheme val="minor"/>
          </rPr>
          <t>======
ID#AAABbtp093Q
PLANEACION    (2025-01-27 22:18:29)
Nuevo indicador. No existe linea base</t>
        </r>
      </text>
    </comment>
    <comment ref="E98" authorId="0" shapeId="0" xr:uid="{A972B738-866E-4DFD-BD5C-F8F4BCED8882}">
      <text>
        <r>
          <rPr>
            <sz val="11"/>
            <color theme="1"/>
            <rFont val="Calibri"/>
            <family val="2"/>
            <scheme val="minor"/>
          </rPr>
          <t>======
ID#AAABbtp0-aU
PLANEACION    (2025-01-27 22:18:29)
Nuevo indicador. No existe linea base</t>
        </r>
      </text>
    </comment>
    <comment ref="E99" authorId="0" shapeId="0" xr:uid="{5C855A85-50FE-4CA4-AC2E-DF623DA00840}">
      <text>
        <r>
          <rPr>
            <sz val="11"/>
            <color theme="1"/>
            <rFont val="Calibri"/>
            <family val="2"/>
            <scheme val="minor"/>
          </rPr>
          <t>======
ID#AAABbtp0-Vs
PLANEACION    (2025-01-27 22:18:29)
Nuevo indicador. No existe linea base</t>
        </r>
      </text>
    </comment>
    <comment ref="E100" authorId="0" shapeId="0" xr:uid="{ABB0292C-2B14-462E-A7F0-F1D184F40D7C}">
      <text>
        <r>
          <rPr>
            <sz val="11"/>
            <color theme="1"/>
            <rFont val="Calibri"/>
            <family val="2"/>
            <scheme val="minor"/>
          </rPr>
          <t>======
ID#AAABbttILhg
PLANEACION    (2025-01-27 22:18:30)
Nuevo indicador. No existe linea base</t>
        </r>
      </text>
    </comment>
    <comment ref="E101" authorId="0" shapeId="0" xr:uid="{BDA1E217-B965-40F7-8D08-EA61A404BE13}">
      <text>
        <r>
          <rPr>
            <sz val="11"/>
            <color theme="1"/>
            <rFont val="Calibri"/>
            <family val="2"/>
            <scheme val="minor"/>
          </rPr>
          <t>======
ID#AAABbttIKms
PLANEACION    (2025-01-27 22:18:29)
Modulos para el compus virtual como antiplagio-vigilancia electronica-</t>
        </r>
      </text>
    </comment>
    <comment ref="E114" authorId="0" shapeId="0" xr:uid="{12DD8BB6-55D4-4D52-828B-664DBF234F20}">
      <text>
        <r>
          <rPr>
            <sz val="11"/>
            <color theme="1"/>
            <rFont val="Calibri"/>
            <family val="2"/>
            <scheme val="minor"/>
          </rPr>
          <t>======
ID#AAABbttILcw
PLANEACION    (2025-01-27 22:18:30)
Nuevo indicador. No existe linea base</t>
        </r>
      </text>
    </comment>
    <comment ref="E115" authorId="0" shapeId="0" xr:uid="{EC050F08-A3DF-46A8-B336-2AC54A1F8EB8}">
      <text>
        <r>
          <rPr>
            <sz val="11"/>
            <color theme="1"/>
            <rFont val="Calibri"/>
            <family val="2"/>
            <scheme val="minor"/>
          </rPr>
          <t>======
ID#AAABbtp0-ms
PLANEACION    (2025-01-27 22:18:29)
Nuevo indicador. No existe linea base</t>
        </r>
      </text>
    </comment>
    <comment ref="E116" authorId="0" shapeId="0" xr:uid="{887D0611-F648-4B13-850B-682A8DF61DC9}">
      <text>
        <r>
          <rPr>
            <sz val="11"/>
            <color theme="1"/>
            <rFont val="Calibri"/>
            <family val="2"/>
            <scheme val="minor"/>
          </rPr>
          <t>======
ID#AAABbttIKxQ
PLANEACION    (2025-01-27 22:18:29)
Nuevo indicador. No existe linea base</t>
        </r>
      </text>
    </comment>
    <comment ref="E122" authorId="0" shapeId="0" xr:uid="{294AED1A-EE8A-458A-AD43-687680A466EC}">
      <text>
        <r>
          <rPr>
            <sz val="11"/>
            <color theme="1"/>
            <rFont val="Calibri"/>
            <family val="2"/>
            <scheme val="minor"/>
          </rPr>
          <t>======
ID#AAABbtp0-ho
PLANEACION    (2025-01-27 22:18:29)
Salud [2]
              Medicina
              Enfermería
FEA [3]
              Contaduría
              Administración
              Administracion Turística y Hotelera
Ingeniería [3]
             Ingeniería de Petróleos
             Tecnología en Construcción de Obras Civiles
             Tecnología en Desarrollo de Software
Educación [8]
             Licenciatura en Ciencias Naturales y Educación Ambiental
             Licenciatura en Ciencias Sociales
             Licenciatura en Educación Artística
             Licenciatura en Educación Física, Recreación y Deportes
             Licenciatura en Educación Infantil
             Licenciatura en Lenguas Extranjeras con Énfasis en Inglés
             Licenciatura en Literatura y Lengua Castellana
             Licenciatura en Matemáticas
Ciencias Sociales y Humanas [3]
              Antropología
              Comunicación Social y Periodismo
              Psicología
Ciencias Jurídicas y Políticas [2]
             Ciencia Política
             Derecho
Ciencias Exactas y Naturales [1]
             Matemática Aplicada</t>
        </r>
      </text>
    </comment>
    <comment ref="E127" authorId="0" shapeId="0" xr:uid="{9C5D01CA-6223-46FF-B5EA-2A4AB4BC9D8E}">
      <text>
        <r>
          <rPr>
            <sz val="11"/>
            <color theme="1"/>
            <rFont val="Calibri"/>
            <family val="2"/>
            <scheme val="minor"/>
          </rPr>
          <t>======
ID#AAABbttILjo
PLANEACION    (2025-01-27 22:18:30)
Nuevo indicador. No existe linea base</t>
        </r>
      </text>
    </comment>
    <comment ref="E128" authorId="0" shapeId="0" xr:uid="{8C160336-C297-4F43-AB15-8A164AA44470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indicador. No existe linea base</t>
        </r>
      </text>
    </comment>
    <comment ref="E129" authorId="0" shapeId="0" xr:uid="{5A8424D3-677D-4E77-A01B-9E2297D81E33}">
      <text>
        <r>
          <rPr>
            <sz val="11"/>
            <color theme="1"/>
            <rFont val="Calibri"/>
            <family val="2"/>
            <scheme val="minor"/>
          </rPr>
          <t>======
ID#AAABbtp0-kA
PLANEACION    (2025-01-27 22:18:29)
Nuevo indicador. No existe linea base</t>
        </r>
      </text>
    </comment>
    <comment ref="E130" authorId="0" shapeId="0" xr:uid="{D3A41C9A-55D2-4EC9-9C2F-6489DFD3BF91}">
      <text>
        <r>
          <rPr>
            <sz val="11"/>
            <color theme="1"/>
            <rFont val="Calibri"/>
            <family val="2"/>
            <scheme val="minor"/>
          </rPr>
          <t>======
ID#AAABbttILg0
PLANEACION    (2025-01-27 22:18:30)
Nuevo indicador. No existe linea base</t>
        </r>
      </text>
    </comment>
    <comment ref="E137" authorId="0" shapeId="0" xr:uid="{A51861AF-5573-40AD-A718-915379516C59}">
      <text>
        <r>
          <rPr>
            <sz val="11"/>
            <color theme="1"/>
            <rFont val="Calibri"/>
            <family val="2"/>
            <scheme val="minor"/>
          </rPr>
          <t>======
ID#AAABbttIKxE
PLANEACION    (2025-01-27 22:18:29)
Nuevo indicador. No existe linea base</t>
        </r>
      </text>
    </comment>
    <comment ref="E138" authorId="0" shapeId="0" xr:uid="{C849CD06-674E-443B-B3ED-2597AE6877F4}">
      <text>
        <r>
          <rPr>
            <sz val="11"/>
            <color theme="1"/>
            <rFont val="Calibri"/>
            <family val="2"/>
            <scheme val="minor"/>
          </rPr>
          <t>======
ID#AAABbtp0-h4
PLANEACION    (2025-01-27 22:18:29)
Nuevo indicador. No existe linea base</t>
        </r>
      </text>
    </comment>
    <comment ref="E139" authorId="0" shapeId="0" xr:uid="{0C7937C7-27DF-4A2B-97A9-E263481E3153}">
      <text>
        <r>
          <rPr>
            <sz val="11"/>
            <color theme="1"/>
            <rFont val="Calibri"/>
            <family val="2"/>
            <scheme val="minor"/>
          </rPr>
          <t>======
ID#AAABbttIK94
PLANEACION    (2025-01-27 22:18:29)
Nuevo indicador. No existe linea base</t>
        </r>
      </text>
    </comment>
    <comment ref="E140" authorId="0" shapeId="0" xr:uid="{33CBC313-69A4-44EC-8A69-B78A176013F4}">
      <text>
        <r>
          <rPr>
            <sz val="11"/>
            <color theme="1"/>
            <rFont val="Calibri"/>
            <family val="2"/>
            <scheme val="minor"/>
          </rPr>
          <t>======
ID#AAABbttIK70
PLANEACION    (2025-01-27 22:18:29)
Nuevo indicador. No existe linea base</t>
        </r>
      </text>
    </comment>
    <comment ref="E141" authorId="0" shapeId="0" xr:uid="{F3BBC358-4B91-4AB2-9E7A-4D54B7F127E4}">
      <text>
        <r>
          <rPr>
            <sz val="11"/>
            <color theme="1"/>
            <rFont val="Calibri"/>
            <family val="2"/>
            <scheme val="minor"/>
          </rPr>
          <t>======
ID#AAABbtp097k
PLANEACION    (2025-01-27 22:18:29)
Nuevo indicador. No existe linea base</t>
        </r>
      </text>
    </comment>
    <comment ref="E142" authorId="0" shapeId="0" xr:uid="{229E8BFD-7C24-4E50-9137-03D18E348BF5}">
      <text>
        <r>
          <rPr>
            <sz val="11"/>
            <color theme="1"/>
            <rFont val="Calibri"/>
            <family val="2"/>
            <scheme val="minor"/>
          </rPr>
          <t>======
ID#AAABbtp0-Ow
PLANEACION    (2025-01-27 22:18:29)
Nuevo indicador. No existe linea base</t>
        </r>
      </text>
    </comment>
    <comment ref="E143" authorId="0" shapeId="0" xr:uid="{0428449C-E865-4971-968C-8EFDA17D168C}">
      <text>
        <r>
          <rPr>
            <sz val="11"/>
            <color theme="1"/>
            <rFont val="Calibri"/>
            <family val="2"/>
            <scheme val="minor"/>
          </rPr>
          <t>======
ID#AAABbtp0-Uo
PLANEACION    (2025-01-27 22:18:29)
Nuevo indicador. No existe linea base</t>
        </r>
      </text>
    </comment>
    <comment ref="E167" authorId="0" shapeId="0" xr:uid="{B1C14E16-91D0-4533-AA6A-700A4F6EEE66}">
      <text>
        <r>
          <rPr>
            <sz val="11"/>
            <color theme="1"/>
            <rFont val="Calibri"/>
            <family val="2"/>
            <scheme val="minor"/>
          </rPr>
          <t>======
ID#AAABbtp0-ME
PLANEACION    (2025-01-27 22:18:29)
Nuevo indicador. No existe linea base</t>
        </r>
      </text>
    </comment>
    <comment ref="E168" authorId="0" shapeId="0" xr:uid="{96109B13-F20F-4872-B816-E009E568CF84}">
      <text>
        <r>
          <rPr>
            <sz val="11"/>
            <color theme="1"/>
            <rFont val="Calibri"/>
            <family val="2"/>
            <scheme val="minor"/>
          </rPr>
          <t>======
ID#AAABbttILcI
PLANEACION    (2025-01-27 22:18:30)
Nuevo indicador. No existe linea base</t>
        </r>
      </text>
    </comment>
    <comment ref="E169" authorId="0" shapeId="0" xr:uid="{95CDD24E-CB04-424A-9D05-8ABBDDA74840}">
      <text>
        <r>
          <rPr>
            <sz val="11"/>
            <color theme="1"/>
            <rFont val="Calibri"/>
            <family val="2"/>
            <scheme val="minor"/>
          </rPr>
          <t>======
ID#AAABbtp0-aw
PLANEACION    (2025-01-27 22:18:29)
Nuevo indicador. No existe linea base</t>
        </r>
      </text>
    </comment>
    <comment ref="E170" authorId="0" shapeId="0" xr:uid="{08DC8E59-0077-47EB-B20B-2A085665119B}">
      <text>
        <r>
          <rPr>
            <sz val="11"/>
            <color theme="1"/>
            <rFont val="Calibri"/>
            <family val="2"/>
            <scheme val="minor"/>
          </rPr>
          <t>======
ID#AAABbttIKdk
PLANEACION    (2025-01-27 22:18:29)
Nuevo indicador. No existe linea base</t>
        </r>
      </text>
    </comment>
    <comment ref="E175" authorId="0" shapeId="0" xr:uid="{D770D19B-C2D0-4F99-88DF-3B4014EE1E6C}">
      <text>
        <r>
          <rPr>
            <sz val="11"/>
            <color theme="1"/>
            <rFont val="Calibri"/>
            <family val="2"/>
            <scheme val="minor"/>
          </rPr>
          <t>======
ID#AAABbttILIw
PLANEACION    (2025-01-27 22:18:30)
Nuevo indicador. No existe linea base</t>
        </r>
      </text>
    </comment>
    <comment ref="E176" authorId="0" shapeId="0" xr:uid="{F26E7737-B04D-409E-952F-440480D6F9BD}">
      <text>
        <r>
          <rPr>
            <sz val="11"/>
            <color theme="1"/>
            <rFont val="Calibri"/>
            <family val="2"/>
            <scheme val="minor"/>
          </rPr>
          <t>======
ID#AAABbtp0-mY
PLANEACION    (2025-01-27 22:18:29)
Nuevo indicador. No existe linea base</t>
        </r>
      </text>
    </comment>
    <comment ref="E177" authorId="0" shapeId="0" xr:uid="{D6A13FC8-740B-439A-9871-75E2154D9A24}">
      <text>
        <r>
          <rPr>
            <sz val="11"/>
            <color theme="1"/>
            <rFont val="Calibri"/>
            <family val="2"/>
            <scheme val="minor"/>
          </rPr>
          <t>======
ID#AAABbttILKo
PLANEACION    (2025-01-27 22:18:30)
Nuevo indicador. No existe linea base</t>
        </r>
      </text>
    </comment>
    <comment ref="E178" authorId="0" shapeId="0" xr:uid="{2450ABB0-DFC3-4A2E-9208-0D307FAD4E24}">
      <text>
        <r>
          <rPr>
            <sz val="11"/>
            <color theme="1"/>
            <rFont val="Calibri"/>
            <family val="2"/>
            <scheme val="minor"/>
          </rPr>
          <t>======
ID#AAABbttIK38
PLANEACION    (2025-01-27 22:18:29)
Nuevo indicador. No existe linea base</t>
        </r>
      </text>
    </comment>
    <comment ref="E179" authorId="0" shapeId="0" xr:uid="{D76C7D01-07CB-49DC-AB48-82F4514167DF}">
      <text>
        <r>
          <rPr>
            <sz val="11"/>
            <color theme="1"/>
            <rFont val="Calibri"/>
            <family val="2"/>
            <scheme val="minor"/>
          </rPr>
          <t>======
ID#AAABbttILaQ
PLANEACION    (2025-01-27 22:18:30)
Nuevo indicador. No existe linea base</t>
        </r>
      </text>
    </comment>
    <comment ref="E180" authorId="0" shapeId="0" xr:uid="{656A8BEB-3C5A-4C66-A941-734C85B20ED5}">
      <text>
        <r>
          <rPr>
            <sz val="11"/>
            <color theme="1"/>
            <rFont val="Calibri"/>
            <family val="2"/>
            <scheme val="minor"/>
          </rPr>
          <t>======
ID#AAABbtp098E
PLANEACION    (2025-01-27 22:18:29)
Nuevo indicador. No existe linea base</t>
        </r>
      </text>
    </comment>
    <comment ref="E181" authorId="0" shapeId="0" xr:uid="{AC0FC83B-7D10-47D9-AB1F-4FD8EF8561EE}">
      <text>
        <r>
          <rPr>
            <sz val="11"/>
            <color theme="1"/>
            <rFont val="Calibri"/>
            <family val="2"/>
            <scheme val="minor"/>
          </rPr>
          <t>======
ID#AAABbtp0-dc
PLANEACION    (2025-01-27 22:18:29)
Nuevo indicador. No existe linea base</t>
        </r>
      </text>
    </comment>
    <comment ref="E182" authorId="0" shapeId="0" xr:uid="{451E1287-48F6-42AA-ADFD-2DEBC8F5B529}">
      <text>
        <r>
          <rPr>
            <sz val="11"/>
            <color theme="1"/>
            <rFont val="Calibri"/>
            <family val="2"/>
            <scheme val="minor"/>
          </rPr>
          <t>======
ID#AAABbtp0-Tk
PLANEACION    (2025-01-27 22:18:29)
Nuevo indicador. No existe linea base</t>
        </r>
      </text>
    </comment>
    <comment ref="E202" authorId="0" shapeId="0" xr:uid="{F94F4E42-B7AB-46F5-8879-DE4FAFD95E9B}">
      <text>
        <r>
          <rPr>
            <sz val="11"/>
            <color theme="1"/>
            <rFont val="Calibri"/>
            <family val="2"/>
            <scheme val="minor"/>
          </rPr>
          <t>======
ID#AAABbttIK2k
PLANEACION    (2025-01-27 22:18:29)
Nuevo indicador. No existe linea base</t>
        </r>
      </text>
    </comment>
    <comment ref="E203" authorId="0" shapeId="0" xr:uid="{A8DA0C86-FFFD-4AD6-814C-6EEF3297FB4F}">
      <text>
        <r>
          <rPr>
            <sz val="11"/>
            <color theme="1"/>
            <rFont val="Calibri"/>
            <family val="2"/>
            <scheme val="minor"/>
          </rPr>
          <t>======
ID#AAABbttILU8
PLANEACION    (2025-01-27 22:18:30)
Nuevo indicador. No existe linea base</t>
        </r>
      </text>
    </comment>
    <comment ref="E204" authorId="0" shapeId="0" xr:uid="{360A8452-6995-411B-BC71-154290C5721C}">
      <text>
        <r>
          <rPr>
            <sz val="11"/>
            <color theme="1"/>
            <rFont val="Calibri"/>
            <family val="2"/>
            <scheme val="minor"/>
          </rPr>
          <t>======
ID#AAABbttIK3Y
PLANEACION    (2025-01-27 22:18:29)
Nuevo indicador. No existe linea base</t>
        </r>
      </text>
    </comment>
    <comment ref="E263" authorId="0" shapeId="0" xr:uid="{EE8F2160-23CC-4E7A-808F-350FC0CE0447}">
      <text>
        <r>
          <rPr>
            <sz val="11"/>
            <color theme="1"/>
            <rFont val="Calibri"/>
            <family val="2"/>
            <scheme val="minor"/>
          </rPr>
          <t>======
ID#AAABbttIK1U
PLANEACION    (2025-01-27 22:18:29)
Nuevo indicador. No existe linea base</t>
        </r>
      </text>
    </comment>
    <comment ref="E273" authorId="0" shapeId="0" xr:uid="{8B31B7F3-ACB9-4A3F-8CD0-953CBBC521FF}">
      <text>
        <r>
          <rPr>
            <sz val="11"/>
            <color theme="1"/>
            <rFont val="Calibri"/>
            <family val="2"/>
            <scheme val="minor"/>
          </rPr>
          <t>======
ID#AAABbttILjw
PLANEACION    (2025-01-27 22:18:30)
Nuevo indicador. No existe linea base</t>
        </r>
      </text>
    </comment>
    <comment ref="E274" authorId="0" shapeId="0" xr:uid="{4CA8B667-908B-431B-8408-239FF82FFA19}">
      <text>
        <r>
          <rPr>
            <sz val="11"/>
            <color theme="1"/>
            <rFont val="Calibri"/>
            <family val="2"/>
            <scheme val="minor"/>
          </rPr>
          <t>======
ID#AAABbttILfY
PLANEACION    (2025-01-27 22:18:30)
Nuevo indicador. No existe linea base</t>
        </r>
      </text>
    </comment>
    <comment ref="E275" authorId="0" shapeId="0" xr:uid="{AE70B32B-0DD8-4D3D-9F82-E0BE82466ABC}">
      <text>
        <r>
          <rPr>
            <sz val="11"/>
            <color theme="1"/>
            <rFont val="Calibri"/>
            <family val="2"/>
            <scheme val="minor"/>
          </rPr>
          <t>======
ID#AAABbttIKjg
PLANEACION    (2025-01-27 22:18:29)
Nuevo indicador. No existe linea base</t>
        </r>
      </text>
    </comment>
    <comment ref="E279" authorId="0" shapeId="0" xr:uid="{DFF651DD-C827-421E-A92B-597BE14B3E66}">
      <text>
        <r>
          <rPr>
            <sz val="11"/>
            <color theme="1"/>
            <rFont val="Calibri"/>
            <family val="2"/>
            <scheme val="minor"/>
          </rPr>
          <t>======
ID#AAABbttILDg
PLANEACION    (2025-01-27 22:18:30)
Nuevo indicador. No existe linea base</t>
        </r>
      </text>
    </comment>
    <comment ref="E285" authorId="0" shapeId="0" xr:uid="{3E81D22A-C26F-4FDB-93EC-1E15714D2C97}">
      <text>
        <r>
          <rPr>
            <sz val="11"/>
            <color theme="1"/>
            <rFont val="Calibri"/>
            <family val="2"/>
            <scheme val="minor"/>
          </rPr>
          <t>======
ID#AAABbttIKfs
PLANEACION    (2025-01-27 22:18:29)
Nuevo indicador. No existe linea base</t>
        </r>
      </text>
    </comment>
    <comment ref="E286" authorId="0" shapeId="0" xr:uid="{591C19A4-2D48-4B1C-A43F-D650EEF40FE8}">
      <text>
        <r>
          <rPr>
            <sz val="11"/>
            <color theme="1"/>
            <rFont val="Calibri"/>
            <family val="2"/>
            <scheme val="minor"/>
          </rPr>
          <t>======
ID#AAABbttILLw
PLANEACION    (2025-01-27 22:18:30)
Nuevo indicador. No existe linea base</t>
        </r>
      </text>
    </comment>
    <comment ref="E294" authorId="0" shapeId="0" xr:uid="{BC62F2B3-AAFB-490E-9109-950EEDB41A27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indicador. No existe linea base</t>
        </r>
      </text>
    </comment>
    <comment ref="E305" authorId="0" shapeId="0" xr:uid="{CA572458-9ADF-4ED9-8D07-7B6DD6444039}">
      <text>
        <r>
          <rPr>
            <sz val="11"/>
            <color theme="1"/>
            <rFont val="Calibri"/>
            <family val="2"/>
            <scheme val="minor"/>
          </rPr>
          <t>======
ID#AAABbttILcg
PLANEACION    (2025-01-27 22:18:30)
Nuevo indicador. No existe linea base</t>
        </r>
      </text>
    </comment>
    <comment ref="E306" authorId="0" shapeId="0" xr:uid="{1F712407-2980-49CE-94CC-3652815FE482}">
      <text>
        <r>
          <rPr>
            <sz val="11"/>
            <color theme="1"/>
            <rFont val="Calibri"/>
            <family val="2"/>
            <scheme val="minor"/>
          </rPr>
          <t>======
ID#AAABbttIKoY
PLANEACION    (2025-01-27 22:18:29)
Nuevo indicador. No existe linea base</t>
        </r>
      </text>
    </comment>
    <comment ref="E307" authorId="0" shapeId="0" xr:uid="{57191CD0-2FDD-40B5-8BF0-E4C5B64CE98D}">
      <text>
        <r>
          <rPr>
            <sz val="11"/>
            <color theme="1"/>
            <rFont val="Calibri"/>
            <family val="2"/>
            <scheme val="minor"/>
          </rPr>
          <t>======
ID#AAABbtp0-Nk
PLANEACION    (2025-01-27 22:18:29)
Nuevo indicador. No existe linea base</t>
        </r>
      </text>
    </comment>
    <comment ref="E308" authorId="0" shapeId="0" xr:uid="{F6BC3803-0272-4D65-9C8D-02DD31816A3A}">
      <text>
        <r>
          <rPr>
            <sz val="11"/>
            <color theme="1"/>
            <rFont val="Calibri"/>
            <family val="2"/>
            <scheme val="minor"/>
          </rPr>
          <t>======
ID#AAABbtp0-Yc
PLANEACION    (2025-01-27 22:18:29)
Nuevo indicador. No existe linea base</t>
        </r>
      </text>
    </comment>
    <comment ref="E326" authorId="0" shapeId="0" xr:uid="{BF5E4B16-8577-4886-BA42-BD0C314A7DAF}">
      <text>
        <r>
          <rPr>
            <sz val="11"/>
            <color theme="1"/>
            <rFont val="Calibri"/>
            <family val="2"/>
            <scheme val="minor"/>
          </rPr>
          <t>======
ID#AAABbtp0-io
PLANEACION    (2025-01-27 22:18:29)
Nuevo indicador no existe linea base</t>
        </r>
      </text>
    </comment>
    <comment ref="E327" authorId="0" shapeId="0" xr:uid="{06A2591D-7AC1-4CF8-9531-2163E4D77325}">
      <text>
        <r>
          <rPr>
            <sz val="11"/>
            <color theme="1"/>
            <rFont val="Calibri"/>
            <family val="2"/>
            <scheme val="minor"/>
          </rPr>
          <t>======
ID#AAABbttIKpY
PLANEACION    (2025-01-27 22:18:29)
Nuevo indicador no existe linea base</t>
        </r>
      </text>
    </comment>
    <comment ref="E328" authorId="0" shapeId="0" xr:uid="{6DC656F5-96EA-43B7-90CE-3C764E88FBC9}">
      <text>
        <r>
          <rPr>
            <sz val="11"/>
            <color theme="1"/>
            <rFont val="Calibri"/>
            <family val="2"/>
            <scheme val="minor"/>
          </rPr>
          <t>======
ID#AAABbttILQ4
PLANEACION    (2025-01-27 22:18:30)
Nuevo indicador no existe linea base</t>
        </r>
      </text>
    </comment>
    <comment ref="E329" authorId="0" shapeId="0" xr:uid="{F40B2D04-5088-4D5A-98C3-72BCADECC551}">
      <text>
        <r>
          <rPr>
            <sz val="11"/>
            <color theme="1"/>
            <rFont val="Calibri"/>
            <family val="2"/>
            <scheme val="minor"/>
          </rPr>
          <t>======
ID#AAABbtp099A
PLANEACION    (2025-01-27 22:18:29)
Nuevo indicador no existe linea base</t>
        </r>
      </text>
    </comment>
    <comment ref="E330" authorId="0" shapeId="0" xr:uid="{02684507-44BB-4FD2-AA88-9E5BD0B114F6}">
      <text>
        <r>
          <rPr>
            <sz val="11"/>
            <color theme="1"/>
            <rFont val="Calibri"/>
            <family val="2"/>
            <scheme val="minor"/>
          </rPr>
          <t>======
ID#AAABbtp099U
PLANEACION    (2025-01-27 22:18:29)
Nuevo indicador no existe linea base</t>
        </r>
      </text>
    </comment>
    <comment ref="E331" authorId="0" shapeId="0" xr:uid="{00773735-AEE8-40FB-9E0A-B780AD3FA92B}">
      <text>
        <r>
          <rPr>
            <sz val="11"/>
            <color theme="1"/>
            <rFont val="Calibri"/>
            <family val="2"/>
            <scheme val="minor"/>
          </rPr>
          <t>======
ID#AAABbtp0-TE
PLANEACION    (2025-01-27 22:18:29)
Nuevo indicador no existe linea base</t>
        </r>
      </text>
    </comment>
    <comment ref="E332" authorId="0" shapeId="0" xr:uid="{CE1B7D87-609E-4CBB-B728-65B3201832CA}">
      <text>
        <r>
          <rPr>
            <sz val="11"/>
            <color theme="1"/>
            <rFont val="Calibri"/>
            <family val="2"/>
            <scheme val="minor"/>
          </rPr>
          <t>======
ID#AAABbttILa0
PLANEACION    (2025-01-27 22:18:30)
Nuevo indicador no existe linea base</t>
        </r>
      </text>
    </comment>
    <comment ref="E333" authorId="0" shapeId="0" xr:uid="{7477042F-A418-41C3-B842-59A9B5766863}">
      <text>
        <r>
          <rPr>
            <sz val="11"/>
            <color theme="1"/>
            <rFont val="Calibri"/>
            <family val="2"/>
            <scheme val="minor"/>
          </rPr>
          <t>======
ID#AAABbttILGc
PLANEACION    (2025-01-27 22:18:30)
Nuevo indicador no existe linea base</t>
        </r>
      </text>
    </comment>
    <comment ref="E341" authorId="0" shapeId="0" xr:uid="{1FB7C4C7-ACAE-41A2-8E4A-C42564200CA0}">
      <text>
        <r>
          <rPr>
            <sz val="11"/>
            <color theme="1"/>
            <rFont val="Calibri"/>
            <family val="2"/>
            <scheme val="minor"/>
          </rPr>
          <t>======
ID#AAABbttIK_E
PLANEACION    (2025-01-27 22:18:29)
Nuevo indicador no existe linea base</t>
        </r>
      </text>
    </comment>
    <comment ref="E343" authorId="0" shapeId="0" xr:uid="{9C68A847-31D6-4DB2-A507-5BA914A70D59}">
      <text>
        <r>
          <rPr>
            <sz val="11"/>
            <color theme="1"/>
            <rFont val="Calibri"/>
            <family val="2"/>
            <scheme val="minor"/>
          </rPr>
          <t>======
ID#AAABbttILSI
PLANEACION    (2025-01-27 22:18:30)
Nuevo indicador no existe linea base</t>
        </r>
      </text>
    </comment>
    <comment ref="E345" authorId="0" shapeId="0" xr:uid="{B536338C-0274-40FA-808F-5EFAF85D1471}">
      <text>
        <r>
          <rPr>
            <sz val="11"/>
            <color theme="1"/>
            <rFont val="Calibri"/>
            <family val="2"/>
            <scheme val="minor"/>
          </rPr>
          <t>======
ID#AAABbttIKog
PLANEACION    (2025-01-27 22:18:29)
Nuevo indicador no existe linea base</t>
        </r>
      </text>
    </comment>
    <comment ref="E346" authorId="0" shapeId="0" xr:uid="{F8D8AC3D-347E-4DA2-9C5D-4469870E8A11}">
      <text>
        <r>
          <rPr>
            <sz val="11"/>
            <color theme="1"/>
            <rFont val="Calibri"/>
            <family val="2"/>
            <scheme val="minor"/>
          </rPr>
          <t>======
ID#AAABbtp0-jI
PLANEACION    (2025-01-27 22:18:29)
Nuevo indicador no existe linea base</t>
        </r>
      </text>
    </comment>
    <comment ref="E347" authorId="0" shapeId="0" xr:uid="{82EA5B9E-BF01-4F4A-BA7C-C5D31B65FB47}">
      <text>
        <r>
          <rPr>
            <sz val="11"/>
            <color theme="1"/>
            <rFont val="Calibri"/>
            <family val="2"/>
            <scheme val="minor"/>
          </rPr>
          <t>======
ID#AAABbtp0-Hw
PLANEACION    (2025-01-27 22:18:29)
Nuevo indicador no existe linea base</t>
        </r>
      </text>
    </comment>
    <comment ref="E349" authorId="0" shapeId="0" xr:uid="{9B31BC94-60CE-41F0-990A-0077FCA04CD9}">
      <text>
        <r>
          <rPr>
            <sz val="11"/>
            <color theme="1"/>
            <rFont val="Calibri"/>
            <family val="2"/>
            <scheme val="minor"/>
          </rPr>
          <t>======
ID#AAABbttILcU
PLANEACION    (2025-01-27 22:18:30)
Nuevo indicador no existe linea base</t>
        </r>
      </text>
    </comment>
    <comment ref="E350" authorId="0" shapeId="0" xr:uid="{567FDD26-FA43-4D2F-B7CE-45247F7245E4}">
      <text>
        <r>
          <rPr>
            <sz val="11"/>
            <color theme="1"/>
            <rFont val="Calibri"/>
            <family val="2"/>
            <scheme val="minor"/>
          </rPr>
          <t>======
ID#AAABbttILR8
PLANEACION    (2025-01-27 22:18:30)
Nuevo indicador no existe linea base</t>
        </r>
      </text>
    </comment>
    <comment ref="E351" authorId="0" shapeId="0" xr:uid="{198F47B5-F5FB-40F9-AF0F-54AFD883962A}">
      <text>
        <r>
          <rPr>
            <sz val="11"/>
            <color theme="1"/>
            <rFont val="Calibri"/>
            <family val="2"/>
            <scheme val="minor"/>
          </rPr>
          <t>======
ID#AAABbttILEE
PLANEACION    (2025-01-27 22:18:30)
Nuevo indicador no existe linea base</t>
        </r>
      </text>
    </comment>
    <comment ref="E355" authorId="0" shapeId="0" xr:uid="{738FB02D-780C-481A-BB8A-EF7EBB8AC4BF}">
      <text>
        <r>
          <rPr>
            <sz val="11"/>
            <color theme="1"/>
            <rFont val="Calibri"/>
            <family val="2"/>
            <scheme val="minor"/>
          </rPr>
          <t>======
ID#AAABbtp0-mU
PLANEACION    (2025-01-27 22:18:29)
Nuevo indicador no existe linea base</t>
        </r>
      </text>
    </comment>
    <comment ref="E356" authorId="0" shapeId="0" xr:uid="{B5439629-C38E-4F0B-AF73-652EAA3E70C0}">
      <text>
        <r>
          <rPr>
            <sz val="11"/>
            <color theme="1"/>
            <rFont val="Calibri"/>
            <family val="2"/>
            <scheme val="minor"/>
          </rPr>
          <t>======
ID#AAABbttIKz0
PLANEACION    (2025-01-27 22:18:29)
Nuevo indicador no existe linea base</t>
        </r>
      </text>
    </comment>
    <comment ref="E373" authorId="0" shapeId="0" xr:uid="{4CE427E4-97F7-425A-9CE7-19DF96033161}">
      <text>
        <r>
          <rPr>
            <sz val="11"/>
            <color theme="1"/>
            <rFont val="Calibri"/>
            <family val="2"/>
            <scheme val="minor"/>
          </rPr>
          <t>======
ID#AAABbtp0-PM
PLANEACION    (2025-01-27 22:18:29)
Nuevo indicador no exiete linea base</t>
        </r>
      </text>
    </comment>
    <comment ref="E374" authorId="0" shapeId="0" xr:uid="{474C9DEB-40F6-480D-96A2-69FE2B2D0483}">
      <text>
        <r>
          <rPr>
            <sz val="11"/>
            <color theme="1"/>
            <rFont val="Calibri"/>
            <family val="2"/>
            <scheme val="minor"/>
          </rPr>
          <t>======
ID#AAABbttILIc
PLANEACION    (2025-01-27 22:18:30)
Nuevo indicador no exiete linea base</t>
        </r>
      </text>
    </comment>
    <comment ref="E375" authorId="0" shapeId="0" xr:uid="{592EFE7C-C9CD-4AF3-91CA-8D864AE46141}">
      <text>
        <r>
          <rPr>
            <sz val="11"/>
            <color theme="1"/>
            <rFont val="Calibri"/>
            <family val="2"/>
            <scheme val="minor"/>
          </rPr>
          <t>======
ID#AAABbtp0-bE
PLANEACION    (2025-01-27 22:18:29)
Nuevo indicador no exiete linea base</t>
        </r>
      </text>
    </comment>
    <comment ref="E377" authorId="0" shapeId="0" xr:uid="{530EE3BF-8FB3-4BB0-8ABF-81DD3DD11BF4}">
      <text>
        <r>
          <rPr>
            <sz val="11"/>
            <color theme="1"/>
            <rFont val="Calibri"/>
            <family val="2"/>
            <scheme val="minor"/>
          </rPr>
          <t>======
ID#AAABbtp0-TI
PLANEACION    (2025-01-27 22:18:29)
Nuevo indicador no exiete linea base</t>
        </r>
      </text>
    </comment>
    <comment ref="E379" authorId="0" shapeId="0" xr:uid="{6638D763-581B-4454-9211-CACB1C7C9609}">
      <text>
        <r>
          <rPr>
            <sz val="11"/>
            <color theme="1"/>
            <rFont val="Calibri"/>
            <family val="2"/>
            <scheme val="minor"/>
          </rPr>
          <t>======
ID#AAABbttILeI
PLANEACION    (2025-01-27 22:18:30)
Nuevo indicador no exiete linea base</t>
        </r>
      </text>
    </comment>
    <comment ref="E391" authorId="0" shapeId="0" xr:uid="{05696765-C1EA-4D3A-8D5D-234871ADD3B7}">
      <text>
        <r>
          <rPr>
            <sz val="11"/>
            <color theme="1"/>
            <rFont val="Calibri"/>
            <family val="2"/>
            <scheme val="minor"/>
          </rPr>
          <t>======
ID#AAABbttILgU
PLANEACION    (2025-01-27 22:18:30)
Nuevo indicador no exiete linea base</t>
        </r>
      </text>
    </comment>
    <comment ref="E394" authorId="0" shapeId="0" xr:uid="{E6A3758B-4995-4523-B668-F45352F5C6C9}">
      <text>
        <r>
          <rPr>
            <sz val="11"/>
            <color theme="1"/>
            <rFont val="Calibri"/>
            <family val="2"/>
            <scheme val="minor"/>
          </rPr>
          <t>======
ID#AAABbttIK7M
PLANEACION    (2025-01-27 22:18:29)
Nuevo indicador no exiete linea base</t>
        </r>
      </text>
    </comment>
    <comment ref="E395" authorId="0" shapeId="0" xr:uid="{70C1B0FD-E9E3-47B5-B1C2-1F514B55A3C9}">
      <text>
        <r>
          <rPr>
            <sz val="11"/>
            <color theme="1"/>
            <rFont val="Calibri"/>
            <family val="2"/>
            <scheme val="minor"/>
          </rPr>
          <t>======
ID#AAABbttILbo
PLANEACION    (2025-01-27 22:18:30)
Nuevo indicador no exiete linea base</t>
        </r>
      </text>
    </comment>
    <comment ref="E430" authorId="0" shapeId="0" xr:uid="{FE6925E7-1BBA-491F-AD83-6A2E946747CF}">
      <text>
        <r>
          <rPr>
            <sz val="11"/>
            <color theme="1"/>
            <rFont val="Calibri"/>
            <family val="2"/>
            <scheme val="minor"/>
          </rPr>
          <t>======
ID#AAABbtp093k
PLANEACION    (2025-01-27 22:18:29)
Nuevo indicador no exiete linea base</t>
        </r>
      </text>
    </comment>
    <comment ref="E431" authorId="0" shapeId="0" xr:uid="{D39D28BA-CD99-412F-A03C-511BED634B57}">
      <text>
        <r>
          <rPr>
            <sz val="11"/>
            <color theme="1"/>
            <rFont val="Calibri"/>
            <family val="2"/>
            <scheme val="minor"/>
          </rPr>
          <t>======
ID#AAABbtp0-Eo
PLANEACION    (2025-01-27 22:18:29)
Nuevo indicador no exiete linea base</t>
        </r>
      </text>
    </comment>
    <comment ref="E432" authorId="0" shapeId="0" xr:uid="{0F33ADEE-ADFC-4F20-B22E-84718EFAD23A}">
      <text>
        <r>
          <rPr>
            <sz val="11"/>
            <color theme="1"/>
            <rFont val="Calibri"/>
            <family val="2"/>
            <scheme val="minor"/>
          </rPr>
          <t>======
ID#AAABbtp0-CE
PLANEACION    (2025-01-27 22:18:29)
Nuevo indicador no exiete linea base</t>
        </r>
      </text>
    </comment>
    <comment ref="E433" authorId="0" shapeId="0" xr:uid="{7DAE2A41-BC1F-46EE-AF9B-5BC9FDE9D67F}">
      <text>
        <r>
          <rPr>
            <sz val="11"/>
            <color theme="1"/>
            <rFont val="Calibri"/>
            <family val="2"/>
            <scheme val="minor"/>
          </rPr>
          <t>======
ID#AAABbtp0-co
PLANEACION    (2025-01-27 22:18:29)
Nuevo indicador no exiete linea base</t>
        </r>
      </text>
    </comment>
    <comment ref="E434" authorId="0" shapeId="0" xr:uid="{FC483296-B8C5-4AE1-8B9A-FE6C23FABAC6}">
      <text>
        <r>
          <rPr>
            <sz val="11"/>
            <color theme="1"/>
            <rFont val="Calibri"/>
            <family val="2"/>
            <scheme val="minor"/>
          </rPr>
          <t>======
ID#AAABbtp092Q
PLANEACION    (2025-01-27 22:18:29)
Nuevo indicador no exiete linea base</t>
        </r>
      </text>
    </comment>
    <comment ref="E435" authorId="0" shapeId="0" xr:uid="{C5C5ADC6-A5AA-45D0-8EDF-265F768246BD}">
      <text>
        <r>
          <rPr>
            <sz val="11"/>
            <color theme="1"/>
            <rFont val="Calibri"/>
            <family val="2"/>
            <scheme val="minor"/>
          </rPr>
          <t>======
ID#AAABbtp0914
PLANEACION    (2025-01-27 22:18:29)
Nuevo indicador no exiete linea base</t>
        </r>
      </text>
    </comment>
    <comment ref="E436" authorId="0" shapeId="0" xr:uid="{4A33AC59-B0CB-4083-A68B-79D2E2E83A51}">
      <text>
        <r>
          <rPr>
            <sz val="11"/>
            <color theme="1"/>
            <rFont val="Calibri"/>
            <family val="2"/>
            <scheme val="minor"/>
          </rPr>
          <t>======
ID#AAABbtp0-XI
PLANEACION    (2025-01-27 22:18:29)
Nuevo indicador no exiete linea base</t>
        </r>
      </text>
    </comment>
    <comment ref="E437" authorId="0" shapeId="0" xr:uid="{011A9B88-6846-4037-86B9-E7A58CC66917}">
      <text>
        <r>
          <rPr>
            <sz val="11"/>
            <color theme="1"/>
            <rFont val="Calibri"/>
            <family val="2"/>
            <scheme val="minor"/>
          </rPr>
          <t>======
ID#AAABbttILT4
PLANEACION    (2025-01-27 22:18:30)
Nuevo indicador no exiete linea base</t>
        </r>
      </text>
    </comment>
    <comment ref="E447" authorId="0" shapeId="0" xr:uid="{970D2619-C57D-4905-A755-DDC9FEEEBBD0}">
      <text>
        <r>
          <rPr>
            <sz val="11"/>
            <color theme="1"/>
            <rFont val="Calibri"/>
            <family val="2"/>
            <scheme val="minor"/>
          </rPr>
          <t>======
ID#AAABbtp097M
PLANEACION    (2025-01-27 22:18:29)
Nuevo indicador no exiete linea base</t>
        </r>
      </text>
    </comment>
    <comment ref="E448" authorId="0" shapeId="0" xr:uid="{E7641F1F-D1A2-427A-A065-DC3BB5290FC7}">
      <text>
        <r>
          <rPr>
            <sz val="11"/>
            <color theme="1"/>
            <rFont val="Calibri"/>
            <family val="2"/>
            <scheme val="minor"/>
          </rPr>
          <t>======
ID#AAABbttIKcc
PLANEACION    (2025-01-27 22:18:29)
Nuevo indicador no exiete linea base</t>
        </r>
      </text>
    </comment>
    <comment ref="E449" authorId="0" shapeId="0" xr:uid="{E7EAF6B1-4DC7-46D1-B8AC-CBE1215A34F6}">
      <text>
        <r>
          <rPr>
            <sz val="11"/>
            <color theme="1"/>
            <rFont val="Calibri"/>
            <family val="2"/>
            <scheme val="minor"/>
          </rPr>
          <t>======
ID#AAABbtp090Y
PLANEACION    (2025-01-27 22:18:29)
Nuevo indicador no exiete linea base</t>
        </r>
      </text>
    </comment>
    <comment ref="E450" authorId="0" shapeId="0" xr:uid="{3920893E-F8FC-47B0-9509-73F7D86CEB27}">
      <text>
        <r>
          <rPr>
            <sz val="11"/>
            <color theme="1"/>
            <rFont val="Calibri"/>
            <family val="2"/>
            <scheme val="minor"/>
          </rPr>
          <t>======
ID#AAABbttILf4
PLANEACION    (2025-01-27 22:18:30)
Nuevo indicador no exiete linea base</t>
        </r>
      </text>
    </comment>
    <comment ref="E451" authorId="0" shapeId="0" xr:uid="{69086653-CFC6-4F68-80F4-9C0B20D66D5B}">
      <text>
        <r>
          <rPr>
            <sz val="11"/>
            <color theme="1"/>
            <rFont val="Calibri"/>
            <family val="2"/>
            <scheme val="minor"/>
          </rPr>
          <t>======
ID#AAABbttILk4
PLANEACION    (2025-01-27 22:18:30)
Nuevo indicador no exiete linea base</t>
        </r>
      </text>
    </comment>
    <comment ref="E452" authorId="0" shapeId="0" xr:uid="{ACAE3B11-8601-410E-80A9-34EABD50CFD4}">
      <text>
        <r>
          <rPr>
            <sz val="11"/>
            <color theme="1"/>
            <rFont val="Calibri"/>
            <family val="2"/>
            <scheme val="minor"/>
          </rPr>
          <t>======
ID#AAABbttIKg0
PLANEACION    (2025-01-27 22:18:29)
Nuevo indicador no exiete linea base</t>
        </r>
      </text>
    </comment>
    <comment ref="E453" authorId="0" shapeId="0" xr:uid="{D7BE1CD7-5316-4C90-BE05-3C1E4334664F}">
      <text>
        <r>
          <rPr>
            <sz val="11"/>
            <color theme="1"/>
            <rFont val="Calibri"/>
            <family val="2"/>
            <scheme val="minor"/>
          </rPr>
          <t>======
ID#AAABbtp0-lQ
PLANEACION    (2025-01-27 22:18:29)
Nuevo indicador no exiete linea base</t>
        </r>
      </text>
    </comment>
    <comment ref="E466" authorId="0" shapeId="0" xr:uid="{C439B277-33B1-4C8B-8C89-C1FA8FFB37D0}">
      <text>
        <r>
          <rPr>
            <sz val="11"/>
            <color theme="1"/>
            <rFont val="Calibri"/>
            <family val="2"/>
            <scheme val="minor"/>
          </rPr>
          <t>======
ID#AAABbttILcQ
PLANEACION    (2025-01-27 22:18:30)
Nuevo indicador no exiete linea base</t>
        </r>
      </text>
    </comment>
    <comment ref="E483" authorId="0" shapeId="0" xr:uid="{2F23520E-4CE4-4B9D-9F0F-7527F1FAB275}">
      <text>
        <r>
          <rPr>
            <sz val="11"/>
            <color theme="1"/>
            <rFont val="Calibri"/>
            <family val="2"/>
            <scheme val="minor"/>
          </rPr>
          <t>======
ID#AAABbtp0-jo
PLANEACION    (2025-01-27 22:18:29)
Nuevo indicador no exiete linea base</t>
        </r>
      </text>
    </comment>
    <comment ref="E484" authorId="0" shapeId="0" xr:uid="{1A65A08E-3A7A-4F47-B39A-14F56116E384}">
      <text>
        <r>
          <rPr>
            <sz val="11"/>
            <color theme="1"/>
            <rFont val="Calibri"/>
            <family val="2"/>
            <scheme val="minor"/>
          </rPr>
          <t>======
ID#AAABbttIKiw
PLANEACION    (2025-01-27 22:18:29)
Nuevo indicador no exiete linea base</t>
        </r>
      </text>
    </comment>
    <comment ref="E485" authorId="0" shapeId="0" xr:uid="{13E4C5CE-AA6F-4877-826B-72497DD20D9D}">
      <text>
        <r>
          <rPr>
            <sz val="11"/>
            <color theme="1"/>
            <rFont val="Calibri"/>
            <family val="2"/>
            <scheme val="minor"/>
          </rPr>
          <t>======
ID#AAABbttILW8
PLANEACION    (2025-01-27 22:18:30)
Nuevo indicador no exiete linea base</t>
        </r>
      </text>
    </comment>
    <comment ref="E486" authorId="0" shapeId="0" xr:uid="{83195B79-6936-4CB3-8465-F26368F335C8}">
      <text>
        <r>
          <rPr>
            <sz val="11"/>
            <color theme="1"/>
            <rFont val="Calibri"/>
            <family val="2"/>
            <scheme val="minor"/>
          </rPr>
          <t>======
ID#AAABbtp0-Sk
PLANEACION    (2025-01-27 22:18:29)
Nuevo indicador no exiete linea base</t>
        </r>
      </text>
    </comment>
    <comment ref="E487" authorId="0" shapeId="0" xr:uid="{E8B102FC-0C49-4ACD-BF58-85E13DDE0DBA}">
      <text>
        <r>
          <rPr>
            <sz val="11"/>
            <color theme="1"/>
            <rFont val="Calibri"/>
            <family val="2"/>
            <scheme val="minor"/>
          </rPr>
          <t>======
ID#AAABbttIKnM
PLANEACION    (2025-01-27 22:18:29)
Nuevo indicador no exiete linea base</t>
        </r>
      </text>
    </comment>
    <comment ref="E488" authorId="0" shapeId="0" xr:uid="{3E8F28AB-86BE-489C-87B3-946D1B751DE7}">
      <text>
        <r>
          <rPr>
            <sz val="11"/>
            <color theme="1"/>
            <rFont val="Calibri"/>
            <family val="2"/>
            <scheme val="minor"/>
          </rPr>
          <t>======
ID#AAABbtp0-TQ
PLANEACION    (2025-01-27 22:18:29)
Nuevo indicador no exiete linea base</t>
        </r>
      </text>
    </comment>
    <comment ref="E489" authorId="0" shapeId="0" xr:uid="{F1F88DD5-B207-483B-95AB-566DDF33F866}">
      <text>
        <r>
          <rPr>
            <sz val="11"/>
            <color theme="1"/>
            <rFont val="Calibri"/>
            <family val="2"/>
            <scheme val="minor"/>
          </rPr>
          <t>======
ID#AAABbtp0-LI
PLANEACION    (2025-01-27 22:18:29)
Nuevo indicador no exiete linea base</t>
        </r>
      </text>
    </comment>
    <comment ref="E490" authorId="0" shapeId="0" xr:uid="{EE4CA862-6CCF-40D5-8255-BDE0CF1770B5}">
      <text>
        <r>
          <rPr>
            <sz val="11"/>
            <color theme="1"/>
            <rFont val="Calibri"/>
            <family val="2"/>
            <scheme val="minor"/>
          </rPr>
          <t>======
ID#AAABbttIKfE
PLANEACION    (2025-01-27 22:18:29)
Nuevo indicador no exiete linea base</t>
        </r>
      </text>
    </comment>
    <comment ref="E495" authorId="0" shapeId="0" xr:uid="{8764C47A-C399-4000-90B5-C09B259B0A0A}">
      <text>
        <r>
          <rPr>
            <sz val="11"/>
            <color theme="1"/>
            <rFont val="Calibri"/>
            <family val="2"/>
            <scheme val="minor"/>
          </rPr>
          <t>======
ID#AAABbttIKuY
PLANEACION    (2025-01-27 22:18:29)
Nuevo indicador no exiete linea base</t>
        </r>
      </text>
    </comment>
    <comment ref="E496" authorId="0" shapeId="0" xr:uid="{F301070B-041A-4C5F-9E44-0D18925E688F}">
      <text>
        <r>
          <rPr>
            <sz val="11"/>
            <color theme="1"/>
            <rFont val="Calibri"/>
            <family val="2"/>
            <scheme val="minor"/>
          </rPr>
          <t>======
ID#AAABbtp093o
PLANEACION    (2025-01-27 22:18:29)
Nuevo indicador no exiete linea base</t>
        </r>
      </text>
    </comment>
    <comment ref="E497" authorId="0" shapeId="0" xr:uid="{5A0E4824-1DC5-45D4-9B3B-FA65DFBA357C}">
      <text>
        <r>
          <rPr>
            <sz val="11"/>
            <color theme="1"/>
            <rFont val="Calibri"/>
            <family val="2"/>
            <scheme val="minor"/>
          </rPr>
          <t>======
ID#AAABczifUTM
PLANEACION    (2025-01-27 22:18:29)
Nuevo indicador no exiete linea base</t>
        </r>
      </text>
    </comment>
    <comment ref="E498" authorId="0" shapeId="0" xr:uid="{17C64E60-D392-4C52-A056-932E37EF9D42}">
      <text>
        <r>
          <rPr>
            <sz val="11"/>
            <color theme="1"/>
            <rFont val="Calibri"/>
            <family val="2"/>
            <scheme val="minor"/>
          </rPr>
          <t>======
ID#AAABbttILJQ
PLANEACION    (2025-01-27 22:18:30)
Nuevo indicador no exiete linea base</t>
        </r>
      </text>
    </comment>
    <comment ref="E535" authorId="0" shapeId="0" xr:uid="{10EF8056-D4D0-4301-9596-39FEA2DB7E8D}">
      <text>
        <r>
          <rPr>
            <sz val="11"/>
            <color theme="1"/>
            <rFont val="Calibri"/>
            <family val="2"/>
            <scheme val="minor"/>
          </rPr>
          <t>======
ID#AAABbtp0-N0
PLANEACION    (2025-01-27 22:18:29)
Nuevo indicador no exiete linea base</t>
        </r>
      </text>
    </comment>
    <comment ref="E536" authorId="0" shapeId="0" xr:uid="{EE285164-EBFD-4147-A061-EB7D9F26A754}">
      <text>
        <r>
          <rPr>
            <sz val="11"/>
            <color theme="1"/>
            <rFont val="Calibri"/>
            <family val="2"/>
            <scheme val="minor"/>
          </rPr>
          <t>======
ID#AAABbtp0-DQ
PLANEACION    (2025-01-27 22:18:29)
Nuevo indicador no exiete linea base</t>
        </r>
      </text>
    </comment>
    <comment ref="E537" authorId="0" shapeId="0" xr:uid="{31A5D10B-8C52-4491-80C9-8DBFFF795772}">
      <text>
        <r>
          <rPr>
            <sz val="11"/>
            <color theme="1"/>
            <rFont val="Calibri"/>
            <family val="2"/>
            <scheme val="minor"/>
          </rPr>
          <t>======
ID#AAABbttILOg
PLANEACION    (2025-01-27 22:18:30)
Nuevo indicador no exiete linea base</t>
        </r>
      </text>
    </comment>
    <comment ref="E538" authorId="0" shapeId="0" xr:uid="{83AA9219-C19C-4579-9A2B-087AEF8B9DE0}">
      <text>
        <r>
          <rPr>
            <sz val="11"/>
            <color theme="1"/>
            <rFont val="Calibri"/>
            <family val="2"/>
            <scheme val="minor"/>
          </rPr>
          <t>======
ID#AAABbttILWg
PLANEACION    (2025-01-27 22:18:30)
Nuevo indicador no exiete linea base</t>
        </r>
      </text>
    </comment>
    <comment ref="E540" authorId="0" shapeId="0" xr:uid="{5235D311-4C8A-4DD9-9A19-FC3A660A2B07}">
      <text>
        <r>
          <rPr>
            <sz val="11"/>
            <color theme="1"/>
            <rFont val="Calibri"/>
            <family val="2"/>
            <scheme val="minor"/>
          </rPr>
          <t>======
ID#AAABbttIKmE
PLANEACION    (2025-01-27 22:18:29)
Nuevo indicador no exiete linea base</t>
        </r>
      </text>
    </comment>
    <comment ref="E541" authorId="0" shapeId="0" xr:uid="{FCBB6747-2EC4-49A6-8F96-2F9FE008FC47}">
      <text>
        <r>
          <rPr>
            <sz val="11"/>
            <color theme="1"/>
            <rFont val="Calibri"/>
            <family val="2"/>
            <scheme val="minor"/>
          </rPr>
          <t>======
ID#AAABbttILSY
PLANEACION    (2025-01-27 22:18:30)
Nuevo indicador no exiete linea base</t>
        </r>
      </text>
    </comment>
    <comment ref="E542" authorId="0" shapeId="0" xr:uid="{FD9256B4-4B70-41E9-9A38-B5A7E7FC7235}">
      <text>
        <r>
          <rPr>
            <sz val="11"/>
            <color theme="1"/>
            <rFont val="Calibri"/>
            <family val="2"/>
            <scheme val="minor"/>
          </rPr>
          <t>======
ID#AAABbtp0-Fs
PLANEACION    (2025-01-27 22:18:29)
Nuevo indicador no exiete linea base</t>
        </r>
      </text>
    </comment>
    <comment ref="E543" authorId="0" shapeId="0" xr:uid="{6780823F-9448-4E28-83AC-947451AFE26E}">
      <text>
        <r>
          <rPr>
            <sz val="11"/>
            <color theme="1"/>
            <rFont val="Calibri"/>
            <family val="2"/>
            <scheme val="minor"/>
          </rPr>
          <t>======
ID#AAABbttILOI
PLANEACION    (2025-01-27 22:18:30)
Nuevo indicador no exiete linea base</t>
        </r>
      </text>
    </comment>
  </commentList>
</comments>
</file>

<file path=xl/sharedStrings.xml><?xml version="1.0" encoding="utf-8"?>
<sst xmlns="http://schemas.openxmlformats.org/spreadsheetml/2006/main" count="2441" uniqueCount="351">
  <si>
    <t>M1.PY.1.1: Analizar y ajustar la normatividad interna institucional para responder a las dinámicas del contexto</t>
  </si>
  <si>
    <t>GLOBAL</t>
  </si>
  <si>
    <t>Normatividad actualizada</t>
  </si>
  <si>
    <t>Estructura orgánica</t>
  </si>
  <si>
    <t>M1.PY.2.1: Consolidar los procesos comunicativos de todos los proyectos y acciones de las funciones institucionaes.</t>
  </si>
  <si>
    <t>Producción de Programas  Institucionales digitales y escritos</t>
  </si>
  <si>
    <t>Producciones Radiales Emitidas</t>
  </si>
  <si>
    <t>Producción de Programas Audiovisuales</t>
  </si>
  <si>
    <t>Asesorias Realizadas</t>
  </si>
  <si>
    <t>Capacitacones Realizadas</t>
  </si>
  <si>
    <t>M1.PY.2.1: Consolidar los procesos comunicativos de todos los proyectos y acciones de las funciones institucionales.</t>
  </si>
  <si>
    <t>Personas Capacitadas</t>
  </si>
  <si>
    <t>Estartégias Implementadas</t>
  </si>
  <si>
    <t>M2.PY.1.1: Gestionar recursos financieros en diferentes fuentes de financiación</t>
  </si>
  <si>
    <t>Escala de remuneración para contratistas</t>
  </si>
  <si>
    <t>Programación de los recursos</t>
  </si>
  <si>
    <t>Ejecución de los recursos</t>
  </si>
  <si>
    <t>M3.PY.1.1:Desarrollar los objetivos de la política de regionalización</t>
  </si>
  <si>
    <t>Condiciones académico administrativas</t>
  </si>
  <si>
    <t>políticas de intenacionalización</t>
  </si>
  <si>
    <t>Oferta académica pertinente</t>
  </si>
  <si>
    <t>Estrategias investigativas</t>
  </si>
  <si>
    <t>Alianzas UEES</t>
  </si>
  <si>
    <t>Estructura académico administsrativa</t>
  </si>
  <si>
    <t>M4.PY.1.1:Revisar y reestructurar el proceso de admisión y selección docente</t>
  </si>
  <si>
    <t>Acuerdo política de selección y vinculación Docentes</t>
  </si>
  <si>
    <t>M4.PY.1.2: Desarrollar procesos de formación continúa, Capacitación pedagógica y Docente</t>
  </si>
  <si>
    <t>NEIVA</t>
  </si>
  <si>
    <t>Docentes capacitadoes en su área de enseñanza</t>
  </si>
  <si>
    <t>GARZÓN</t>
  </si>
  <si>
    <t>LA PLATA</t>
  </si>
  <si>
    <t>PITALITO</t>
  </si>
  <si>
    <t>Docentes capacitados en relaciones humanas</t>
  </si>
  <si>
    <t>Docentes capacitados en pedagogía</t>
  </si>
  <si>
    <t>Docentes con nivel en segunda lengua B2</t>
  </si>
  <si>
    <t>M4.PY.1.3: Formar recurso humano Docente de alto nivel</t>
  </si>
  <si>
    <t>Docentes con formación doctoral</t>
  </si>
  <si>
    <t>Docentes con estancia posdoctoral</t>
  </si>
  <si>
    <t>M4.PY.1.4: Fomentar la investigación y la producción académica</t>
  </si>
  <si>
    <t>Docentes actualizados en investigación por la VIPS</t>
  </si>
  <si>
    <t>M4.PY.1.5: Apoyar la internacionalización y visibilidad docente</t>
  </si>
  <si>
    <t>Intercambios internacionales Docentes salientes</t>
  </si>
  <si>
    <t>Intercambios nacionales Docentes salientes</t>
  </si>
  <si>
    <t>Intercambio internacionales  Docentes entrantes</t>
  </si>
  <si>
    <t>Intercambio nacionales  Docentes entrantes</t>
  </si>
  <si>
    <t>Cursos internacionales orientados</t>
  </si>
  <si>
    <t>M4.PY.1.6: Revisar y reestructurar la evaluación del desempeño docente</t>
  </si>
  <si>
    <t>Acuerdo política evaluación docente</t>
  </si>
  <si>
    <t>Implementación y seguimiento política evalulación docente</t>
  </si>
  <si>
    <t>M4.PY.1.7: Desarrollar estrategias para el reconocimiento y promoción profesoral</t>
  </si>
  <si>
    <t>Modelo de asignación méritos</t>
  </si>
  <si>
    <t>Docentes reconocidos</t>
  </si>
  <si>
    <t>M4.PY.2.1: Atualzar las estructuras curriculares de la oferta de pregrado y postgrado</t>
  </si>
  <si>
    <t>Programas académicos actualizados con la nueva política curricular</t>
  </si>
  <si>
    <t>M4.PY.2.2: Desarrollar estrategias de Internacionalización del Curriculo</t>
  </si>
  <si>
    <t>Intercambios internacionales Estudiantes salientes</t>
  </si>
  <si>
    <t>Intercambios nacionales Estudiantes salientes</t>
  </si>
  <si>
    <t>Intercambio internacionales  Estudiantes entrantes</t>
  </si>
  <si>
    <t>Intercambio nacionales  Estudiantes entrantes</t>
  </si>
  <si>
    <t>Cursos internacionales tomados</t>
  </si>
  <si>
    <t>M4.PY.2.3: Incorporar tecnologias educativas avanzadas</t>
  </si>
  <si>
    <t>Tecnologías avanzadas implementadas</t>
  </si>
  <si>
    <t>% de uso de herramientas con tecnologías avanzadas por programa</t>
  </si>
  <si>
    <t>M4.PY.3.1: Implementar procesos de co-construcción activa entre Universidad-Empresa en la estructuración de políticas y procesos.</t>
  </si>
  <si>
    <t>Proyectos en colaboración UE</t>
  </si>
  <si>
    <t>Graduados vinculados en el sector productivo PC-UE</t>
  </si>
  <si>
    <t>M4.PY.3.2: Implementar estrategias institucionales de formación en competencias emprendedoras y de innovación.</t>
  </si>
  <si>
    <t>Programas académicos con componente flexible de emprendimiento implementado</t>
  </si>
  <si>
    <t>M4.PY.3.3: Fortalecer las alianzas público-privadas para prácticas profesionales,  pasantías y formación dúal.</t>
  </si>
  <si>
    <t>Convenios interinstitucionales implementados</t>
  </si>
  <si>
    <t>Pasantes y judicantes vinculados a organizaciones</t>
  </si>
  <si>
    <t>M4.PY.4.1: Incluir procesos de Proyección Social contextualizada en la formación.</t>
  </si>
  <si>
    <t>Programas academicos articulados a proyección social</t>
  </si>
  <si>
    <t>M4.PY.4.2: Desarrollar procesos de interacción entre los programas académicos y los grupos de interés</t>
  </si>
  <si>
    <t>Actividades conjuntas entre los programas y grupos de interes</t>
  </si>
  <si>
    <t>M4.PY.4.3: Diseñar e implmentar herramientas de monitoreo del impacto de  los  procesos misionales</t>
  </si>
  <si>
    <t>Modelo medicion de impacto de los procesos misionales</t>
  </si>
  <si>
    <t>Implementacion del modelo medición impactos</t>
  </si>
  <si>
    <t>M4.PY.4.4: Adecuar las políticas y los criterios de admisión a los programas académicos.</t>
  </si>
  <si>
    <t xml:space="preserve">Acuerdo nueva  Política admisión </t>
  </si>
  <si>
    <t>Implemenmtación de la nueva Política</t>
  </si>
  <si>
    <t>M4.PY.4.5: Evaluar la continuidad de la actual oferta académica.</t>
  </si>
  <si>
    <t>Programas evaluados y reestructurados</t>
  </si>
  <si>
    <t>M4.PY.4.6: Analizar la pertinencia para la creación de nueva oferta académica de la Universidad.</t>
  </si>
  <si>
    <t>Programas pregrado modalidad presencial</t>
  </si>
  <si>
    <t>Programas de postgrado</t>
  </si>
  <si>
    <t>Nuevos Programas modalidad virtual e híbrida</t>
  </si>
  <si>
    <t>Inscripciones por promoción oferta académica</t>
  </si>
  <si>
    <t>Programas por ciclos propedéuticos</t>
  </si>
  <si>
    <t>M4.PY.5.1: Implementar el Modelo de Articulación de la educación superior con la educación media</t>
  </si>
  <si>
    <t>Modelo de articulación implementado</t>
  </si>
  <si>
    <t>M4.PY.5.2: Realizar el adecuado seguimiento al proceso de articulación de la educación superior con la educación media</t>
  </si>
  <si>
    <t>IEM articuladas</t>
  </si>
  <si>
    <t>M4.PY.6.1: Fomentar una cultura de la autoevaluación, autorregulación y mejora continua.</t>
  </si>
  <si>
    <t>Modelo diseñado SIAC institucional</t>
  </si>
  <si>
    <t xml:space="preserve">Programas con registro calificado basado en modelo SIAC </t>
  </si>
  <si>
    <t xml:space="preserve">Programas acreditados de alta calidad basado con el modelo SIAC </t>
  </si>
  <si>
    <t>Implentación y apropiación del modelo SIAC para la acreditación institucional de alta calidad</t>
  </si>
  <si>
    <t>M4.PY.6.2: Promover la acreditación en alta calidad de la institución y de los diferentes programas académicos.</t>
  </si>
  <si>
    <t xml:space="preserve">Número de programas  acreditados de alta calidad </t>
  </si>
  <si>
    <t>M4.PY.6.3: Fomentar la acreditación internacional de calidad  de programas</t>
  </si>
  <si>
    <t xml:space="preserve">Número de programas con acreditación internacional de alta calidad </t>
  </si>
  <si>
    <t>M4.PY.6.4: Definir lineamientos para la articulación del PDI con la planeación y los planes de mejoramiento de los programas de cada Facultad.</t>
  </si>
  <si>
    <t>Planes de mejoramiento articulados</t>
  </si>
  <si>
    <t>M5.PY.1.1: Realizar diagnósticos participativos para la mejora continua.</t>
  </si>
  <si>
    <t>Informe sobre campus virtual</t>
  </si>
  <si>
    <t>M5.PY.1.2: Desarrollar estrategias de Apropiación del Campus Virtual de manera integral</t>
  </si>
  <si>
    <t>Docentes capacitados en competencias digitales</t>
  </si>
  <si>
    <t>M5.PY.1.3: Fomentar el desarrollo de contenidos digitales y la creación de espacios para producción virtual</t>
  </si>
  <si>
    <t>Cursos</t>
  </si>
  <si>
    <t>M5.PY.1.4: Actualizar y sostener eI campus virtual de la Universidad</t>
  </si>
  <si>
    <t>Actualización del campus virtual</t>
  </si>
  <si>
    <t>M5.PY.2.1: Implementar el plan de mantenimiento</t>
  </si>
  <si>
    <t>Plan Mantenimiento ejecutado</t>
  </si>
  <si>
    <t>M5.PY.2.2: Construir planta física</t>
  </si>
  <si>
    <t>Mts 2 Construidos</t>
  </si>
  <si>
    <t>M5.PY.2.3: Actualizar la infraestructura eléctrica y de telecomunicaciones</t>
  </si>
  <si>
    <t>Estudio Catastro de redes</t>
  </si>
  <si>
    <t>Mts 2 con redes actualizada</t>
  </si>
  <si>
    <t>M5.PY.2.4: Adecuar la planta física</t>
  </si>
  <si>
    <t>Mts 2  adecuados</t>
  </si>
  <si>
    <t>M5.PY.3.1:  Garantizar el servicio de internet de manera óptima</t>
  </si>
  <si>
    <t xml:space="preserve">Megas </t>
  </si>
  <si>
    <t>M5.PY.4.1: Dotar los diferentes espacios fisicos</t>
  </si>
  <si>
    <t xml:space="preserve"> Laboratorios Dotados</t>
  </si>
  <si>
    <t>Aulas dotadas con ayudas audivisuales</t>
  </si>
  <si>
    <t>Aulas hibridas dotadas</t>
  </si>
  <si>
    <t>Aulas dotadas para modelo pedagogico STEM+</t>
  </si>
  <si>
    <t>Dotación auditorios</t>
  </si>
  <si>
    <t>Dotación muebles bibliotecas</t>
  </si>
  <si>
    <t>Dotación oficinas</t>
  </si>
  <si>
    <t>Dotación emisora institucional</t>
  </si>
  <si>
    <t>Mantenimiento de la dotación de laboratorios</t>
  </si>
  <si>
    <t>Mantenimiento de la dotación de aulas</t>
  </si>
  <si>
    <t>Mantenimiento de la dotación de auditorios</t>
  </si>
  <si>
    <t>Mantenimiento de la dotación de bibliotecas</t>
  </si>
  <si>
    <t>Mantenimiento de la dotación de oficinas</t>
  </si>
  <si>
    <t>Mantenimiento de la dotación emisora institucional</t>
  </si>
  <si>
    <t>Insumos para laboratorios</t>
  </si>
  <si>
    <t>Bibliografía fisica y Digital</t>
  </si>
  <si>
    <t>Acceso a bases de datos (bibliografía)</t>
  </si>
  <si>
    <t>M5.PY.5.1: Desarrollar nuevos aplicativos que soporten los procesos Institucionales</t>
  </si>
  <si>
    <t>Nuevos aplicativos</t>
  </si>
  <si>
    <t>M5.PY.5.2: Adecuar y mantener los aplicativos que soporten los procesos Institucionales</t>
  </si>
  <si>
    <t>Aplicativos mantenidos</t>
  </si>
  <si>
    <t>M5.PY.5.3: Adquirir y renovar licencias de software</t>
  </si>
  <si>
    <t>Licencias nuevas y renovadas</t>
  </si>
  <si>
    <t>M5.PY.5.4: Realizar mantenimiento preventivo y correctivo de los equipos de computo</t>
  </si>
  <si>
    <t>Equipos adecuados y mantenidos</t>
  </si>
  <si>
    <t>M5.PY.5.5: Adquisición de equipos y elementos de cómputo, comunicaciones y servidores</t>
  </si>
  <si>
    <t>Equipos y elementos adquiridos</t>
  </si>
  <si>
    <t>M5.PY.5.6: Fortalecer los sistemas de gestión</t>
  </si>
  <si>
    <t>Certificación en la norma NTC ISO 9001:2015</t>
  </si>
  <si>
    <t>Certificación en la norma NTC ISO 14001</t>
  </si>
  <si>
    <t>Certificaciones norma NTC  ISO 45001</t>
  </si>
  <si>
    <t>Certificaciones norma (ISO 27001:2022</t>
  </si>
  <si>
    <t>Certificaciones norma (ISO 27701:2019</t>
  </si>
  <si>
    <t>Implementación del Sistema de Gestión Documental</t>
  </si>
  <si>
    <t>Procesos con sistema de planeación</t>
  </si>
  <si>
    <t>Certificacion norma (17025) Pruebas de 2 laboratorios</t>
  </si>
  <si>
    <t>M6.PY.1.1: Fortalecer y consolidar grupos, centros, redes de conocimiento y semilleros de investigación</t>
  </si>
  <si>
    <t>Proyectos menor cuantías terminados</t>
  </si>
  <si>
    <t>Proyectos mediana cuantía terminados</t>
  </si>
  <si>
    <t>Proyectos mayor cuantía terminados</t>
  </si>
  <si>
    <t>Proyectos Interfacultades terminados</t>
  </si>
  <si>
    <t>M6.PY.1.2: Gestionar Investigación - Gestión del conocimiento y tecnología</t>
  </si>
  <si>
    <t xml:space="preserve"> Concesión de derechos de Propiedad Industrial otorgados</t>
  </si>
  <si>
    <t>Derechos de propiedad industrial comercializados, licenciados y transferidos</t>
  </si>
  <si>
    <t>Validaciones</t>
  </si>
  <si>
    <t>Procesos de vigilancia científico tecnológica</t>
  </si>
  <si>
    <t>M6.PY.1.3: Fortalecer las capacidades investigativas de los centros y grupos de investigación como unidades básicas para el desarrollo del ecosistema de CTeI articulado a las necesidades Territoriales.</t>
  </si>
  <si>
    <t>consolidacion de grupos de investigacion (FORMALIZADOS)</t>
  </si>
  <si>
    <t>consolidacion de grupos de investigacion (CATEGORIZADOS)</t>
  </si>
  <si>
    <t>Docentes investigadores categorizados</t>
  </si>
  <si>
    <t xml:space="preserve">Consolidacion Centros de Investigación [Formalizados] </t>
  </si>
  <si>
    <t xml:space="preserve">Consolidacion Centros de Investigación [Reconocidos SNCTeI] </t>
  </si>
  <si>
    <t>M6.PY.1.4: Fomentar procesos de desarrollo y apropiación de una cultura de la ética, bioética e integridad científica</t>
  </si>
  <si>
    <t>Comites de bioetica e integridad cientifica en servicio</t>
  </si>
  <si>
    <t>M6.PY.2.1: Fortalecer las alianzas entre la universidad, estado, empresa, sociedad.</t>
  </si>
  <si>
    <t>Proyectos ejecutados SGR</t>
  </si>
  <si>
    <t>Convenios ejecutados para el desarrollo programas-proyectos territoriales</t>
  </si>
  <si>
    <t>Red innovación y competitividad en operación</t>
  </si>
  <si>
    <t>Presencia institucional en eventos regionales, nacionales e internacionales</t>
  </si>
  <si>
    <t>Eventos organizados en alianza UEES</t>
  </si>
  <si>
    <t>Asesorias en linemientos para política pública en el marco UEES</t>
  </si>
  <si>
    <t>M6.PY.3.1: Formar a través de la Investigación para garantizar la consolidación de la cadena formativa de Investigación</t>
  </si>
  <si>
    <t>Estudiantes de educación básica y media en iniciativas de investigación</t>
  </si>
  <si>
    <t>Proyectos de semilleros terminados</t>
  </si>
  <si>
    <t>Proyectos trabajos de grado  terminados</t>
  </si>
  <si>
    <t>Proyectos  Tesis de Maestríass terminados</t>
  </si>
  <si>
    <t>Proyectos  Tesis de Doctorados terminados</t>
  </si>
  <si>
    <t>Proyectos Jóvenes Investigadores terminados</t>
  </si>
  <si>
    <t>Programas de doctorado apoyados</t>
  </si>
  <si>
    <t>M6.PY.3.2: Desarrollo de alianzas estratégicas que garanticen la sostenibilidad técnica y financiera de la cadena formativa en investigación en la región.</t>
  </si>
  <si>
    <t xml:space="preserve">Convenios de cooperacion en investigacion ejecutados </t>
  </si>
  <si>
    <t>M6.PY.3.3: Formar en Investigación e Integración institucional al sistema regional y nacional de innovacion y competitividad</t>
  </si>
  <si>
    <t>Experiencias de  investigacion (pre y pos) orientados por Grupos de Investigacion</t>
  </si>
  <si>
    <t xml:space="preserve">Actividades de formacion en investigacion </t>
  </si>
  <si>
    <t>M6.PY.4.1: Divulgar los desarrollos de los procesos de Ciencia, Tecnología, Innovación y Emprendimiento</t>
  </si>
  <si>
    <t>Eventos cientificos nacionales organizados</t>
  </si>
  <si>
    <t>Eventos cientificos internacionales organizados</t>
  </si>
  <si>
    <t>Ponencias internacionales realizadas</t>
  </si>
  <si>
    <t>Ponencias nacionales realizadas</t>
  </si>
  <si>
    <t>Participación en ferias de libros</t>
  </si>
  <si>
    <t>Vinculación y desarrollo en redes académicas e investigativas</t>
  </si>
  <si>
    <t>Feria de emprendimiento e innovacion</t>
  </si>
  <si>
    <t>Apoyo para publicacion de articulos cientificos</t>
  </si>
  <si>
    <t xml:space="preserve">Publicación de articulos cientificos </t>
  </si>
  <si>
    <t xml:space="preserve">M6.PY.4.2: Consolidar centros de ciencia como espacios de innovación, apropiación y transferencia del conocimiento. </t>
  </si>
  <si>
    <t>Proyectos centro de ciencias financiados con SGR y otras instituciones.</t>
  </si>
  <si>
    <t>M6.PY.4.3: Fortalecer y desarrollar los procesos editoriales de la Universidad Surcolombiana</t>
  </si>
  <si>
    <t>Revistas publicadas en OJS</t>
  </si>
  <si>
    <t>Indexaciones en bases de datos científicas</t>
  </si>
  <si>
    <t>Revistas categorizadas publindex</t>
  </si>
  <si>
    <t>Sostenimieneto categorización Publindex</t>
  </si>
  <si>
    <t>Libros Publicados por la editorial</t>
  </si>
  <si>
    <t xml:space="preserve">M6.PY.5.1: Fortalecer el sistema de Proyección Social </t>
  </si>
  <si>
    <t>Macroproyectos ejecutados</t>
  </si>
  <si>
    <t>Proyectos RSU ejecutados</t>
  </si>
  <si>
    <t>Seminarios</t>
  </si>
  <si>
    <t>Diplomados</t>
  </si>
  <si>
    <t>Simposio</t>
  </si>
  <si>
    <t>Cursos y talleres</t>
  </si>
  <si>
    <t xml:space="preserve">M6.PY.5.2: Implementar estrategias para la oferta académica y de capacitación a los diferentes sectores económicos </t>
  </si>
  <si>
    <t>Asesorias contable / empresarial CIE</t>
  </si>
  <si>
    <t>Acompañamiento contable / empresarial CIE</t>
  </si>
  <si>
    <t>Personas beneficiarias USAP</t>
  </si>
  <si>
    <t>Procesos de conciliación atendidos CCON</t>
  </si>
  <si>
    <t>Audiencias atendidas CCON</t>
  </si>
  <si>
    <t>Asesorias C.juridico</t>
  </si>
  <si>
    <t>Acompañamiento C. juridicos</t>
  </si>
  <si>
    <t>Asesorias en emprendimiento</t>
  </si>
  <si>
    <t>Iniciativas emprendedoras registradas CEI</t>
  </si>
  <si>
    <t>Personas capacitadas en emprendimiento</t>
  </si>
  <si>
    <t>Personas capacitadas en marco del proyecto de ciencia para la PAZ y la justicia social</t>
  </si>
  <si>
    <t>Personas capacitadas en marco del proyecto de ciencia para la PAZ</t>
  </si>
  <si>
    <t>M6.PY.5.3: Participar en convocatorias nacionales e internacionales a proyectos que integren proyección social, formación, desarrollo tecnológico y emprendimiento.</t>
  </si>
  <si>
    <t>Proyectos de innovación aprobados</t>
  </si>
  <si>
    <t>M7.PY.1.1: Fomentar la salud integral con programas de promoción y prevención</t>
  </si>
  <si>
    <t xml:space="preserve">Consultas de Salud Física, visual, auditiva </t>
  </si>
  <si>
    <t>Consulta de Cuidado de la salud bucal</t>
  </si>
  <si>
    <t>Consulta de salud mental</t>
  </si>
  <si>
    <t>Campañas de salud sexual y reproductiva</t>
  </si>
  <si>
    <t>PyP . campañas médica</t>
  </si>
  <si>
    <t>PyP . Campañas odontológica</t>
  </si>
  <si>
    <t>PyP campañas psicológica en Población Vulnerable</t>
  </si>
  <si>
    <t>Intervención integral para el manejo del Consumo de Sustancias Psicoactivas</t>
  </si>
  <si>
    <t xml:space="preserve">Asistentes Formación sanologíca </t>
  </si>
  <si>
    <t>M7.PY.1.2: Incentivar la actividad física, deporte y recreación</t>
  </si>
  <si>
    <t>Eventos de Formación Deportiva en las diferentes disciplinas.</t>
  </si>
  <si>
    <t>Eventos Representación . Competitiva</t>
  </si>
  <si>
    <t>Eventos  Recreación y Aprovechamiento del Tiempo Libre</t>
  </si>
  <si>
    <t>Atenciones Kinesiología y rehabilitación deportiva</t>
  </si>
  <si>
    <t>Atenciónes en psicologia deportiva</t>
  </si>
  <si>
    <t>M7.PY.1.3: Promover la actividad artística y cultural</t>
  </si>
  <si>
    <t>Talleres de Formación en modalidades artístiscas</t>
  </si>
  <si>
    <t>Talleres de Recreación en modalidades artísticas</t>
  </si>
  <si>
    <t>Puestas en escena de los grupos artísticos</t>
  </si>
  <si>
    <t>M7.PY.1.4: Fortalecer el Apoyo Académico</t>
  </si>
  <si>
    <t>Beneficiario Becas y apoyos socioeconómicos</t>
  </si>
  <si>
    <t>Estudiantes beneficiados Subsidio a la Alimentación</t>
  </si>
  <si>
    <t>Esstudiantes beneficiados Subsidio a la Alimentación</t>
  </si>
  <si>
    <t>Beneficiarios Apoyo tecnolólogico educativo</t>
  </si>
  <si>
    <t xml:space="preserve">Beneficiarios Apoyo tecnolólogico educativo </t>
  </si>
  <si>
    <t>Beneficiarios Apoyo medios de transporte - biciusco</t>
  </si>
  <si>
    <t>Beneficiarios de acompañamiento Académico inicial (Semestre cero) - Estudiantes</t>
  </si>
  <si>
    <t>Acompañamiento Académico inicial (Semestre cero) - Estudiantes</t>
  </si>
  <si>
    <t>Saber Pro - Estudiantes capacitados</t>
  </si>
  <si>
    <t>Consejerias académicas a Estudiantes</t>
  </si>
  <si>
    <t>M7.PY.1.5: Fortalecer el Desarrollo humano</t>
  </si>
  <si>
    <t>Inducción institucional a estudiantes nuevos - asistentes</t>
  </si>
  <si>
    <t>Inducción institucional a Docentes nuevos - asistentes</t>
  </si>
  <si>
    <t>Inducción institucional a Admitivos y Contratistas nuevos - asistentes</t>
  </si>
  <si>
    <t xml:space="preserve"> Interacción entre los integrantes de la comunidad universitaria - asistentes</t>
  </si>
  <si>
    <t xml:space="preserve">Atención a la población con enfoque diferencial </t>
  </si>
  <si>
    <t>Actualización en el área de trabajo</t>
  </si>
  <si>
    <t>Formación de funcionarios en el área de trabajo</t>
  </si>
  <si>
    <t>M7.PY.2,1: Fomentar la identidad en el currículo académico</t>
  </si>
  <si>
    <t>PEU evaluado</t>
  </si>
  <si>
    <t>PEU actualizado</t>
  </si>
  <si>
    <t>M7.PY.2,2: Generar estrategias para la apropiación de los rasgos distintivos de los programas académicos.</t>
  </si>
  <si>
    <t>PEU Implementado</t>
  </si>
  <si>
    <t>M7.PY.2,3: Crear espacios de Integración para la sinergia en las funciones misionales</t>
  </si>
  <si>
    <t>Encuentros de trabajo colaborativo realizados</t>
  </si>
  <si>
    <t>M7.PY.2,4: Vinculación de la identidad con los retos estratégicos</t>
  </si>
  <si>
    <t>ADN universitario evaluado</t>
  </si>
  <si>
    <t>INDICADOR DE EFICACIA
(METAS LOGRADAS / METAS PROYECTADAS)</t>
  </si>
  <si>
    <t>INDICADOR DE EFICIENCIA
(REC.EJEC. /REC. PROYEC.)</t>
  </si>
  <si>
    <t>INDICADOR DE EFECTIVIDAD
(EFICACIA * EFICIENCIA)</t>
  </si>
  <si>
    <t>SEDE</t>
  </si>
  <si>
    <t>A</t>
  </si>
  <si>
    <t>S</t>
  </si>
  <si>
    <t>SI</t>
  </si>
  <si>
    <t>SD</t>
  </si>
  <si>
    <t>EJECUCIÓN ACUMULADA FIN T1 2025</t>
  </si>
  <si>
    <t>NO APLICA</t>
  </si>
  <si>
    <t>TOTAL M1.PY.1: Revisión y actualización de la normatividad institucional</t>
  </si>
  <si>
    <t>TOTAL M1.PY.2: Consolidacion de los procesos comunicativos institucionales</t>
  </si>
  <si>
    <t>M1 GOBERNABILIDAD Y GOBERNANZA</t>
  </si>
  <si>
    <t>TOTAL M1 GOBERNABILIDAD Y GOBERNANZA</t>
  </si>
  <si>
    <t>TOTAL M2.PY.1: Gestión para diversificar de fuentes de financiacilón y la programación y ejecución de recursos</t>
  </si>
  <si>
    <t>M2 SOSTENIBILIDAD FINANCIERA</t>
  </si>
  <si>
    <t>TOTAL M2 SOSTENIBILIDAD FINANCIERA</t>
  </si>
  <si>
    <t>M3 REGIONALIZACIÓN</t>
  </si>
  <si>
    <t>TOTAL M4.PY.1: Sistema Integral de Desarrollo profesoral</t>
  </si>
  <si>
    <t>TOTAL M3.PY.1: Desarrollar los objetivos de la política de regionalización</t>
  </si>
  <si>
    <t>TOTAL M3 REGIONALIZACIÓN</t>
  </si>
  <si>
    <t>TOTAL M4.PY.2:  Innovación, Internacionalización y Transformación pedagógica curricular</t>
  </si>
  <si>
    <t>TOTAL M4.PY.3: Programa Integral de Desarrollo Profesional y el Emprendimiento</t>
  </si>
  <si>
    <t>M7 BIENESTAR Y FORMACIÓN SOCIO-HUMANÍSTICA</t>
  </si>
  <si>
    <t>TOTAL  M7 BIENESTAR Y FORMACIÓN SOCIO-HUMANÍSTICA</t>
  </si>
  <si>
    <t>TOTAL M7.PY.2: Construcción de la identidad institucional (ADN universitario)</t>
  </si>
  <si>
    <t>TOTAL M7.PY.1: Cultura del Bienestar Universitario (calidad de vida, construcción de comunidad, formación integral y desarrollo humano)</t>
  </si>
  <si>
    <t>M6 INVESTIGACIÓN, CONOCIMIENTO, TERRITORIO, DESARROLLO Y COMPETITIVIDAD</t>
  </si>
  <si>
    <t>TOTAL M6 INVESTIGACIÓN, CONOCIMIENTO, TERRITORIO, DESARROLLO Y COMPETITIVIDAD</t>
  </si>
  <si>
    <t>TOTAL M6.PY.5: Fortalecimiento de procesos de responsabilidad y transformación social</t>
  </si>
  <si>
    <t>TOTAL M6.PY4: Apropiación, difusión y divulgación del conocimiento científico tecnológico</t>
  </si>
  <si>
    <t>TOTAL M6.PY.3: Fortalecimiento de las capacidades y la cultura de investigación (Cadena Formativa de Investigación)</t>
  </si>
  <si>
    <t>TOTAL M6.PY.2: Fortalecimiento y dinamización de la cuádruple hélice (Universidad, empresa, estado, sociedad)</t>
  </si>
  <si>
    <t>TOTAL M6.PY.1: Fortalecimiento del ecosistema de investigación, innovación, emprendimiento, transferencia de conocimiento, tecnología y competitividad</t>
  </si>
  <si>
    <t>M5 MODERNIZACIÓN TECNOLÓGICA, TRANSFORMACIÓN DIGITAL E INFRAESTRUCTURA FÍSICA</t>
  </si>
  <si>
    <t>TOTAL M5 MODERNIZACIÓN TECNOLÓGICA, TRANSFORMACIÓN DIGITAL E INFRAESTRUCTURA FÍSICA</t>
  </si>
  <si>
    <t xml:space="preserve">TOTAL M5.PY.5: Modernización, automatización e Integración de los sistemas de información y gestión universitaria </t>
  </si>
  <si>
    <t>TOTAL M5.PY.4: Dotación de la infraestructura física y tecnológica de la institución</t>
  </si>
  <si>
    <t>TOTAL M5.PY.3: Fortalecimiento de la infraestructura TECNOLÓGICA de la institución.</t>
  </si>
  <si>
    <t>TOTAL M5.PY.2: Desarrollo de la infraestructura FISICA de la institución</t>
  </si>
  <si>
    <t>TOTAL M5.PY.1: Consolidación y modernización de la infraestructura y plataformas para la educación digital.</t>
  </si>
  <si>
    <t>M4 EXCELENCIA ACADÉMICA, PERTENENCIA, PERTINENCIA Y RELEVANCIA SOCIAL</t>
  </si>
  <si>
    <t>TOTAL M4 EXCELENCIA ACADÉMICA, PERTENENCIA, PERTINENCIA Y RELEVANCIA SOCIAL</t>
  </si>
  <si>
    <t>TOTAL  M4.PY.6: Consolidación del sistema interno de aseguramiento de la calidad - SIAC</t>
  </si>
  <si>
    <t>TOTAL M4.PY.5: Articulación de la educación media con la educación superior y la formación para el trabajo y el desarrollo humano.</t>
  </si>
  <si>
    <t>TOTAL M4.PY.4: Actualización y Transformación de la oferta académica con Pertinencia Social y Académica</t>
  </si>
  <si>
    <t>TOTAL PDI T1 2025</t>
  </si>
  <si>
    <t>Dic. 2024</t>
  </si>
  <si>
    <t>BAJO</t>
  </si>
  <si>
    <t>MUY BAJO</t>
  </si>
  <si>
    <t>MISIÓN</t>
  </si>
  <si>
    <t>UNIDAD DE MEDIDA</t>
  </si>
  <si>
    <t>LINEA BASE
2023
(1)</t>
  </si>
  <si>
    <t>META PDI 2025
(2)</t>
  </si>
  <si>
    <t>Resultado</t>
  </si>
  <si>
    <t xml:space="preserve">Nivel de Desempeño </t>
  </si>
  <si>
    <t>META LOGRADA
T1 2025</t>
  </si>
  <si>
    <t>ACCIÓN
PROYECTO</t>
  </si>
  <si>
    <t>TIPO META
(3)</t>
  </si>
  <si>
    <t>EJECUCIÓN RP T1 2025 (5)</t>
  </si>
  <si>
    <t>DIFERENCIA 
(6) = 4-6</t>
  </si>
  <si>
    <t>RECURSOS EN MILLONES DE $ DE 2024*</t>
  </si>
  <si>
    <t>*Indices series de empalme - DANE</t>
  </si>
  <si>
    <t xml:space="preserve">RECURSOS PROYECTADOS PDI    2025 (4) </t>
  </si>
  <si>
    <r>
      <t>INFORME AVANCE PDI  - 1</t>
    </r>
    <r>
      <rPr>
        <b/>
        <vertAlign val="superscript"/>
        <sz val="26"/>
        <color rgb="FFFFCC66"/>
        <rFont val="Calibri"/>
        <family val="2"/>
        <scheme val="minor"/>
      </rPr>
      <t xml:space="preserve">er </t>
    </r>
    <r>
      <rPr>
        <b/>
        <sz val="26"/>
        <color rgb="FFFFCC66"/>
        <rFont val="Calibri"/>
        <family val="2"/>
        <scheme val="minor"/>
      </rPr>
      <t xml:space="preserve">TRIMESTRE 2025
</t>
    </r>
    <r>
      <rPr>
        <sz val="16"/>
        <color rgb="FFFFCC66"/>
        <rFont val="Calibri"/>
        <family val="2"/>
        <scheme val="minor"/>
      </rPr>
      <t>Oficina Asesora de Planeación  Universidad Surcolombiana
Fecha de corte: 31 de marzo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</si>
</sst>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* #,##0_);[Red]\(&quot;$&quot;\ * #,##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6"/>
      <color rgb="FFFFCC66"/>
      <name val="Calibri"/>
      <family val="2"/>
      <scheme val="minor"/>
    </font>
    <font>
      <sz val="26"/>
      <color theme="1"/>
      <name val="Calibri"/>
      <family val="2"/>
      <scheme val="minor"/>
    </font>
    <font>
      <sz val="16"/>
      <color rgb="FFFFCC66"/>
      <name val="Calibri"/>
      <family val="2"/>
      <scheme val="minor"/>
    </font>
    <font>
      <b/>
      <vertAlign val="superscript"/>
      <sz val="26"/>
      <color rgb="FFFFCC6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1" fillId="0" borderId="0"/>
  </cellStyleXfs>
  <cellXfs count="156">
    <xf numFmtId="0" fontId="0" fillId="0" borderId="0" xfId="0"/>
    <xf numFmtId="0" fontId="5" fillId="0" borderId="1" xfId="2" applyFont="1" applyBorder="1" applyAlignment="1" applyProtection="1">
      <alignment horizontal="center"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6" borderId="1" xfId="2" applyFont="1" applyFill="1" applyBorder="1" applyAlignment="1" applyProtection="1">
      <alignment horizontal="left" vertical="center" wrapText="1"/>
      <protection locked="0"/>
    </xf>
    <xf numFmtId="0" fontId="8" fillId="6" borderId="1" xfId="2" applyFont="1" applyFill="1" applyBorder="1" applyAlignment="1" applyProtection="1">
      <alignment horizontal="center" vertical="center" wrapText="1"/>
      <protection locked="0"/>
    </xf>
    <xf numFmtId="0" fontId="7" fillId="7" borderId="1" xfId="2" applyFont="1" applyFill="1" applyBorder="1" applyAlignment="1" applyProtection="1">
      <alignment horizontal="left" vertical="center" wrapText="1"/>
      <protection locked="0"/>
    </xf>
    <xf numFmtId="0" fontId="8" fillId="7" borderId="1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Border="1" applyAlignment="1" applyProtection="1">
      <alignment horizontal="left" vertical="center" wrapText="1"/>
      <protection locked="0"/>
    </xf>
    <xf numFmtId="0" fontId="7" fillId="6" borderId="14" xfId="2" applyFont="1" applyFill="1" applyBorder="1" applyAlignment="1" applyProtection="1">
      <alignment horizontal="left" vertical="center" wrapText="1"/>
      <protection locked="0"/>
    </xf>
    <xf numFmtId="0" fontId="7" fillId="7" borderId="14" xfId="2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4" fillId="0" borderId="4" xfId="2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horizontal="center" vertical="center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4" fillId="0" borderId="9" xfId="2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7" fillId="6" borderId="4" xfId="2" applyFont="1" applyFill="1" applyBorder="1" applyAlignment="1" applyProtection="1">
      <alignment horizontal="left" vertical="center" wrapText="1"/>
      <protection locked="0"/>
    </xf>
    <xf numFmtId="0" fontId="9" fillId="6" borderId="6" xfId="0" applyFont="1" applyFill="1" applyBorder="1" applyAlignment="1">
      <alignment horizontal="center" vertical="center"/>
    </xf>
    <xf numFmtId="0" fontId="8" fillId="6" borderId="6" xfId="2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6" fillId="0" borderId="0" xfId="0" applyFont="1"/>
    <xf numFmtId="17" fontId="6" fillId="0" borderId="0" xfId="3" applyNumberFormat="1" applyFont="1" applyAlignment="1">
      <alignment horizontal="left"/>
    </xf>
    <xf numFmtId="2" fontId="6" fillId="0" borderId="0" xfId="3" applyNumberFormat="1" applyFont="1"/>
    <xf numFmtId="17" fontId="6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0" fontId="9" fillId="6" borderId="1" xfId="1" applyNumberFormat="1" applyFont="1" applyFill="1" applyBorder="1" applyAlignment="1">
      <alignment horizontal="center" vertical="center"/>
    </xf>
    <xf numFmtId="10" fontId="9" fillId="6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vertical="center"/>
    </xf>
    <xf numFmtId="10" fontId="6" fillId="7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vertical="center"/>
    </xf>
    <xf numFmtId="10" fontId="9" fillId="7" borderId="1" xfId="0" applyNumberFormat="1" applyFont="1" applyFill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vertical="center"/>
    </xf>
    <xf numFmtId="10" fontId="6" fillId="0" borderId="10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vertical="center"/>
    </xf>
    <xf numFmtId="10" fontId="9" fillId="6" borderId="6" xfId="0" applyNumberFormat="1" applyFont="1" applyFill="1" applyBorder="1" applyAlignment="1">
      <alignment horizontal="center" vertical="center"/>
    </xf>
    <xf numFmtId="164" fontId="9" fillId="6" borderId="6" xfId="0" applyNumberFormat="1" applyFont="1" applyFill="1" applyBorder="1" applyAlignment="1">
      <alignment vertical="center"/>
    </xf>
    <xf numFmtId="9" fontId="9" fillId="7" borderId="1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13" fillId="0" borderId="0" xfId="0" applyFont="1"/>
    <xf numFmtId="0" fontId="17" fillId="0" borderId="0" xfId="0" applyFont="1"/>
    <xf numFmtId="9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9" fontId="6" fillId="8" borderId="11" xfId="1" applyFont="1" applyFill="1" applyBorder="1" applyAlignment="1">
      <alignment horizontal="center" vertical="center"/>
    </xf>
    <xf numFmtId="9" fontId="9" fillId="6" borderId="11" xfId="0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9" fontId="9" fillId="6" borderId="11" xfId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9" fontId="6" fillId="8" borderId="11" xfId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9" fontId="9" fillId="7" borderId="12" xfId="0" applyNumberFormat="1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9" fontId="9" fillId="7" borderId="12" xfId="1" applyFont="1" applyFill="1" applyBorder="1" applyAlignment="1">
      <alignment horizontal="center" vertical="center"/>
    </xf>
    <xf numFmtId="9" fontId="9" fillId="7" borderId="11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9" fontId="6" fillId="8" borderId="12" xfId="1" applyFont="1" applyFill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9" fontId="6" fillId="8" borderId="13" xfId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 wrapText="1"/>
    </xf>
    <xf numFmtId="9" fontId="6" fillId="8" borderId="16" xfId="1" applyFont="1" applyFill="1" applyBorder="1" applyAlignment="1">
      <alignment horizontal="center" vertical="center" wrapText="1"/>
    </xf>
    <xf numFmtId="9" fontId="9" fillId="6" borderId="1" xfId="0" applyNumberFormat="1" applyFont="1" applyFill="1" applyBorder="1" applyAlignment="1">
      <alignment horizontal="center" vertical="center"/>
    </xf>
    <xf numFmtId="9" fontId="9" fillId="6" borderId="1" xfId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9" fontId="9" fillId="6" borderId="11" xfId="1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9" fontId="9" fillId="7" borderId="11" xfId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9" fontId="6" fillId="8" borderId="11" xfId="1" applyFont="1" applyFill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9" fontId="9" fillId="6" borderId="12" xfId="0" applyNumberFormat="1" applyFont="1" applyFill="1" applyBorder="1" applyAlignment="1">
      <alignment horizontal="center" vertical="center"/>
    </xf>
    <xf numFmtId="9" fontId="9" fillId="7" borderId="11" xfId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/>
    </xf>
    <xf numFmtId="9" fontId="9" fillId="6" borderId="16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9" fontId="9" fillId="7" borderId="1" xfId="1" applyFont="1" applyFill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9" fillId="6" borderId="11" xfId="0" applyNumberFormat="1" applyFont="1" applyFill="1" applyBorder="1" applyAlignment="1">
      <alignment horizontal="center" vertical="center" wrapText="1"/>
    </xf>
    <xf numFmtId="1" fontId="9" fillId="6" borderId="1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9" fontId="9" fillId="0" borderId="0" xfId="1" applyFont="1" applyFill="1" applyBorder="1"/>
    <xf numFmtId="10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9" fontId="9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9" fillId="6" borderId="2" xfId="1" applyNumberFormat="1" applyFont="1" applyFill="1" applyBorder="1" applyAlignment="1">
      <alignment horizontal="center" vertical="center"/>
    </xf>
    <xf numFmtId="9" fontId="9" fillId="6" borderId="19" xfId="0" applyNumberFormat="1" applyFont="1" applyFill="1" applyBorder="1" applyAlignment="1">
      <alignment horizontal="center" vertical="center"/>
    </xf>
    <xf numFmtId="9" fontId="9" fillId="7" borderId="19" xfId="0" applyNumberFormat="1" applyFont="1" applyFill="1" applyBorder="1" applyAlignment="1">
      <alignment horizontal="center" vertical="center"/>
    </xf>
    <xf numFmtId="10" fontId="6" fillId="0" borderId="3" xfId="1" applyNumberFormat="1" applyFont="1" applyFill="1" applyBorder="1" applyAlignment="1">
      <alignment horizontal="center" vertical="center"/>
    </xf>
    <xf numFmtId="9" fontId="9" fillId="6" borderId="2" xfId="0" applyNumberFormat="1" applyFont="1" applyFill="1" applyBorder="1" applyAlignment="1">
      <alignment horizontal="center" vertical="center"/>
    </xf>
    <xf numFmtId="10" fontId="6" fillId="0" borderId="8" xfId="1" applyNumberFormat="1" applyFont="1" applyFill="1" applyBorder="1" applyAlignment="1">
      <alignment horizontal="center" vertical="center"/>
    </xf>
    <xf numFmtId="9" fontId="9" fillId="6" borderId="20" xfId="0" applyNumberFormat="1" applyFont="1" applyFill="1" applyBorder="1" applyAlignment="1">
      <alignment horizontal="center" vertical="center"/>
    </xf>
    <xf numFmtId="9" fontId="9" fillId="7" borderId="2" xfId="0" applyNumberFormat="1" applyFont="1" applyFill="1" applyBorder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10" fontId="6" fillId="6" borderId="1" xfId="0" applyNumberFormat="1" applyFont="1" applyFill="1" applyBorder="1" applyAlignment="1">
      <alignment horizontal="center" vertical="center"/>
    </xf>
    <xf numFmtId="9" fontId="9" fillId="7" borderId="1" xfId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2" fontId="6" fillId="0" borderId="0" xfId="0" applyNumberFormat="1" applyFont="1"/>
    <xf numFmtId="9" fontId="16" fillId="9" borderId="1" xfId="0" applyNumberFormat="1" applyFont="1" applyFill="1" applyBorder="1" applyAlignment="1">
      <alignment horizontal="center" vertical="center"/>
    </xf>
    <xf numFmtId="164" fontId="16" fillId="9" borderId="1" xfId="0" applyNumberFormat="1" applyFont="1" applyFill="1" applyBorder="1" applyAlignment="1">
      <alignment vertical="center"/>
    </xf>
    <xf numFmtId="0" fontId="16" fillId="9" borderId="1" xfId="0" applyFont="1" applyFill="1" applyBorder="1"/>
    <xf numFmtId="10" fontId="6" fillId="0" borderId="2" xfId="0" applyNumberFormat="1" applyFont="1" applyBorder="1" applyAlignment="1">
      <alignment horizontal="center" vertical="center"/>
    </xf>
    <xf numFmtId="0" fontId="16" fillId="9" borderId="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7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29810F86-95EA-4CE9-BF8F-BACB76F7458C}"/>
    <cellStyle name="Normal 4" xfId="3" xr:uid="{CC851EB3-14D5-406D-A5CA-13E6FDA502C0}"/>
    <cellStyle name="Porcentaje" xfId="1" builtinId="5"/>
  </cellStyles>
  <dxfs count="317"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rgb="FFFF7C8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</dxfs>
  <tableStyles count="0" defaultTableStyle="TableStyleMedium2" defaultPivotStyle="PivotStyleLight16"/>
  <colors>
    <mruColors>
      <color rgb="FFFF5050"/>
      <color rgb="FFFF7C80"/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6B0E-58DA-47A3-AB8C-40C0299FD32F}">
  <sheetPr>
    <pageSetUpPr fitToPage="1"/>
  </sheetPr>
  <dimension ref="A1:S554"/>
  <sheetViews>
    <sheetView showGridLines="0" tabSelected="1" zoomScale="85" zoomScaleNormal="85" workbookViewId="0">
      <pane ySplit="3" topLeftCell="A4" activePane="bottomLeft" state="frozen"/>
      <selection pane="bottomLeft" activeCell="B4" sqref="B4"/>
    </sheetView>
  </sheetViews>
  <sheetFormatPr baseColWidth="10" defaultRowHeight="15" x14ac:dyDescent="0.25"/>
  <cols>
    <col min="1" max="1" width="8.28515625" customWidth="1"/>
    <col min="2" max="2" width="36.5703125" customWidth="1"/>
    <col min="3" max="3" width="11.42578125" customWidth="1"/>
    <col min="4" max="4" width="18.7109375" customWidth="1"/>
    <col min="5" max="5" width="13.28515625" customWidth="1"/>
    <col min="6" max="6" width="13.140625" customWidth="1"/>
    <col min="7" max="7" width="11.42578125" customWidth="1"/>
    <col min="8" max="8" width="12.85546875" customWidth="1"/>
    <col min="9" max="9" width="10.28515625" customWidth="1"/>
    <col min="10" max="10" width="13.7109375" customWidth="1"/>
    <col min="11" max="11" width="19.85546875" customWidth="1"/>
    <col min="12" max="12" width="14.42578125" customWidth="1"/>
    <col min="13" max="13" width="13.28515625" bestFit="1" customWidth="1"/>
    <col min="14" max="14" width="13.42578125" customWidth="1"/>
    <col min="15" max="15" width="14.7109375" bestFit="1" customWidth="1"/>
    <col min="16" max="16" width="13.28515625" customWidth="1"/>
    <col min="17" max="17" width="1" customWidth="1"/>
    <col min="18" max="18" width="10.28515625" customWidth="1"/>
    <col min="19" max="19" width="13" customWidth="1"/>
  </cols>
  <sheetData>
    <row r="1" spans="1:19" s="48" customFormat="1" ht="90" customHeight="1" x14ac:dyDescent="0.5">
      <c r="A1" s="146" t="s">
        <v>350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19" ht="56.25" customHeight="1" x14ac:dyDescent="0.25">
      <c r="A2" s="148" t="s">
        <v>336</v>
      </c>
      <c r="B2" s="139" t="s">
        <v>343</v>
      </c>
      <c r="C2" s="143" t="s">
        <v>289</v>
      </c>
      <c r="D2" s="143" t="s">
        <v>337</v>
      </c>
      <c r="E2" s="143" t="s">
        <v>338</v>
      </c>
      <c r="F2" s="143" t="s">
        <v>339</v>
      </c>
      <c r="G2" s="139" t="s">
        <v>344</v>
      </c>
      <c r="H2" s="149" t="s">
        <v>342</v>
      </c>
      <c r="I2" s="141" t="s">
        <v>286</v>
      </c>
      <c r="J2" s="141"/>
      <c r="K2" s="151" t="s">
        <v>347</v>
      </c>
      <c r="L2" s="152"/>
      <c r="M2" s="152"/>
      <c r="N2" s="153"/>
      <c r="O2" s="154" t="s">
        <v>287</v>
      </c>
      <c r="P2" s="155"/>
      <c r="Q2" s="111"/>
      <c r="R2" s="154" t="s">
        <v>288</v>
      </c>
      <c r="S2" s="155"/>
    </row>
    <row r="3" spans="1:19" ht="45" x14ac:dyDescent="0.25">
      <c r="A3" s="148"/>
      <c r="B3" s="145"/>
      <c r="C3" s="144"/>
      <c r="D3" s="144"/>
      <c r="E3" s="144"/>
      <c r="F3" s="144"/>
      <c r="G3" s="140"/>
      <c r="H3" s="150"/>
      <c r="I3" s="47" t="s">
        <v>340</v>
      </c>
      <c r="J3" s="113" t="s">
        <v>341</v>
      </c>
      <c r="K3" s="30" t="s">
        <v>349</v>
      </c>
      <c r="L3" s="30" t="s">
        <v>345</v>
      </c>
      <c r="M3" s="30" t="s">
        <v>346</v>
      </c>
      <c r="N3" s="30" t="s">
        <v>294</v>
      </c>
      <c r="O3" s="47" t="s">
        <v>340</v>
      </c>
      <c r="P3" s="113" t="s">
        <v>341</v>
      </c>
      <c r="Q3" s="112"/>
      <c r="R3" s="47" t="s">
        <v>340</v>
      </c>
      <c r="S3" s="113" t="s">
        <v>341</v>
      </c>
    </row>
    <row r="4" spans="1:19" ht="38.25" x14ac:dyDescent="0.25">
      <c r="A4" s="142" t="s">
        <v>298</v>
      </c>
      <c r="B4" s="10" t="s">
        <v>0</v>
      </c>
      <c r="C4" s="1" t="s">
        <v>1</v>
      </c>
      <c r="D4" s="1" t="s">
        <v>2</v>
      </c>
      <c r="E4" s="50">
        <v>0</v>
      </c>
      <c r="F4" s="50">
        <v>0.25</v>
      </c>
      <c r="G4" s="51" t="s">
        <v>290</v>
      </c>
      <c r="H4" s="52">
        <v>0</v>
      </c>
      <c r="I4" s="53">
        <f>+H4/F4</f>
        <v>0</v>
      </c>
      <c r="J4" s="31" t="str">
        <f>IF(I4&lt;=20%,"MUY BAJO",IF(AND(I4&gt;20%,I4&lt;=40%),"BAJO",IF(AND(I4&gt;40%,I4&lt;=60%),"MEDIO",IF(AND(I4&gt;60%,I4&lt;=80%),"ALTO","MUY ALTO"))))</f>
        <v>MUY BAJO</v>
      </c>
      <c r="K4" s="33"/>
      <c r="L4" s="33"/>
      <c r="M4" s="33"/>
      <c r="N4" s="33"/>
      <c r="O4" s="114"/>
      <c r="P4" s="31" t="s">
        <v>295</v>
      </c>
      <c r="Q4" s="110"/>
      <c r="R4" s="32"/>
      <c r="S4" s="31" t="s">
        <v>295</v>
      </c>
    </row>
    <row r="5" spans="1:19" ht="38.25" x14ac:dyDescent="0.25">
      <c r="A5" s="142"/>
      <c r="B5" s="10" t="s">
        <v>0</v>
      </c>
      <c r="C5" s="1" t="s">
        <v>1</v>
      </c>
      <c r="D5" s="1" t="s">
        <v>3</v>
      </c>
      <c r="E5" s="50">
        <v>0</v>
      </c>
      <c r="F5" s="50">
        <v>0.5</v>
      </c>
      <c r="G5" s="51" t="s">
        <v>290</v>
      </c>
      <c r="H5" s="52">
        <v>0</v>
      </c>
      <c r="I5" s="53">
        <f>+H5/F5</f>
        <v>0</v>
      </c>
      <c r="J5" s="31" t="str">
        <f t="shared" ref="J5:J42" si="0">IF(I5&lt;=20%,"MUY BAJO",IF(AND(I5&gt;20%,I5&lt;=40%),"BAJO",IF(AND(I5&gt;40%,I5&lt;=60%),"MEDIO",IF(AND(I5&gt;60%,I5&lt;=80%),"ALTO","MUY ALTO"))))</f>
        <v>MUY BAJO</v>
      </c>
      <c r="K5" s="33"/>
      <c r="L5" s="33"/>
      <c r="M5" s="33"/>
      <c r="N5" s="33"/>
      <c r="O5" s="115"/>
      <c r="P5" s="31" t="s">
        <v>295</v>
      </c>
      <c r="Q5" s="110"/>
      <c r="R5" s="32"/>
      <c r="S5" s="31" t="s">
        <v>295</v>
      </c>
    </row>
    <row r="6" spans="1:19" ht="25.5" x14ac:dyDescent="0.25">
      <c r="A6" s="142"/>
      <c r="B6" s="11" t="s">
        <v>296</v>
      </c>
      <c r="C6" s="7"/>
      <c r="D6" s="7"/>
      <c r="E6" s="54"/>
      <c r="F6" s="54"/>
      <c r="G6" s="55"/>
      <c r="H6" s="55"/>
      <c r="I6" s="56">
        <v>0</v>
      </c>
      <c r="J6" s="31" t="str">
        <f t="shared" si="0"/>
        <v>MUY BAJO</v>
      </c>
      <c r="K6" s="36"/>
      <c r="L6" s="36"/>
      <c r="M6" s="36"/>
      <c r="N6" s="36"/>
      <c r="O6" s="116"/>
      <c r="P6" s="35"/>
      <c r="Q6" s="107"/>
      <c r="R6" s="34"/>
      <c r="S6" s="35"/>
    </row>
    <row r="7" spans="1:19" ht="51" x14ac:dyDescent="0.25">
      <c r="A7" s="142"/>
      <c r="B7" s="10" t="s">
        <v>4</v>
      </c>
      <c r="C7" s="1" t="s">
        <v>1</v>
      </c>
      <c r="D7" s="2" t="s">
        <v>5</v>
      </c>
      <c r="E7" s="57">
        <v>920</v>
      </c>
      <c r="F7" s="57">
        <v>360</v>
      </c>
      <c r="G7" s="57" t="s">
        <v>290</v>
      </c>
      <c r="H7" s="58">
        <v>51</v>
      </c>
      <c r="I7" s="59">
        <f>+H7/F7</f>
        <v>0.14166666666666666</v>
      </c>
      <c r="J7" s="31" t="str">
        <f t="shared" si="0"/>
        <v>MUY BAJO</v>
      </c>
      <c r="K7" s="33">
        <v>220</v>
      </c>
      <c r="L7" s="33">
        <v>118</v>
      </c>
      <c r="M7" s="33">
        <f t="shared" ref="M7:M68" si="1">+K7-L7</f>
        <v>102</v>
      </c>
      <c r="N7" s="33">
        <f t="shared" ref="N7:N68" si="2">+L7</f>
        <v>118</v>
      </c>
      <c r="O7" s="115">
        <f t="shared" ref="O7:O68" si="3">+N7/K7</f>
        <v>0.53636363636363638</v>
      </c>
      <c r="P7" s="31" t="str">
        <f>IF(O7&lt;=20%,"MUY BAJO",IF(AND(O7&gt;20%,O7&lt;=40%),"BAJO",IF(AND(O7&gt;40%,O7&lt;=60%),"MEDIO",IF(AND(O7&gt;60%,O7&lt;=80%),"ALTO","MUY ALTO"))))</f>
        <v>MEDIO</v>
      </c>
      <c r="Q7" s="110"/>
      <c r="R7" s="32">
        <f>+I7*O7</f>
        <v>7.5984848484848488E-2</v>
      </c>
      <c r="S7" s="31" t="str">
        <f>IF(R7&lt;=20%,"MUY BAJO",IF(AND(R7&gt;20%,R7&lt;=40%),"BAJO",IF(AND(R7&gt;40%,R7&lt;=60%),"MEDIO",IF(AND(R7&gt;60%,R7&lt;=80%),"ALTO","MUY ALTO"))))</f>
        <v>MUY BAJO</v>
      </c>
    </row>
    <row r="8" spans="1:19" ht="38.25" x14ac:dyDescent="0.25">
      <c r="A8" s="142"/>
      <c r="B8" s="10" t="s">
        <v>4</v>
      </c>
      <c r="C8" s="1" t="s">
        <v>1</v>
      </c>
      <c r="D8" s="2" t="s">
        <v>6</v>
      </c>
      <c r="E8" s="57">
        <v>4560</v>
      </c>
      <c r="F8" s="57">
        <v>1560</v>
      </c>
      <c r="G8" s="57" t="s">
        <v>290</v>
      </c>
      <c r="H8" s="58">
        <v>390</v>
      </c>
      <c r="I8" s="59">
        <f t="shared" ref="I8:I71" si="4">+H8/F8</f>
        <v>0.25</v>
      </c>
      <c r="J8" s="31" t="str">
        <f t="shared" si="0"/>
        <v>BAJO</v>
      </c>
      <c r="K8" s="33">
        <v>169</v>
      </c>
      <c r="L8" s="33">
        <v>99</v>
      </c>
      <c r="M8" s="33">
        <f t="shared" si="1"/>
        <v>70</v>
      </c>
      <c r="N8" s="33">
        <f t="shared" si="2"/>
        <v>99</v>
      </c>
      <c r="O8" s="115">
        <f t="shared" si="3"/>
        <v>0.58579881656804733</v>
      </c>
      <c r="P8" s="31" t="str">
        <f t="shared" ref="P8:P71" si="5">IF(O8&lt;=20%,"MUY BAJO",IF(AND(O8&gt;20%,O8&lt;=40%),"BAJO",IF(AND(O8&gt;40%,O8&lt;=60%),"MEDIO",IF(AND(O8&gt;60%,O8&lt;=80%),"ALTO","MUY ALTO"))))</f>
        <v>MEDIO</v>
      </c>
      <c r="Q8" s="110"/>
      <c r="R8" s="32">
        <f t="shared" ref="R8:R71" si="6">+I8*O8</f>
        <v>0.14644970414201183</v>
      </c>
      <c r="S8" s="31" t="str">
        <f t="shared" ref="S8:S71" si="7">IF(R8&lt;=20%,"MUY BAJO",IF(AND(R8&gt;20%,R8&lt;=40%),"BAJO",IF(AND(R8&gt;40%,R8&lt;=60%),"MEDIO",IF(AND(R8&gt;60%,R8&lt;=80%),"ALTO","MUY ALTO"))))</f>
        <v>MUY BAJO</v>
      </c>
    </row>
    <row r="9" spans="1:19" ht="38.25" x14ac:dyDescent="0.25">
      <c r="A9" s="142"/>
      <c r="B9" s="10" t="s">
        <v>4</v>
      </c>
      <c r="C9" s="1" t="s">
        <v>1</v>
      </c>
      <c r="D9" s="2" t="s">
        <v>7</v>
      </c>
      <c r="E9" s="57">
        <v>400</v>
      </c>
      <c r="F9" s="57">
        <v>144</v>
      </c>
      <c r="G9" s="57" t="s">
        <v>290</v>
      </c>
      <c r="H9" s="58">
        <v>28</v>
      </c>
      <c r="I9" s="59">
        <f t="shared" si="4"/>
        <v>0.19444444444444445</v>
      </c>
      <c r="J9" s="31" t="str">
        <f t="shared" si="0"/>
        <v>MUY BAJO</v>
      </c>
      <c r="K9" s="33">
        <v>80</v>
      </c>
      <c r="L9" s="33">
        <v>48</v>
      </c>
      <c r="M9" s="33">
        <f t="shared" si="1"/>
        <v>32</v>
      </c>
      <c r="N9" s="33">
        <f t="shared" si="2"/>
        <v>48</v>
      </c>
      <c r="O9" s="115">
        <f t="shared" si="3"/>
        <v>0.6</v>
      </c>
      <c r="P9" s="31" t="str">
        <f t="shared" si="5"/>
        <v>MEDIO</v>
      </c>
      <c r="Q9" s="110"/>
      <c r="R9" s="32">
        <f t="shared" si="6"/>
        <v>0.11666666666666667</v>
      </c>
      <c r="S9" s="31" t="str">
        <f t="shared" si="7"/>
        <v>MUY BAJO</v>
      </c>
    </row>
    <row r="10" spans="1:19" ht="38.25" x14ac:dyDescent="0.25">
      <c r="A10" s="142"/>
      <c r="B10" s="10" t="s">
        <v>4</v>
      </c>
      <c r="C10" s="1" t="s">
        <v>1</v>
      </c>
      <c r="D10" s="2" t="s">
        <v>8</v>
      </c>
      <c r="E10" s="60">
        <v>624</v>
      </c>
      <c r="F10" s="57">
        <v>324</v>
      </c>
      <c r="G10" s="60" t="s">
        <v>290</v>
      </c>
      <c r="H10" s="58">
        <v>53</v>
      </c>
      <c r="I10" s="59">
        <f t="shared" si="4"/>
        <v>0.16358024691358025</v>
      </c>
      <c r="J10" s="31" t="str">
        <f t="shared" si="0"/>
        <v>MUY BAJO</v>
      </c>
      <c r="K10" s="33">
        <v>200</v>
      </c>
      <c r="L10" s="33">
        <v>15</v>
      </c>
      <c r="M10" s="33">
        <f t="shared" si="1"/>
        <v>185</v>
      </c>
      <c r="N10" s="33">
        <f t="shared" si="2"/>
        <v>15</v>
      </c>
      <c r="O10" s="115">
        <f t="shared" si="3"/>
        <v>7.4999999999999997E-2</v>
      </c>
      <c r="P10" s="31" t="str">
        <f t="shared" si="5"/>
        <v>MUY BAJO</v>
      </c>
      <c r="Q10" s="110"/>
      <c r="R10" s="32">
        <f t="shared" si="6"/>
        <v>1.2268518518518519E-2</v>
      </c>
      <c r="S10" s="31" t="str">
        <f t="shared" si="7"/>
        <v>MUY BAJO</v>
      </c>
    </row>
    <row r="11" spans="1:19" ht="38.25" x14ac:dyDescent="0.25">
      <c r="A11" s="142"/>
      <c r="B11" s="10" t="s">
        <v>4</v>
      </c>
      <c r="C11" s="1" t="s">
        <v>1</v>
      </c>
      <c r="D11" s="2" t="s">
        <v>9</v>
      </c>
      <c r="E11" s="57">
        <v>81</v>
      </c>
      <c r="F11" s="57">
        <v>37</v>
      </c>
      <c r="G11" s="57" t="s">
        <v>290</v>
      </c>
      <c r="H11" s="58">
        <v>2</v>
      </c>
      <c r="I11" s="59">
        <f t="shared" si="4"/>
        <v>5.4054054054054057E-2</v>
      </c>
      <c r="J11" s="31" t="str">
        <f t="shared" si="0"/>
        <v>MUY BAJO</v>
      </c>
      <c r="K11" s="33">
        <v>31</v>
      </c>
      <c r="L11" s="33">
        <v>10</v>
      </c>
      <c r="M11" s="33">
        <f t="shared" si="1"/>
        <v>21</v>
      </c>
      <c r="N11" s="33">
        <f t="shared" si="2"/>
        <v>10</v>
      </c>
      <c r="O11" s="115">
        <f t="shared" si="3"/>
        <v>0.32258064516129031</v>
      </c>
      <c r="P11" s="31" t="str">
        <f t="shared" si="5"/>
        <v>BAJO</v>
      </c>
      <c r="Q11" s="110"/>
      <c r="R11" s="32">
        <f t="shared" si="6"/>
        <v>1.7436791630340016E-2</v>
      </c>
      <c r="S11" s="31" t="str">
        <f t="shared" si="7"/>
        <v>MUY BAJO</v>
      </c>
    </row>
    <row r="12" spans="1:19" ht="38.25" x14ac:dyDescent="0.25">
      <c r="A12" s="142"/>
      <c r="B12" s="10" t="s">
        <v>10</v>
      </c>
      <c r="C12" s="1" t="s">
        <v>1</v>
      </c>
      <c r="D12" s="2" t="s">
        <v>11</v>
      </c>
      <c r="E12" s="57">
        <v>240</v>
      </c>
      <c r="F12" s="57">
        <v>120</v>
      </c>
      <c r="G12" s="57" t="s">
        <v>290</v>
      </c>
      <c r="H12" s="58">
        <v>25</v>
      </c>
      <c r="I12" s="59">
        <f t="shared" si="4"/>
        <v>0.20833333333333334</v>
      </c>
      <c r="J12" s="31" t="str">
        <f t="shared" si="0"/>
        <v>BAJO</v>
      </c>
      <c r="K12" s="33"/>
      <c r="L12" s="33"/>
      <c r="M12" s="33"/>
      <c r="N12" s="33"/>
      <c r="O12" s="115"/>
      <c r="P12" s="31" t="s">
        <v>295</v>
      </c>
      <c r="Q12" s="110"/>
      <c r="R12" s="32"/>
      <c r="S12" s="31" t="s">
        <v>295</v>
      </c>
    </row>
    <row r="13" spans="1:19" ht="38.25" x14ac:dyDescent="0.25">
      <c r="A13" s="142"/>
      <c r="B13" s="10" t="s">
        <v>4</v>
      </c>
      <c r="C13" s="1" t="s">
        <v>1</v>
      </c>
      <c r="D13" s="2" t="s">
        <v>12</v>
      </c>
      <c r="E13" s="57">
        <v>16</v>
      </c>
      <c r="F13" s="57">
        <v>8</v>
      </c>
      <c r="G13" s="57" t="s">
        <v>290</v>
      </c>
      <c r="H13" s="58">
        <v>8</v>
      </c>
      <c r="I13" s="59">
        <f t="shared" si="4"/>
        <v>1</v>
      </c>
      <c r="J13" s="31" t="str">
        <f t="shared" si="0"/>
        <v>MUY ALTO</v>
      </c>
      <c r="K13" s="33"/>
      <c r="L13" s="33"/>
      <c r="M13" s="33"/>
      <c r="N13" s="33"/>
      <c r="O13" s="115"/>
      <c r="P13" s="31" t="s">
        <v>295</v>
      </c>
      <c r="Q13" s="110"/>
      <c r="R13" s="32"/>
      <c r="S13" s="31" t="s">
        <v>295</v>
      </c>
    </row>
    <row r="14" spans="1:19" ht="25.5" x14ac:dyDescent="0.25">
      <c r="A14" s="142"/>
      <c r="B14" s="11" t="s">
        <v>297</v>
      </c>
      <c r="C14" s="7"/>
      <c r="D14" s="7"/>
      <c r="E14" s="54"/>
      <c r="F14" s="54"/>
      <c r="G14" s="55"/>
      <c r="H14" s="55"/>
      <c r="I14" s="56">
        <f>+AVERAGE(I7:I13)</f>
        <v>0.28743982077315405</v>
      </c>
      <c r="J14" s="31" t="str">
        <f t="shared" si="0"/>
        <v>BAJO</v>
      </c>
      <c r="K14" s="36">
        <f t="shared" ref="K14" si="8">SUM(K7:K13)</f>
        <v>700</v>
      </c>
      <c r="L14" s="36">
        <f t="shared" ref="L14" si="9">SUM(L7:L13)</f>
        <v>290</v>
      </c>
      <c r="M14" s="36">
        <f t="shared" si="1"/>
        <v>410</v>
      </c>
      <c r="N14" s="36">
        <f t="shared" si="2"/>
        <v>290</v>
      </c>
      <c r="O14" s="117">
        <f t="shared" si="3"/>
        <v>0.41428571428571431</v>
      </c>
      <c r="P14" s="31" t="str">
        <f t="shared" si="5"/>
        <v>MEDIO</v>
      </c>
      <c r="Q14" s="110"/>
      <c r="R14" s="81">
        <f t="shared" si="6"/>
        <v>0.11908221146316383</v>
      </c>
      <c r="S14" s="31" t="str">
        <f t="shared" si="7"/>
        <v>MUY BAJO</v>
      </c>
    </row>
    <row r="15" spans="1:19" ht="25.5" x14ac:dyDescent="0.25">
      <c r="A15" s="13"/>
      <c r="B15" s="12" t="s">
        <v>299</v>
      </c>
      <c r="C15" s="9"/>
      <c r="D15" s="9"/>
      <c r="E15" s="61"/>
      <c r="F15" s="61"/>
      <c r="G15" s="62"/>
      <c r="H15" s="63"/>
      <c r="I15" s="64">
        <f>+AVERAGE(I14,I6)</f>
        <v>0.14371991038657703</v>
      </c>
      <c r="J15" s="37" t="str">
        <f>IF(I15&lt;=20%,"MUY BAJO",IF(AND(I15&gt;20%,I15&lt;=40%),"BAJO",IF(AND(I15&gt;40%,I15&lt;=60%),"MEDIO",IF(AND(I15&gt;60%,I15&lt;=80%),"ALTO","MUY ALTO"))))</f>
        <v>MUY BAJO</v>
      </c>
      <c r="K15" s="38">
        <f t="shared" ref="K15" si="10">+K14+K6</f>
        <v>700</v>
      </c>
      <c r="L15" s="38">
        <f>+L14+L6</f>
        <v>290</v>
      </c>
      <c r="M15" s="38">
        <f t="shared" si="1"/>
        <v>410</v>
      </c>
      <c r="N15" s="38">
        <f t="shared" si="2"/>
        <v>290</v>
      </c>
      <c r="O15" s="118">
        <f t="shared" si="3"/>
        <v>0.41428571428571431</v>
      </c>
      <c r="P15" s="31" t="str">
        <f>IF(O15&lt;=20%,"MUY BAJO",IF(AND(O15&gt;20%,O15&lt;=40%),"BAJO",IF(AND(O15&gt;40%,O15&lt;=60%),"MEDIO",IF(AND(O15&gt;60%,O15&lt;=80%),"ALTO","MUY ALTO"))))</f>
        <v>MEDIO</v>
      </c>
      <c r="Q15" s="110"/>
      <c r="R15" s="46">
        <f t="shared" si="6"/>
        <v>5.9541105731581917E-2</v>
      </c>
      <c r="S15" s="31" t="str">
        <f t="shared" si="7"/>
        <v>MUY BAJO</v>
      </c>
    </row>
    <row r="16" spans="1:19" ht="38.25" x14ac:dyDescent="0.25">
      <c r="A16" s="142" t="s">
        <v>301</v>
      </c>
      <c r="B16" s="10" t="s">
        <v>13</v>
      </c>
      <c r="C16" s="1" t="s">
        <v>1</v>
      </c>
      <c r="D16" s="1" t="s">
        <v>14</v>
      </c>
      <c r="E16" s="66">
        <v>0</v>
      </c>
      <c r="F16" s="66">
        <v>1</v>
      </c>
      <c r="G16" s="51" t="s">
        <v>290</v>
      </c>
      <c r="H16" s="67">
        <v>0</v>
      </c>
      <c r="I16" s="68">
        <f t="shared" si="4"/>
        <v>0</v>
      </c>
      <c r="J16" s="31" t="str">
        <f t="shared" si="0"/>
        <v>MUY BAJO</v>
      </c>
      <c r="K16" s="33"/>
      <c r="L16" s="33"/>
      <c r="M16" s="33"/>
      <c r="N16" s="33"/>
      <c r="O16" s="115"/>
      <c r="P16" s="31" t="s">
        <v>295</v>
      </c>
      <c r="Q16" s="110"/>
      <c r="R16" s="32"/>
      <c r="S16" s="31" t="s">
        <v>295</v>
      </c>
    </row>
    <row r="17" spans="1:19" ht="25.5" x14ac:dyDescent="0.25">
      <c r="A17" s="142"/>
      <c r="B17" s="10" t="s">
        <v>13</v>
      </c>
      <c r="C17" s="1" t="s">
        <v>1</v>
      </c>
      <c r="D17" s="1" t="s">
        <v>15</v>
      </c>
      <c r="E17" s="69">
        <v>0</v>
      </c>
      <c r="F17" s="50">
        <v>1</v>
      </c>
      <c r="G17" s="51" t="s">
        <v>291</v>
      </c>
      <c r="H17" s="52">
        <v>0</v>
      </c>
      <c r="I17" s="53">
        <f t="shared" si="4"/>
        <v>0</v>
      </c>
      <c r="J17" s="31" t="str">
        <f t="shared" si="0"/>
        <v>MUY BAJO</v>
      </c>
      <c r="K17" s="33"/>
      <c r="L17" s="33"/>
      <c r="M17" s="33"/>
      <c r="N17" s="33"/>
      <c r="O17" s="115"/>
      <c r="P17" s="31" t="s">
        <v>295</v>
      </c>
      <c r="Q17" s="110"/>
      <c r="R17" s="32"/>
      <c r="S17" s="31" t="s">
        <v>295</v>
      </c>
    </row>
    <row r="18" spans="1:19" ht="25.5" x14ac:dyDescent="0.25">
      <c r="A18" s="142"/>
      <c r="B18" s="10" t="s">
        <v>13</v>
      </c>
      <c r="C18" s="1" t="s">
        <v>1</v>
      </c>
      <c r="D18" s="1" t="s">
        <v>16</v>
      </c>
      <c r="E18" s="69">
        <v>0</v>
      </c>
      <c r="F18" s="50">
        <v>1</v>
      </c>
      <c r="G18" s="51" t="s">
        <v>291</v>
      </c>
      <c r="H18" s="52">
        <v>0</v>
      </c>
      <c r="I18" s="53">
        <f t="shared" si="4"/>
        <v>0</v>
      </c>
      <c r="J18" s="31" t="str">
        <f t="shared" si="0"/>
        <v>MUY BAJO</v>
      </c>
      <c r="K18" s="33"/>
      <c r="L18" s="33"/>
      <c r="M18" s="33"/>
      <c r="N18" s="33"/>
      <c r="O18" s="115"/>
      <c r="P18" s="31" t="s">
        <v>295</v>
      </c>
      <c r="Q18" s="110"/>
      <c r="R18" s="32"/>
      <c r="S18" s="31" t="s">
        <v>295</v>
      </c>
    </row>
    <row r="19" spans="1:19" ht="38.25" x14ac:dyDescent="0.25">
      <c r="A19" s="142"/>
      <c r="B19" s="11" t="s">
        <v>300</v>
      </c>
      <c r="C19" s="7"/>
      <c r="D19" s="7"/>
      <c r="E19" s="54"/>
      <c r="F19" s="54"/>
      <c r="G19" s="55"/>
      <c r="H19" s="55"/>
      <c r="I19" s="56">
        <f>+AVERAGE(I16:I18)</f>
        <v>0</v>
      </c>
      <c r="J19" s="31" t="str">
        <f t="shared" si="0"/>
        <v>MUY BAJO</v>
      </c>
      <c r="K19" s="36"/>
      <c r="L19" s="36"/>
      <c r="M19" s="36"/>
      <c r="N19" s="36"/>
      <c r="O19" s="117"/>
      <c r="P19" s="35"/>
      <c r="Q19" s="107"/>
      <c r="R19" s="81"/>
      <c r="S19" s="35"/>
    </row>
    <row r="20" spans="1:19" ht="25.5" customHeight="1" x14ac:dyDescent="0.25">
      <c r="A20" s="13"/>
      <c r="B20" s="12" t="s">
        <v>302</v>
      </c>
      <c r="C20" s="9"/>
      <c r="D20" s="9"/>
      <c r="E20" s="61"/>
      <c r="F20" s="61"/>
      <c r="G20" s="62"/>
      <c r="H20" s="63"/>
      <c r="I20" s="64">
        <f>+I19</f>
        <v>0</v>
      </c>
      <c r="J20" s="31" t="str">
        <f t="shared" si="0"/>
        <v>MUY BAJO</v>
      </c>
      <c r="K20" s="38"/>
      <c r="L20" s="38"/>
      <c r="M20" s="38"/>
      <c r="N20" s="38"/>
      <c r="O20" s="118"/>
      <c r="P20" s="39"/>
      <c r="Q20" s="107"/>
      <c r="R20" s="46"/>
      <c r="S20" s="39"/>
    </row>
    <row r="21" spans="1:19" ht="38.25" x14ac:dyDescent="0.25">
      <c r="A21" s="142" t="s">
        <v>303</v>
      </c>
      <c r="B21" s="10" t="s">
        <v>17</v>
      </c>
      <c r="C21" s="1" t="s">
        <v>1</v>
      </c>
      <c r="D21" s="1" t="s">
        <v>18</v>
      </c>
      <c r="E21" s="69">
        <v>0</v>
      </c>
      <c r="F21" s="50">
        <v>0.1</v>
      </c>
      <c r="G21" s="51" t="s">
        <v>290</v>
      </c>
      <c r="H21" s="52">
        <v>0</v>
      </c>
      <c r="I21" s="53">
        <f t="shared" si="4"/>
        <v>0</v>
      </c>
      <c r="J21" s="31" t="str">
        <f t="shared" si="0"/>
        <v>MUY BAJO</v>
      </c>
      <c r="K21" s="33"/>
      <c r="L21" s="33"/>
      <c r="M21" s="33"/>
      <c r="N21" s="33"/>
      <c r="O21" s="115"/>
      <c r="P21" s="31" t="s">
        <v>295</v>
      </c>
      <c r="Q21" s="110"/>
      <c r="R21" s="32"/>
      <c r="S21" s="31" t="s">
        <v>295</v>
      </c>
    </row>
    <row r="22" spans="1:19" ht="25.5" x14ac:dyDescent="0.25">
      <c r="A22" s="142"/>
      <c r="B22" s="10" t="s">
        <v>17</v>
      </c>
      <c r="C22" s="1" t="s">
        <v>1</v>
      </c>
      <c r="D22" s="1" t="s">
        <v>19</v>
      </c>
      <c r="E22" s="69">
        <v>0</v>
      </c>
      <c r="F22" s="50">
        <v>0.1</v>
      </c>
      <c r="G22" s="50" t="s">
        <v>290</v>
      </c>
      <c r="H22" s="52">
        <v>0</v>
      </c>
      <c r="I22" s="53">
        <f t="shared" si="4"/>
        <v>0</v>
      </c>
      <c r="J22" s="31" t="str">
        <f t="shared" si="0"/>
        <v>MUY BAJO</v>
      </c>
      <c r="K22" s="33"/>
      <c r="L22" s="33"/>
      <c r="M22" s="33"/>
      <c r="N22" s="33"/>
      <c r="O22" s="115"/>
      <c r="P22" s="31" t="s">
        <v>295</v>
      </c>
      <c r="Q22" s="110"/>
      <c r="R22" s="32"/>
      <c r="S22" s="31" t="s">
        <v>295</v>
      </c>
    </row>
    <row r="23" spans="1:19" ht="25.5" x14ac:dyDescent="0.25">
      <c r="A23" s="142"/>
      <c r="B23" s="10" t="s">
        <v>17</v>
      </c>
      <c r="C23" s="1" t="s">
        <v>1</v>
      </c>
      <c r="D23" s="1" t="s">
        <v>20</v>
      </c>
      <c r="E23" s="69">
        <v>0</v>
      </c>
      <c r="F23" s="50">
        <v>0.1</v>
      </c>
      <c r="G23" s="50" t="s">
        <v>290</v>
      </c>
      <c r="H23" s="52">
        <v>0</v>
      </c>
      <c r="I23" s="53">
        <f t="shared" si="4"/>
        <v>0</v>
      </c>
      <c r="J23" s="31" t="str">
        <f t="shared" si="0"/>
        <v>MUY BAJO</v>
      </c>
      <c r="K23" s="33"/>
      <c r="L23" s="33"/>
      <c r="M23" s="33"/>
      <c r="N23" s="33"/>
      <c r="O23" s="115"/>
      <c r="P23" s="31" t="s">
        <v>295</v>
      </c>
      <c r="Q23" s="110"/>
      <c r="R23" s="32"/>
      <c r="S23" s="31" t="s">
        <v>295</v>
      </c>
    </row>
    <row r="24" spans="1:19" ht="25.5" x14ac:dyDescent="0.25">
      <c r="A24" s="142"/>
      <c r="B24" s="10" t="s">
        <v>17</v>
      </c>
      <c r="C24" s="1" t="s">
        <v>1</v>
      </c>
      <c r="D24" s="1" t="s">
        <v>21</v>
      </c>
      <c r="E24" s="69">
        <v>0</v>
      </c>
      <c r="F24" s="50">
        <v>0.1</v>
      </c>
      <c r="G24" s="51" t="s">
        <v>290</v>
      </c>
      <c r="H24" s="52">
        <v>0</v>
      </c>
      <c r="I24" s="53">
        <f t="shared" si="4"/>
        <v>0</v>
      </c>
      <c r="J24" s="31" t="str">
        <f t="shared" si="0"/>
        <v>MUY BAJO</v>
      </c>
      <c r="K24" s="33"/>
      <c r="L24" s="33"/>
      <c r="M24" s="33"/>
      <c r="N24" s="33"/>
      <c r="O24" s="115"/>
      <c r="P24" s="31" t="s">
        <v>295</v>
      </c>
      <c r="Q24" s="110"/>
      <c r="R24" s="32"/>
      <c r="S24" s="31" t="s">
        <v>295</v>
      </c>
    </row>
    <row r="25" spans="1:19" ht="25.5" x14ac:dyDescent="0.25">
      <c r="A25" s="142"/>
      <c r="B25" s="10" t="s">
        <v>17</v>
      </c>
      <c r="C25" s="1" t="s">
        <v>1</v>
      </c>
      <c r="D25" s="1" t="s">
        <v>22</v>
      </c>
      <c r="E25" s="69">
        <v>0</v>
      </c>
      <c r="F25" s="50">
        <v>0.1</v>
      </c>
      <c r="G25" s="51" t="s">
        <v>290</v>
      </c>
      <c r="H25" s="52">
        <v>0</v>
      </c>
      <c r="I25" s="53">
        <f t="shared" si="4"/>
        <v>0</v>
      </c>
      <c r="J25" s="31" t="str">
        <f t="shared" si="0"/>
        <v>MUY BAJO</v>
      </c>
      <c r="K25" s="33"/>
      <c r="L25" s="33"/>
      <c r="M25" s="33"/>
      <c r="N25" s="33"/>
      <c r="O25" s="115"/>
      <c r="P25" s="31" t="s">
        <v>295</v>
      </c>
      <c r="Q25" s="110"/>
      <c r="R25" s="32"/>
      <c r="S25" s="31" t="s">
        <v>295</v>
      </c>
    </row>
    <row r="26" spans="1:19" ht="25.5" x14ac:dyDescent="0.25">
      <c r="A26" s="142"/>
      <c r="B26" s="10" t="s">
        <v>17</v>
      </c>
      <c r="C26" s="1" t="s">
        <v>1</v>
      </c>
      <c r="D26" s="1" t="s">
        <v>23</v>
      </c>
      <c r="E26" s="69">
        <v>0</v>
      </c>
      <c r="F26" s="50">
        <v>0.1</v>
      </c>
      <c r="G26" s="51" t="s">
        <v>290</v>
      </c>
      <c r="H26" s="52">
        <v>0</v>
      </c>
      <c r="I26" s="53">
        <f t="shared" si="4"/>
        <v>0</v>
      </c>
      <c r="J26" s="31" t="str">
        <f t="shared" si="0"/>
        <v>MUY BAJO</v>
      </c>
      <c r="K26" s="33"/>
      <c r="L26" s="33"/>
      <c r="M26" s="33"/>
      <c r="N26" s="33"/>
      <c r="O26" s="115"/>
      <c r="P26" s="31" t="s">
        <v>295</v>
      </c>
      <c r="Q26" s="110"/>
      <c r="R26" s="32"/>
      <c r="S26" s="31" t="s">
        <v>295</v>
      </c>
    </row>
    <row r="27" spans="1:19" ht="25.5" x14ac:dyDescent="0.25">
      <c r="A27" s="142"/>
      <c r="B27" s="11" t="s">
        <v>305</v>
      </c>
      <c r="C27" s="7"/>
      <c r="D27" s="7"/>
      <c r="E27" s="54"/>
      <c r="F27" s="54"/>
      <c r="G27" s="55"/>
      <c r="H27" s="55"/>
      <c r="I27" s="56">
        <f>+AVERAGE(I21:I26)</f>
        <v>0</v>
      </c>
      <c r="J27" s="31" t="str">
        <f t="shared" si="0"/>
        <v>MUY BAJO</v>
      </c>
      <c r="K27" s="36"/>
      <c r="L27" s="36"/>
      <c r="M27" s="36"/>
      <c r="N27" s="36"/>
      <c r="O27" s="117"/>
      <c r="P27" s="35"/>
      <c r="Q27" s="107"/>
      <c r="R27" s="81"/>
      <c r="S27" s="35"/>
    </row>
    <row r="28" spans="1:19" x14ac:dyDescent="0.25">
      <c r="A28" s="13"/>
      <c r="B28" s="12" t="s">
        <v>306</v>
      </c>
      <c r="C28" s="9"/>
      <c r="D28" s="9"/>
      <c r="E28" s="61"/>
      <c r="F28" s="61"/>
      <c r="G28" s="62"/>
      <c r="H28" s="63"/>
      <c r="I28" s="64">
        <f>+I27</f>
        <v>0</v>
      </c>
      <c r="J28" s="37" t="str">
        <f t="shared" si="0"/>
        <v>MUY BAJO</v>
      </c>
      <c r="K28" s="38"/>
      <c r="L28" s="38"/>
      <c r="M28" s="38"/>
      <c r="N28" s="38"/>
      <c r="O28" s="118"/>
      <c r="P28" s="39"/>
      <c r="Q28" s="107"/>
      <c r="R28" s="46"/>
      <c r="S28" s="39"/>
    </row>
    <row r="29" spans="1:19" ht="51" customHeight="1" x14ac:dyDescent="0.25">
      <c r="A29" s="136" t="s">
        <v>327</v>
      </c>
      <c r="B29" s="10" t="s">
        <v>24</v>
      </c>
      <c r="C29" s="1" t="s">
        <v>1</v>
      </c>
      <c r="D29" s="1" t="s">
        <v>25</v>
      </c>
      <c r="E29" s="51">
        <v>1</v>
      </c>
      <c r="F29" s="57">
        <v>1</v>
      </c>
      <c r="G29" s="51" t="s">
        <v>291</v>
      </c>
      <c r="H29" s="58">
        <v>0</v>
      </c>
      <c r="I29" s="59">
        <f t="shared" si="4"/>
        <v>0</v>
      </c>
      <c r="J29" s="31" t="str">
        <f t="shared" si="0"/>
        <v>MUY BAJO</v>
      </c>
      <c r="K29" s="33"/>
      <c r="L29" s="33"/>
      <c r="M29" s="33"/>
      <c r="N29" s="33"/>
      <c r="O29" s="115"/>
      <c r="P29" s="31" t="s">
        <v>295</v>
      </c>
      <c r="Q29" s="110"/>
      <c r="R29" s="32"/>
      <c r="S29" s="31" t="s">
        <v>295</v>
      </c>
    </row>
    <row r="30" spans="1:19" ht="38.25" x14ac:dyDescent="0.25">
      <c r="A30" s="137"/>
      <c r="B30" s="10" t="s">
        <v>26</v>
      </c>
      <c r="C30" s="1" t="s">
        <v>27</v>
      </c>
      <c r="D30" s="1" t="s">
        <v>28</v>
      </c>
      <c r="E30" s="51">
        <v>334</v>
      </c>
      <c r="F30" s="51">
        <v>334</v>
      </c>
      <c r="G30" s="51" t="s">
        <v>291</v>
      </c>
      <c r="H30" s="52">
        <v>0</v>
      </c>
      <c r="I30" s="53">
        <f t="shared" si="4"/>
        <v>0</v>
      </c>
      <c r="J30" s="31" t="str">
        <f t="shared" si="0"/>
        <v>MUY BAJO</v>
      </c>
      <c r="K30" s="33">
        <v>501</v>
      </c>
      <c r="L30" s="33">
        <v>17</v>
      </c>
      <c r="M30" s="33">
        <f t="shared" si="1"/>
        <v>484</v>
      </c>
      <c r="N30" s="33">
        <f t="shared" si="2"/>
        <v>17</v>
      </c>
      <c r="O30" s="115">
        <f t="shared" si="3"/>
        <v>3.3932135728542916E-2</v>
      </c>
      <c r="P30" s="31" t="str">
        <f t="shared" si="5"/>
        <v>MUY BAJO</v>
      </c>
      <c r="Q30" s="110"/>
      <c r="R30" s="32">
        <f t="shared" si="6"/>
        <v>0</v>
      </c>
      <c r="S30" s="31" t="str">
        <f t="shared" si="7"/>
        <v>MUY BAJO</v>
      </c>
    </row>
    <row r="31" spans="1:19" ht="38.25" x14ac:dyDescent="0.25">
      <c r="A31" s="137"/>
      <c r="B31" s="10" t="s">
        <v>26</v>
      </c>
      <c r="C31" s="1" t="s">
        <v>29</v>
      </c>
      <c r="D31" s="1" t="s">
        <v>28</v>
      </c>
      <c r="E31" s="51">
        <v>8</v>
      </c>
      <c r="F31" s="51">
        <v>8</v>
      </c>
      <c r="G31" s="51" t="s">
        <v>291</v>
      </c>
      <c r="H31" s="52">
        <v>0</v>
      </c>
      <c r="I31" s="53">
        <f t="shared" si="4"/>
        <v>0</v>
      </c>
      <c r="J31" s="31" t="str">
        <f t="shared" si="0"/>
        <v>MUY BAJO</v>
      </c>
      <c r="K31" s="33">
        <v>4</v>
      </c>
      <c r="L31" s="33">
        <v>0</v>
      </c>
      <c r="M31" s="33">
        <f t="shared" si="1"/>
        <v>4</v>
      </c>
      <c r="N31" s="33">
        <f t="shared" si="2"/>
        <v>0</v>
      </c>
      <c r="O31" s="115">
        <f t="shared" si="3"/>
        <v>0</v>
      </c>
      <c r="P31" s="31" t="str">
        <f t="shared" si="5"/>
        <v>MUY BAJO</v>
      </c>
      <c r="Q31" s="110"/>
      <c r="R31" s="32">
        <f t="shared" si="6"/>
        <v>0</v>
      </c>
      <c r="S31" s="31" t="str">
        <f t="shared" si="7"/>
        <v>MUY BAJO</v>
      </c>
    </row>
    <row r="32" spans="1:19" ht="38.25" x14ac:dyDescent="0.25">
      <c r="A32" s="137"/>
      <c r="B32" s="10" t="s">
        <v>26</v>
      </c>
      <c r="C32" s="1" t="s">
        <v>30</v>
      </c>
      <c r="D32" s="1" t="s">
        <v>28</v>
      </c>
      <c r="E32" s="51">
        <v>6</v>
      </c>
      <c r="F32" s="51">
        <v>6</v>
      </c>
      <c r="G32" s="51" t="s">
        <v>291</v>
      </c>
      <c r="H32" s="52">
        <v>0</v>
      </c>
      <c r="I32" s="53">
        <f t="shared" si="4"/>
        <v>0</v>
      </c>
      <c r="J32" s="31" t="str">
        <f t="shared" si="0"/>
        <v>MUY BAJO</v>
      </c>
      <c r="K32" s="33">
        <v>3</v>
      </c>
      <c r="L32" s="33">
        <v>0</v>
      </c>
      <c r="M32" s="33">
        <f t="shared" si="1"/>
        <v>3</v>
      </c>
      <c r="N32" s="33">
        <f t="shared" si="2"/>
        <v>0</v>
      </c>
      <c r="O32" s="115">
        <f t="shared" si="3"/>
        <v>0</v>
      </c>
      <c r="P32" s="31" t="str">
        <f t="shared" si="5"/>
        <v>MUY BAJO</v>
      </c>
      <c r="Q32" s="110"/>
      <c r="R32" s="32">
        <f t="shared" si="6"/>
        <v>0</v>
      </c>
      <c r="S32" s="31" t="str">
        <f t="shared" si="7"/>
        <v>MUY BAJO</v>
      </c>
    </row>
    <row r="33" spans="1:19" ht="38.25" x14ac:dyDescent="0.25">
      <c r="A33" s="137"/>
      <c r="B33" s="10" t="s">
        <v>26</v>
      </c>
      <c r="C33" s="1" t="s">
        <v>31</v>
      </c>
      <c r="D33" s="1" t="s">
        <v>28</v>
      </c>
      <c r="E33" s="51">
        <v>13</v>
      </c>
      <c r="F33" s="51">
        <v>13</v>
      </c>
      <c r="G33" s="51" t="s">
        <v>291</v>
      </c>
      <c r="H33" s="52">
        <v>0</v>
      </c>
      <c r="I33" s="53">
        <f t="shared" si="4"/>
        <v>0</v>
      </c>
      <c r="J33" s="31" t="str">
        <f t="shared" si="0"/>
        <v>MUY BAJO</v>
      </c>
      <c r="K33" s="33">
        <v>6.5</v>
      </c>
      <c r="L33" s="33">
        <v>0</v>
      </c>
      <c r="M33" s="33">
        <f t="shared" si="1"/>
        <v>6.5</v>
      </c>
      <c r="N33" s="33">
        <f t="shared" si="2"/>
        <v>0</v>
      </c>
      <c r="O33" s="115">
        <f t="shared" si="3"/>
        <v>0</v>
      </c>
      <c r="P33" s="31" t="str">
        <f t="shared" si="5"/>
        <v>MUY BAJO</v>
      </c>
      <c r="Q33" s="110"/>
      <c r="R33" s="32">
        <f t="shared" si="6"/>
        <v>0</v>
      </c>
      <c r="S33" s="31" t="str">
        <f t="shared" si="7"/>
        <v>MUY BAJO</v>
      </c>
    </row>
    <row r="34" spans="1:19" ht="38.25" x14ac:dyDescent="0.25">
      <c r="A34" s="137"/>
      <c r="B34" s="10" t="s">
        <v>26</v>
      </c>
      <c r="C34" s="1" t="s">
        <v>27</v>
      </c>
      <c r="D34" s="1" t="s">
        <v>32</v>
      </c>
      <c r="E34" s="57">
        <v>1096</v>
      </c>
      <c r="F34" s="57">
        <v>1096</v>
      </c>
      <c r="G34" s="51" t="s">
        <v>291</v>
      </c>
      <c r="H34" s="58">
        <v>0</v>
      </c>
      <c r="I34" s="59">
        <f t="shared" si="4"/>
        <v>0</v>
      </c>
      <c r="J34" s="31" t="str">
        <f t="shared" si="0"/>
        <v>MUY BAJO</v>
      </c>
      <c r="K34" s="33">
        <v>50</v>
      </c>
      <c r="L34" s="33">
        <v>0</v>
      </c>
      <c r="M34" s="33">
        <f t="shared" si="1"/>
        <v>50</v>
      </c>
      <c r="N34" s="33">
        <f t="shared" si="2"/>
        <v>0</v>
      </c>
      <c r="O34" s="115">
        <f t="shared" si="3"/>
        <v>0</v>
      </c>
      <c r="P34" s="31" t="str">
        <f t="shared" si="5"/>
        <v>MUY BAJO</v>
      </c>
      <c r="Q34" s="110"/>
      <c r="R34" s="32">
        <f t="shared" si="6"/>
        <v>0</v>
      </c>
      <c r="S34" s="31" t="str">
        <f t="shared" si="7"/>
        <v>MUY BAJO</v>
      </c>
    </row>
    <row r="35" spans="1:19" ht="38.25" x14ac:dyDescent="0.25">
      <c r="A35" s="137"/>
      <c r="B35" s="10" t="s">
        <v>26</v>
      </c>
      <c r="C35" s="1" t="s">
        <v>29</v>
      </c>
      <c r="D35" s="1" t="s">
        <v>32</v>
      </c>
      <c r="E35" s="51">
        <v>13</v>
      </c>
      <c r="F35" s="57">
        <v>13</v>
      </c>
      <c r="G35" s="51" t="s">
        <v>291</v>
      </c>
      <c r="H35" s="58">
        <v>0</v>
      </c>
      <c r="I35" s="59">
        <f t="shared" si="4"/>
        <v>0</v>
      </c>
      <c r="J35" s="31" t="str">
        <f t="shared" si="0"/>
        <v>MUY BAJO</v>
      </c>
      <c r="K35" s="33">
        <v>2</v>
      </c>
      <c r="L35" s="33">
        <v>0</v>
      </c>
      <c r="M35" s="33">
        <f t="shared" si="1"/>
        <v>2</v>
      </c>
      <c r="N35" s="33">
        <f t="shared" si="2"/>
        <v>0</v>
      </c>
      <c r="O35" s="115">
        <f t="shared" si="3"/>
        <v>0</v>
      </c>
      <c r="P35" s="31" t="str">
        <f t="shared" si="5"/>
        <v>MUY BAJO</v>
      </c>
      <c r="Q35" s="110"/>
      <c r="R35" s="32">
        <f t="shared" si="6"/>
        <v>0</v>
      </c>
      <c r="S35" s="31" t="str">
        <f t="shared" si="7"/>
        <v>MUY BAJO</v>
      </c>
    </row>
    <row r="36" spans="1:19" ht="38.25" x14ac:dyDescent="0.25">
      <c r="A36" s="137"/>
      <c r="B36" s="10" t="s">
        <v>26</v>
      </c>
      <c r="C36" s="1" t="s">
        <v>30</v>
      </c>
      <c r="D36" s="1" t="s">
        <v>32</v>
      </c>
      <c r="E36" s="57">
        <v>8</v>
      </c>
      <c r="F36" s="57">
        <v>8</v>
      </c>
      <c r="G36" s="51" t="s">
        <v>291</v>
      </c>
      <c r="H36" s="58">
        <v>0</v>
      </c>
      <c r="I36" s="59">
        <f t="shared" si="4"/>
        <v>0</v>
      </c>
      <c r="J36" s="31" t="str">
        <f t="shared" si="0"/>
        <v>MUY BAJO</v>
      </c>
      <c r="K36" s="33">
        <v>2</v>
      </c>
      <c r="L36" s="33">
        <v>0</v>
      </c>
      <c r="M36" s="33">
        <f t="shared" si="1"/>
        <v>2</v>
      </c>
      <c r="N36" s="33">
        <f t="shared" si="2"/>
        <v>0</v>
      </c>
      <c r="O36" s="115">
        <f t="shared" si="3"/>
        <v>0</v>
      </c>
      <c r="P36" s="31" t="str">
        <f t="shared" si="5"/>
        <v>MUY BAJO</v>
      </c>
      <c r="Q36" s="110"/>
      <c r="R36" s="32">
        <f t="shared" si="6"/>
        <v>0</v>
      </c>
      <c r="S36" s="31" t="str">
        <f t="shared" si="7"/>
        <v>MUY BAJO</v>
      </c>
    </row>
    <row r="37" spans="1:19" ht="38.25" x14ac:dyDescent="0.25">
      <c r="A37" s="137"/>
      <c r="B37" s="10" t="s">
        <v>26</v>
      </c>
      <c r="C37" s="1" t="s">
        <v>31</v>
      </c>
      <c r="D37" s="1" t="s">
        <v>32</v>
      </c>
      <c r="E37" s="57">
        <v>19</v>
      </c>
      <c r="F37" s="57">
        <v>19</v>
      </c>
      <c r="G37" s="51" t="s">
        <v>291</v>
      </c>
      <c r="H37" s="58">
        <v>0</v>
      </c>
      <c r="I37" s="59">
        <f t="shared" si="4"/>
        <v>0</v>
      </c>
      <c r="J37" s="31" t="str">
        <f t="shared" si="0"/>
        <v>MUY BAJO</v>
      </c>
      <c r="K37" s="33">
        <v>2</v>
      </c>
      <c r="L37" s="33">
        <v>0</v>
      </c>
      <c r="M37" s="33">
        <f t="shared" si="1"/>
        <v>2</v>
      </c>
      <c r="N37" s="33">
        <f t="shared" si="2"/>
        <v>0</v>
      </c>
      <c r="O37" s="115">
        <f t="shared" si="3"/>
        <v>0</v>
      </c>
      <c r="P37" s="31" t="str">
        <f t="shared" si="5"/>
        <v>MUY BAJO</v>
      </c>
      <c r="Q37" s="110"/>
      <c r="R37" s="32">
        <f t="shared" si="6"/>
        <v>0</v>
      </c>
      <c r="S37" s="31" t="str">
        <f t="shared" si="7"/>
        <v>MUY BAJO</v>
      </c>
    </row>
    <row r="38" spans="1:19" ht="38.25" x14ac:dyDescent="0.25">
      <c r="A38" s="137"/>
      <c r="B38" s="10" t="s">
        <v>26</v>
      </c>
      <c r="C38" s="3" t="s">
        <v>27</v>
      </c>
      <c r="D38" s="1" t="s">
        <v>33</v>
      </c>
      <c r="E38" s="57">
        <v>1096</v>
      </c>
      <c r="F38" s="57">
        <v>1096</v>
      </c>
      <c r="G38" s="51" t="s">
        <v>291</v>
      </c>
      <c r="H38" s="58">
        <v>57</v>
      </c>
      <c r="I38" s="59">
        <f t="shared" si="4"/>
        <v>5.2007299270072992E-2</v>
      </c>
      <c r="J38" s="31" t="str">
        <f t="shared" si="0"/>
        <v>MUY BAJO</v>
      </c>
      <c r="K38" s="33">
        <v>50</v>
      </c>
      <c r="L38" s="33">
        <v>0</v>
      </c>
      <c r="M38" s="33">
        <f t="shared" si="1"/>
        <v>50</v>
      </c>
      <c r="N38" s="33">
        <f t="shared" si="2"/>
        <v>0</v>
      </c>
      <c r="O38" s="115">
        <f t="shared" si="3"/>
        <v>0</v>
      </c>
      <c r="P38" s="31" t="str">
        <f t="shared" si="5"/>
        <v>MUY BAJO</v>
      </c>
      <c r="Q38" s="110"/>
      <c r="R38" s="32">
        <f t="shared" si="6"/>
        <v>0</v>
      </c>
      <c r="S38" s="31" t="str">
        <f t="shared" si="7"/>
        <v>MUY BAJO</v>
      </c>
    </row>
    <row r="39" spans="1:19" ht="38.25" x14ac:dyDescent="0.25">
      <c r="A39" s="137"/>
      <c r="B39" s="10" t="s">
        <v>26</v>
      </c>
      <c r="C39" s="3" t="s">
        <v>29</v>
      </c>
      <c r="D39" s="1" t="s">
        <v>33</v>
      </c>
      <c r="E39" s="51">
        <v>13</v>
      </c>
      <c r="F39" s="57">
        <v>13</v>
      </c>
      <c r="G39" s="51" t="s">
        <v>291</v>
      </c>
      <c r="H39" s="58">
        <v>0</v>
      </c>
      <c r="I39" s="59">
        <f t="shared" si="4"/>
        <v>0</v>
      </c>
      <c r="J39" s="31" t="str">
        <f t="shared" si="0"/>
        <v>MUY BAJO</v>
      </c>
      <c r="K39" s="33">
        <v>2</v>
      </c>
      <c r="L39" s="33">
        <v>0</v>
      </c>
      <c r="M39" s="33">
        <f t="shared" si="1"/>
        <v>2</v>
      </c>
      <c r="N39" s="33">
        <f t="shared" si="2"/>
        <v>0</v>
      </c>
      <c r="O39" s="115">
        <f t="shared" si="3"/>
        <v>0</v>
      </c>
      <c r="P39" s="31" t="str">
        <f t="shared" si="5"/>
        <v>MUY BAJO</v>
      </c>
      <c r="Q39" s="110"/>
      <c r="R39" s="32">
        <f t="shared" si="6"/>
        <v>0</v>
      </c>
      <c r="S39" s="31" t="str">
        <f t="shared" si="7"/>
        <v>MUY BAJO</v>
      </c>
    </row>
    <row r="40" spans="1:19" ht="38.25" x14ac:dyDescent="0.25">
      <c r="A40" s="137"/>
      <c r="B40" s="10" t="s">
        <v>26</v>
      </c>
      <c r="C40" s="3" t="s">
        <v>30</v>
      </c>
      <c r="D40" s="1" t="s">
        <v>33</v>
      </c>
      <c r="E40" s="57">
        <v>8</v>
      </c>
      <c r="F40" s="57">
        <v>8</v>
      </c>
      <c r="G40" s="51" t="s">
        <v>291</v>
      </c>
      <c r="H40" s="58">
        <v>0</v>
      </c>
      <c r="I40" s="59">
        <f t="shared" si="4"/>
        <v>0</v>
      </c>
      <c r="J40" s="31" t="str">
        <f t="shared" si="0"/>
        <v>MUY BAJO</v>
      </c>
      <c r="K40" s="33">
        <v>2</v>
      </c>
      <c r="L40" s="33">
        <v>0</v>
      </c>
      <c r="M40" s="33">
        <f t="shared" si="1"/>
        <v>2</v>
      </c>
      <c r="N40" s="33">
        <f t="shared" si="2"/>
        <v>0</v>
      </c>
      <c r="O40" s="115">
        <f t="shared" si="3"/>
        <v>0</v>
      </c>
      <c r="P40" s="31" t="str">
        <f t="shared" si="5"/>
        <v>MUY BAJO</v>
      </c>
      <c r="Q40" s="110"/>
      <c r="R40" s="32">
        <f t="shared" si="6"/>
        <v>0</v>
      </c>
      <c r="S40" s="31" t="str">
        <f t="shared" si="7"/>
        <v>MUY BAJO</v>
      </c>
    </row>
    <row r="41" spans="1:19" ht="38.25" x14ac:dyDescent="0.25">
      <c r="A41" s="137"/>
      <c r="B41" s="10" t="s">
        <v>26</v>
      </c>
      <c r="C41" s="3" t="s">
        <v>31</v>
      </c>
      <c r="D41" s="1" t="s">
        <v>33</v>
      </c>
      <c r="E41" s="57">
        <v>19</v>
      </c>
      <c r="F41" s="57">
        <v>19</v>
      </c>
      <c r="G41" s="51" t="s">
        <v>291</v>
      </c>
      <c r="H41" s="58">
        <v>0</v>
      </c>
      <c r="I41" s="59">
        <f t="shared" si="4"/>
        <v>0</v>
      </c>
      <c r="J41" s="31" t="str">
        <f t="shared" si="0"/>
        <v>MUY BAJO</v>
      </c>
      <c r="K41" s="33">
        <v>2</v>
      </c>
      <c r="L41" s="33">
        <v>0</v>
      </c>
      <c r="M41" s="33">
        <f t="shared" si="1"/>
        <v>2</v>
      </c>
      <c r="N41" s="33">
        <f t="shared" si="2"/>
        <v>0</v>
      </c>
      <c r="O41" s="115">
        <f t="shared" si="3"/>
        <v>0</v>
      </c>
      <c r="P41" s="31" t="str">
        <f t="shared" si="5"/>
        <v>MUY BAJO</v>
      </c>
      <c r="Q41" s="110"/>
      <c r="R41" s="32">
        <f t="shared" si="6"/>
        <v>0</v>
      </c>
      <c r="S41" s="31" t="str">
        <f t="shared" si="7"/>
        <v>MUY BAJO</v>
      </c>
    </row>
    <row r="42" spans="1:19" ht="38.25" x14ac:dyDescent="0.25">
      <c r="A42" s="137"/>
      <c r="B42" s="10" t="s">
        <v>26</v>
      </c>
      <c r="C42" s="3" t="s">
        <v>27</v>
      </c>
      <c r="D42" s="1" t="s">
        <v>34</v>
      </c>
      <c r="E42" s="57">
        <v>0</v>
      </c>
      <c r="F42" s="57">
        <v>25</v>
      </c>
      <c r="G42" s="51" t="s">
        <v>290</v>
      </c>
      <c r="H42" s="58">
        <v>0</v>
      </c>
      <c r="I42" s="59">
        <f t="shared" si="4"/>
        <v>0</v>
      </c>
      <c r="J42" s="31" t="str">
        <f t="shared" si="0"/>
        <v>MUY BAJO</v>
      </c>
      <c r="K42" s="33">
        <v>52</v>
      </c>
      <c r="L42" s="33">
        <v>0</v>
      </c>
      <c r="M42" s="33">
        <f t="shared" si="1"/>
        <v>52</v>
      </c>
      <c r="N42" s="33">
        <f t="shared" si="2"/>
        <v>0</v>
      </c>
      <c r="O42" s="115">
        <f t="shared" si="3"/>
        <v>0</v>
      </c>
      <c r="P42" s="31" t="str">
        <f t="shared" si="5"/>
        <v>MUY BAJO</v>
      </c>
      <c r="Q42" s="110"/>
      <c r="R42" s="32">
        <f t="shared" si="6"/>
        <v>0</v>
      </c>
      <c r="S42" s="31" t="str">
        <f t="shared" si="7"/>
        <v>MUY BAJO</v>
      </c>
    </row>
    <row r="43" spans="1:19" ht="38.25" x14ac:dyDescent="0.25">
      <c r="A43" s="137"/>
      <c r="B43" s="10" t="s">
        <v>26</v>
      </c>
      <c r="C43" s="3" t="s">
        <v>29</v>
      </c>
      <c r="D43" s="1" t="s">
        <v>34</v>
      </c>
      <c r="E43" s="57">
        <v>0</v>
      </c>
      <c r="F43" s="57"/>
      <c r="G43" s="51" t="s">
        <v>290</v>
      </c>
      <c r="H43" s="58"/>
      <c r="I43" s="59"/>
      <c r="J43" s="31" t="s">
        <v>295</v>
      </c>
      <c r="K43" s="33">
        <v>2</v>
      </c>
      <c r="L43" s="33">
        <v>0</v>
      </c>
      <c r="M43" s="33">
        <f t="shared" si="1"/>
        <v>2</v>
      </c>
      <c r="N43" s="33">
        <f t="shared" si="2"/>
        <v>0</v>
      </c>
      <c r="O43" s="115">
        <f t="shared" si="3"/>
        <v>0</v>
      </c>
      <c r="P43" s="31" t="str">
        <f t="shared" si="5"/>
        <v>MUY BAJO</v>
      </c>
      <c r="Q43" s="110"/>
      <c r="R43" s="32">
        <f t="shared" si="6"/>
        <v>0</v>
      </c>
      <c r="S43" s="31" t="str">
        <f t="shared" si="7"/>
        <v>MUY BAJO</v>
      </c>
    </row>
    <row r="44" spans="1:19" ht="38.25" x14ac:dyDescent="0.25">
      <c r="A44" s="137"/>
      <c r="B44" s="10" t="s">
        <v>26</v>
      </c>
      <c r="C44" s="3" t="s">
        <v>30</v>
      </c>
      <c r="D44" s="1" t="s">
        <v>34</v>
      </c>
      <c r="E44" s="57">
        <v>0</v>
      </c>
      <c r="F44" s="57"/>
      <c r="G44" s="51" t="s">
        <v>290</v>
      </c>
      <c r="H44" s="58"/>
      <c r="I44" s="59"/>
      <c r="J44" s="31" t="s">
        <v>295</v>
      </c>
      <c r="K44" s="33">
        <v>2</v>
      </c>
      <c r="L44" s="33">
        <v>0</v>
      </c>
      <c r="M44" s="33">
        <f t="shared" si="1"/>
        <v>2</v>
      </c>
      <c r="N44" s="33">
        <f t="shared" si="2"/>
        <v>0</v>
      </c>
      <c r="O44" s="115">
        <f t="shared" si="3"/>
        <v>0</v>
      </c>
      <c r="P44" s="31" t="str">
        <f t="shared" si="5"/>
        <v>MUY BAJO</v>
      </c>
      <c r="Q44" s="110"/>
      <c r="R44" s="32">
        <f t="shared" si="6"/>
        <v>0</v>
      </c>
      <c r="S44" s="31" t="str">
        <f t="shared" si="7"/>
        <v>MUY BAJO</v>
      </c>
    </row>
    <row r="45" spans="1:19" ht="38.25" x14ac:dyDescent="0.25">
      <c r="A45" s="137"/>
      <c r="B45" s="10" t="s">
        <v>26</v>
      </c>
      <c r="C45" s="3" t="s">
        <v>31</v>
      </c>
      <c r="D45" s="1" t="s">
        <v>34</v>
      </c>
      <c r="E45" s="57">
        <v>0</v>
      </c>
      <c r="F45" s="57">
        <v>1</v>
      </c>
      <c r="G45" s="51" t="s">
        <v>290</v>
      </c>
      <c r="H45" s="58">
        <v>0</v>
      </c>
      <c r="I45" s="59">
        <f t="shared" si="4"/>
        <v>0</v>
      </c>
      <c r="J45" s="31" t="str">
        <f t="shared" ref="J45:J109" si="11">IF(I45&lt;=20%,"MUY BAJO",IF(AND(I45&gt;20%,I45&lt;=40%),"BAJO",IF(AND(I45&gt;40%,I45&lt;=60%),"MEDIO",IF(AND(I45&gt;60%,I45&lt;=80%),"ALTO","MUY ALTO"))))</f>
        <v>MUY BAJO</v>
      </c>
      <c r="K45" s="33">
        <v>2</v>
      </c>
      <c r="L45" s="33">
        <v>0</v>
      </c>
      <c r="M45" s="33">
        <f t="shared" si="1"/>
        <v>2</v>
      </c>
      <c r="N45" s="33">
        <f t="shared" si="2"/>
        <v>0</v>
      </c>
      <c r="O45" s="115">
        <f t="shared" si="3"/>
        <v>0</v>
      </c>
      <c r="P45" s="31" t="str">
        <f t="shared" si="5"/>
        <v>MUY BAJO</v>
      </c>
      <c r="Q45" s="110"/>
      <c r="R45" s="32">
        <f t="shared" si="6"/>
        <v>0</v>
      </c>
      <c r="S45" s="31" t="str">
        <f t="shared" si="7"/>
        <v>MUY BAJO</v>
      </c>
    </row>
    <row r="46" spans="1:19" ht="25.5" x14ac:dyDescent="0.25">
      <c r="A46" s="137"/>
      <c r="B46" s="10" t="s">
        <v>35</v>
      </c>
      <c r="C46" s="3" t="s">
        <v>1</v>
      </c>
      <c r="D46" s="1" t="s">
        <v>36</v>
      </c>
      <c r="E46" s="70">
        <v>88</v>
      </c>
      <c r="F46" s="57">
        <v>1</v>
      </c>
      <c r="G46" s="51" t="s">
        <v>290</v>
      </c>
      <c r="H46" s="58">
        <v>0</v>
      </c>
      <c r="I46" s="59">
        <f t="shared" si="4"/>
        <v>0</v>
      </c>
      <c r="J46" s="31" t="str">
        <f t="shared" si="11"/>
        <v>MUY BAJO</v>
      </c>
      <c r="K46" s="33">
        <v>2500</v>
      </c>
      <c r="L46" s="33">
        <v>9</v>
      </c>
      <c r="M46" s="33">
        <f t="shared" si="1"/>
        <v>2491</v>
      </c>
      <c r="N46" s="33">
        <f t="shared" si="2"/>
        <v>9</v>
      </c>
      <c r="O46" s="115">
        <f t="shared" si="3"/>
        <v>3.5999999999999999E-3</v>
      </c>
      <c r="P46" s="31" t="str">
        <f t="shared" si="5"/>
        <v>MUY BAJO</v>
      </c>
      <c r="Q46" s="110"/>
      <c r="R46" s="32">
        <f t="shared" si="6"/>
        <v>0</v>
      </c>
      <c r="S46" s="31" t="str">
        <f t="shared" si="7"/>
        <v>MUY BAJO</v>
      </c>
    </row>
    <row r="47" spans="1:19" ht="25.5" x14ac:dyDescent="0.25">
      <c r="A47" s="137"/>
      <c r="B47" s="10" t="s">
        <v>35</v>
      </c>
      <c r="C47" s="3" t="s">
        <v>1</v>
      </c>
      <c r="D47" s="1" t="s">
        <v>37</v>
      </c>
      <c r="E47" s="70">
        <v>3</v>
      </c>
      <c r="F47" s="57">
        <v>1</v>
      </c>
      <c r="G47" s="51" t="s">
        <v>290</v>
      </c>
      <c r="H47" s="58">
        <v>0</v>
      </c>
      <c r="I47" s="59">
        <f t="shared" si="4"/>
        <v>0</v>
      </c>
      <c r="J47" s="31" t="str">
        <f t="shared" si="11"/>
        <v>MUY BAJO</v>
      </c>
      <c r="K47" s="33">
        <v>120</v>
      </c>
      <c r="L47" s="33">
        <v>0</v>
      </c>
      <c r="M47" s="33">
        <f t="shared" si="1"/>
        <v>120</v>
      </c>
      <c r="N47" s="33">
        <f t="shared" si="2"/>
        <v>0</v>
      </c>
      <c r="O47" s="115">
        <f t="shared" si="3"/>
        <v>0</v>
      </c>
      <c r="P47" s="31" t="str">
        <f>IF(O47&lt;=20%,"MUY BAJO",IF(AND(O47&gt;20%,O47&lt;=40%),"BAJO",IF(AND(O47&gt;40%,O47&lt;=60%),"MEDIO",IF(AND(O47&gt;60%,O47&lt;=80%),"ALTO","MUY ALTO"))))</f>
        <v>MUY BAJO</v>
      </c>
      <c r="Q47" s="110"/>
      <c r="R47" s="32">
        <f t="shared" si="6"/>
        <v>0</v>
      </c>
      <c r="S47" s="31" t="str">
        <f t="shared" si="7"/>
        <v>MUY BAJO</v>
      </c>
    </row>
    <row r="48" spans="1:19" ht="51" x14ac:dyDescent="0.25">
      <c r="A48" s="137"/>
      <c r="B48" s="10" t="s">
        <v>38</v>
      </c>
      <c r="C48" s="3" t="s">
        <v>27</v>
      </c>
      <c r="D48" s="1" t="s">
        <v>39</v>
      </c>
      <c r="E48" s="51">
        <v>256</v>
      </c>
      <c r="F48" s="57">
        <v>110</v>
      </c>
      <c r="G48" s="51" t="s">
        <v>292</v>
      </c>
      <c r="H48" s="58">
        <v>58</v>
      </c>
      <c r="I48" s="59">
        <f t="shared" si="4"/>
        <v>0.52727272727272723</v>
      </c>
      <c r="J48" s="31" t="str">
        <f t="shared" si="11"/>
        <v>MEDIO</v>
      </c>
      <c r="K48" s="33">
        <v>20</v>
      </c>
      <c r="L48" s="33">
        <v>0</v>
      </c>
      <c r="M48" s="33">
        <f t="shared" si="1"/>
        <v>20</v>
      </c>
      <c r="N48" s="33">
        <f t="shared" si="2"/>
        <v>0</v>
      </c>
      <c r="O48" s="115">
        <f t="shared" si="3"/>
        <v>0</v>
      </c>
      <c r="P48" s="31" t="str">
        <f t="shared" si="5"/>
        <v>MUY BAJO</v>
      </c>
      <c r="Q48" s="110"/>
      <c r="R48" s="32">
        <f t="shared" si="6"/>
        <v>0</v>
      </c>
      <c r="S48" s="31" t="str">
        <f t="shared" si="7"/>
        <v>MUY BAJO</v>
      </c>
    </row>
    <row r="49" spans="1:19" ht="51" x14ac:dyDescent="0.25">
      <c r="A49" s="137"/>
      <c r="B49" s="10" t="s">
        <v>38</v>
      </c>
      <c r="C49" s="3" t="s">
        <v>29</v>
      </c>
      <c r="D49" s="1" t="s">
        <v>39</v>
      </c>
      <c r="E49" s="51">
        <v>0</v>
      </c>
      <c r="F49" s="57">
        <v>13</v>
      </c>
      <c r="G49" s="51" t="s">
        <v>292</v>
      </c>
      <c r="H49" s="58">
        <v>11</v>
      </c>
      <c r="I49" s="59">
        <f t="shared" si="4"/>
        <v>0.84615384615384615</v>
      </c>
      <c r="J49" s="31" t="str">
        <f t="shared" si="11"/>
        <v>MUY ALTO</v>
      </c>
      <c r="K49" s="33">
        <v>5</v>
      </c>
      <c r="L49" s="33">
        <v>0</v>
      </c>
      <c r="M49" s="33">
        <f t="shared" si="1"/>
        <v>5</v>
      </c>
      <c r="N49" s="33">
        <f t="shared" si="2"/>
        <v>0</v>
      </c>
      <c r="O49" s="115">
        <f t="shared" si="3"/>
        <v>0</v>
      </c>
      <c r="P49" s="31" t="str">
        <f t="shared" si="5"/>
        <v>MUY BAJO</v>
      </c>
      <c r="Q49" s="110"/>
      <c r="R49" s="32">
        <f t="shared" si="6"/>
        <v>0</v>
      </c>
      <c r="S49" s="31" t="str">
        <f t="shared" si="7"/>
        <v>MUY BAJO</v>
      </c>
    </row>
    <row r="50" spans="1:19" ht="51" x14ac:dyDescent="0.25">
      <c r="A50" s="137"/>
      <c r="B50" s="10" t="s">
        <v>38</v>
      </c>
      <c r="C50" s="3" t="s">
        <v>30</v>
      </c>
      <c r="D50" s="1" t="s">
        <v>39</v>
      </c>
      <c r="E50" s="51">
        <v>0</v>
      </c>
      <c r="F50" s="57">
        <v>8</v>
      </c>
      <c r="G50" s="51" t="s">
        <v>292</v>
      </c>
      <c r="H50" s="58">
        <v>13</v>
      </c>
      <c r="I50" s="59">
        <f t="shared" si="4"/>
        <v>1.625</v>
      </c>
      <c r="J50" s="31" t="str">
        <f t="shared" si="11"/>
        <v>MUY ALTO</v>
      </c>
      <c r="K50" s="33">
        <v>5</v>
      </c>
      <c r="L50" s="33">
        <v>0</v>
      </c>
      <c r="M50" s="33">
        <f t="shared" si="1"/>
        <v>5</v>
      </c>
      <c r="N50" s="33">
        <f t="shared" si="2"/>
        <v>0</v>
      </c>
      <c r="O50" s="115">
        <f t="shared" si="3"/>
        <v>0</v>
      </c>
      <c r="P50" s="31" t="str">
        <f t="shared" si="5"/>
        <v>MUY BAJO</v>
      </c>
      <c r="Q50" s="110"/>
      <c r="R50" s="32">
        <f t="shared" si="6"/>
        <v>0</v>
      </c>
      <c r="S50" s="31" t="str">
        <f t="shared" si="7"/>
        <v>MUY BAJO</v>
      </c>
    </row>
    <row r="51" spans="1:19" ht="51" x14ac:dyDescent="0.25">
      <c r="A51" s="137"/>
      <c r="B51" s="10" t="s">
        <v>38</v>
      </c>
      <c r="C51" s="3" t="s">
        <v>31</v>
      </c>
      <c r="D51" s="1" t="s">
        <v>39</v>
      </c>
      <c r="E51" s="51">
        <v>0</v>
      </c>
      <c r="F51" s="57">
        <v>19</v>
      </c>
      <c r="G51" s="51" t="s">
        <v>292</v>
      </c>
      <c r="H51" s="58">
        <v>9</v>
      </c>
      <c r="I51" s="59">
        <f t="shared" si="4"/>
        <v>0.47368421052631576</v>
      </c>
      <c r="J51" s="31" t="str">
        <f t="shared" si="11"/>
        <v>MEDIO</v>
      </c>
      <c r="K51" s="33">
        <v>6</v>
      </c>
      <c r="L51" s="33">
        <v>0</v>
      </c>
      <c r="M51" s="33">
        <f t="shared" si="1"/>
        <v>6</v>
      </c>
      <c r="N51" s="33">
        <f t="shared" si="2"/>
        <v>0</v>
      </c>
      <c r="O51" s="115">
        <f t="shared" si="3"/>
        <v>0</v>
      </c>
      <c r="P51" s="31" t="str">
        <f t="shared" si="5"/>
        <v>MUY BAJO</v>
      </c>
      <c r="Q51" s="110"/>
      <c r="R51" s="32">
        <f t="shared" si="6"/>
        <v>0</v>
      </c>
      <c r="S51" s="31" t="str">
        <f t="shared" si="7"/>
        <v>MUY BAJO</v>
      </c>
    </row>
    <row r="52" spans="1:19" ht="38.25" x14ac:dyDescent="0.25">
      <c r="A52" s="137"/>
      <c r="B52" s="10" t="s">
        <v>40</v>
      </c>
      <c r="C52" s="3" t="s">
        <v>27</v>
      </c>
      <c r="D52" s="1" t="s">
        <v>41</v>
      </c>
      <c r="E52" s="71">
        <v>1123</v>
      </c>
      <c r="F52" s="72">
        <v>150</v>
      </c>
      <c r="G52" s="71" t="s">
        <v>290</v>
      </c>
      <c r="H52" s="73">
        <v>12</v>
      </c>
      <c r="I52" s="74">
        <f t="shared" si="4"/>
        <v>0.08</v>
      </c>
      <c r="J52" s="31" t="str">
        <f t="shared" si="11"/>
        <v>MUY BAJO</v>
      </c>
      <c r="K52" s="33">
        <v>400</v>
      </c>
      <c r="L52" s="33">
        <v>23</v>
      </c>
      <c r="M52" s="33">
        <f t="shared" si="1"/>
        <v>377</v>
      </c>
      <c r="N52" s="33">
        <f t="shared" si="2"/>
        <v>23</v>
      </c>
      <c r="O52" s="115">
        <f t="shared" si="3"/>
        <v>5.7500000000000002E-2</v>
      </c>
      <c r="P52" s="31" t="str">
        <f t="shared" si="5"/>
        <v>MUY BAJO</v>
      </c>
      <c r="Q52" s="110"/>
      <c r="R52" s="32">
        <f t="shared" si="6"/>
        <v>4.5999999999999999E-3</v>
      </c>
      <c r="S52" s="31" t="str">
        <f t="shared" si="7"/>
        <v>MUY BAJO</v>
      </c>
    </row>
    <row r="53" spans="1:19" ht="38.25" x14ac:dyDescent="0.25">
      <c r="A53" s="137"/>
      <c r="B53" s="10" t="s">
        <v>40</v>
      </c>
      <c r="C53" s="3" t="s">
        <v>29</v>
      </c>
      <c r="D53" s="1" t="s">
        <v>41</v>
      </c>
      <c r="E53" s="51">
        <v>3</v>
      </c>
      <c r="F53" s="57">
        <v>1</v>
      </c>
      <c r="G53" s="51" t="s">
        <v>290</v>
      </c>
      <c r="H53" s="58">
        <v>0</v>
      </c>
      <c r="I53" s="59">
        <f t="shared" si="4"/>
        <v>0</v>
      </c>
      <c r="J53" s="31" t="str">
        <f t="shared" si="11"/>
        <v>MUY BAJO</v>
      </c>
      <c r="K53" s="33">
        <v>5</v>
      </c>
      <c r="L53" s="33">
        <v>0</v>
      </c>
      <c r="M53" s="33">
        <f t="shared" si="1"/>
        <v>5</v>
      </c>
      <c r="N53" s="33">
        <f t="shared" si="2"/>
        <v>0</v>
      </c>
      <c r="O53" s="115">
        <f t="shared" si="3"/>
        <v>0</v>
      </c>
      <c r="P53" s="31" t="str">
        <f t="shared" si="5"/>
        <v>MUY BAJO</v>
      </c>
      <c r="Q53" s="110"/>
      <c r="R53" s="32">
        <f t="shared" si="6"/>
        <v>0</v>
      </c>
      <c r="S53" s="31" t="str">
        <f t="shared" si="7"/>
        <v>MUY BAJO</v>
      </c>
    </row>
    <row r="54" spans="1:19" ht="38.25" x14ac:dyDescent="0.25">
      <c r="A54" s="137"/>
      <c r="B54" s="10" t="s">
        <v>40</v>
      </c>
      <c r="C54" s="3" t="s">
        <v>30</v>
      </c>
      <c r="D54" s="1" t="s">
        <v>41</v>
      </c>
      <c r="E54" s="51">
        <v>4</v>
      </c>
      <c r="F54" s="57">
        <v>1</v>
      </c>
      <c r="G54" s="51" t="s">
        <v>290</v>
      </c>
      <c r="H54" s="58">
        <v>0</v>
      </c>
      <c r="I54" s="59">
        <f t="shared" si="4"/>
        <v>0</v>
      </c>
      <c r="J54" s="31" t="str">
        <f t="shared" si="11"/>
        <v>MUY BAJO</v>
      </c>
      <c r="K54" s="33">
        <v>5</v>
      </c>
      <c r="L54" s="33">
        <v>0</v>
      </c>
      <c r="M54" s="33">
        <f t="shared" si="1"/>
        <v>5</v>
      </c>
      <c r="N54" s="33">
        <f t="shared" si="2"/>
        <v>0</v>
      </c>
      <c r="O54" s="115">
        <f t="shared" si="3"/>
        <v>0</v>
      </c>
      <c r="P54" s="31" t="str">
        <f t="shared" si="5"/>
        <v>MUY BAJO</v>
      </c>
      <c r="Q54" s="110"/>
      <c r="R54" s="32">
        <f t="shared" si="6"/>
        <v>0</v>
      </c>
      <c r="S54" s="31" t="str">
        <f t="shared" si="7"/>
        <v>MUY BAJO</v>
      </c>
    </row>
    <row r="55" spans="1:19" ht="38.25" x14ac:dyDescent="0.25">
      <c r="A55" s="137"/>
      <c r="B55" s="10" t="s">
        <v>40</v>
      </c>
      <c r="C55" s="3" t="s">
        <v>31</v>
      </c>
      <c r="D55" s="1" t="s">
        <v>41</v>
      </c>
      <c r="E55" s="51">
        <v>12</v>
      </c>
      <c r="F55" s="57">
        <v>1</v>
      </c>
      <c r="G55" s="51" t="s">
        <v>290</v>
      </c>
      <c r="H55" s="58">
        <v>0</v>
      </c>
      <c r="I55" s="59">
        <f t="shared" si="4"/>
        <v>0</v>
      </c>
      <c r="J55" s="31" t="str">
        <f t="shared" si="11"/>
        <v>MUY BAJO</v>
      </c>
      <c r="K55" s="33">
        <v>5</v>
      </c>
      <c r="L55" s="33">
        <v>0</v>
      </c>
      <c r="M55" s="33">
        <f t="shared" si="1"/>
        <v>5</v>
      </c>
      <c r="N55" s="33">
        <f t="shared" si="2"/>
        <v>0</v>
      </c>
      <c r="O55" s="115">
        <f t="shared" si="3"/>
        <v>0</v>
      </c>
      <c r="P55" s="31" t="str">
        <f t="shared" si="5"/>
        <v>MUY BAJO</v>
      </c>
      <c r="Q55" s="110"/>
      <c r="R55" s="32">
        <f t="shared" si="6"/>
        <v>0</v>
      </c>
      <c r="S55" s="31" t="str">
        <f t="shared" si="7"/>
        <v>MUY BAJO</v>
      </c>
    </row>
    <row r="56" spans="1:19" ht="38.25" x14ac:dyDescent="0.25">
      <c r="A56" s="137"/>
      <c r="B56" s="10" t="s">
        <v>40</v>
      </c>
      <c r="C56" s="3" t="s">
        <v>27</v>
      </c>
      <c r="D56" s="1" t="s">
        <v>42</v>
      </c>
      <c r="E56" s="51">
        <v>2087</v>
      </c>
      <c r="F56" s="57">
        <v>200</v>
      </c>
      <c r="G56" s="51" t="s">
        <v>290</v>
      </c>
      <c r="H56" s="58">
        <v>15</v>
      </c>
      <c r="I56" s="59">
        <f t="shared" si="4"/>
        <v>7.4999999999999997E-2</v>
      </c>
      <c r="J56" s="31" t="str">
        <f t="shared" si="11"/>
        <v>MUY BAJO</v>
      </c>
      <c r="K56" s="33">
        <v>300</v>
      </c>
      <c r="L56" s="33">
        <v>0</v>
      </c>
      <c r="M56" s="33">
        <f t="shared" si="1"/>
        <v>300</v>
      </c>
      <c r="N56" s="33">
        <f t="shared" si="2"/>
        <v>0</v>
      </c>
      <c r="O56" s="115">
        <f t="shared" si="3"/>
        <v>0</v>
      </c>
      <c r="P56" s="31" t="str">
        <f t="shared" si="5"/>
        <v>MUY BAJO</v>
      </c>
      <c r="Q56" s="110"/>
      <c r="R56" s="32">
        <f t="shared" si="6"/>
        <v>0</v>
      </c>
      <c r="S56" s="31" t="str">
        <f t="shared" si="7"/>
        <v>MUY BAJO</v>
      </c>
    </row>
    <row r="57" spans="1:19" ht="38.25" x14ac:dyDescent="0.25">
      <c r="A57" s="137"/>
      <c r="B57" s="10" t="s">
        <v>40</v>
      </c>
      <c r="C57" s="3" t="s">
        <v>29</v>
      </c>
      <c r="D57" s="1" t="s">
        <v>42</v>
      </c>
      <c r="E57" s="51">
        <v>8</v>
      </c>
      <c r="F57" s="57">
        <v>2</v>
      </c>
      <c r="G57" s="51" t="s">
        <v>290</v>
      </c>
      <c r="H57" s="58">
        <v>0</v>
      </c>
      <c r="I57" s="59">
        <f t="shared" si="4"/>
        <v>0</v>
      </c>
      <c r="J57" s="31" t="str">
        <f t="shared" si="11"/>
        <v>MUY BAJO</v>
      </c>
      <c r="K57" s="33">
        <v>10</v>
      </c>
      <c r="L57" s="33">
        <v>0</v>
      </c>
      <c r="M57" s="33">
        <f t="shared" si="1"/>
        <v>10</v>
      </c>
      <c r="N57" s="33">
        <f t="shared" si="2"/>
        <v>0</v>
      </c>
      <c r="O57" s="115">
        <f t="shared" si="3"/>
        <v>0</v>
      </c>
      <c r="P57" s="31" t="str">
        <f t="shared" si="5"/>
        <v>MUY BAJO</v>
      </c>
      <c r="Q57" s="110"/>
      <c r="R57" s="32">
        <f t="shared" si="6"/>
        <v>0</v>
      </c>
      <c r="S57" s="31" t="str">
        <f t="shared" si="7"/>
        <v>MUY BAJO</v>
      </c>
    </row>
    <row r="58" spans="1:19" ht="38.25" x14ac:dyDescent="0.25">
      <c r="A58" s="137"/>
      <c r="B58" s="10" t="s">
        <v>40</v>
      </c>
      <c r="C58" s="3" t="s">
        <v>30</v>
      </c>
      <c r="D58" s="1" t="s">
        <v>42</v>
      </c>
      <c r="E58" s="51">
        <v>6</v>
      </c>
      <c r="F58" s="57">
        <v>2</v>
      </c>
      <c r="G58" s="51" t="s">
        <v>290</v>
      </c>
      <c r="H58" s="58">
        <v>0</v>
      </c>
      <c r="I58" s="59">
        <f t="shared" si="4"/>
        <v>0</v>
      </c>
      <c r="J58" s="31" t="str">
        <f t="shared" si="11"/>
        <v>MUY BAJO</v>
      </c>
      <c r="K58" s="33">
        <v>10</v>
      </c>
      <c r="L58" s="33">
        <v>0</v>
      </c>
      <c r="M58" s="33">
        <f t="shared" si="1"/>
        <v>10</v>
      </c>
      <c r="N58" s="33">
        <f t="shared" si="2"/>
        <v>0</v>
      </c>
      <c r="O58" s="115">
        <f t="shared" si="3"/>
        <v>0</v>
      </c>
      <c r="P58" s="31" t="str">
        <f t="shared" si="5"/>
        <v>MUY BAJO</v>
      </c>
      <c r="Q58" s="110"/>
      <c r="R58" s="32">
        <f t="shared" si="6"/>
        <v>0</v>
      </c>
      <c r="S58" s="31" t="str">
        <f t="shared" si="7"/>
        <v>MUY BAJO</v>
      </c>
    </row>
    <row r="59" spans="1:19" ht="38.25" x14ac:dyDescent="0.25">
      <c r="A59" s="137"/>
      <c r="B59" s="10" t="s">
        <v>40</v>
      </c>
      <c r="C59" s="3" t="s">
        <v>31</v>
      </c>
      <c r="D59" s="1" t="s">
        <v>42</v>
      </c>
      <c r="E59" s="51">
        <v>26</v>
      </c>
      <c r="F59" s="57">
        <v>3</v>
      </c>
      <c r="G59" s="51" t="s">
        <v>290</v>
      </c>
      <c r="H59" s="58">
        <v>5</v>
      </c>
      <c r="I59" s="59">
        <f t="shared" si="4"/>
        <v>1.6666666666666667</v>
      </c>
      <c r="J59" s="31" t="str">
        <f t="shared" si="11"/>
        <v>MUY ALTO</v>
      </c>
      <c r="K59" s="33">
        <v>15</v>
      </c>
      <c r="L59" s="33">
        <v>0</v>
      </c>
      <c r="M59" s="33">
        <f t="shared" si="1"/>
        <v>15</v>
      </c>
      <c r="N59" s="33">
        <f t="shared" si="2"/>
        <v>0</v>
      </c>
      <c r="O59" s="115">
        <f t="shared" si="3"/>
        <v>0</v>
      </c>
      <c r="P59" s="31" t="str">
        <f t="shared" si="5"/>
        <v>MUY BAJO</v>
      </c>
      <c r="Q59" s="110"/>
      <c r="R59" s="32">
        <f t="shared" si="6"/>
        <v>0</v>
      </c>
      <c r="S59" s="31" t="str">
        <f t="shared" si="7"/>
        <v>MUY BAJO</v>
      </c>
    </row>
    <row r="60" spans="1:19" ht="38.25" x14ac:dyDescent="0.25">
      <c r="A60" s="137"/>
      <c r="B60" s="10" t="s">
        <v>40</v>
      </c>
      <c r="C60" s="3" t="s">
        <v>27</v>
      </c>
      <c r="D60" s="1" t="s">
        <v>43</v>
      </c>
      <c r="E60" s="51">
        <v>1360</v>
      </c>
      <c r="F60" s="57">
        <v>150</v>
      </c>
      <c r="G60" s="51" t="s">
        <v>290</v>
      </c>
      <c r="H60" s="58">
        <v>19</v>
      </c>
      <c r="I60" s="59">
        <f t="shared" si="4"/>
        <v>0.12666666666666668</v>
      </c>
      <c r="J60" s="31" t="str">
        <f t="shared" si="11"/>
        <v>MUY BAJO</v>
      </c>
      <c r="K60" s="33">
        <v>750</v>
      </c>
      <c r="L60" s="33">
        <v>0</v>
      </c>
      <c r="M60" s="33">
        <f t="shared" si="1"/>
        <v>750</v>
      </c>
      <c r="N60" s="33">
        <f t="shared" si="2"/>
        <v>0</v>
      </c>
      <c r="O60" s="115">
        <f t="shared" si="3"/>
        <v>0</v>
      </c>
      <c r="P60" s="31" t="str">
        <f t="shared" si="5"/>
        <v>MUY BAJO</v>
      </c>
      <c r="Q60" s="110"/>
      <c r="R60" s="32">
        <f t="shared" si="6"/>
        <v>0</v>
      </c>
      <c r="S60" s="31" t="str">
        <f t="shared" si="7"/>
        <v>MUY BAJO</v>
      </c>
    </row>
    <row r="61" spans="1:19" ht="38.25" x14ac:dyDescent="0.25">
      <c r="A61" s="137"/>
      <c r="B61" s="10" t="s">
        <v>40</v>
      </c>
      <c r="C61" s="3" t="s">
        <v>29</v>
      </c>
      <c r="D61" s="1" t="s">
        <v>43</v>
      </c>
      <c r="E61" s="51">
        <v>2</v>
      </c>
      <c r="F61" s="57">
        <v>1</v>
      </c>
      <c r="G61" s="51" t="s">
        <v>290</v>
      </c>
      <c r="H61" s="58">
        <v>0</v>
      </c>
      <c r="I61" s="59">
        <f t="shared" si="4"/>
        <v>0</v>
      </c>
      <c r="J61" s="31" t="str">
        <f t="shared" si="11"/>
        <v>MUY BAJO</v>
      </c>
      <c r="K61" s="33">
        <v>5</v>
      </c>
      <c r="L61" s="33">
        <v>0</v>
      </c>
      <c r="M61" s="33">
        <f t="shared" si="1"/>
        <v>5</v>
      </c>
      <c r="N61" s="33">
        <f t="shared" si="2"/>
        <v>0</v>
      </c>
      <c r="O61" s="115">
        <f t="shared" si="3"/>
        <v>0</v>
      </c>
      <c r="P61" s="31" t="str">
        <f t="shared" si="5"/>
        <v>MUY BAJO</v>
      </c>
      <c r="Q61" s="110"/>
      <c r="R61" s="32">
        <f t="shared" si="6"/>
        <v>0</v>
      </c>
      <c r="S61" s="31" t="str">
        <f t="shared" si="7"/>
        <v>MUY BAJO</v>
      </c>
    </row>
    <row r="62" spans="1:19" ht="38.25" x14ac:dyDescent="0.25">
      <c r="A62" s="137"/>
      <c r="B62" s="10" t="s">
        <v>40</v>
      </c>
      <c r="C62" s="3" t="s">
        <v>30</v>
      </c>
      <c r="D62" s="1" t="s">
        <v>43</v>
      </c>
      <c r="E62" s="51">
        <v>6</v>
      </c>
      <c r="F62" s="57">
        <v>1</v>
      </c>
      <c r="G62" s="51" t="s">
        <v>290</v>
      </c>
      <c r="H62" s="58">
        <v>0</v>
      </c>
      <c r="I62" s="59">
        <f t="shared" si="4"/>
        <v>0</v>
      </c>
      <c r="J62" s="31" t="str">
        <f t="shared" si="11"/>
        <v>MUY BAJO</v>
      </c>
      <c r="K62" s="33">
        <v>5</v>
      </c>
      <c r="L62" s="33">
        <v>0</v>
      </c>
      <c r="M62" s="33">
        <f t="shared" si="1"/>
        <v>5</v>
      </c>
      <c r="N62" s="33">
        <f t="shared" si="2"/>
        <v>0</v>
      </c>
      <c r="O62" s="115">
        <f t="shared" si="3"/>
        <v>0</v>
      </c>
      <c r="P62" s="31" t="str">
        <f t="shared" si="5"/>
        <v>MUY BAJO</v>
      </c>
      <c r="Q62" s="110"/>
      <c r="R62" s="32">
        <f t="shared" si="6"/>
        <v>0</v>
      </c>
      <c r="S62" s="31" t="str">
        <f t="shared" si="7"/>
        <v>MUY BAJO</v>
      </c>
    </row>
    <row r="63" spans="1:19" ht="38.25" x14ac:dyDescent="0.25">
      <c r="A63" s="137"/>
      <c r="B63" s="10" t="s">
        <v>40</v>
      </c>
      <c r="C63" s="3" t="s">
        <v>31</v>
      </c>
      <c r="D63" s="1" t="s">
        <v>43</v>
      </c>
      <c r="E63" s="51">
        <v>22</v>
      </c>
      <c r="F63" s="57">
        <v>2</v>
      </c>
      <c r="G63" s="51" t="s">
        <v>290</v>
      </c>
      <c r="H63" s="58">
        <v>0</v>
      </c>
      <c r="I63" s="59">
        <f t="shared" si="4"/>
        <v>0</v>
      </c>
      <c r="J63" s="31" t="str">
        <f t="shared" si="11"/>
        <v>MUY BAJO</v>
      </c>
      <c r="K63" s="33">
        <v>10</v>
      </c>
      <c r="L63" s="33">
        <v>0</v>
      </c>
      <c r="M63" s="33">
        <f t="shared" si="1"/>
        <v>10</v>
      </c>
      <c r="N63" s="33">
        <f t="shared" si="2"/>
        <v>0</v>
      </c>
      <c r="O63" s="115">
        <f t="shared" si="3"/>
        <v>0</v>
      </c>
      <c r="P63" s="31" t="str">
        <f t="shared" si="5"/>
        <v>MUY BAJO</v>
      </c>
      <c r="Q63" s="110"/>
      <c r="R63" s="32">
        <f t="shared" si="6"/>
        <v>0</v>
      </c>
      <c r="S63" s="31" t="str">
        <f t="shared" si="7"/>
        <v>MUY BAJO</v>
      </c>
    </row>
    <row r="64" spans="1:19" ht="38.25" x14ac:dyDescent="0.25">
      <c r="A64" s="137"/>
      <c r="B64" s="10" t="s">
        <v>40</v>
      </c>
      <c r="C64" s="3" t="s">
        <v>27</v>
      </c>
      <c r="D64" s="1" t="s">
        <v>44</v>
      </c>
      <c r="E64" s="51">
        <v>1940</v>
      </c>
      <c r="F64" s="57">
        <v>250</v>
      </c>
      <c r="G64" s="51" t="s">
        <v>290</v>
      </c>
      <c r="H64" s="58">
        <v>36</v>
      </c>
      <c r="I64" s="59">
        <f t="shared" si="4"/>
        <v>0.14399999999999999</v>
      </c>
      <c r="J64" s="31" t="str">
        <f t="shared" si="11"/>
        <v>MUY BAJO</v>
      </c>
      <c r="K64" s="33">
        <v>350</v>
      </c>
      <c r="L64" s="33">
        <v>0</v>
      </c>
      <c r="M64" s="33">
        <f t="shared" si="1"/>
        <v>350</v>
      </c>
      <c r="N64" s="33">
        <f t="shared" si="2"/>
        <v>0</v>
      </c>
      <c r="O64" s="115">
        <f t="shared" si="3"/>
        <v>0</v>
      </c>
      <c r="P64" s="31" t="str">
        <f t="shared" si="5"/>
        <v>MUY BAJO</v>
      </c>
      <c r="Q64" s="110"/>
      <c r="R64" s="32">
        <f t="shared" si="6"/>
        <v>0</v>
      </c>
      <c r="S64" s="31" t="str">
        <f t="shared" si="7"/>
        <v>MUY BAJO</v>
      </c>
    </row>
    <row r="65" spans="1:19" ht="38.25" x14ac:dyDescent="0.25">
      <c r="A65" s="137"/>
      <c r="B65" s="10" t="s">
        <v>40</v>
      </c>
      <c r="C65" s="3" t="s">
        <v>29</v>
      </c>
      <c r="D65" s="1" t="s">
        <v>44</v>
      </c>
      <c r="E65" s="51">
        <v>4</v>
      </c>
      <c r="F65" s="57">
        <v>3</v>
      </c>
      <c r="G65" s="51" t="s">
        <v>290</v>
      </c>
      <c r="H65" s="58">
        <v>0</v>
      </c>
      <c r="I65" s="59">
        <f t="shared" si="4"/>
        <v>0</v>
      </c>
      <c r="J65" s="31" t="str">
        <f t="shared" si="11"/>
        <v>MUY BAJO</v>
      </c>
      <c r="K65" s="33">
        <v>4.5</v>
      </c>
      <c r="L65" s="33">
        <v>0</v>
      </c>
      <c r="M65" s="33">
        <f t="shared" si="1"/>
        <v>4.5</v>
      </c>
      <c r="N65" s="33">
        <f t="shared" si="2"/>
        <v>0</v>
      </c>
      <c r="O65" s="115">
        <f t="shared" si="3"/>
        <v>0</v>
      </c>
      <c r="P65" s="31" t="str">
        <f t="shared" si="5"/>
        <v>MUY BAJO</v>
      </c>
      <c r="Q65" s="110"/>
      <c r="R65" s="32">
        <f t="shared" si="6"/>
        <v>0</v>
      </c>
      <c r="S65" s="31" t="str">
        <f t="shared" si="7"/>
        <v>MUY BAJO</v>
      </c>
    </row>
    <row r="66" spans="1:19" ht="38.25" x14ac:dyDescent="0.25">
      <c r="A66" s="137"/>
      <c r="B66" s="10" t="s">
        <v>40</v>
      </c>
      <c r="C66" s="3" t="s">
        <v>30</v>
      </c>
      <c r="D66" s="1" t="s">
        <v>44</v>
      </c>
      <c r="E66" s="51">
        <v>3</v>
      </c>
      <c r="F66" s="57">
        <v>3</v>
      </c>
      <c r="G66" s="51" t="s">
        <v>290</v>
      </c>
      <c r="H66" s="58">
        <v>0</v>
      </c>
      <c r="I66" s="59">
        <f t="shared" si="4"/>
        <v>0</v>
      </c>
      <c r="J66" s="31" t="str">
        <f t="shared" si="11"/>
        <v>MUY BAJO</v>
      </c>
      <c r="K66" s="33">
        <v>4.5</v>
      </c>
      <c r="L66" s="33">
        <v>0</v>
      </c>
      <c r="M66" s="33">
        <f t="shared" si="1"/>
        <v>4.5</v>
      </c>
      <c r="N66" s="33">
        <f t="shared" si="2"/>
        <v>0</v>
      </c>
      <c r="O66" s="115">
        <f t="shared" si="3"/>
        <v>0</v>
      </c>
      <c r="P66" s="31" t="str">
        <f t="shared" si="5"/>
        <v>MUY BAJO</v>
      </c>
      <c r="Q66" s="110"/>
      <c r="R66" s="32">
        <f t="shared" si="6"/>
        <v>0</v>
      </c>
      <c r="S66" s="31" t="str">
        <f t="shared" si="7"/>
        <v>MUY BAJO</v>
      </c>
    </row>
    <row r="67" spans="1:19" ht="38.25" x14ac:dyDescent="0.25">
      <c r="A67" s="137"/>
      <c r="B67" s="10" t="s">
        <v>40</v>
      </c>
      <c r="C67" s="3" t="s">
        <v>31</v>
      </c>
      <c r="D67" s="1" t="s">
        <v>44</v>
      </c>
      <c r="E67" s="51">
        <v>26</v>
      </c>
      <c r="F67" s="57">
        <v>4</v>
      </c>
      <c r="G67" s="51" t="s">
        <v>290</v>
      </c>
      <c r="H67" s="58">
        <v>1</v>
      </c>
      <c r="I67" s="59">
        <f t="shared" si="4"/>
        <v>0.25</v>
      </c>
      <c r="J67" s="31" t="str">
        <f t="shared" si="11"/>
        <v>BAJO</v>
      </c>
      <c r="K67" s="33">
        <v>6</v>
      </c>
      <c r="L67" s="33">
        <v>0</v>
      </c>
      <c r="M67" s="33">
        <f t="shared" si="1"/>
        <v>6</v>
      </c>
      <c r="N67" s="33">
        <f t="shared" si="2"/>
        <v>0</v>
      </c>
      <c r="O67" s="115">
        <f t="shared" si="3"/>
        <v>0</v>
      </c>
      <c r="P67" s="31" t="str">
        <f t="shared" si="5"/>
        <v>MUY BAJO</v>
      </c>
      <c r="Q67" s="110"/>
      <c r="R67" s="32">
        <f t="shared" si="6"/>
        <v>0</v>
      </c>
      <c r="S67" s="31" t="str">
        <f t="shared" si="7"/>
        <v>MUY BAJO</v>
      </c>
    </row>
    <row r="68" spans="1:19" ht="38.25" x14ac:dyDescent="0.25">
      <c r="A68" s="137"/>
      <c r="B68" s="10" t="s">
        <v>40</v>
      </c>
      <c r="C68" s="3" t="s">
        <v>27</v>
      </c>
      <c r="D68" s="1" t="s">
        <v>45</v>
      </c>
      <c r="E68" s="51">
        <v>0</v>
      </c>
      <c r="F68" s="57">
        <v>8</v>
      </c>
      <c r="G68" s="51" t="s">
        <v>290</v>
      </c>
      <c r="H68" s="58">
        <v>0</v>
      </c>
      <c r="I68" s="59">
        <f t="shared" si="4"/>
        <v>0</v>
      </c>
      <c r="J68" s="31" t="str">
        <f t="shared" si="11"/>
        <v>MUY BAJO</v>
      </c>
      <c r="K68" s="33">
        <v>100</v>
      </c>
      <c r="L68" s="33">
        <v>0</v>
      </c>
      <c r="M68" s="33">
        <f t="shared" si="1"/>
        <v>100</v>
      </c>
      <c r="N68" s="33">
        <f t="shared" si="2"/>
        <v>0</v>
      </c>
      <c r="O68" s="115">
        <f t="shared" si="3"/>
        <v>0</v>
      </c>
      <c r="P68" s="31" t="str">
        <f t="shared" si="5"/>
        <v>MUY BAJO</v>
      </c>
      <c r="Q68" s="110"/>
      <c r="R68" s="32">
        <f t="shared" si="6"/>
        <v>0</v>
      </c>
      <c r="S68" s="31" t="str">
        <f t="shared" si="7"/>
        <v>MUY BAJO</v>
      </c>
    </row>
    <row r="69" spans="1:19" ht="38.25" x14ac:dyDescent="0.25">
      <c r="A69" s="137"/>
      <c r="B69" s="10" t="s">
        <v>40</v>
      </c>
      <c r="C69" s="3" t="s">
        <v>29</v>
      </c>
      <c r="D69" s="1" t="s">
        <v>45</v>
      </c>
      <c r="E69" s="51">
        <v>0</v>
      </c>
      <c r="F69" s="57">
        <v>1</v>
      </c>
      <c r="G69" s="51" t="s">
        <v>290</v>
      </c>
      <c r="H69" s="58">
        <v>0</v>
      </c>
      <c r="I69" s="59">
        <f t="shared" si="4"/>
        <v>0</v>
      </c>
      <c r="J69" s="31" t="str">
        <f t="shared" si="11"/>
        <v>MUY BAJO</v>
      </c>
      <c r="K69" s="33">
        <v>7</v>
      </c>
      <c r="L69" s="33">
        <v>0</v>
      </c>
      <c r="M69" s="33">
        <f t="shared" ref="M69:M123" si="12">+K69-L69</f>
        <v>7</v>
      </c>
      <c r="N69" s="33">
        <f t="shared" ref="N69:N121" si="13">+L69</f>
        <v>0</v>
      </c>
      <c r="O69" s="115">
        <f t="shared" ref="O69:O121" si="14">+N69/K69</f>
        <v>0</v>
      </c>
      <c r="P69" s="31" t="str">
        <f t="shared" si="5"/>
        <v>MUY BAJO</v>
      </c>
      <c r="Q69" s="110"/>
      <c r="R69" s="32">
        <f t="shared" si="6"/>
        <v>0</v>
      </c>
      <c r="S69" s="31" t="str">
        <f t="shared" si="7"/>
        <v>MUY BAJO</v>
      </c>
    </row>
    <row r="70" spans="1:19" ht="38.25" x14ac:dyDescent="0.25">
      <c r="A70" s="137"/>
      <c r="B70" s="10" t="s">
        <v>40</v>
      </c>
      <c r="C70" s="3" t="s">
        <v>30</v>
      </c>
      <c r="D70" s="1" t="s">
        <v>45</v>
      </c>
      <c r="E70" s="51">
        <v>0</v>
      </c>
      <c r="F70" s="57">
        <v>1</v>
      </c>
      <c r="G70" s="51" t="s">
        <v>290</v>
      </c>
      <c r="H70" s="58">
        <v>0</v>
      </c>
      <c r="I70" s="59">
        <f t="shared" si="4"/>
        <v>0</v>
      </c>
      <c r="J70" s="31" t="str">
        <f t="shared" si="11"/>
        <v>MUY BAJO</v>
      </c>
      <c r="K70" s="33">
        <v>7</v>
      </c>
      <c r="L70" s="33">
        <v>0</v>
      </c>
      <c r="M70" s="33">
        <f t="shared" si="12"/>
        <v>7</v>
      </c>
      <c r="N70" s="33">
        <f t="shared" si="13"/>
        <v>0</v>
      </c>
      <c r="O70" s="115">
        <f t="shared" si="14"/>
        <v>0</v>
      </c>
      <c r="P70" s="31" t="str">
        <f t="shared" si="5"/>
        <v>MUY BAJO</v>
      </c>
      <c r="Q70" s="110"/>
      <c r="R70" s="32">
        <f t="shared" si="6"/>
        <v>0</v>
      </c>
      <c r="S70" s="31" t="str">
        <f t="shared" si="7"/>
        <v>MUY BAJO</v>
      </c>
    </row>
    <row r="71" spans="1:19" ht="38.25" x14ac:dyDescent="0.25">
      <c r="A71" s="137"/>
      <c r="B71" s="10" t="s">
        <v>40</v>
      </c>
      <c r="C71" s="3" t="s">
        <v>31</v>
      </c>
      <c r="D71" s="1" t="s">
        <v>45</v>
      </c>
      <c r="E71" s="51">
        <v>0</v>
      </c>
      <c r="F71" s="57">
        <v>1</v>
      </c>
      <c r="G71" s="51" t="s">
        <v>290</v>
      </c>
      <c r="H71" s="58">
        <v>0</v>
      </c>
      <c r="I71" s="59">
        <f t="shared" si="4"/>
        <v>0</v>
      </c>
      <c r="J71" s="31" t="str">
        <f t="shared" si="11"/>
        <v>MUY BAJO</v>
      </c>
      <c r="K71" s="33">
        <v>7</v>
      </c>
      <c r="L71" s="33">
        <v>0</v>
      </c>
      <c r="M71" s="33">
        <f t="shared" si="12"/>
        <v>7</v>
      </c>
      <c r="N71" s="33">
        <f t="shared" si="13"/>
        <v>0</v>
      </c>
      <c r="O71" s="115">
        <f t="shared" si="14"/>
        <v>0</v>
      </c>
      <c r="P71" s="31" t="str">
        <f t="shared" si="5"/>
        <v>MUY BAJO</v>
      </c>
      <c r="Q71" s="110"/>
      <c r="R71" s="32">
        <f t="shared" si="6"/>
        <v>0</v>
      </c>
      <c r="S71" s="31" t="str">
        <f t="shared" si="7"/>
        <v>MUY BAJO</v>
      </c>
    </row>
    <row r="72" spans="1:19" ht="25.5" x14ac:dyDescent="0.25">
      <c r="A72" s="137"/>
      <c r="B72" s="10" t="s">
        <v>46</v>
      </c>
      <c r="C72" s="3" t="s">
        <v>1</v>
      </c>
      <c r="D72" s="1" t="s">
        <v>47</v>
      </c>
      <c r="E72" s="70">
        <v>1</v>
      </c>
      <c r="F72" s="75">
        <v>0.3</v>
      </c>
      <c r="G72" s="51" t="s">
        <v>291</v>
      </c>
      <c r="H72" s="58">
        <v>0</v>
      </c>
      <c r="I72" s="59">
        <f t="shared" ref="I72:I131" si="15">+H72/F72</f>
        <v>0</v>
      </c>
      <c r="J72" s="31" t="str">
        <f t="shared" si="11"/>
        <v>MUY BAJO</v>
      </c>
      <c r="K72" s="33"/>
      <c r="L72" s="33"/>
      <c r="M72" s="33"/>
      <c r="N72" s="33"/>
      <c r="O72" s="115"/>
      <c r="P72" s="31" t="s">
        <v>295</v>
      </c>
      <c r="Q72" s="110"/>
      <c r="R72" s="32"/>
      <c r="S72" s="31" t="s">
        <v>295</v>
      </c>
    </row>
    <row r="73" spans="1:19" ht="38.25" x14ac:dyDescent="0.25">
      <c r="A73" s="137"/>
      <c r="B73" s="10" t="s">
        <v>46</v>
      </c>
      <c r="C73" s="3" t="s">
        <v>1</v>
      </c>
      <c r="D73" s="1" t="s">
        <v>48</v>
      </c>
      <c r="E73" s="70">
        <v>0</v>
      </c>
      <c r="F73" s="57"/>
      <c r="G73" s="51" t="s">
        <v>291</v>
      </c>
      <c r="H73" s="58"/>
      <c r="I73" s="59"/>
      <c r="J73" s="31" t="s">
        <v>295</v>
      </c>
      <c r="K73" s="33"/>
      <c r="L73" s="33"/>
      <c r="M73" s="33"/>
      <c r="N73" s="33"/>
      <c r="O73" s="115"/>
      <c r="P73" s="31" t="s">
        <v>295</v>
      </c>
      <c r="Q73" s="110"/>
      <c r="R73" s="32"/>
      <c r="S73" s="31" t="s">
        <v>295</v>
      </c>
    </row>
    <row r="74" spans="1:19" ht="25.5" x14ac:dyDescent="0.25">
      <c r="A74" s="137"/>
      <c r="B74" s="10" t="s">
        <v>49</v>
      </c>
      <c r="C74" s="3" t="s">
        <v>1</v>
      </c>
      <c r="D74" s="1" t="s">
        <v>50</v>
      </c>
      <c r="E74" s="70">
        <v>0</v>
      </c>
      <c r="F74" s="75"/>
      <c r="G74" s="51" t="s">
        <v>291</v>
      </c>
      <c r="H74" s="58"/>
      <c r="I74" s="59"/>
      <c r="J74" s="31" t="s">
        <v>295</v>
      </c>
      <c r="K74" s="33"/>
      <c r="L74" s="33"/>
      <c r="M74" s="33"/>
      <c r="N74" s="33"/>
      <c r="O74" s="115"/>
      <c r="P74" s="31" t="s">
        <v>295</v>
      </c>
      <c r="Q74" s="110"/>
      <c r="R74" s="32"/>
      <c r="S74" s="31" t="s">
        <v>295</v>
      </c>
    </row>
    <row r="75" spans="1:19" ht="25.5" x14ac:dyDescent="0.25">
      <c r="A75" s="137"/>
      <c r="B75" s="10" t="s">
        <v>49</v>
      </c>
      <c r="C75" s="3" t="s">
        <v>27</v>
      </c>
      <c r="D75" s="1" t="s">
        <v>51</v>
      </c>
      <c r="E75" s="70">
        <v>0</v>
      </c>
      <c r="F75" s="57"/>
      <c r="G75" s="51" t="s">
        <v>291</v>
      </c>
      <c r="H75" s="58"/>
      <c r="I75" s="59"/>
      <c r="J75" s="31" t="s">
        <v>295</v>
      </c>
      <c r="K75" s="33"/>
      <c r="L75" s="33"/>
      <c r="M75" s="33"/>
      <c r="N75" s="33"/>
      <c r="O75" s="115"/>
      <c r="P75" s="31" t="s">
        <v>295</v>
      </c>
      <c r="Q75" s="110"/>
      <c r="R75" s="32"/>
      <c r="S75" s="31" t="s">
        <v>295</v>
      </c>
    </row>
    <row r="76" spans="1:19" ht="25.5" x14ac:dyDescent="0.25">
      <c r="A76" s="137"/>
      <c r="B76" s="10" t="s">
        <v>49</v>
      </c>
      <c r="C76" s="3" t="s">
        <v>29</v>
      </c>
      <c r="D76" s="1" t="s">
        <v>51</v>
      </c>
      <c r="E76" s="70">
        <v>0</v>
      </c>
      <c r="F76" s="57"/>
      <c r="G76" s="51" t="s">
        <v>291</v>
      </c>
      <c r="H76" s="58"/>
      <c r="I76" s="59"/>
      <c r="J76" s="31" t="s">
        <v>295</v>
      </c>
      <c r="K76" s="33"/>
      <c r="L76" s="33"/>
      <c r="M76" s="33"/>
      <c r="N76" s="33"/>
      <c r="O76" s="115"/>
      <c r="P76" s="31" t="s">
        <v>295</v>
      </c>
      <c r="Q76" s="110"/>
      <c r="R76" s="32"/>
      <c r="S76" s="31" t="s">
        <v>295</v>
      </c>
    </row>
    <row r="77" spans="1:19" ht="25.5" x14ac:dyDescent="0.25">
      <c r="A77" s="137"/>
      <c r="B77" s="10" t="s">
        <v>49</v>
      </c>
      <c r="C77" s="3" t="s">
        <v>30</v>
      </c>
      <c r="D77" s="1" t="s">
        <v>51</v>
      </c>
      <c r="E77" s="70">
        <v>0</v>
      </c>
      <c r="F77" s="57"/>
      <c r="G77" s="51" t="s">
        <v>291</v>
      </c>
      <c r="H77" s="58"/>
      <c r="I77" s="59"/>
      <c r="J77" s="31" t="s">
        <v>295</v>
      </c>
      <c r="K77" s="33"/>
      <c r="L77" s="33"/>
      <c r="M77" s="33"/>
      <c r="N77" s="33"/>
      <c r="O77" s="115"/>
      <c r="P77" s="31" t="s">
        <v>295</v>
      </c>
      <c r="Q77" s="110"/>
      <c r="R77" s="32"/>
      <c r="S77" s="31" t="s">
        <v>295</v>
      </c>
    </row>
    <row r="78" spans="1:19" ht="25.5" x14ac:dyDescent="0.25">
      <c r="A78" s="137"/>
      <c r="B78" s="14" t="s">
        <v>49</v>
      </c>
      <c r="C78" s="15" t="s">
        <v>31</v>
      </c>
      <c r="D78" s="16" t="s">
        <v>51</v>
      </c>
      <c r="E78" s="76">
        <v>0</v>
      </c>
      <c r="F78" s="77"/>
      <c r="G78" s="78" t="s">
        <v>291</v>
      </c>
      <c r="H78" s="79"/>
      <c r="I78" s="80"/>
      <c r="J78" s="31" t="s">
        <v>295</v>
      </c>
      <c r="K78" s="41"/>
      <c r="L78" s="41"/>
      <c r="M78" s="41"/>
      <c r="N78" s="41"/>
      <c r="O78" s="119"/>
      <c r="P78" s="31" t="s">
        <v>295</v>
      </c>
      <c r="Q78" s="110"/>
      <c r="R78" s="32"/>
      <c r="S78" s="40" t="s">
        <v>295</v>
      </c>
    </row>
    <row r="79" spans="1:19" ht="25.5" x14ac:dyDescent="0.25">
      <c r="A79" s="137"/>
      <c r="B79" s="6" t="s">
        <v>304</v>
      </c>
      <c r="C79" s="7"/>
      <c r="D79" s="7"/>
      <c r="E79" s="81"/>
      <c r="F79" s="81"/>
      <c r="G79" s="20"/>
      <c r="H79" s="20"/>
      <c r="I79" s="82">
        <f>+AVERAGE(I29:I78)</f>
        <v>0.13967741467991182</v>
      </c>
      <c r="J79" s="31" t="str">
        <f>IF(I79&lt;=20%,"MUY BAJO",IF(AND(I79&gt;20%,I79&lt;=40%),"BAJO",IF(AND(I79&gt;40%,I79&lt;=60%),"MEDIO",IF(AND(I79&gt;60%,I79&lt;=80%),"ALTO","MUY ALTO"))))</f>
        <v>MUY BAJO</v>
      </c>
      <c r="K79" s="36">
        <f t="shared" ref="K79" si="16">SUM(K29:K78)</f>
        <v>5346.5</v>
      </c>
      <c r="L79" s="36">
        <f t="shared" ref="L79" si="17">SUM(L29:L78)</f>
        <v>49</v>
      </c>
      <c r="M79" s="36">
        <f t="shared" si="12"/>
        <v>5297.5</v>
      </c>
      <c r="N79" s="36">
        <f t="shared" si="13"/>
        <v>49</v>
      </c>
      <c r="O79" s="120">
        <f>+N79/K79</f>
        <v>9.1648742167773304E-3</v>
      </c>
      <c r="P79" s="31" t="str">
        <f t="shared" ref="P79" si="18">IF(O79&lt;=20%,"MUY BAJO",IF(AND(O79&gt;20%,O79&lt;=40%),"BAJO",IF(AND(O79&gt;40%,O79&lt;=60%),"MEDIO",IF(AND(O79&gt;60%,O79&lt;=80%),"ALTO","MUY ALTO"))))</f>
        <v>MUY BAJO</v>
      </c>
      <c r="Q79" s="110"/>
      <c r="R79" s="81">
        <f t="shared" ref="R79:R121" si="19">+I79*O79</f>
        <v>1.2801259364660393E-3</v>
      </c>
      <c r="S79" s="31" t="str">
        <f t="shared" ref="S79" si="20">IF(R79&lt;=20%,"MUY BAJO",IF(AND(R79&gt;20%,R79&lt;=40%),"BAJO",IF(AND(R79&gt;40%,R79&lt;=60%),"MEDIO",IF(AND(R79&gt;60%,R79&lt;=80%),"ALTO","MUY ALTO"))))</f>
        <v>MUY BAJO</v>
      </c>
    </row>
    <row r="80" spans="1:19" ht="63.75" x14ac:dyDescent="0.25">
      <c r="A80" s="137"/>
      <c r="B80" s="17" t="s">
        <v>52</v>
      </c>
      <c r="C80" s="18" t="s">
        <v>1</v>
      </c>
      <c r="D80" s="19" t="s">
        <v>53</v>
      </c>
      <c r="E80" s="71">
        <v>0</v>
      </c>
      <c r="F80" s="72">
        <v>9</v>
      </c>
      <c r="G80" s="71" t="s">
        <v>290</v>
      </c>
      <c r="H80" s="73">
        <v>0</v>
      </c>
      <c r="I80" s="74">
        <f t="shared" si="15"/>
        <v>0</v>
      </c>
      <c r="J80" s="42" t="str">
        <f t="shared" si="11"/>
        <v>MUY BAJO</v>
      </c>
      <c r="K80" s="43">
        <v>50</v>
      </c>
      <c r="L80" s="43">
        <v>18</v>
      </c>
      <c r="M80" s="43">
        <f t="shared" si="12"/>
        <v>32</v>
      </c>
      <c r="N80" s="43">
        <f t="shared" si="13"/>
        <v>18</v>
      </c>
      <c r="O80" s="121">
        <f t="shared" si="14"/>
        <v>0.36</v>
      </c>
      <c r="P80" s="31" t="str">
        <f t="shared" ref="P80:P142" si="21">IF(O80&lt;=20%,"MUY BAJO",IF(AND(O80&gt;20%,O80&lt;=40%),"BAJO",IF(AND(O80&gt;40%,O80&lt;=60%),"MEDIO",IF(AND(O80&gt;60%,O80&lt;=80%),"ALTO","MUY ALTO"))))</f>
        <v>BAJO</v>
      </c>
      <c r="Q80" s="110"/>
      <c r="R80" s="32">
        <f t="shared" si="19"/>
        <v>0</v>
      </c>
      <c r="S80" s="42" t="str">
        <f t="shared" ref="S80:S142" si="22">IF(R80&lt;=20%,"MUY BAJO",IF(AND(R80&gt;20%,R80&lt;=40%),"BAJO",IF(AND(R80&gt;40%,R80&lt;=60%),"MEDIO",IF(AND(R80&gt;60%,R80&lt;=80%),"ALTO","MUY ALTO"))))</f>
        <v>MUY BAJO</v>
      </c>
    </row>
    <row r="81" spans="1:19" ht="38.25" x14ac:dyDescent="0.25">
      <c r="A81" s="137"/>
      <c r="B81" s="10" t="s">
        <v>54</v>
      </c>
      <c r="C81" s="3" t="s">
        <v>27</v>
      </c>
      <c r="D81" s="1" t="s">
        <v>55</v>
      </c>
      <c r="E81" s="51">
        <v>1362</v>
      </c>
      <c r="F81" s="57">
        <v>150</v>
      </c>
      <c r="G81" s="51" t="s">
        <v>290</v>
      </c>
      <c r="H81" s="58">
        <v>5</v>
      </c>
      <c r="I81" s="59">
        <f t="shared" si="15"/>
        <v>3.3333333333333333E-2</v>
      </c>
      <c r="J81" s="31" t="str">
        <f t="shared" si="11"/>
        <v>MUY BAJO</v>
      </c>
      <c r="K81" s="33">
        <v>250</v>
      </c>
      <c r="L81" s="33">
        <v>7</v>
      </c>
      <c r="M81" s="33">
        <f t="shared" si="12"/>
        <v>243</v>
      </c>
      <c r="N81" s="33">
        <f t="shared" si="13"/>
        <v>7</v>
      </c>
      <c r="O81" s="115">
        <f t="shared" si="14"/>
        <v>2.8000000000000001E-2</v>
      </c>
      <c r="P81" s="31" t="str">
        <f t="shared" si="21"/>
        <v>MUY BAJO</v>
      </c>
      <c r="Q81" s="110"/>
      <c r="R81" s="32">
        <f t="shared" si="19"/>
        <v>9.3333333333333332E-4</v>
      </c>
      <c r="S81" s="31" t="str">
        <f t="shared" si="22"/>
        <v>MUY BAJO</v>
      </c>
    </row>
    <row r="82" spans="1:19" ht="38.25" x14ac:dyDescent="0.25">
      <c r="A82" s="137"/>
      <c r="B82" s="10" t="s">
        <v>54</v>
      </c>
      <c r="C82" s="3" t="s">
        <v>29</v>
      </c>
      <c r="D82" s="1" t="s">
        <v>55</v>
      </c>
      <c r="E82" s="51">
        <v>46</v>
      </c>
      <c r="F82" s="57">
        <v>5</v>
      </c>
      <c r="G82" s="51" t="s">
        <v>290</v>
      </c>
      <c r="H82" s="58">
        <v>0</v>
      </c>
      <c r="I82" s="59">
        <f t="shared" si="15"/>
        <v>0</v>
      </c>
      <c r="J82" s="31" t="str">
        <f t="shared" si="11"/>
        <v>MUY BAJO</v>
      </c>
      <c r="K82" s="33">
        <v>10</v>
      </c>
      <c r="L82" s="33">
        <v>0</v>
      </c>
      <c r="M82" s="33">
        <f t="shared" si="12"/>
        <v>10</v>
      </c>
      <c r="N82" s="33">
        <f t="shared" si="13"/>
        <v>0</v>
      </c>
      <c r="O82" s="115">
        <f t="shared" si="14"/>
        <v>0</v>
      </c>
      <c r="P82" s="31" t="str">
        <f t="shared" si="21"/>
        <v>MUY BAJO</v>
      </c>
      <c r="Q82" s="110"/>
      <c r="R82" s="32">
        <f t="shared" si="19"/>
        <v>0</v>
      </c>
      <c r="S82" s="31" t="str">
        <f t="shared" si="22"/>
        <v>MUY BAJO</v>
      </c>
    </row>
    <row r="83" spans="1:19" ht="38.25" x14ac:dyDescent="0.25">
      <c r="A83" s="137"/>
      <c r="B83" s="10" t="s">
        <v>54</v>
      </c>
      <c r="C83" s="3" t="s">
        <v>30</v>
      </c>
      <c r="D83" s="1" t="s">
        <v>55</v>
      </c>
      <c r="E83" s="51">
        <v>14</v>
      </c>
      <c r="F83" s="57">
        <v>3</v>
      </c>
      <c r="G83" s="51" t="s">
        <v>290</v>
      </c>
      <c r="H83" s="58">
        <v>0</v>
      </c>
      <c r="I83" s="59">
        <f t="shared" si="15"/>
        <v>0</v>
      </c>
      <c r="J83" s="31" t="str">
        <f t="shared" si="11"/>
        <v>MUY BAJO</v>
      </c>
      <c r="K83" s="33">
        <v>5</v>
      </c>
      <c r="L83" s="33">
        <v>0</v>
      </c>
      <c r="M83" s="33">
        <f t="shared" si="12"/>
        <v>5</v>
      </c>
      <c r="N83" s="33">
        <f t="shared" si="13"/>
        <v>0</v>
      </c>
      <c r="O83" s="115">
        <f t="shared" si="14"/>
        <v>0</v>
      </c>
      <c r="P83" s="31" t="str">
        <f t="shared" si="21"/>
        <v>MUY BAJO</v>
      </c>
      <c r="Q83" s="110"/>
      <c r="R83" s="32">
        <f t="shared" si="19"/>
        <v>0</v>
      </c>
      <c r="S83" s="31" t="str">
        <f t="shared" si="22"/>
        <v>MUY BAJO</v>
      </c>
    </row>
    <row r="84" spans="1:19" ht="38.25" x14ac:dyDescent="0.25">
      <c r="A84" s="137"/>
      <c r="B84" s="10" t="s">
        <v>54</v>
      </c>
      <c r="C84" s="3" t="s">
        <v>31</v>
      </c>
      <c r="D84" s="1" t="s">
        <v>55</v>
      </c>
      <c r="E84" s="51">
        <v>54</v>
      </c>
      <c r="F84" s="57">
        <v>8</v>
      </c>
      <c r="G84" s="51" t="s">
        <v>290</v>
      </c>
      <c r="H84" s="58">
        <v>0</v>
      </c>
      <c r="I84" s="59">
        <f t="shared" si="15"/>
        <v>0</v>
      </c>
      <c r="J84" s="31" t="str">
        <f t="shared" si="11"/>
        <v>MUY BAJO</v>
      </c>
      <c r="K84" s="33">
        <v>13</v>
      </c>
      <c r="L84" s="33">
        <v>0</v>
      </c>
      <c r="M84" s="33">
        <f t="shared" si="12"/>
        <v>13</v>
      </c>
      <c r="N84" s="33">
        <f t="shared" si="13"/>
        <v>0</v>
      </c>
      <c r="O84" s="115">
        <f t="shared" si="14"/>
        <v>0</v>
      </c>
      <c r="P84" s="31" t="str">
        <f t="shared" si="21"/>
        <v>MUY BAJO</v>
      </c>
      <c r="Q84" s="110"/>
      <c r="R84" s="32">
        <f t="shared" si="19"/>
        <v>0</v>
      </c>
      <c r="S84" s="31" t="str">
        <f t="shared" si="22"/>
        <v>MUY BAJO</v>
      </c>
    </row>
    <row r="85" spans="1:19" ht="38.25" x14ac:dyDescent="0.25">
      <c r="A85" s="137"/>
      <c r="B85" s="10" t="s">
        <v>54</v>
      </c>
      <c r="C85" s="3" t="s">
        <v>27</v>
      </c>
      <c r="D85" s="1" t="s">
        <v>56</v>
      </c>
      <c r="E85" s="71">
        <v>1942</v>
      </c>
      <c r="F85" s="72">
        <v>20</v>
      </c>
      <c r="G85" s="71" t="s">
        <v>290</v>
      </c>
      <c r="H85" s="73">
        <v>16</v>
      </c>
      <c r="I85" s="74">
        <f t="shared" si="15"/>
        <v>0.8</v>
      </c>
      <c r="J85" s="31" t="str">
        <f t="shared" si="11"/>
        <v>ALTO</v>
      </c>
      <c r="K85" s="33">
        <v>20</v>
      </c>
      <c r="L85" s="33">
        <v>0</v>
      </c>
      <c r="M85" s="33">
        <f t="shared" si="12"/>
        <v>20</v>
      </c>
      <c r="N85" s="33">
        <f t="shared" si="13"/>
        <v>0</v>
      </c>
      <c r="O85" s="115">
        <f t="shared" si="14"/>
        <v>0</v>
      </c>
      <c r="P85" s="31" t="str">
        <f t="shared" si="21"/>
        <v>MUY BAJO</v>
      </c>
      <c r="Q85" s="110"/>
      <c r="R85" s="32">
        <f t="shared" si="19"/>
        <v>0</v>
      </c>
      <c r="S85" s="31" t="str">
        <f t="shared" si="22"/>
        <v>MUY BAJO</v>
      </c>
    </row>
    <row r="86" spans="1:19" ht="38.25" x14ac:dyDescent="0.25">
      <c r="A86" s="137"/>
      <c r="B86" s="10" t="s">
        <v>54</v>
      </c>
      <c r="C86" s="3" t="s">
        <v>29</v>
      </c>
      <c r="D86" s="1" t="s">
        <v>56</v>
      </c>
      <c r="E86" s="51">
        <v>46</v>
      </c>
      <c r="F86" s="57">
        <v>6</v>
      </c>
      <c r="G86" s="51" t="s">
        <v>290</v>
      </c>
      <c r="H86" s="58">
        <v>0</v>
      </c>
      <c r="I86" s="59">
        <f t="shared" si="15"/>
        <v>0</v>
      </c>
      <c r="J86" s="31" t="str">
        <f t="shared" si="11"/>
        <v>MUY BAJO</v>
      </c>
      <c r="K86" s="33">
        <v>6</v>
      </c>
      <c r="L86" s="33">
        <v>0</v>
      </c>
      <c r="M86" s="33">
        <f t="shared" si="12"/>
        <v>6</v>
      </c>
      <c r="N86" s="33">
        <f t="shared" si="13"/>
        <v>0</v>
      </c>
      <c r="O86" s="115">
        <f t="shared" si="14"/>
        <v>0</v>
      </c>
      <c r="P86" s="31" t="str">
        <f t="shared" si="21"/>
        <v>MUY BAJO</v>
      </c>
      <c r="Q86" s="110"/>
      <c r="R86" s="32">
        <f t="shared" si="19"/>
        <v>0</v>
      </c>
      <c r="S86" s="31" t="str">
        <f t="shared" si="22"/>
        <v>MUY BAJO</v>
      </c>
    </row>
    <row r="87" spans="1:19" ht="38.25" x14ac:dyDescent="0.25">
      <c r="A87" s="137"/>
      <c r="B87" s="10" t="s">
        <v>54</v>
      </c>
      <c r="C87" s="3" t="s">
        <v>30</v>
      </c>
      <c r="D87" s="1" t="s">
        <v>56</v>
      </c>
      <c r="E87" s="51">
        <v>14</v>
      </c>
      <c r="F87" s="57">
        <v>3</v>
      </c>
      <c r="G87" s="51" t="s">
        <v>290</v>
      </c>
      <c r="H87" s="58">
        <v>0</v>
      </c>
      <c r="I87" s="59">
        <f t="shared" si="15"/>
        <v>0</v>
      </c>
      <c r="J87" s="31" t="str">
        <f t="shared" si="11"/>
        <v>MUY BAJO</v>
      </c>
      <c r="K87" s="33">
        <v>3</v>
      </c>
      <c r="L87" s="33">
        <v>0</v>
      </c>
      <c r="M87" s="33">
        <f t="shared" si="12"/>
        <v>3</v>
      </c>
      <c r="N87" s="33">
        <f t="shared" si="13"/>
        <v>0</v>
      </c>
      <c r="O87" s="115">
        <f t="shared" si="14"/>
        <v>0</v>
      </c>
      <c r="P87" s="31" t="str">
        <f t="shared" si="21"/>
        <v>MUY BAJO</v>
      </c>
      <c r="Q87" s="110"/>
      <c r="R87" s="32">
        <f t="shared" si="19"/>
        <v>0</v>
      </c>
      <c r="S87" s="31" t="str">
        <f t="shared" si="22"/>
        <v>MUY BAJO</v>
      </c>
    </row>
    <row r="88" spans="1:19" ht="38.25" x14ac:dyDescent="0.25">
      <c r="A88" s="137"/>
      <c r="B88" s="10" t="s">
        <v>54</v>
      </c>
      <c r="C88" s="3" t="s">
        <v>31</v>
      </c>
      <c r="D88" s="1" t="s">
        <v>56</v>
      </c>
      <c r="E88" s="51">
        <v>54</v>
      </c>
      <c r="F88" s="57">
        <v>6</v>
      </c>
      <c r="G88" s="51" t="s">
        <v>290</v>
      </c>
      <c r="H88" s="58">
        <v>8</v>
      </c>
      <c r="I88" s="59">
        <f t="shared" si="15"/>
        <v>1.3333333333333333</v>
      </c>
      <c r="J88" s="31" t="str">
        <f t="shared" si="11"/>
        <v>MUY ALTO</v>
      </c>
      <c r="K88" s="33">
        <v>6</v>
      </c>
      <c r="L88" s="33">
        <v>0</v>
      </c>
      <c r="M88" s="33">
        <f t="shared" si="12"/>
        <v>6</v>
      </c>
      <c r="N88" s="33">
        <f t="shared" si="13"/>
        <v>0</v>
      </c>
      <c r="O88" s="115">
        <f t="shared" si="14"/>
        <v>0</v>
      </c>
      <c r="P88" s="31" t="str">
        <f t="shared" si="21"/>
        <v>MUY BAJO</v>
      </c>
      <c r="Q88" s="110"/>
      <c r="R88" s="32">
        <f t="shared" si="19"/>
        <v>0</v>
      </c>
      <c r="S88" s="31" t="str">
        <f t="shared" si="22"/>
        <v>MUY BAJO</v>
      </c>
    </row>
    <row r="89" spans="1:19" ht="38.25" x14ac:dyDescent="0.25">
      <c r="A89" s="137"/>
      <c r="B89" s="10" t="s">
        <v>54</v>
      </c>
      <c r="C89" s="3" t="s">
        <v>27</v>
      </c>
      <c r="D89" s="1" t="s">
        <v>57</v>
      </c>
      <c r="E89" s="51">
        <v>157</v>
      </c>
      <c r="F89" s="57">
        <v>20</v>
      </c>
      <c r="G89" s="51" t="s">
        <v>290</v>
      </c>
      <c r="H89" s="58">
        <v>2</v>
      </c>
      <c r="I89" s="59">
        <f t="shared" si="15"/>
        <v>0.1</v>
      </c>
      <c r="J89" s="31" t="str">
        <f t="shared" si="11"/>
        <v>MUY BAJO</v>
      </c>
      <c r="K89" s="33">
        <v>30</v>
      </c>
      <c r="L89" s="33">
        <v>0</v>
      </c>
      <c r="M89" s="33">
        <f t="shared" si="12"/>
        <v>30</v>
      </c>
      <c r="N89" s="33">
        <f t="shared" si="13"/>
        <v>0</v>
      </c>
      <c r="O89" s="115">
        <f t="shared" si="14"/>
        <v>0</v>
      </c>
      <c r="P89" s="31" t="str">
        <f t="shared" si="21"/>
        <v>MUY BAJO</v>
      </c>
      <c r="Q89" s="110"/>
      <c r="R89" s="32">
        <f t="shared" si="19"/>
        <v>0</v>
      </c>
      <c r="S89" s="31" t="str">
        <f t="shared" si="22"/>
        <v>MUY BAJO</v>
      </c>
    </row>
    <row r="90" spans="1:19" ht="38.25" x14ac:dyDescent="0.25">
      <c r="A90" s="137"/>
      <c r="B90" s="10" t="s">
        <v>54</v>
      </c>
      <c r="C90" s="3" t="s">
        <v>29</v>
      </c>
      <c r="D90" s="1" t="s">
        <v>57</v>
      </c>
      <c r="E90" s="51">
        <v>46</v>
      </c>
      <c r="F90" s="57">
        <v>5</v>
      </c>
      <c r="G90" s="51" t="s">
        <v>290</v>
      </c>
      <c r="H90" s="58">
        <v>0</v>
      </c>
      <c r="I90" s="59">
        <f t="shared" si="15"/>
        <v>0</v>
      </c>
      <c r="J90" s="31" t="str">
        <f t="shared" si="11"/>
        <v>MUY BAJO</v>
      </c>
      <c r="K90" s="33">
        <v>7.5</v>
      </c>
      <c r="L90" s="33">
        <v>0</v>
      </c>
      <c r="M90" s="33">
        <f t="shared" si="12"/>
        <v>7.5</v>
      </c>
      <c r="N90" s="33">
        <f t="shared" si="13"/>
        <v>0</v>
      </c>
      <c r="O90" s="115">
        <f t="shared" si="14"/>
        <v>0</v>
      </c>
      <c r="P90" s="31" t="str">
        <f t="shared" si="21"/>
        <v>MUY BAJO</v>
      </c>
      <c r="Q90" s="110"/>
      <c r="R90" s="32">
        <f t="shared" si="19"/>
        <v>0</v>
      </c>
      <c r="S90" s="31" t="str">
        <f t="shared" si="22"/>
        <v>MUY BAJO</v>
      </c>
    </row>
    <row r="91" spans="1:19" ht="38.25" x14ac:dyDescent="0.25">
      <c r="A91" s="137"/>
      <c r="B91" s="10" t="s">
        <v>54</v>
      </c>
      <c r="C91" s="3" t="s">
        <v>30</v>
      </c>
      <c r="D91" s="1" t="s">
        <v>57</v>
      </c>
      <c r="E91" s="51">
        <v>14</v>
      </c>
      <c r="F91" s="57">
        <v>2</v>
      </c>
      <c r="G91" s="51" t="s">
        <v>290</v>
      </c>
      <c r="H91" s="58">
        <v>0</v>
      </c>
      <c r="I91" s="59">
        <f t="shared" si="15"/>
        <v>0</v>
      </c>
      <c r="J91" s="31" t="str">
        <f t="shared" si="11"/>
        <v>MUY BAJO</v>
      </c>
      <c r="K91" s="33">
        <v>3</v>
      </c>
      <c r="L91" s="33">
        <v>0</v>
      </c>
      <c r="M91" s="33">
        <f t="shared" si="12"/>
        <v>3</v>
      </c>
      <c r="N91" s="33">
        <f t="shared" si="13"/>
        <v>0</v>
      </c>
      <c r="O91" s="115">
        <f t="shared" si="14"/>
        <v>0</v>
      </c>
      <c r="P91" s="31" t="str">
        <f t="shared" si="21"/>
        <v>MUY BAJO</v>
      </c>
      <c r="Q91" s="110"/>
      <c r="R91" s="32">
        <f t="shared" si="19"/>
        <v>0</v>
      </c>
      <c r="S91" s="31" t="str">
        <f t="shared" si="22"/>
        <v>MUY BAJO</v>
      </c>
    </row>
    <row r="92" spans="1:19" ht="38.25" x14ac:dyDescent="0.25">
      <c r="A92" s="137"/>
      <c r="B92" s="10" t="s">
        <v>54</v>
      </c>
      <c r="C92" s="3" t="s">
        <v>31</v>
      </c>
      <c r="D92" s="1" t="s">
        <v>57</v>
      </c>
      <c r="E92" s="51">
        <v>54</v>
      </c>
      <c r="F92" s="57">
        <v>7</v>
      </c>
      <c r="G92" s="51" t="s">
        <v>290</v>
      </c>
      <c r="H92" s="58">
        <v>0</v>
      </c>
      <c r="I92" s="59">
        <f t="shared" si="15"/>
        <v>0</v>
      </c>
      <c r="J92" s="31" t="str">
        <f t="shared" si="11"/>
        <v>MUY BAJO</v>
      </c>
      <c r="K92" s="33">
        <v>10.5</v>
      </c>
      <c r="L92" s="33">
        <v>0</v>
      </c>
      <c r="M92" s="33">
        <f t="shared" si="12"/>
        <v>10.5</v>
      </c>
      <c r="N92" s="33">
        <f t="shared" si="13"/>
        <v>0</v>
      </c>
      <c r="O92" s="115">
        <f t="shared" si="14"/>
        <v>0</v>
      </c>
      <c r="P92" s="31" t="str">
        <f t="shared" si="21"/>
        <v>MUY BAJO</v>
      </c>
      <c r="Q92" s="110"/>
      <c r="R92" s="32">
        <f t="shared" si="19"/>
        <v>0</v>
      </c>
      <c r="S92" s="31" t="str">
        <f t="shared" si="22"/>
        <v>MUY BAJO</v>
      </c>
    </row>
    <row r="93" spans="1:19" ht="38.25" x14ac:dyDescent="0.25">
      <c r="A93" s="137"/>
      <c r="B93" s="10" t="s">
        <v>54</v>
      </c>
      <c r="C93" s="3" t="s">
        <v>27</v>
      </c>
      <c r="D93" s="1" t="s">
        <v>58</v>
      </c>
      <c r="E93" s="51">
        <v>134</v>
      </c>
      <c r="F93" s="57">
        <v>20</v>
      </c>
      <c r="G93" s="51" t="s">
        <v>290</v>
      </c>
      <c r="H93" s="58">
        <v>0</v>
      </c>
      <c r="I93" s="59">
        <f t="shared" si="15"/>
        <v>0</v>
      </c>
      <c r="J93" s="31" t="str">
        <f t="shared" si="11"/>
        <v>MUY BAJO</v>
      </c>
      <c r="K93" s="33">
        <v>20</v>
      </c>
      <c r="L93" s="33">
        <v>0</v>
      </c>
      <c r="M93" s="33">
        <f t="shared" si="12"/>
        <v>20</v>
      </c>
      <c r="N93" s="33">
        <f t="shared" si="13"/>
        <v>0</v>
      </c>
      <c r="O93" s="115">
        <f t="shared" si="14"/>
        <v>0</v>
      </c>
      <c r="P93" s="31" t="str">
        <f t="shared" si="21"/>
        <v>MUY BAJO</v>
      </c>
      <c r="Q93" s="110"/>
      <c r="R93" s="32">
        <f t="shared" si="19"/>
        <v>0</v>
      </c>
      <c r="S93" s="31" t="str">
        <f t="shared" si="22"/>
        <v>MUY BAJO</v>
      </c>
    </row>
    <row r="94" spans="1:19" ht="38.25" x14ac:dyDescent="0.25">
      <c r="A94" s="137"/>
      <c r="B94" s="10" t="s">
        <v>54</v>
      </c>
      <c r="C94" s="3" t="s">
        <v>29</v>
      </c>
      <c r="D94" s="1" t="s">
        <v>58</v>
      </c>
      <c r="E94" s="51">
        <v>0</v>
      </c>
      <c r="F94" s="57">
        <v>2</v>
      </c>
      <c r="G94" s="51" t="s">
        <v>290</v>
      </c>
      <c r="H94" s="58">
        <v>0</v>
      </c>
      <c r="I94" s="59">
        <f t="shared" si="15"/>
        <v>0</v>
      </c>
      <c r="J94" s="31" t="str">
        <f t="shared" si="11"/>
        <v>MUY BAJO</v>
      </c>
      <c r="K94" s="33">
        <v>2</v>
      </c>
      <c r="L94" s="33">
        <v>0</v>
      </c>
      <c r="M94" s="33">
        <f t="shared" si="12"/>
        <v>2</v>
      </c>
      <c r="N94" s="33">
        <f t="shared" si="13"/>
        <v>0</v>
      </c>
      <c r="O94" s="115">
        <f t="shared" si="14"/>
        <v>0</v>
      </c>
      <c r="P94" s="31" t="str">
        <f t="shared" si="21"/>
        <v>MUY BAJO</v>
      </c>
      <c r="Q94" s="110"/>
      <c r="R94" s="32">
        <f t="shared" si="19"/>
        <v>0</v>
      </c>
      <c r="S94" s="31" t="str">
        <f t="shared" si="22"/>
        <v>MUY BAJO</v>
      </c>
    </row>
    <row r="95" spans="1:19" ht="38.25" x14ac:dyDescent="0.25">
      <c r="A95" s="137"/>
      <c r="B95" s="10" t="s">
        <v>54</v>
      </c>
      <c r="C95" s="3" t="s">
        <v>30</v>
      </c>
      <c r="D95" s="1" t="s">
        <v>58</v>
      </c>
      <c r="E95" s="51">
        <v>0</v>
      </c>
      <c r="F95" s="57">
        <v>2</v>
      </c>
      <c r="G95" s="51" t="s">
        <v>290</v>
      </c>
      <c r="H95" s="58">
        <v>0</v>
      </c>
      <c r="I95" s="59">
        <f t="shared" si="15"/>
        <v>0</v>
      </c>
      <c r="J95" s="31" t="str">
        <f t="shared" si="11"/>
        <v>MUY BAJO</v>
      </c>
      <c r="K95" s="33">
        <v>2</v>
      </c>
      <c r="L95" s="33">
        <v>0</v>
      </c>
      <c r="M95" s="33">
        <f t="shared" si="12"/>
        <v>2</v>
      </c>
      <c r="N95" s="33">
        <f t="shared" si="13"/>
        <v>0</v>
      </c>
      <c r="O95" s="115">
        <f t="shared" si="14"/>
        <v>0</v>
      </c>
      <c r="P95" s="31" t="str">
        <f t="shared" si="21"/>
        <v>MUY BAJO</v>
      </c>
      <c r="Q95" s="110"/>
      <c r="R95" s="32">
        <f t="shared" si="19"/>
        <v>0</v>
      </c>
      <c r="S95" s="31" t="str">
        <f t="shared" si="22"/>
        <v>MUY BAJO</v>
      </c>
    </row>
    <row r="96" spans="1:19" ht="38.25" x14ac:dyDescent="0.25">
      <c r="A96" s="137"/>
      <c r="B96" s="10" t="s">
        <v>54</v>
      </c>
      <c r="C96" s="3" t="s">
        <v>31</v>
      </c>
      <c r="D96" s="1" t="s">
        <v>58</v>
      </c>
      <c r="E96" s="51">
        <v>0</v>
      </c>
      <c r="F96" s="57">
        <v>4</v>
      </c>
      <c r="G96" s="51" t="s">
        <v>290</v>
      </c>
      <c r="H96" s="58">
        <v>0</v>
      </c>
      <c r="I96" s="59">
        <f t="shared" si="15"/>
        <v>0</v>
      </c>
      <c r="J96" s="31" t="str">
        <f t="shared" si="11"/>
        <v>MUY BAJO</v>
      </c>
      <c r="K96" s="33">
        <v>4</v>
      </c>
      <c r="L96" s="33">
        <v>0</v>
      </c>
      <c r="M96" s="33">
        <f t="shared" si="12"/>
        <v>4</v>
      </c>
      <c r="N96" s="33">
        <f t="shared" si="13"/>
        <v>0</v>
      </c>
      <c r="O96" s="115">
        <f t="shared" si="14"/>
        <v>0</v>
      </c>
      <c r="P96" s="31" t="str">
        <f t="shared" si="21"/>
        <v>MUY BAJO</v>
      </c>
      <c r="Q96" s="110"/>
      <c r="R96" s="32">
        <f t="shared" si="19"/>
        <v>0</v>
      </c>
      <c r="S96" s="31" t="str">
        <f t="shared" si="22"/>
        <v>MUY BAJO</v>
      </c>
    </row>
    <row r="97" spans="1:19" ht="38.25" x14ac:dyDescent="0.25">
      <c r="A97" s="137"/>
      <c r="B97" s="10" t="s">
        <v>54</v>
      </c>
      <c r="C97" s="3" t="s">
        <v>27</v>
      </c>
      <c r="D97" s="1" t="s">
        <v>59</v>
      </c>
      <c r="E97" s="51">
        <v>0</v>
      </c>
      <c r="F97" s="57">
        <v>8</v>
      </c>
      <c r="G97" s="51" t="s">
        <v>290</v>
      </c>
      <c r="H97" s="58">
        <v>3</v>
      </c>
      <c r="I97" s="59">
        <f t="shared" si="15"/>
        <v>0.375</v>
      </c>
      <c r="J97" s="31" t="str">
        <f t="shared" si="11"/>
        <v>BAJO</v>
      </c>
      <c r="K97" s="33"/>
      <c r="L97" s="33"/>
      <c r="M97" s="33"/>
      <c r="N97" s="33"/>
      <c r="O97" s="115"/>
      <c r="P97" s="31" t="s">
        <v>295</v>
      </c>
      <c r="Q97" s="110"/>
      <c r="R97" s="32"/>
      <c r="S97" s="31" t="s">
        <v>295</v>
      </c>
    </row>
    <row r="98" spans="1:19" ht="38.25" x14ac:dyDescent="0.25">
      <c r="A98" s="137"/>
      <c r="B98" s="10" t="s">
        <v>54</v>
      </c>
      <c r="C98" s="3" t="s">
        <v>29</v>
      </c>
      <c r="D98" s="1" t="s">
        <v>59</v>
      </c>
      <c r="E98" s="51">
        <v>0</v>
      </c>
      <c r="F98" s="57"/>
      <c r="G98" s="51" t="s">
        <v>290</v>
      </c>
      <c r="H98" s="58"/>
      <c r="I98" s="59"/>
      <c r="J98" s="31" t="s">
        <v>295</v>
      </c>
      <c r="K98" s="33"/>
      <c r="L98" s="33"/>
      <c r="M98" s="33"/>
      <c r="N98" s="33"/>
      <c r="O98" s="115"/>
      <c r="P98" s="31" t="s">
        <v>295</v>
      </c>
      <c r="Q98" s="110"/>
      <c r="R98" s="32"/>
      <c r="S98" s="31" t="s">
        <v>295</v>
      </c>
    </row>
    <row r="99" spans="1:19" ht="38.25" x14ac:dyDescent="0.25">
      <c r="A99" s="137"/>
      <c r="B99" s="10" t="s">
        <v>54</v>
      </c>
      <c r="C99" s="3" t="s">
        <v>30</v>
      </c>
      <c r="D99" s="1" t="s">
        <v>59</v>
      </c>
      <c r="E99" s="51">
        <v>0</v>
      </c>
      <c r="F99" s="57"/>
      <c r="G99" s="51" t="s">
        <v>290</v>
      </c>
      <c r="H99" s="58"/>
      <c r="I99" s="59"/>
      <c r="J99" s="31" t="s">
        <v>295</v>
      </c>
      <c r="K99" s="33"/>
      <c r="L99" s="33"/>
      <c r="M99" s="33"/>
      <c r="N99" s="33"/>
      <c r="O99" s="115"/>
      <c r="P99" s="31" t="s">
        <v>295</v>
      </c>
      <c r="Q99" s="110"/>
      <c r="R99" s="32"/>
      <c r="S99" s="31" t="s">
        <v>295</v>
      </c>
    </row>
    <row r="100" spans="1:19" ht="38.25" x14ac:dyDescent="0.25">
      <c r="A100" s="137"/>
      <c r="B100" s="10" t="s">
        <v>54</v>
      </c>
      <c r="C100" s="3" t="s">
        <v>31</v>
      </c>
      <c r="D100" s="1" t="s">
        <v>59</v>
      </c>
      <c r="E100" s="51">
        <v>0</v>
      </c>
      <c r="F100" s="57">
        <v>1</v>
      </c>
      <c r="G100" s="51" t="s">
        <v>290</v>
      </c>
      <c r="H100" s="58">
        <v>0</v>
      </c>
      <c r="I100" s="59">
        <f t="shared" si="15"/>
        <v>0</v>
      </c>
      <c r="J100" s="31" t="str">
        <f t="shared" si="11"/>
        <v>MUY BAJO</v>
      </c>
      <c r="K100" s="33"/>
      <c r="L100" s="33"/>
      <c r="M100" s="33"/>
      <c r="N100" s="33"/>
      <c r="O100" s="115"/>
      <c r="P100" s="31" t="s">
        <v>295</v>
      </c>
      <c r="Q100" s="110"/>
      <c r="R100" s="32"/>
      <c r="S100" s="31" t="s">
        <v>295</v>
      </c>
    </row>
    <row r="101" spans="1:19" ht="38.25" x14ac:dyDescent="0.25">
      <c r="A101" s="137"/>
      <c r="B101" s="10" t="s">
        <v>60</v>
      </c>
      <c r="C101" s="3" t="s">
        <v>1</v>
      </c>
      <c r="D101" s="1" t="s">
        <v>61</v>
      </c>
      <c r="E101" s="51">
        <v>1</v>
      </c>
      <c r="F101" s="57">
        <v>2</v>
      </c>
      <c r="G101" s="51" t="s">
        <v>290</v>
      </c>
      <c r="H101" s="58">
        <v>0</v>
      </c>
      <c r="I101" s="59">
        <f t="shared" si="15"/>
        <v>0</v>
      </c>
      <c r="J101" s="31" t="str">
        <f t="shared" si="11"/>
        <v>MUY BAJO</v>
      </c>
      <c r="K101" s="33"/>
      <c r="L101" s="33"/>
      <c r="M101" s="33"/>
      <c r="N101" s="33"/>
      <c r="O101" s="115"/>
      <c r="P101" s="31" t="s">
        <v>295</v>
      </c>
      <c r="Q101" s="110"/>
      <c r="R101" s="32"/>
      <c r="S101" s="31" t="s">
        <v>295</v>
      </c>
    </row>
    <row r="102" spans="1:19" ht="63.75" x14ac:dyDescent="0.25">
      <c r="A102" s="137"/>
      <c r="B102" s="10" t="s">
        <v>60</v>
      </c>
      <c r="C102" s="3" t="s">
        <v>1</v>
      </c>
      <c r="D102" s="1" t="s">
        <v>62</v>
      </c>
      <c r="E102" s="50">
        <v>0.16</v>
      </c>
      <c r="F102" s="50">
        <v>0.1</v>
      </c>
      <c r="G102" s="51" t="s">
        <v>290</v>
      </c>
      <c r="H102" s="52">
        <v>0</v>
      </c>
      <c r="I102" s="53">
        <f t="shared" si="15"/>
        <v>0</v>
      </c>
      <c r="J102" s="31" t="str">
        <f t="shared" si="11"/>
        <v>MUY BAJO</v>
      </c>
      <c r="K102" s="33"/>
      <c r="L102" s="33"/>
      <c r="M102" s="33"/>
      <c r="N102" s="33"/>
      <c r="O102" s="115"/>
      <c r="P102" s="31" t="s">
        <v>295</v>
      </c>
      <c r="Q102" s="110"/>
      <c r="R102" s="32"/>
      <c r="S102" s="31" t="s">
        <v>295</v>
      </c>
    </row>
    <row r="103" spans="1:19" ht="38.25" x14ac:dyDescent="0.25">
      <c r="A103" s="137"/>
      <c r="B103" s="6" t="s">
        <v>307</v>
      </c>
      <c r="C103" s="7"/>
      <c r="D103" s="7"/>
      <c r="E103" s="81"/>
      <c r="F103" s="81"/>
      <c r="G103" s="20"/>
      <c r="H103" s="20"/>
      <c r="I103" s="82">
        <f>+AVERAGE(I80:I102)</f>
        <v>0.12579365079365079</v>
      </c>
      <c r="J103" s="31" t="str">
        <f t="shared" si="11"/>
        <v>MUY BAJO</v>
      </c>
      <c r="K103" s="36">
        <f>SUM(K80:K102)</f>
        <v>442</v>
      </c>
      <c r="L103" s="36">
        <f t="shared" ref="L103" si="23">SUM(L80:L102)</f>
        <v>25</v>
      </c>
      <c r="M103" s="36">
        <f t="shared" si="12"/>
        <v>417</v>
      </c>
      <c r="N103" s="36">
        <f t="shared" si="13"/>
        <v>25</v>
      </c>
      <c r="O103" s="120">
        <f t="shared" si="14"/>
        <v>5.6561085972850679E-2</v>
      </c>
      <c r="P103" s="31" t="str">
        <f t="shared" si="21"/>
        <v>MUY BAJO</v>
      </c>
      <c r="Q103" s="110"/>
      <c r="R103" s="81">
        <f t="shared" si="19"/>
        <v>7.1150254973784384E-3</v>
      </c>
      <c r="S103" s="31" t="str">
        <f t="shared" si="22"/>
        <v>MUY BAJO</v>
      </c>
    </row>
    <row r="104" spans="1:19" ht="51" x14ac:dyDescent="0.25">
      <c r="A104" s="137"/>
      <c r="B104" s="10" t="s">
        <v>63</v>
      </c>
      <c r="C104" s="3" t="s">
        <v>27</v>
      </c>
      <c r="D104" s="1" t="s">
        <v>64</v>
      </c>
      <c r="E104" s="51">
        <v>0</v>
      </c>
      <c r="F104" s="57">
        <v>5</v>
      </c>
      <c r="G104" s="51" t="s">
        <v>290</v>
      </c>
      <c r="H104" s="58">
        <v>0</v>
      </c>
      <c r="I104" s="59">
        <f t="shared" si="15"/>
        <v>0</v>
      </c>
      <c r="J104" s="31" t="str">
        <f t="shared" si="11"/>
        <v>MUY BAJO</v>
      </c>
      <c r="K104" s="33"/>
      <c r="L104" s="33"/>
      <c r="M104" s="33"/>
      <c r="N104" s="33"/>
      <c r="O104" s="115"/>
      <c r="P104" s="31" t="s">
        <v>295</v>
      </c>
      <c r="Q104" s="110"/>
      <c r="R104" s="32"/>
      <c r="S104" s="31" t="s">
        <v>295</v>
      </c>
    </row>
    <row r="105" spans="1:19" ht="51" x14ac:dyDescent="0.25">
      <c r="A105" s="137"/>
      <c r="B105" s="10" t="s">
        <v>63</v>
      </c>
      <c r="C105" s="3" t="s">
        <v>29</v>
      </c>
      <c r="D105" s="1" t="s">
        <v>64</v>
      </c>
      <c r="E105" s="51">
        <v>0</v>
      </c>
      <c r="F105" s="57">
        <v>1</v>
      </c>
      <c r="G105" s="51" t="s">
        <v>290</v>
      </c>
      <c r="H105" s="58">
        <v>0</v>
      </c>
      <c r="I105" s="59">
        <f t="shared" si="15"/>
        <v>0</v>
      </c>
      <c r="J105" s="31" t="str">
        <f t="shared" si="11"/>
        <v>MUY BAJO</v>
      </c>
      <c r="K105" s="33"/>
      <c r="L105" s="33"/>
      <c r="M105" s="33"/>
      <c r="N105" s="33"/>
      <c r="O105" s="115"/>
      <c r="P105" s="31" t="s">
        <v>295</v>
      </c>
      <c r="Q105" s="110"/>
      <c r="R105" s="32"/>
      <c r="S105" s="31" t="s">
        <v>295</v>
      </c>
    </row>
    <row r="106" spans="1:19" ht="51" x14ac:dyDescent="0.25">
      <c r="A106" s="137"/>
      <c r="B106" s="10" t="s">
        <v>63</v>
      </c>
      <c r="C106" s="3" t="s">
        <v>30</v>
      </c>
      <c r="D106" s="1" t="s">
        <v>64</v>
      </c>
      <c r="E106" s="51">
        <v>0</v>
      </c>
      <c r="F106" s="57">
        <v>1</v>
      </c>
      <c r="G106" s="51" t="s">
        <v>290</v>
      </c>
      <c r="H106" s="58">
        <v>0</v>
      </c>
      <c r="I106" s="59">
        <f t="shared" si="15"/>
        <v>0</v>
      </c>
      <c r="J106" s="31" t="str">
        <f t="shared" si="11"/>
        <v>MUY BAJO</v>
      </c>
      <c r="K106" s="33"/>
      <c r="L106" s="33"/>
      <c r="M106" s="33"/>
      <c r="N106" s="33"/>
      <c r="O106" s="115"/>
      <c r="P106" s="31" t="s">
        <v>295</v>
      </c>
      <c r="Q106" s="110"/>
      <c r="R106" s="32"/>
      <c r="S106" s="31" t="s">
        <v>295</v>
      </c>
    </row>
    <row r="107" spans="1:19" ht="51" x14ac:dyDescent="0.25">
      <c r="A107" s="137"/>
      <c r="B107" s="10" t="s">
        <v>63</v>
      </c>
      <c r="C107" s="3" t="s">
        <v>31</v>
      </c>
      <c r="D107" s="1" t="s">
        <v>64</v>
      </c>
      <c r="E107" s="51">
        <v>0</v>
      </c>
      <c r="F107" s="57">
        <v>1</v>
      </c>
      <c r="G107" s="51" t="s">
        <v>290</v>
      </c>
      <c r="H107" s="58">
        <v>0</v>
      </c>
      <c r="I107" s="59">
        <f t="shared" si="15"/>
        <v>0</v>
      </c>
      <c r="J107" s="31" t="str">
        <f t="shared" si="11"/>
        <v>MUY BAJO</v>
      </c>
      <c r="K107" s="33"/>
      <c r="L107" s="33"/>
      <c r="M107" s="33"/>
      <c r="N107" s="33"/>
      <c r="O107" s="115"/>
      <c r="P107" s="31" t="s">
        <v>295</v>
      </c>
      <c r="Q107" s="110"/>
      <c r="R107" s="32"/>
      <c r="S107" s="31" t="s">
        <v>295</v>
      </c>
    </row>
    <row r="108" spans="1:19" ht="51" x14ac:dyDescent="0.25">
      <c r="A108" s="137"/>
      <c r="B108" s="10" t="s">
        <v>63</v>
      </c>
      <c r="C108" s="3" t="s">
        <v>27</v>
      </c>
      <c r="D108" s="1" t="s">
        <v>65</v>
      </c>
      <c r="E108" s="51">
        <v>0</v>
      </c>
      <c r="F108" s="57">
        <v>50</v>
      </c>
      <c r="G108" s="51" t="s">
        <v>290</v>
      </c>
      <c r="H108" s="58">
        <v>150</v>
      </c>
      <c r="I108" s="59">
        <f t="shared" si="15"/>
        <v>3</v>
      </c>
      <c r="J108" s="31" t="str">
        <f t="shared" si="11"/>
        <v>MUY ALTO</v>
      </c>
      <c r="K108" s="33">
        <v>320</v>
      </c>
      <c r="L108" s="33">
        <v>16</v>
      </c>
      <c r="M108" s="33">
        <f t="shared" si="12"/>
        <v>304</v>
      </c>
      <c r="N108" s="33">
        <f t="shared" si="13"/>
        <v>16</v>
      </c>
      <c r="O108" s="115">
        <f t="shared" si="14"/>
        <v>0.05</v>
      </c>
      <c r="P108" s="31" t="str">
        <f t="shared" si="21"/>
        <v>MUY BAJO</v>
      </c>
      <c r="Q108" s="110"/>
      <c r="R108" s="32">
        <f t="shared" si="19"/>
        <v>0.15000000000000002</v>
      </c>
      <c r="S108" s="31" t="str">
        <f t="shared" si="22"/>
        <v>MUY BAJO</v>
      </c>
    </row>
    <row r="109" spans="1:19" ht="51" x14ac:dyDescent="0.25">
      <c r="A109" s="137"/>
      <c r="B109" s="10" t="s">
        <v>63</v>
      </c>
      <c r="C109" s="3" t="s">
        <v>29</v>
      </c>
      <c r="D109" s="1" t="s">
        <v>65</v>
      </c>
      <c r="E109" s="51">
        <v>0</v>
      </c>
      <c r="F109" s="57">
        <v>5</v>
      </c>
      <c r="G109" s="51" t="s">
        <v>290</v>
      </c>
      <c r="H109" s="58">
        <v>0</v>
      </c>
      <c r="I109" s="59">
        <f t="shared" si="15"/>
        <v>0</v>
      </c>
      <c r="J109" s="31" t="str">
        <f t="shared" si="11"/>
        <v>MUY BAJO</v>
      </c>
      <c r="K109" s="33">
        <v>20</v>
      </c>
      <c r="L109" s="33">
        <v>6</v>
      </c>
      <c r="M109" s="33">
        <f t="shared" si="12"/>
        <v>14</v>
      </c>
      <c r="N109" s="33">
        <f t="shared" si="13"/>
        <v>6</v>
      </c>
      <c r="O109" s="115">
        <f t="shared" si="14"/>
        <v>0.3</v>
      </c>
      <c r="P109" s="31" t="str">
        <f t="shared" si="21"/>
        <v>BAJO</v>
      </c>
      <c r="Q109" s="110"/>
      <c r="R109" s="32">
        <f t="shared" si="19"/>
        <v>0</v>
      </c>
      <c r="S109" s="31" t="str">
        <f t="shared" si="22"/>
        <v>MUY BAJO</v>
      </c>
    </row>
    <row r="110" spans="1:19" ht="51" x14ac:dyDescent="0.25">
      <c r="A110" s="137"/>
      <c r="B110" s="10" t="s">
        <v>63</v>
      </c>
      <c r="C110" s="3" t="s">
        <v>30</v>
      </c>
      <c r="D110" s="1" t="s">
        <v>65</v>
      </c>
      <c r="E110" s="51">
        <v>0</v>
      </c>
      <c r="F110" s="57">
        <v>5</v>
      </c>
      <c r="G110" s="51" t="s">
        <v>290</v>
      </c>
      <c r="H110" s="58">
        <v>0</v>
      </c>
      <c r="I110" s="59">
        <f t="shared" si="15"/>
        <v>0</v>
      </c>
      <c r="J110" s="31" t="str">
        <f t="shared" ref="J110:J175" si="24">IF(I110&lt;=20%,"MUY BAJO",IF(AND(I110&gt;20%,I110&lt;=40%),"BAJO",IF(AND(I110&gt;40%,I110&lt;=60%),"MEDIO",IF(AND(I110&gt;60%,I110&lt;=80%),"ALTO","MUY ALTO"))))</f>
        <v>MUY BAJO</v>
      </c>
      <c r="K110" s="33">
        <v>20</v>
      </c>
      <c r="L110" s="33">
        <v>3</v>
      </c>
      <c r="M110" s="33">
        <f t="shared" si="12"/>
        <v>17</v>
      </c>
      <c r="N110" s="33">
        <f t="shared" si="13"/>
        <v>3</v>
      </c>
      <c r="O110" s="115">
        <f t="shared" si="14"/>
        <v>0.15</v>
      </c>
      <c r="P110" s="31" t="str">
        <f t="shared" si="21"/>
        <v>MUY BAJO</v>
      </c>
      <c r="Q110" s="110"/>
      <c r="R110" s="32">
        <f t="shared" si="19"/>
        <v>0</v>
      </c>
      <c r="S110" s="31" t="str">
        <f t="shared" si="22"/>
        <v>MUY BAJO</v>
      </c>
    </row>
    <row r="111" spans="1:19" ht="51" x14ac:dyDescent="0.25">
      <c r="A111" s="137"/>
      <c r="B111" s="10" t="s">
        <v>63</v>
      </c>
      <c r="C111" s="3" t="s">
        <v>31</v>
      </c>
      <c r="D111" s="1" t="s">
        <v>65</v>
      </c>
      <c r="E111" s="51">
        <v>0</v>
      </c>
      <c r="F111" s="57">
        <v>10</v>
      </c>
      <c r="G111" s="51" t="s">
        <v>290</v>
      </c>
      <c r="H111" s="58">
        <v>0</v>
      </c>
      <c r="I111" s="59">
        <f t="shared" si="15"/>
        <v>0</v>
      </c>
      <c r="J111" s="31" t="str">
        <f t="shared" si="24"/>
        <v>MUY BAJO</v>
      </c>
      <c r="K111" s="33">
        <v>30</v>
      </c>
      <c r="L111" s="33">
        <v>0</v>
      </c>
      <c r="M111" s="33">
        <f t="shared" si="12"/>
        <v>30</v>
      </c>
      <c r="N111" s="33">
        <f t="shared" si="13"/>
        <v>0</v>
      </c>
      <c r="O111" s="115">
        <f t="shared" si="14"/>
        <v>0</v>
      </c>
      <c r="P111" s="31" t="str">
        <f t="shared" si="21"/>
        <v>MUY BAJO</v>
      </c>
      <c r="Q111" s="110"/>
      <c r="R111" s="32">
        <f t="shared" si="19"/>
        <v>0</v>
      </c>
      <c r="S111" s="31" t="str">
        <f t="shared" si="22"/>
        <v>MUY BAJO</v>
      </c>
    </row>
    <row r="112" spans="1:19" ht="63.75" x14ac:dyDescent="0.25">
      <c r="A112" s="137"/>
      <c r="B112" s="10" t="s">
        <v>66</v>
      </c>
      <c r="C112" s="3" t="s">
        <v>27</v>
      </c>
      <c r="D112" s="1" t="s">
        <v>67</v>
      </c>
      <c r="E112" s="51">
        <v>10</v>
      </c>
      <c r="F112" s="57">
        <v>8</v>
      </c>
      <c r="G112" s="51" t="s">
        <v>290</v>
      </c>
      <c r="H112" s="58">
        <v>0</v>
      </c>
      <c r="I112" s="59">
        <f t="shared" si="15"/>
        <v>0</v>
      </c>
      <c r="J112" s="31" t="str">
        <f t="shared" si="24"/>
        <v>MUY BAJO</v>
      </c>
      <c r="K112" s="33"/>
      <c r="L112" s="33"/>
      <c r="M112" s="33"/>
      <c r="N112" s="33"/>
      <c r="O112" s="115"/>
      <c r="P112" s="31" t="s">
        <v>295</v>
      </c>
      <c r="Q112" s="110"/>
      <c r="R112" s="32"/>
      <c r="S112" s="31" t="s">
        <v>295</v>
      </c>
    </row>
    <row r="113" spans="1:19" ht="38.25" x14ac:dyDescent="0.25">
      <c r="A113" s="137"/>
      <c r="B113" s="10" t="s">
        <v>68</v>
      </c>
      <c r="C113" s="3" t="s">
        <v>27</v>
      </c>
      <c r="D113" s="1" t="s">
        <v>69</v>
      </c>
      <c r="E113" s="70">
        <v>234</v>
      </c>
      <c r="F113" s="57">
        <v>245</v>
      </c>
      <c r="G113" s="51" t="s">
        <v>292</v>
      </c>
      <c r="H113" s="58">
        <v>12</v>
      </c>
      <c r="I113" s="59">
        <f t="shared" si="15"/>
        <v>4.8979591836734691E-2</v>
      </c>
      <c r="J113" s="31" t="str">
        <f t="shared" si="24"/>
        <v>MUY BAJO</v>
      </c>
      <c r="K113" s="33"/>
      <c r="L113" s="33"/>
      <c r="M113" s="33"/>
      <c r="N113" s="33"/>
      <c r="O113" s="115"/>
      <c r="P113" s="31" t="s">
        <v>295</v>
      </c>
      <c r="Q113" s="110"/>
      <c r="R113" s="32"/>
      <c r="S113" s="31" t="s">
        <v>295</v>
      </c>
    </row>
    <row r="114" spans="1:19" ht="38.25" x14ac:dyDescent="0.25">
      <c r="A114" s="137"/>
      <c r="B114" s="10" t="s">
        <v>68</v>
      </c>
      <c r="C114" s="3" t="s">
        <v>29</v>
      </c>
      <c r="D114" s="1" t="s">
        <v>69</v>
      </c>
      <c r="E114" s="70">
        <v>0</v>
      </c>
      <c r="F114" s="57">
        <v>2</v>
      </c>
      <c r="G114" s="51" t="s">
        <v>290</v>
      </c>
      <c r="H114" s="58">
        <v>0</v>
      </c>
      <c r="I114" s="59">
        <f t="shared" si="15"/>
        <v>0</v>
      </c>
      <c r="J114" s="31" t="str">
        <f t="shared" si="24"/>
        <v>MUY BAJO</v>
      </c>
      <c r="K114" s="33"/>
      <c r="L114" s="33"/>
      <c r="M114" s="33"/>
      <c r="N114" s="33"/>
      <c r="O114" s="115"/>
      <c r="P114" s="31" t="s">
        <v>295</v>
      </c>
      <c r="Q114" s="110"/>
      <c r="R114" s="32"/>
      <c r="S114" s="31" t="s">
        <v>295</v>
      </c>
    </row>
    <row r="115" spans="1:19" ht="38.25" x14ac:dyDescent="0.25">
      <c r="A115" s="137"/>
      <c r="B115" s="10" t="s">
        <v>68</v>
      </c>
      <c r="C115" s="3" t="s">
        <v>30</v>
      </c>
      <c r="D115" s="1" t="s">
        <v>69</v>
      </c>
      <c r="E115" s="70">
        <v>0</v>
      </c>
      <c r="F115" s="57">
        <v>2</v>
      </c>
      <c r="G115" s="51" t="s">
        <v>290</v>
      </c>
      <c r="H115" s="58">
        <v>0</v>
      </c>
      <c r="I115" s="59">
        <f t="shared" si="15"/>
        <v>0</v>
      </c>
      <c r="J115" s="31" t="str">
        <f t="shared" si="24"/>
        <v>MUY BAJO</v>
      </c>
      <c r="K115" s="33"/>
      <c r="L115" s="33"/>
      <c r="M115" s="33"/>
      <c r="N115" s="33"/>
      <c r="O115" s="115"/>
      <c r="P115" s="31" t="s">
        <v>295</v>
      </c>
      <c r="Q115" s="110"/>
      <c r="R115" s="32"/>
      <c r="S115" s="31" t="s">
        <v>295</v>
      </c>
    </row>
    <row r="116" spans="1:19" ht="38.25" x14ac:dyDescent="0.25">
      <c r="A116" s="137"/>
      <c r="B116" s="10" t="s">
        <v>68</v>
      </c>
      <c r="C116" s="3" t="s">
        <v>31</v>
      </c>
      <c r="D116" s="1" t="s">
        <v>69</v>
      </c>
      <c r="E116" s="70">
        <v>0</v>
      </c>
      <c r="F116" s="57">
        <v>3</v>
      </c>
      <c r="G116" s="51" t="s">
        <v>290</v>
      </c>
      <c r="H116" s="58">
        <v>0</v>
      </c>
      <c r="I116" s="59">
        <f t="shared" si="15"/>
        <v>0</v>
      </c>
      <c r="J116" s="31" t="str">
        <f t="shared" si="24"/>
        <v>MUY BAJO</v>
      </c>
      <c r="K116" s="33"/>
      <c r="L116" s="33"/>
      <c r="M116" s="33"/>
      <c r="N116" s="33"/>
      <c r="O116" s="115"/>
      <c r="P116" s="31" t="s">
        <v>295</v>
      </c>
      <c r="Q116" s="110"/>
      <c r="R116" s="32"/>
      <c r="S116" s="31" t="s">
        <v>295</v>
      </c>
    </row>
    <row r="117" spans="1:19" ht="38.25" x14ac:dyDescent="0.25">
      <c r="A117" s="137"/>
      <c r="B117" s="10" t="s">
        <v>68</v>
      </c>
      <c r="C117" s="3" t="s">
        <v>27</v>
      </c>
      <c r="D117" s="1" t="s">
        <v>70</v>
      </c>
      <c r="E117" s="70">
        <v>3200</v>
      </c>
      <c r="F117" s="57">
        <v>350</v>
      </c>
      <c r="G117" s="51" t="s">
        <v>290</v>
      </c>
      <c r="H117" s="58">
        <v>34</v>
      </c>
      <c r="I117" s="59">
        <f t="shared" si="15"/>
        <v>9.7142857142857142E-2</v>
      </c>
      <c r="J117" s="31" t="str">
        <f t="shared" si="24"/>
        <v>MUY BAJO</v>
      </c>
      <c r="K117" s="33"/>
      <c r="L117" s="33"/>
      <c r="M117" s="33"/>
      <c r="N117" s="33"/>
      <c r="O117" s="115"/>
      <c r="P117" s="31" t="s">
        <v>295</v>
      </c>
      <c r="Q117" s="110"/>
      <c r="R117" s="32"/>
      <c r="S117" s="31" t="s">
        <v>295</v>
      </c>
    </row>
    <row r="118" spans="1:19" ht="38.25" x14ac:dyDescent="0.25">
      <c r="A118" s="137"/>
      <c r="B118" s="10" t="s">
        <v>68</v>
      </c>
      <c r="C118" s="3" t="s">
        <v>29</v>
      </c>
      <c r="D118" s="1" t="s">
        <v>70</v>
      </c>
      <c r="E118" s="70">
        <v>93</v>
      </c>
      <c r="F118" s="57">
        <v>10</v>
      </c>
      <c r="G118" s="51" t="s">
        <v>290</v>
      </c>
      <c r="H118" s="58">
        <v>10</v>
      </c>
      <c r="I118" s="59">
        <f t="shared" si="15"/>
        <v>1</v>
      </c>
      <c r="J118" s="31" t="str">
        <f t="shared" si="24"/>
        <v>MUY ALTO</v>
      </c>
      <c r="K118" s="33"/>
      <c r="L118" s="33"/>
      <c r="M118" s="33"/>
      <c r="N118" s="33"/>
      <c r="O118" s="115"/>
      <c r="P118" s="31" t="s">
        <v>295</v>
      </c>
      <c r="Q118" s="110"/>
      <c r="R118" s="32"/>
      <c r="S118" s="31" t="s">
        <v>295</v>
      </c>
    </row>
    <row r="119" spans="1:19" ht="38.25" x14ac:dyDescent="0.25">
      <c r="A119" s="137"/>
      <c r="B119" s="10" t="s">
        <v>68</v>
      </c>
      <c r="C119" s="3" t="s">
        <v>30</v>
      </c>
      <c r="D119" s="1" t="s">
        <v>70</v>
      </c>
      <c r="E119" s="70">
        <v>218</v>
      </c>
      <c r="F119" s="57">
        <v>10</v>
      </c>
      <c r="G119" s="51" t="s">
        <v>290</v>
      </c>
      <c r="H119" s="58">
        <v>8</v>
      </c>
      <c r="I119" s="59">
        <f t="shared" si="15"/>
        <v>0.8</v>
      </c>
      <c r="J119" s="31" t="str">
        <f t="shared" si="24"/>
        <v>ALTO</v>
      </c>
      <c r="K119" s="33"/>
      <c r="L119" s="33"/>
      <c r="M119" s="33"/>
      <c r="N119" s="33"/>
      <c r="O119" s="115"/>
      <c r="P119" s="31" t="s">
        <v>295</v>
      </c>
      <c r="Q119" s="110"/>
      <c r="R119" s="32"/>
      <c r="S119" s="31" t="s">
        <v>295</v>
      </c>
    </row>
    <row r="120" spans="1:19" ht="38.25" x14ac:dyDescent="0.25">
      <c r="A120" s="137"/>
      <c r="B120" s="10" t="s">
        <v>68</v>
      </c>
      <c r="C120" s="3" t="s">
        <v>31</v>
      </c>
      <c r="D120" s="1" t="s">
        <v>70</v>
      </c>
      <c r="E120" s="70">
        <v>505</v>
      </c>
      <c r="F120" s="57">
        <v>15</v>
      </c>
      <c r="G120" s="51" t="s">
        <v>290</v>
      </c>
      <c r="H120" s="58">
        <v>5</v>
      </c>
      <c r="I120" s="59">
        <f t="shared" si="15"/>
        <v>0.33333333333333331</v>
      </c>
      <c r="J120" s="31" t="str">
        <f t="shared" si="24"/>
        <v>BAJO</v>
      </c>
      <c r="K120" s="33"/>
      <c r="L120" s="33"/>
      <c r="M120" s="33"/>
      <c r="N120" s="33"/>
      <c r="O120" s="115"/>
      <c r="P120" s="31" t="s">
        <v>295</v>
      </c>
      <c r="Q120" s="110"/>
      <c r="R120" s="32"/>
      <c r="S120" s="31" t="s">
        <v>295</v>
      </c>
    </row>
    <row r="121" spans="1:19" ht="25.5" x14ac:dyDescent="0.25">
      <c r="A121" s="137"/>
      <c r="B121" s="11" t="s">
        <v>308</v>
      </c>
      <c r="C121" s="20"/>
      <c r="D121" s="7"/>
      <c r="E121" s="83"/>
      <c r="F121" s="84"/>
      <c r="G121" s="55"/>
      <c r="H121" s="84"/>
      <c r="I121" s="85">
        <f>+AVERAGE(I104:I120)</f>
        <v>0.31055622248899556</v>
      </c>
      <c r="J121" s="35" t="str">
        <f t="shared" si="24"/>
        <v>BAJO</v>
      </c>
      <c r="K121" s="36">
        <f t="shared" ref="K121" si="25">SUM(K104:K120)</f>
        <v>390</v>
      </c>
      <c r="L121" s="36">
        <f>SUM(L104:L120)</f>
        <v>25</v>
      </c>
      <c r="M121" s="36">
        <f t="shared" si="12"/>
        <v>365</v>
      </c>
      <c r="N121" s="36">
        <f t="shared" si="13"/>
        <v>25</v>
      </c>
      <c r="O121" s="117">
        <f t="shared" si="14"/>
        <v>6.4102564102564097E-2</v>
      </c>
      <c r="P121" s="35" t="str">
        <f t="shared" ref="P121" si="26">IF(O121&lt;=20%,"MUY BAJO",IF(AND(O121&gt;20%,O121&lt;=40%),"BAJO",IF(AND(O121&gt;40%,O121&lt;=60%),"MEDIO",IF(AND(O121&gt;60%,O121&lt;=80%),"ALTO","MUY ALTO"))))</f>
        <v>MUY BAJO</v>
      </c>
      <c r="Q121" s="110"/>
      <c r="R121" s="81">
        <f t="shared" si="19"/>
        <v>1.9907450159550994E-2</v>
      </c>
      <c r="S121" s="35" t="str">
        <f t="shared" ref="S121" si="27">IF(R121&lt;=20%,"MUY BAJO",IF(AND(R121&gt;20%,R121&lt;=40%),"BAJO",IF(AND(R121&gt;40%,R121&lt;=60%),"MEDIO",IF(AND(R121&gt;60%,R121&lt;=80%),"ALTO","MUY ALTO"))))</f>
        <v>MUY BAJO</v>
      </c>
    </row>
    <row r="122" spans="1:19" ht="51" x14ac:dyDescent="0.25">
      <c r="A122" s="137"/>
      <c r="B122" s="10" t="s">
        <v>71</v>
      </c>
      <c r="C122" s="3" t="s">
        <v>1</v>
      </c>
      <c r="D122" s="1" t="s">
        <v>72</v>
      </c>
      <c r="E122" s="51">
        <v>22</v>
      </c>
      <c r="F122" s="57">
        <v>4</v>
      </c>
      <c r="G122" s="51" t="s">
        <v>290</v>
      </c>
      <c r="H122" s="58">
        <v>0</v>
      </c>
      <c r="I122" s="59">
        <f t="shared" si="15"/>
        <v>0</v>
      </c>
      <c r="J122" s="31" t="str">
        <f t="shared" si="24"/>
        <v>MUY BAJO</v>
      </c>
      <c r="K122" s="33"/>
      <c r="L122" s="33"/>
      <c r="M122" s="33"/>
      <c r="N122" s="33"/>
      <c r="O122" s="115"/>
      <c r="P122" s="31" t="s">
        <v>295</v>
      </c>
      <c r="Q122" s="110"/>
      <c r="R122" s="32"/>
      <c r="S122" s="31" t="s">
        <v>295</v>
      </c>
    </row>
    <row r="123" spans="1:19" ht="38.25" x14ac:dyDescent="0.25">
      <c r="A123" s="137"/>
      <c r="B123" s="10" t="s">
        <v>73</v>
      </c>
      <c r="C123" s="3" t="s">
        <v>27</v>
      </c>
      <c r="D123" s="1" t="s">
        <v>74</v>
      </c>
      <c r="E123" s="51">
        <v>0</v>
      </c>
      <c r="F123" s="57">
        <v>2</v>
      </c>
      <c r="G123" s="51" t="s">
        <v>290</v>
      </c>
      <c r="H123" s="58">
        <v>1</v>
      </c>
      <c r="I123" s="59">
        <f t="shared" si="15"/>
        <v>0.5</v>
      </c>
      <c r="J123" s="31" t="str">
        <f t="shared" si="24"/>
        <v>MEDIO</v>
      </c>
      <c r="K123" s="33">
        <v>0</v>
      </c>
      <c r="L123" s="33">
        <v>8</v>
      </c>
      <c r="M123" s="33">
        <f t="shared" si="12"/>
        <v>-8</v>
      </c>
      <c r="N123" s="33">
        <f>+L123</f>
        <v>8</v>
      </c>
      <c r="O123" s="115">
        <f>+N1237</f>
        <v>0</v>
      </c>
      <c r="P123" s="31" t="s">
        <v>295</v>
      </c>
      <c r="Q123" s="110"/>
      <c r="R123" s="32"/>
      <c r="S123" s="31" t="s">
        <v>295</v>
      </c>
    </row>
    <row r="124" spans="1:19" ht="38.25" x14ac:dyDescent="0.25">
      <c r="A124" s="137"/>
      <c r="B124" s="10" t="s">
        <v>73</v>
      </c>
      <c r="C124" s="3" t="s">
        <v>29</v>
      </c>
      <c r="D124" s="1" t="s">
        <v>74</v>
      </c>
      <c r="E124" s="51">
        <v>0</v>
      </c>
      <c r="F124" s="57">
        <v>2</v>
      </c>
      <c r="G124" s="51" t="s">
        <v>290</v>
      </c>
      <c r="H124" s="58">
        <v>0</v>
      </c>
      <c r="I124" s="59">
        <f t="shared" si="15"/>
        <v>0</v>
      </c>
      <c r="J124" s="31" t="str">
        <f t="shared" si="24"/>
        <v>MUY BAJO</v>
      </c>
      <c r="K124" s="33"/>
      <c r="L124" s="33"/>
      <c r="M124" s="33"/>
      <c r="N124" s="33"/>
      <c r="O124" s="115"/>
      <c r="P124" s="31" t="s">
        <v>295</v>
      </c>
      <c r="Q124" s="110"/>
      <c r="R124" s="32"/>
      <c r="S124" s="31" t="s">
        <v>295</v>
      </c>
    </row>
    <row r="125" spans="1:19" ht="38.25" x14ac:dyDescent="0.25">
      <c r="A125" s="137"/>
      <c r="B125" s="10" t="s">
        <v>73</v>
      </c>
      <c r="C125" s="3" t="s">
        <v>30</v>
      </c>
      <c r="D125" s="1" t="s">
        <v>74</v>
      </c>
      <c r="E125" s="51">
        <v>0</v>
      </c>
      <c r="F125" s="57">
        <v>2</v>
      </c>
      <c r="G125" s="51" t="s">
        <v>290</v>
      </c>
      <c r="H125" s="58">
        <v>0</v>
      </c>
      <c r="I125" s="59">
        <f t="shared" si="15"/>
        <v>0</v>
      </c>
      <c r="J125" s="31" t="str">
        <f t="shared" si="24"/>
        <v>MUY BAJO</v>
      </c>
      <c r="K125" s="33"/>
      <c r="L125" s="33"/>
      <c r="M125" s="33"/>
      <c r="N125" s="33"/>
      <c r="O125" s="115"/>
      <c r="P125" s="31" t="s">
        <v>295</v>
      </c>
      <c r="Q125" s="110"/>
      <c r="R125" s="32"/>
      <c r="S125" s="31" t="s">
        <v>295</v>
      </c>
    </row>
    <row r="126" spans="1:19" ht="38.25" x14ac:dyDescent="0.25">
      <c r="A126" s="137"/>
      <c r="B126" s="10" t="s">
        <v>73</v>
      </c>
      <c r="C126" s="3" t="s">
        <v>31</v>
      </c>
      <c r="D126" s="1" t="s">
        <v>74</v>
      </c>
      <c r="E126" s="51">
        <v>0</v>
      </c>
      <c r="F126" s="57">
        <v>2</v>
      </c>
      <c r="G126" s="51" t="s">
        <v>290</v>
      </c>
      <c r="H126" s="58">
        <v>0</v>
      </c>
      <c r="I126" s="59">
        <f t="shared" si="15"/>
        <v>0</v>
      </c>
      <c r="J126" s="31" t="str">
        <f t="shared" si="24"/>
        <v>MUY BAJO</v>
      </c>
      <c r="K126" s="33"/>
      <c r="L126" s="33"/>
      <c r="M126" s="33"/>
      <c r="N126" s="33"/>
      <c r="O126" s="115"/>
      <c r="P126" s="31" t="s">
        <v>295</v>
      </c>
      <c r="Q126" s="110"/>
      <c r="R126" s="32"/>
      <c r="S126" s="31" t="s">
        <v>295</v>
      </c>
    </row>
    <row r="127" spans="1:19" ht="38.25" x14ac:dyDescent="0.25">
      <c r="A127" s="137"/>
      <c r="B127" s="10" t="s">
        <v>75</v>
      </c>
      <c r="C127" s="3" t="s">
        <v>1</v>
      </c>
      <c r="D127" s="1" t="s">
        <v>76</v>
      </c>
      <c r="E127" s="51">
        <v>0</v>
      </c>
      <c r="F127" s="57">
        <v>1</v>
      </c>
      <c r="G127" s="51" t="s">
        <v>291</v>
      </c>
      <c r="H127" s="58">
        <v>0</v>
      </c>
      <c r="I127" s="59">
        <f t="shared" si="15"/>
        <v>0</v>
      </c>
      <c r="J127" s="31" t="str">
        <f t="shared" si="24"/>
        <v>MUY BAJO</v>
      </c>
      <c r="K127" s="33"/>
      <c r="L127" s="33"/>
      <c r="M127" s="33"/>
      <c r="N127" s="33"/>
      <c r="O127" s="115"/>
      <c r="P127" s="31" t="s">
        <v>295</v>
      </c>
      <c r="Q127" s="110"/>
      <c r="R127" s="32"/>
      <c r="S127" s="31" t="s">
        <v>295</v>
      </c>
    </row>
    <row r="128" spans="1:19" ht="38.25" x14ac:dyDescent="0.25">
      <c r="A128" s="137"/>
      <c r="B128" s="10" t="s">
        <v>75</v>
      </c>
      <c r="C128" s="3" t="s">
        <v>1</v>
      </c>
      <c r="D128" s="1" t="s">
        <v>77</v>
      </c>
      <c r="E128" s="51">
        <v>0</v>
      </c>
      <c r="F128" s="57">
        <v>1</v>
      </c>
      <c r="G128" s="51" t="s">
        <v>291</v>
      </c>
      <c r="H128" s="58">
        <v>0</v>
      </c>
      <c r="I128" s="59">
        <f t="shared" si="15"/>
        <v>0</v>
      </c>
      <c r="J128" s="31" t="str">
        <f t="shared" si="24"/>
        <v>MUY BAJO</v>
      </c>
      <c r="K128" s="33"/>
      <c r="L128" s="33"/>
      <c r="M128" s="33"/>
      <c r="N128" s="33"/>
      <c r="O128" s="115"/>
      <c r="P128" s="31" t="s">
        <v>295</v>
      </c>
      <c r="Q128" s="110"/>
      <c r="R128" s="32"/>
      <c r="S128" s="31" t="s">
        <v>295</v>
      </c>
    </row>
    <row r="129" spans="1:19" ht="38.25" x14ac:dyDescent="0.25">
      <c r="A129" s="137"/>
      <c r="B129" s="10" t="s">
        <v>78</v>
      </c>
      <c r="C129" s="3" t="s">
        <v>1</v>
      </c>
      <c r="D129" s="1" t="s">
        <v>79</v>
      </c>
      <c r="E129" s="51">
        <v>0</v>
      </c>
      <c r="F129" s="57">
        <v>1</v>
      </c>
      <c r="G129" s="51" t="s">
        <v>291</v>
      </c>
      <c r="H129" s="58">
        <v>0</v>
      </c>
      <c r="I129" s="59">
        <f t="shared" si="15"/>
        <v>0</v>
      </c>
      <c r="J129" s="31" t="str">
        <f t="shared" si="24"/>
        <v>MUY BAJO</v>
      </c>
      <c r="K129" s="33"/>
      <c r="L129" s="33"/>
      <c r="M129" s="33"/>
      <c r="N129" s="33"/>
      <c r="O129" s="115"/>
      <c r="P129" s="31" t="s">
        <v>295</v>
      </c>
      <c r="Q129" s="110"/>
      <c r="R129" s="32"/>
      <c r="S129" s="31" t="s">
        <v>295</v>
      </c>
    </row>
    <row r="130" spans="1:19" ht="38.25" x14ac:dyDescent="0.25">
      <c r="A130" s="137"/>
      <c r="B130" s="10" t="s">
        <v>78</v>
      </c>
      <c r="C130" s="3" t="s">
        <v>1</v>
      </c>
      <c r="D130" s="1" t="s">
        <v>80</v>
      </c>
      <c r="E130" s="51">
        <v>0</v>
      </c>
      <c r="F130" s="57"/>
      <c r="G130" s="51" t="s">
        <v>291</v>
      </c>
      <c r="H130" s="58"/>
      <c r="I130" s="59"/>
      <c r="J130" s="31" t="s">
        <v>295</v>
      </c>
      <c r="K130" s="33"/>
      <c r="L130" s="33"/>
      <c r="M130" s="33"/>
      <c r="N130" s="33"/>
      <c r="O130" s="115"/>
      <c r="P130" s="31" t="s">
        <v>295</v>
      </c>
      <c r="Q130" s="110"/>
      <c r="R130" s="32"/>
      <c r="S130" s="31" t="s">
        <v>295</v>
      </c>
    </row>
    <row r="131" spans="1:19" ht="25.5" x14ac:dyDescent="0.25">
      <c r="A131" s="137"/>
      <c r="B131" s="10" t="s">
        <v>81</v>
      </c>
      <c r="C131" s="3" t="s">
        <v>1</v>
      </c>
      <c r="D131" s="1" t="s">
        <v>82</v>
      </c>
      <c r="E131" s="51">
        <v>43</v>
      </c>
      <c r="F131" s="57">
        <v>43</v>
      </c>
      <c r="G131" s="51" t="s">
        <v>291</v>
      </c>
      <c r="H131" s="58">
        <v>0</v>
      </c>
      <c r="I131" s="59">
        <f t="shared" si="15"/>
        <v>0</v>
      </c>
      <c r="J131" s="31" t="str">
        <f t="shared" si="24"/>
        <v>MUY BAJO</v>
      </c>
      <c r="K131" s="33"/>
      <c r="L131" s="33"/>
      <c r="M131" s="33"/>
      <c r="N131" s="33"/>
      <c r="O131" s="115"/>
      <c r="P131" s="31" t="s">
        <v>295</v>
      </c>
      <c r="Q131" s="110"/>
      <c r="R131" s="32"/>
      <c r="S131" s="31" t="s">
        <v>295</v>
      </c>
    </row>
    <row r="132" spans="1:19" ht="38.25" x14ac:dyDescent="0.25">
      <c r="A132" s="137"/>
      <c r="B132" s="10" t="s">
        <v>83</v>
      </c>
      <c r="C132" s="3" t="s">
        <v>27</v>
      </c>
      <c r="D132" s="1" t="s">
        <v>84</v>
      </c>
      <c r="E132" s="70">
        <v>43</v>
      </c>
      <c r="F132" s="57"/>
      <c r="G132" s="51" t="s">
        <v>290</v>
      </c>
      <c r="H132" s="58"/>
      <c r="I132" s="59"/>
      <c r="J132" s="31" t="s">
        <v>295</v>
      </c>
      <c r="K132" s="33"/>
      <c r="L132" s="33"/>
      <c r="M132" s="33"/>
      <c r="N132" s="33"/>
      <c r="O132" s="115"/>
      <c r="P132" s="31" t="s">
        <v>295</v>
      </c>
      <c r="Q132" s="110"/>
      <c r="R132" s="32"/>
      <c r="S132" s="31" t="s">
        <v>295</v>
      </c>
    </row>
    <row r="133" spans="1:19" ht="38.25" x14ac:dyDescent="0.25">
      <c r="A133" s="137"/>
      <c r="B133" s="10" t="s">
        <v>83</v>
      </c>
      <c r="C133" s="3" t="s">
        <v>29</v>
      </c>
      <c r="D133" s="1" t="s">
        <v>84</v>
      </c>
      <c r="E133" s="70">
        <v>3</v>
      </c>
      <c r="F133" s="57"/>
      <c r="G133" s="51" t="s">
        <v>290</v>
      </c>
      <c r="H133" s="58"/>
      <c r="I133" s="59"/>
      <c r="J133" s="31" t="s">
        <v>295</v>
      </c>
      <c r="K133" s="33"/>
      <c r="L133" s="33"/>
      <c r="M133" s="33"/>
      <c r="N133" s="33"/>
      <c r="O133" s="115"/>
      <c r="P133" s="31" t="s">
        <v>295</v>
      </c>
      <c r="Q133" s="110"/>
      <c r="R133" s="32"/>
      <c r="S133" s="31" t="s">
        <v>295</v>
      </c>
    </row>
    <row r="134" spans="1:19" ht="38.25" x14ac:dyDescent="0.25">
      <c r="A134" s="137"/>
      <c r="B134" s="10" t="s">
        <v>83</v>
      </c>
      <c r="C134" s="3" t="s">
        <v>30</v>
      </c>
      <c r="D134" s="1" t="s">
        <v>84</v>
      </c>
      <c r="E134" s="70">
        <v>3</v>
      </c>
      <c r="F134" s="57"/>
      <c r="G134" s="51" t="s">
        <v>290</v>
      </c>
      <c r="H134" s="58"/>
      <c r="I134" s="59"/>
      <c r="J134" s="31" t="s">
        <v>295</v>
      </c>
      <c r="K134" s="33"/>
      <c r="L134" s="33"/>
      <c r="M134" s="33"/>
      <c r="N134" s="33"/>
      <c r="O134" s="115"/>
      <c r="P134" s="31" t="s">
        <v>295</v>
      </c>
      <c r="Q134" s="110"/>
      <c r="R134" s="32"/>
      <c r="S134" s="31" t="s">
        <v>295</v>
      </c>
    </row>
    <row r="135" spans="1:19" ht="38.25" x14ac:dyDescent="0.25">
      <c r="A135" s="137"/>
      <c r="B135" s="10" t="s">
        <v>83</v>
      </c>
      <c r="C135" s="3" t="s">
        <v>31</v>
      </c>
      <c r="D135" s="1" t="s">
        <v>84</v>
      </c>
      <c r="E135" s="70">
        <v>7</v>
      </c>
      <c r="F135" s="57"/>
      <c r="G135" s="51" t="s">
        <v>290</v>
      </c>
      <c r="H135" s="58"/>
      <c r="I135" s="59"/>
      <c r="J135" s="31" t="s">
        <v>295</v>
      </c>
      <c r="K135" s="33"/>
      <c r="L135" s="33"/>
      <c r="M135" s="33"/>
      <c r="N135" s="33"/>
      <c r="O135" s="115"/>
      <c r="P135" s="31" t="s">
        <v>295</v>
      </c>
      <c r="Q135" s="110"/>
      <c r="R135" s="32"/>
      <c r="S135" s="31" t="s">
        <v>295</v>
      </c>
    </row>
    <row r="136" spans="1:19" ht="38.25" x14ac:dyDescent="0.25">
      <c r="A136" s="137"/>
      <c r="B136" s="10" t="s">
        <v>83</v>
      </c>
      <c r="C136" s="3" t="s">
        <v>27</v>
      </c>
      <c r="D136" s="1" t="s">
        <v>85</v>
      </c>
      <c r="E136" s="70">
        <v>38</v>
      </c>
      <c r="F136" s="57">
        <v>2</v>
      </c>
      <c r="G136" s="51" t="s">
        <v>290</v>
      </c>
      <c r="H136" s="58">
        <v>0</v>
      </c>
      <c r="I136" s="59">
        <f t="shared" ref="I136:I199" si="28">+H136/F136</f>
        <v>0</v>
      </c>
      <c r="J136" s="31" t="str">
        <f t="shared" si="24"/>
        <v>MUY BAJO</v>
      </c>
      <c r="K136" s="33"/>
      <c r="L136" s="33"/>
      <c r="M136" s="33"/>
      <c r="N136" s="33"/>
      <c r="O136" s="115"/>
      <c r="P136" s="31" t="s">
        <v>295</v>
      </c>
      <c r="Q136" s="110"/>
      <c r="R136" s="32"/>
      <c r="S136" s="31" t="s">
        <v>295</v>
      </c>
    </row>
    <row r="137" spans="1:19" ht="38.25" x14ac:dyDescent="0.25">
      <c r="A137" s="137"/>
      <c r="B137" s="10" t="s">
        <v>83</v>
      </c>
      <c r="C137" s="3" t="s">
        <v>29</v>
      </c>
      <c r="D137" s="1" t="s">
        <v>85</v>
      </c>
      <c r="E137" s="70">
        <v>0</v>
      </c>
      <c r="F137" s="57"/>
      <c r="G137" s="51" t="s">
        <v>290</v>
      </c>
      <c r="H137" s="58"/>
      <c r="I137" s="59"/>
      <c r="J137" s="31" t="s">
        <v>295</v>
      </c>
      <c r="K137" s="33"/>
      <c r="L137" s="33"/>
      <c r="M137" s="33"/>
      <c r="N137" s="33"/>
      <c r="O137" s="115"/>
      <c r="P137" s="31" t="s">
        <v>295</v>
      </c>
      <c r="Q137" s="110"/>
      <c r="R137" s="32"/>
      <c r="S137" s="31" t="s">
        <v>295</v>
      </c>
    </row>
    <row r="138" spans="1:19" ht="38.25" x14ac:dyDescent="0.25">
      <c r="A138" s="137"/>
      <c r="B138" s="10" t="s">
        <v>83</v>
      </c>
      <c r="C138" s="3" t="s">
        <v>30</v>
      </c>
      <c r="D138" s="1" t="s">
        <v>85</v>
      </c>
      <c r="E138" s="70">
        <v>0</v>
      </c>
      <c r="F138" s="57"/>
      <c r="G138" s="51" t="s">
        <v>290</v>
      </c>
      <c r="H138" s="58"/>
      <c r="I138" s="59"/>
      <c r="J138" s="31" t="s">
        <v>295</v>
      </c>
      <c r="K138" s="33"/>
      <c r="L138" s="33"/>
      <c r="M138" s="33"/>
      <c r="N138" s="33"/>
      <c r="O138" s="115"/>
      <c r="P138" s="31" t="s">
        <v>295</v>
      </c>
      <c r="Q138" s="110"/>
      <c r="R138" s="32"/>
      <c r="S138" s="31" t="s">
        <v>295</v>
      </c>
    </row>
    <row r="139" spans="1:19" ht="38.25" x14ac:dyDescent="0.25">
      <c r="A139" s="137"/>
      <c r="B139" s="10" t="s">
        <v>83</v>
      </c>
      <c r="C139" s="3" t="s">
        <v>31</v>
      </c>
      <c r="D139" s="1" t="s">
        <v>85</v>
      </c>
      <c r="E139" s="70">
        <v>1</v>
      </c>
      <c r="F139" s="57"/>
      <c r="G139" s="51" t="s">
        <v>290</v>
      </c>
      <c r="H139" s="58"/>
      <c r="I139" s="59"/>
      <c r="J139" s="31" t="s">
        <v>295</v>
      </c>
      <c r="K139" s="33"/>
      <c r="L139" s="33"/>
      <c r="M139" s="33"/>
      <c r="N139" s="33"/>
      <c r="O139" s="115"/>
      <c r="P139" s="31" t="s">
        <v>295</v>
      </c>
      <c r="Q139" s="110"/>
      <c r="R139" s="32"/>
      <c r="S139" s="31" t="s">
        <v>295</v>
      </c>
    </row>
    <row r="140" spans="1:19" ht="38.25" x14ac:dyDescent="0.25">
      <c r="A140" s="137"/>
      <c r="B140" s="10" t="s">
        <v>83</v>
      </c>
      <c r="C140" s="3" t="s">
        <v>1</v>
      </c>
      <c r="D140" s="1" t="s">
        <v>86</v>
      </c>
      <c r="E140" s="70">
        <v>0</v>
      </c>
      <c r="F140" s="57"/>
      <c r="G140" s="51" t="s">
        <v>290</v>
      </c>
      <c r="H140" s="58"/>
      <c r="I140" s="59"/>
      <c r="J140" s="31" t="s">
        <v>295</v>
      </c>
      <c r="K140" s="33"/>
      <c r="L140" s="33"/>
      <c r="M140" s="33"/>
      <c r="N140" s="33"/>
      <c r="O140" s="115"/>
      <c r="P140" s="31" t="s">
        <v>295</v>
      </c>
      <c r="Q140" s="110"/>
      <c r="R140" s="32"/>
      <c r="S140" s="31" t="s">
        <v>295</v>
      </c>
    </row>
    <row r="141" spans="1:19" ht="38.25" x14ac:dyDescent="0.25">
      <c r="A141" s="137"/>
      <c r="B141" s="10" t="s">
        <v>83</v>
      </c>
      <c r="C141" s="3" t="s">
        <v>27</v>
      </c>
      <c r="D141" s="1" t="s">
        <v>87</v>
      </c>
      <c r="E141" s="70">
        <v>2000</v>
      </c>
      <c r="F141" s="57">
        <v>1000</v>
      </c>
      <c r="G141" s="51" t="s">
        <v>290</v>
      </c>
      <c r="H141" s="58">
        <v>0</v>
      </c>
      <c r="I141" s="59">
        <f t="shared" si="28"/>
        <v>0</v>
      </c>
      <c r="J141" s="31" t="str">
        <f t="shared" si="24"/>
        <v>MUY BAJO</v>
      </c>
      <c r="K141" s="33">
        <v>40</v>
      </c>
      <c r="L141" s="33">
        <v>13</v>
      </c>
      <c r="M141" s="33">
        <f t="shared" ref="M141:M196" si="29">+K141-L141</f>
        <v>27</v>
      </c>
      <c r="N141" s="33">
        <f t="shared" ref="N141:N196" si="30">+L141</f>
        <v>13</v>
      </c>
      <c r="O141" s="115">
        <f>+N141/K141</f>
        <v>0.32500000000000001</v>
      </c>
      <c r="P141" s="31" t="str">
        <f t="shared" si="21"/>
        <v>BAJO</v>
      </c>
      <c r="Q141" s="110"/>
      <c r="R141" s="32">
        <f t="shared" ref="R141:R199" si="31">+I141*O141</f>
        <v>0</v>
      </c>
      <c r="S141" s="31" t="str">
        <f t="shared" si="22"/>
        <v>MUY BAJO</v>
      </c>
    </row>
    <row r="142" spans="1:19" ht="38.25" x14ac:dyDescent="0.25">
      <c r="A142" s="137"/>
      <c r="B142" s="10" t="s">
        <v>83</v>
      </c>
      <c r="C142" s="3" t="s">
        <v>29</v>
      </c>
      <c r="D142" s="1" t="s">
        <v>87</v>
      </c>
      <c r="E142" s="51">
        <v>1922</v>
      </c>
      <c r="F142" s="57">
        <v>300</v>
      </c>
      <c r="G142" s="51" t="s">
        <v>290</v>
      </c>
      <c r="H142" s="58">
        <v>0</v>
      </c>
      <c r="I142" s="59">
        <f t="shared" si="28"/>
        <v>0</v>
      </c>
      <c r="J142" s="31" t="str">
        <f t="shared" si="24"/>
        <v>MUY BAJO</v>
      </c>
      <c r="K142" s="33">
        <v>15</v>
      </c>
      <c r="L142" s="33">
        <v>0</v>
      </c>
      <c r="M142" s="33">
        <f t="shared" si="29"/>
        <v>15</v>
      </c>
      <c r="N142" s="33">
        <f t="shared" si="30"/>
        <v>0</v>
      </c>
      <c r="O142" s="115">
        <f>+N142/K142</f>
        <v>0</v>
      </c>
      <c r="P142" s="31" t="str">
        <f t="shared" si="21"/>
        <v>MUY BAJO</v>
      </c>
      <c r="Q142" s="110"/>
      <c r="R142" s="32">
        <f t="shared" si="31"/>
        <v>0</v>
      </c>
      <c r="S142" s="31" t="str">
        <f t="shared" si="22"/>
        <v>MUY BAJO</v>
      </c>
    </row>
    <row r="143" spans="1:19" ht="38.25" x14ac:dyDescent="0.25">
      <c r="A143" s="137"/>
      <c r="B143" s="10" t="s">
        <v>83</v>
      </c>
      <c r="C143" s="3" t="s">
        <v>30</v>
      </c>
      <c r="D143" s="1" t="s">
        <v>87</v>
      </c>
      <c r="E143" s="51">
        <v>1612</v>
      </c>
      <c r="F143" s="57">
        <v>300</v>
      </c>
      <c r="G143" s="51" t="s">
        <v>290</v>
      </c>
      <c r="H143" s="58">
        <v>0</v>
      </c>
      <c r="I143" s="59">
        <f t="shared" si="28"/>
        <v>0</v>
      </c>
      <c r="J143" s="31" t="str">
        <f t="shared" si="24"/>
        <v>MUY BAJO</v>
      </c>
      <c r="K143" s="33">
        <v>15</v>
      </c>
      <c r="L143" s="33">
        <v>0</v>
      </c>
      <c r="M143" s="33">
        <f t="shared" si="29"/>
        <v>15</v>
      </c>
      <c r="N143" s="33">
        <f t="shared" si="30"/>
        <v>0</v>
      </c>
      <c r="O143" s="115">
        <f t="shared" ref="O143:O196" si="32">+N143/K143</f>
        <v>0</v>
      </c>
      <c r="P143" s="31" t="str">
        <f t="shared" ref="P143:P209" si="33">IF(O143&lt;=20%,"MUY BAJO",IF(AND(O143&gt;20%,O143&lt;=40%),"BAJO",IF(AND(O143&gt;40%,O143&lt;=60%),"MEDIO",IF(AND(O143&gt;60%,O143&lt;=80%),"ALTO","MUY ALTO"))))</f>
        <v>MUY BAJO</v>
      </c>
      <c r="Q143" s="110"/>
      <c r="R143" s="32">
        <f t="shared" si="31"/>
        <v>0</v>
      </c>
      <c r="S143" s="31" t="str">
        <f t="shared" ref="S143:S209" si="34">IF(R143&lt;=20%,"MUY BAJO",IF(AND(R143&gt;20%,R143&lt;=40%),"BAJO",IF(AND(R143&gt;40%,R143&lt;=60%),"MEDIO",IF(AND(R143&gt;60%,R143&lt;=80%),"ALTO","MUY ALTO"))))</f>
        <v>MUY BAJO</v>
      </c>
    </row>
    <row r="144" spans="1:19" ht="38.25" x14ac:dyDescent="0.25">
      <c r="A144" s="137"/>
      <c r="B144" s="10" t="s">
        <v>83</v>
      </c>
      <c r="C144" s="3" t="s">
        <v>31</v>
      </c>
      <c r="D144" s="1" t="s">
        <v>87</v>
      </c>
      <c r="E144" s="57">
        <v>1052</v>
      </c>
      <c r="F144" s="57">
        <v>500</v>
      </c>
      <c r="G144" s="51" t="s">
        <v>290</v>
      </c>
      <c r="H144" s="58">
        <v>0</v>
      </c>
      <c r="I144" s="59">
        <f t="shared" si="28"/>
        <v>0</v>
      </c>
      <c r="J144" s="31" t="str">
        <f t="shared" si="24"/>
        <v>MUY BAJO</v>
      </c>
      <c r="K144" s="33">
        <v>25</v>
      </c>
      <c r="L144" s="33">
        <v>0</v>
      </c>
      <c r="M144" s="33">
        <f t="shared" si="29"/>
        <v>25</v>
      </c>
      <c r="N144" s="33">
        <f t="shared" si="30"/>
        <v>0</v>
      </c>
      <c r="O144" s="115">
        <f t="shared" si="32"/>
        <v>0</v>
      </c>
      <c r="P144" s="31" t="str">
        <f t="shared" si="33"/>
        <v>MUY BAJO</v>
      </c>
      <c r="Q144" s="110"/>
      <c r="R144" s="32">
        <f t="shared" si="31"/>
        <v>0</v>
      </c>
      <c r="S144" s="31" t="str">
        <f t="shared" si="34"/>
        <v>MUY BAJO</v>
      </c>
    </row>
    <row r="145" spans="1:19" ht="38.25" x14ac:dyDescent="0.25">
      <c r="A145" s="137"/>
      <c r="B145" s="10" t="s">
        <v>83</v>
      </c>
      <c r="C145" s="3" t="s">
        <v>27</v>
      </c>
      <c r="D145" s="1" t="s">
        <v>88</v>
      </c>
      <c r="E145" s="57">
        <v>0</v>
      </c>
      <c r="F145" s="57">
        <v>6</v>
      </c>
      <c r="G145" s="51" t="s">
        <v>290</v>
      </c>
      <c r="H145" s="58">
        <v>0</v>
      </c>
      <c r="I145" s="59">
        <f t="shared" si="28"/>
        <v>0</v>
      </c>
      <c r="J145" s="31" t="str">
        <f t="shared" si="24"/>
        <v>MUY BAJO</v>
      </c>
      <c r="K145" s="33"/>
      <c r="L145" s="33"/>
      <c r="M145" s="33"/>
      <c r="N145" s="33"/>
      <c r="O145" s="115"/>
      <c r="P145" s="31" t="s">
        <v>295</v>
      </c>
      <c r="Q145" s="110"/>
      <c r="R145" s="32"/>
      <c r="S145" s="31" t="s">
        <v>295</v>
      </c>
    </row>
    <row r="146" spans="1:19" ht="38.25" x14ac:dyDescent="0.25">
      <c r="A146" s="137"/>
      <c r="B146" s="10" t="s">
        <v>83</v>
      </c>
      <c r="C146" s="3" t="s">
        <v>29</v>
      </c>
      <c r="D146" s="1" t="s">
        <v>88</v>
      </c>
      <c r="E146" s="57">
        <v>0</v>
      </c>
      <c r="F146" s="57"/>
      <c r="G146" s="51" t="s">
        <v>290</v>
      </c>
      <c r="H146" s="58"/>
      <c r="I146" s="59"/>
      <c r="J146" s="31" t="s">
        <v>295</v>
      </c>
      <c r="K146" s="33"/>
      <c r="L146" s="33"/>
      <c r="M146" s="33"/>
      <c r="N146" s="33"/>
      <c r="O146" s="115"/>
      <c r="P146" s="31" t="s">
        <v>295</v>
      </c>
      <c r="Q146" s="110"/>
      <c r="R146" s="32"/>
      <c r="S146" s="31" t="s">
        <v>295</v>
      </c>
    </row>
    <row r="147" spans="1:19" ht="38.25" x14ac:dyDescent="0.25">
      <c r="A147" s="137"/>
      <c r="B147" s="10" t="s">
        <v>83</v>
      </c>
      <c r="C147" s="3" t="s">
        <v>30</v>
      </c>
      <c r="D147" s="1" t="s">
        <v>88</v>
      </c>
      <c r="E147" s="57">
        <v>0</v>
      </c>
      <c r="F147" s="57"/>
      <c r="G147" s="51" t="s">
        <v>290</v>
      </c>
      <c r="H147" s="58"/>
      <c r="I147" s="59"/>
      <c r="J147" s="31" t="s">
        <v>295</v>
      </c>
      <c r="K147" s="33"/>
      <c r="L147" s="33"/>
      <c r="M147" s="33"/>
      <c r="N147" s="33"/>
      <c r="O147" s="115"/>
      <c r="P147" s="31" t="s">
        <v>295</v>
      </c>
      <c r="Q147" s="110"/>
      <c r="R147" s="32"/>
      <c r="S147" s="31" t="s">
        <v>295</v>
      </c>
    </row>
    <row r="148" spans="1:19" ht="38.25" x14ac:dyDescent="0.25">
      <c r="A148" s="137"/>
      <c r="B148" s="10" t="s">
        <v>83</v>
      </c>
      <c r="C148" s="3" t="s">
        <v>31</v>
      </c>
      <c r="D148" s="1" t="s">
        <v>88</v>
      </c>
      <c r="E148" s="57">
        <v>0</v>
      </c>
      <c r="F148" s="57"/>
      <c r="G148" s="51" t="s">
        <v>290</v>
      </c>
      <c r="H148" s="58"/>
      <c r="I148" s="59"/>
      <c r="J148" s="31" t="s">
        <v>295</v>
      </c>
      <c r="K148" s="33"/>
      <c r="L148" s="33"/>
      <c r="M148" s="33"/>
      <c r="N148" s="33"/>
      <c r="O148" s="115"/>
      <c r="P148" s="31" t="s">
        <v>295</v>
      </c>
      <c r="Q148" s="110"/>
      <c r="R148" s="32"/>
      <c r="S148" s="31" t="s">
        <v>295</v>
      </c>
    </row>
    <row r="149" spans="1:19" ht="38.25" x14ac:dyDescent="0.25">
      <c r="A149" s="137"/>
      <c r="B149" s="11" t="s">
        <v>331</v>
      </c>
      <c r="C149" s="20"/>
      <c r="D149" s="7"/>
      <c r="E149" s="83"/>
      <c r="F149" s="84"/>
      <c r="G149" s="55"/>
      <c r="H149" s="84"/>
      <c r="I149" s="85">
        <f>+AVERAGE(I122:I148)</f>
        <v>3.3333333333333333E-2</v>
      </c>
      <c r="J149" s="31" t="str">
        <f t="shared" si="24"/>
        <v>MUY BAJO</v>
      </c>
      <c r="K149" s="36">
        <f t="shared" ref="K149" si="35">SUM(K122:K148)</f>
        <v>95</v>
      </c>
      <c r="L149" s="36">
        <f t="shared" ref="L149" si="36">SUM(L122:L148)</f>
        <v>21</v>
      </c>
      <c r="M149" s="36">
        <f t="shared" si="29"/>
        <v>74</v>
      </c>
      <c r="N149" s="36">
        <f t="shared" si="30"/>
        <v>21</v>
      </c>
      <c r="O149" s="117">
        <f>+N149/K149</f>
        <v>0.22105263157894736</v>
      </c>
      <c r="P149" s="31" t="str">
        <f t="shared" ref="P149" si="37">IF(O149&lt;=20%,"MUY BAJO",IF(AND(O149&gt;20%,O149&lt;=40%),"BAJO",IF(AND(O149&gt;40%,O149&lt;=60%),"MEDIO",IF(AND(O149&gt;60%,O149&lt;=80%),"ALTO","MUY ALTO"))))</f>
        <v>BAJO</v>
      </c>
      <c r="Q149" s="110"/>
      <c r="R149" s="81">
        <f t="shared" si="31"/>
        <v>7.3684210526315788E-3</v>
      </c>
      <c r="S149" s="31" t="str">
        <f t="shared" ref="S149" si="38">IF(R149&lt;=20%,"MUY BAJO",IF(AND(R149&gt;20%,R149&lt;=40%),"BAJO",IF(AND(R149&gt;40%,R149&lt;=60%),"MEDIO",IF(AND(R149&gt;60%,R149&lt;=80%),"ALTO","MUY ALTO"))))</f>
        <v>MUY BAJO</v>
      </c>
    </row>
    <row r="150" spans="1:19" ht="38.25" x14ac:dyDescent="0.25">
      <c r="A150" s="137"/>
      <c r="B150" s="10" t="s">
        <v>89</v>
      </c>
      <c r="C150" s="3" t="s">
        <v>1</v>
      </c>
      <c r="D150" s="1" t="s">
        <v>90</v>
      </c>
      <c r="E150" s="57">
        <v>0</v>
      </c>
      <c r="F150" s="57">
        <v>1</v>
      </c>
      <c r="G150" s="51" t="s">
        <v>291</v>
      </c>
      <c r="H150" s="58">
        <v>0</v>
      </c>
      <c r="I150" s="59">
        <f t="shared" si="28"/>
        <v>0</v>
      </c>
      <c r="J150" s="31" t="str">
        <f t="shared" si="24"/>
        <v>MUY BAJO</v>
      </c>
      <c r="K150" s="33"/>
      <c r="L150" s="33"/>
      <c r="M150" s="33"/>
      <c r="N150" s="33"/>
      <c r="O150" s="115"/>
      <c r="P150" s="31" t="s">
        <v>295</v>
      </c>
      <c r="Q150" s="110"/>
      <c r="R150" s="32"/>
      <c r="S150" s="31" t="s">
        <v>295</v>
      </c>
    </row>
    <row r="151" spans="1:19" ht="51" x14ac:dyDescent="0.25">
      <c r="A151" s="137"/>
      <c r="B151" s="10" t="s">
        <v>91</v>
      </c>
      <c r="C151" s="3" t="s">
        <v>1</v>
      </c>
      <c r="D151" s="1" t="s">
        <v>92</v>
      </c>
      <c r="E151" s="57">
        <v>0</v>
      </c>
      <c r="F151" s="57">
        <v>2</v>
      </c>
      <c r="G151" s="51" t="s">
        <v>290</v>
      </c>
      <c r="H151" s="58">
        <v>0</v>
      </c>
      <c r="I151" s="59">
        <f t="shared" si="28"/>
        <v>0</v>
      </c>
      <c r="J151" s="31" t="str">
        <f t="shared" si="24"/>
        <v>MUY BAJO</v>
      </c>
      <c r="K151" s="33"/>
      <c r="L151" s="33"/>
      <c r="M151" s="33"/>
      <c r="N151" s="33"/>
      <c r="O151" s="115"/>
      <c r="P151" s="31" t="s">
        <v>295</v>
      </c>
      <c r="Q151" s="110"/>
      <c r="R151" s="32"/>
      <c r="S151" s="31" t="s">
        <v>295</v>
      </c>
    </row>
    <row r="152" spans="1:19" ht="51" x14ac:dyDescent="0.25">
      <c r="A152" s="137"/>
      <c r="B152" s="11" t="s">
        <v>330</v>
      </c>
      <c r="C152" s="20"/>
      <c r="D152" s="7"/>
      <c r="E152" s="83"/>
      <c r="F152" s="84"/>
      <c r="G152" s="55"/>
      <c r="H152" s="84"/>
      <c r="I152" s="85">
        <f>+AVERAGE(I150:I151)</f>
        <v>0</v>
      </c>
      <c r="J152" s="31" t="str">
        <f t="shared" si="24"/>
        <v>MUY BAJO</v>
      </c>
      <c r="K152" s="36"/>
      <c r="L152" s="36"/>
      <c r="M152" s="36"/>
      <c r="N152" s="36"/>
      <c r="O152" s="117"/>
      <c r="P152" s="125"/>
      <c r="Q152" s="110"/>
      <c r="R152" s="81"/>
      <c r="S152" s="125"/>
    </row>
    <row r="153" spans="1:19" ht="38.25" x14ac:dyDescent="0.25">
      <c r="A153" s="137"/>
      <c r="B153" s="10" t="s">
        <v>93</v>
      </c>
      <c r="C153" s="3" t="s">
        <v>1</v>
      </c>
      <c r="D153" s="1" t="s">
        <v>94</v>
      </c>
      <c r="E153" s="75">
        <v>0.7</v>
      </c>
      <c r="F153" s="75">
        <v>0.3</v>
      </c>
      <c r="G153" s="51" t="s">
        <v>291</v>
      </c>
      <c r="H153" s="58">
        <v>0</v>
      </c>
      <c r="I153" s="59">
        <f t="shared" si="28"/>
        <v>0</v>
      </c>
      <c r="J153" s="31" t="str">
        <f t="shared" si="24"/>
        <v>MUY BAJO</v>
      </c>
      <c r="K153" s="33"/>
      <c r="L153" s="33"/>
      <c r="M153" s="33"/>
      <c r="N153" s="33"/>
      <c r="O153" s="115"/>
      <c r="P153" s="31" t="s">
        <v>295</v>
      </c>
      <c r="Q153" s="110"/>
      <c r="R153" s="32"/>
      <c r="S153" s="31" t="s">
        <v>295</v>
      </c>
    </row>
    <row r="154" spans="1:19" ht="51" x14ac:dyDescent="0.25">
      <c r="A154" s="137"/>
      <c r="B154" s="10" t="s">
        <v>93</v>
      </c>
      <c r="C154" s="3" t="s">
        <v>1</v>
      </c>
      <c r="D154" s="1" t="s">
        <v>95</v>
      </c>
      <c r="E154" s="57">
        <v>43</v>
      </c>
      <c r="F154" s="57"/>
      <c r="G154" s="51" t="s">
        <v>291</v>
      </c>
      <c r="H154" s="58"/>
      <c r="I154" s="59"/>
      <c r="J154" s="31" t="s">
        <v>295</v>
      </c>
      <c r="K154" s="33"/>
      <c r="L154" s="33"/>
      <c r="M154" s="33"/>
      <c r="N154" s="33"/>
      <c r="O154" s="115"/>
      <c r="P154" s="31" t="s">
        <v>295</v>
      </c>
      <c r="Q154" s="110"/>
      <c r="R154" s="32"/>
      <c r="S154" s="31" t="s">
        <v>295</v>
      </c>
    </row>
    <row r="155" spans="1:19" ht="51" x14ac:dyDescent="0.25">
      <c r="A155" s="137"/>
      <c r="B155" s="10" t="s">
        <v>93</v>
      </c>
      <c r="C155" s="3" t="s">
        <v>1</v>
      </c>
      <c r="D155" s="1" t="s">
        <v>96</v>
      </c>
      <c r="E155" s="57">
        <v>19</v>
      </c>
      <c r="F155" s="57">
        <v>2</v>
      </c>
      <c r="G155" s="51" t="s">
        <v>290</v>
      </c>
      <c r="H155" s="58">
        <v>0</v>
      </c>
      <c r="I155" s="59">
        <f t="shared" si="28"/>
        <v>0</v>
      </c>
      <c r="J155" s="31" t="str">
        <f t="shared" si="24"/>
        <v>MUY BAJO</v>
      </c>
      <c r="K155" s="33"/>
      <c r="L155" s="33"/>
      <c r="M155" s="33"/>
      <c r="N155" s="33"/>
      <c r="O155" s="115"/>
      <c r="P155" s="31" t="s">
        <v>295</v>
      </c>
      <c r="Q155" s="110"/>
      <c r="R155" s="32"/>
      <c r="S155" s="31" t="s">
        <v>295</v>
      </c>
    </row>
    <row r="156" spans="1:19" ht="76.5" x14ac:dyDescent="0.25">
      <c r="A156" s="137"/>
      <c r="B156" s="10" t="s">
        <v>93</v>
      </c>
      <c r="C156" s="3" t="s">
        <v>1</v>
      </c>
      <c r="D156" s="1" t="s">
        <v>97</v>
      </c>
      <c r="E156" s="57">
        <v>1</v>
      </c>
      <c r="F156" s="57">
        <v>1</v>
      </c>
      <c r="G156" s="51" t="s">
        <v>291</v>
      </c>
      <c r="H156" s="58">
        <v>0</v>
      </c>
      <c r="I156" s="59">
        <f t="shared" si="28"/>
        <v>0</v>
      </c>
      <c r="J156" s="31" t="str">
        <f t="shared" si="24"/>
        <v>MUY BAJO</v>
      </c>
      <c r="K156" s="33"/>
      <c r="L156" s="33"/>
      <c r="M156" s="33"/>
      <c r="N156" s="33"/>
      <c r="O156" s="115"/>
      <c r="P156" s="31" t="s">
        <v>295</v>
      </c>
      <c r="Q156" s="110"/>
      <c r="R156" s="32"/>
      <c r="S156" s="31" t="s">
        <v>295</v>
      </c>
    </row>
    <row r="157" spans="1:19" ht="38.25" x14ac:dyDescent="0.25">
      <c r="A157" s="137"/>
      <c r="B157" s="10" t="s">
        <v>98</v>
      </c>
      <c r="C157" s="3" t="s">
        <v>1</v>
      </c>
      <c r="D157" s="1" t="s">
        <v>99</v>
      </c>
      <c r="E157" s="57">
        <v>19</v>
      </c>
      <c r="F157" s="57">
        <v>2</v>
      </c>
      <c r="G157" s="51" t="s">
        <v>292</v>
      </c>
      <c r="H157" s="58">
        <v>1</v>
      </c>
      <c r="I157" s="59">
        <f t="shared" si="28"/>
        <v>0.5</v>
      </c>
      <c r="J157" s="31" t="str">
        <f t="shared" si="24"/>
        <v>MEDIO</v>
      </c>
      <c r="K157" s="33">
        <v>380</v>
      </c>
      <c r="L157" s="33">
        <v>220</v>
      </c>
      <c r="M157" s="33">
        <f t="shared" si="29"/>
        <v>160</v>
      </c>
      <c r="N157" s="33">
        <f t="shared" si="30"/>
        <v>220</v>
      </c>
      <c r="O157" s="115">
        <f>+N157/K157</f>
        <v>0.57894736842105265</v>
      </c>
      <c r="P157" s="31" t="str">
        <f t="shared" si="33"/>
        <v>MEDIO</v>
      </c>
      <c r="Q157" s="110"/>
      <c r="R157" s="32">
        <f t="shared" si="31"/>
        <v>0.28947368421052633</v>
      </c>
      <c r="S157" s="31" t="str">
        <f t="shared" si="34"/>
        <v>BAJO</v>
      </c>
    </row>
    <row r="158" spans="1:19" ht="51" x14ac:dyDescent="0.25">
      <c r="A158" s="137"/>
      <c r="B158" s="10" t="s">
        <v>100</v>
      </c>
      <c r="C158" s="3" t="s">
        <v>1</v>
      </c>
      <c r="D158" s="1" t="s">
        <v>101</v>
      </c>
      <c r="E158" s="57">
        <v>1</v>
      </c>
      <c r="F158" s="57">
        <v>1</v>
      </c>
      <c r="G158" s="51" t="s">
        <v>290</v>
      </c>
      <c r="H158" s="58">
        <v>0</v>
      </c>
      <c r="I158" s="59">
        <f t="shared" si="28"/>
        <v>0</v>
      </c>
      <c r="J158" s="31" t="str">
        <f t="shared" si="24"/>
        <v>MUY BAJO</v>
      </c>
      <c r="K158" s="33"/>
      <c r="L158" s="33"/>
      <c r="M158" s="33"/>
      <c r="N158" s="33"/>
      <c r="O158" s="115"/>
      <c r="P158" s="31" t="s">
        <v>295</v>
      </c>
      <c r="Q158" s="110"/>
      <c r="R158" s="32"/>
      <c r="S158" s="31" t="s">
        <v>295</v>
      </c>
    </row>
    <row r="159" spans="1:19" ht="51" x14ac:dyDescent="0.25">
      <c r="A159" s="137"/>
      <c r="B159" s="10" t="s">
        <v>102</v>
      </c>
      <c r="C159" s="3" t="s">
        <v>1</v>
      </c>
      <c r="D159" s="1" t="s">
        <v>103</v>
      </c>
      <c r="E159" s="57">
        <v>21</v>
      </c>
      <c r="F159" s="57">
        <v>3</v>
      </c>
      <c r="G159" s="51" t="s">
        <v>290</v>
      </c>
      <c r="H159" s="58">
        <v>0</v>
      </c>
      <c r="I159" s="59">
        <f t="shared" si="28"/>
        <v>0</v>
      </c>
      <c r="J159" s="31" t="str">
        <f t="shared" si="24"/>
        <v>MUY BAJO</v>
      </c>
      <c r="K159" s="33"/>
      <c r="L159" s="33"/>
      <c r="M159" s="33"/>
      <c r="N159" s="33"/>
      <c r="O159" s="115"/>
      <c r="P159" s="31" t="s">
        <v>295</v>
      </c>
      <c r="Q159" s="110"/>
      <c r="R159" s="32"/>
      <c r="S159" s="31" t="s">
        <v>295</v>
      </c>
    </row>
    <row r="160" spans="1:19" ht="38.25" x14ac:dyDescent="0.25">
      <c r="A160" s="137"/>
      <c r="B160" s="11" t="s">
        <v>329</v>
      </c>
      <c r="C160" s="20"/>
      <c r="D160" s="7"/>
      <c r="E160" s="83"/>
      <c r="F160" s="84"/>
      <c r="G160" s="55"/>
      <c r="H160" s="84"/>
      <c r="I160" s="85">
        <f>+AVERAGE(I153:I159)</f>
        <v>8.3333333333333329E-2</v>
      </c>
      <c r="J160" s="35" t="str">
        <f t="shared" si="24"/>
        <v>MUY BAJO</v>
      </c>
      <c r="K160" s="36">
        <f t="shared" ref="K160" si="39">SUM(K153:K159)</f>
        <v>380</v>
      </c>
      <c r="L160" s="36">
        <f t="shared" ref="L160" si="40">SUM(L153:L159)</f>
        <v>220</v>
      </c>
      <c r="M160" s="36">
        <f t="shared" si="29"/>
        <v>160</v>
      </c>
      <c r="N160" s="36">
        <f t="shared" si="30"/>
        <v>220</v>
      </c>
      <c r="O160" s="117">
        <f t="shared" si="32"/>
        <v>0.57894736842105265</v>
      </c>
      <c r="P160" s="35" t="str">
        <f t="shared" ref="P160" si="41">IF(O160&lt;=20%,"MUY BAJO",IF(AND(O160&gt;20%,O160&lt;=40%),"BAJO",IF(AND(O160&gt;40%,O160&lt;=60%),"MEDIO",IF(AND(O160&gt;60%,O160&lt;=80%),"ALTO","MUY ALTO"))))</f>
        <v>MEDIO</v>
      </c>
      <c r="Q160" s="110"/>
      <c r="R160" s="81">
        <f>+I160*O160</f>
        <v>4.8245614035087717E-2</v>
      </c>
      <c r="S160" s="35" t="str">
        <f t="shared" ref="S160" si="42">IF(R160&lt;=20%,"MUY BAJO",IF(AND(R160&gt;20%,R160&lt;=40%),"BAJO",IF(AND(R160&gt;40%,R160&lt;=60%),"MEDIO",IF(AND(R160&gt;60%,R160&lt;=80%),"ALTO","MUY ALTO"))))</f>
        <v>MUY BAJO</v>
      </c>
    </row>
    <row r="161" spans="1:19" ht="38.25" x14ac:dyDescent="0.25">
      <c r="A161" s="138"/>
      <c r="B161" s="12" t="s">
        <v>328</v>
      </c>
      <c r="C161" s="21"/>
      <c r="D161" s="9"/>
      <c r="E161" s="86"/>
      <c r="F161" s="86"/>
      <c r="G161" s="62"/>
      <c r="H161" s="86"/>
      <c r="I161" s="87">
        <f>+AVERAGE(I79,I103,I121,I149,I152,I160)</f>
        <v>0.11544899243820413</v>
      </c>
      <c r="J161" s="39" t="str">
        <f t="shared" si="24"/>
        <v>MUY BAJO</v>
      </c>
      <c r="K161" s="38">
        <f t="shared" ref="K161" si="43">+K160+K152+K149+K121+K103+K79</f>
        <v>6653.5</v>
      </c>
      <c r="L161" s="38">
        <f>+L160+L152+L149+L121+L103+L79</f>
        <v>340</v>
      </c>
      <c r="M161" s="38">
        <f t="shared" si="29"/>
        <v>6313.5</v>
      </c>
      <c r="N161" s="38">
        <f t="shared" si="30"/>
        <v>340</v>
      </c>
      <c r="O161" s="118">
        <f>+N161/K161</f>
        <v>5.1100924325542946E-2</v>
      </c>
      <c r="P161" s="31" t="str">
        <f>IF(O161&lt;=20%,"MUY BAJO",IF(AND(O161&gt;20%,O161&lt;=40%),"BAJO",IF(AND(O161&gt;40%,O161&lt;=60%),"MEDIO",IF(AND(O161&gt;60%,O161&lt;=80%),"ALTO","MUY ALTO"))))</f>
        <v>MUY BAJO</v>
      </c>
      <c r="Q161" s="107"/>
      <c r="R161" s="46">
        <f t="shared" si="31"/>
        <v>5.8995502260448486E-3</v>
      </c>
      <c r="S161" s="31" t="str">
        <f t="shared" ref="S161" si="44">IF(R161&lt;=20%,"MUY BAJO",IF(AND(R161&gt;20%,R161&lt;=40%),"BAJO",IF(AND(R161&gt;40%,R161&lt;=60%),"MEDIO",IF(AND(R161&gt;60%,R161&lt;=80%),"ALTO","MUY ALTO"))))</f>
        <v>MUY BAJO</v>
      </c>
    </row>
    <row r="162" spans="1:19" ht="25.5" customHeight="1" x14ac:dyDescent="0.25">
      <c r="A162" s="136" t="s">
        <v>320</v>
      </c>
      <c r="B162" s="10" t="s">
        <v>104</v>
      </c>
      <c r="C162" s="3" t="s">
        <v>1</v>
      </c>
      <c r="D162" s="1" t="s">
        <v>105</v>
      </c>
      <c r="E162" s="51">
        <v>0</v>
      </c>
      <c r="F162" s="57">
        <v>2</v>
      </c>
      <c r="G162" s="51" t="s">
        <v>290</v>
      </c>
      <c r="H162" s="58">
        <v>0</v>
      </c>
      <c r="I162" s="59">
        <f t="shared" si="28"/>
        <v>0</v>
      </c>
      <c r="J162" s="31" t="str">
        <f t="shared" si="24"/>
        <v>MUY BAJO</v>
      </c>
      <c r="K162" s="33">
        <v>20</v>
      </c>
      <c r="L162" s="33">
        <v>0</v>
      </c>
      <c r="M162" s="33">
        <f t="shared" si="29"/>
        <v>20</v>
      </c>
      <c r="N162" s="33">
        <f t="shared" si="30"/>
        <v>0</v>
      </c>
      <c r="O162" s="115">
        <f t="shared" si="32"/>
        <v>0</v>
      </c>
      <c r="P162" s="31" t="str">
        <f t="shared" si="33"/>
        <v>MUY BAJO</v>
      </c>
      <c r="Q162" s="110"/>
      <c r="R162" s="32">
        <f t="shared" si="31"/>
        <v>0</v>
      </c>
      <c r="S162" s="31" t="str">
        <f t="shared" si="34"/>
        <v>MUY BAJO</v>
      </c>
    </row>
    <row r="163" spans="1:19" ht="38.25" x14ac:dyDescent="0.25">
      <c r="A163" s="137"/>
      <c r="B163" s="10" t="s">
        <v>106</v>
      </c>
      <c r="C163" s="3" t="s">
        <v>1</v>
      </c>
      <c r="D163" s="1" t="s">
        <v>107</v>
      </c>
      <c r="E163" s="51">
        <v>0</v>
      </c>
      <c r="F163" s="57">
        <v>110</v>
      </c>
      <c r="G163" s="51" t="s">
        <v>290</v>
      </c>
      <c r="H163" s="58">
        <v>80</v>
      </c>
      <c r="I163" s="59">
        <f t="shared" si="28"/>
        <v>0.72727272727272729</v>
      </c>
      <c r="J163" s="31" t="str">
        <f t="shared" si="24"/>
        <v>ALTO</v>
      </c>
      <c r="K163" s="33">
        <v>20</v>
      </c>
      <c r="L163" s="33">
        <v>0</v>
      </c>
      <c r="M163" s="33">
        <f t="shared" si="29"/>
        <v>20</v>
      </c>
      <c r="N163" s="33">
        <f t="shared" si="30"/>
        <v>0</v>
      </c>
      <c r="O163" s="115">
        <f t="shared" si="32"/>
        <v>0</v>
      </c>
      <c r="P163" s="31" t="str">
        <f t="shared" si="33"/>
        <v>MUY BAJO</v>
      </c>
      <c r="Q163" s="110"/>
      <c r="R163" s="32">
        <f t="shared" si="31"/>
        <v>0</v>
      </c>
      <c r="S163" s="31" t="str">
        <f t="shared" si="34"/>
        <v>MUY BAJO</v>
      </c>
    </row>
    <row r="164" spans="1:19" ht="38.25" x14ac:dyDescent="0.25">
      <c r="A164" s="137"/>
      <c r="B164" s="10" t="s">
        <v>108</v>
      </c>
      <c r="C164" s="3" t="s">
        <v>1</v>
      </c>
      <c r="D164" s="1" t="s">
        <v>109</v>
      </c>
      <c r="E164" s="51">
        <v>0</v>
      </c>
      <c r="F164" s="57">
        <v>210</v>
      </c>
      <c r="G164" s="51" t="s">
        <v>290</v>
      </c>
      <c r="H164" s="58">
        <v>0</v>
      </c>
      <c r="I164" s="59">
        <f t="shared" si="28"/>
        <v>0</v>
      </c>
      <c r="J164" s="31" t="str">
        <f t="shared" si="24"/>
        <v>MUY BAJO</v>
      </c>
      <c r="K164" s="33">
        <v>630</v>
      </c>
      <c r="L164" s="33">
        <v>48</v>
      </c>
      <c r="M164" s="33">
        <f t="shared" si="29"/>
        <v>582</v>
      </c>
      <c r="N164" s="33">
        <f t="shared" si="30"/>
        <v>48</v>
      </c>
      <c r="O164" s="115">
        <f t="shared" si="32"/>
        <v>7.6190476190476197E-2</v>
      </c>
      <c r="P164" s="31" t="str">
        <f t="shared" si="33"/>
        <v>MUY BAJO</v>
      </c>
      <c r="Q164" s="110"/>
      <c r="R164" s="32">
        <f t="shared" si="31"/>
        <v>0</v>
      </c>
      <c r="S164" s="31" t="str">
        <f t="shared" si="34"/>
        <v>MUY BAJO</v>
      </c>
    </row>
    <row r="165" spans="1:19" ht="25.5" x14ac:dyDescent="0.25">
      <c r="A165" s="137"/>
      <c r="B165" s="10" t="s">
        <v>110</v>
      </c>
      <c r="C165" s="3" t="s">
        <v>1</v>
      </c>
      <c r="D165" s="1" t="s">
        <v>111</v>
      </c>
      <c r="E165" s="51">
        <v>1</v>
      </c>
      <c r="F165" s="57">
        <v>1</v>
      </c>
      <c r="G165" s="51" t="s">
        <v>290</v>
      </c>
      <c r="H165" s="58">
        <v>0</v>
      </c>
      <c r="I165" s="59">
        <f t="shared" si="28"/>
        <v>0</v>
      </c>
      <c r="J165" s="31" t="str">
        <f t="shared" si="24"/>
        <v>MUY BAJO</v>
      </c>
      <c r="K165" s="33">
        <v>1000</v>
      </c>
      <c r="L165" s="33">
        <v>0</v>
      </c>
      <c r="M165" s="33">
        <f t="shared" si="29"/>
        <v>1000</v>
      </c>
      <c r="N165" s="33">
        <f t="shared" si="30"/>
        <v>0</v>
      </c>
      <c r="O165" s="115">
        <f t="shared" si="32"/>
        <v>0</v>
      </c>
      <c r="P165" s="31" t="str">
        <f t="shared" si="33"/>
        <v>MUY BAJO</v>
      </c>
      <c r="Q165" s="110"/>
      <c r="R165" s="32">
        <f t="shared" si="31"/>
        <v>0</v>
      </c>
      <c r="S165" s="31" t="str">
        <f t="shared" si="34"/>
        <v>MUY BAJO</v>
      </c>
    </row>
    <row r="166" spans="1:19" ht="38.25" x14ac:dyDescent="0.25">
      <c r="A166" s="137"/>
      <c r="B166" s="11" t="s">
        <v>326</v>
      </c>
      <c r="C166" s="20"/>
      <c r="D166" s="7"/>
      <c r="E166" s="83"/>
      <c r="F166" s="84"/>
      <c r="G166" s="55"/>
      <c r="H166" s="84"/>
      <c r="I166" s="85">
        <f>+AVERAGE(I162:I165)</f>
        <v>0.18181818181818182</v>
      </c>
      <c r="J166" s="35" t="str">
        <f t="shared" si="24"/>
        <v>MUY BAJO</v>
      </c>
      <c r="K166" s="36">
        <f t="shared" ref="K166" si="45">SUM(K162:K165)</f>
        <v>1670</v>
      </c>
      <c r="L166" s="36">
        <f>SUM(L162:L165)</f>
        <v>48</v>
      </c>
      <c r="M166" s="36">
        <f t="shared" si="29"/>
        <v>1622</v>
      </c>
      <c r="N166" s="36">
        <f t="shared" si="30"/>
        <v>48</v>
      </c>
      <c r="O166" s="117">
        <f>+N166/K166</f>
        <v>2.874251497005988E-2</v>
      </c>
      <c r="P166" s="35" t="str">
        <f t="shared" si="33"/>
        <v>MUY BAJO</v>
      </c>
      <c r="Q166" s="110"/>
      <c r="R166" s="81">
        <f t="shared" si="31"/>
        <v>5.2259118127381604E-3</v>
      </c>
      <c r="S166" s="35" t="str">
        <f t="shared" si="34"/>
        <v>MUY BAJO</v>
      </c>
    </row>
    <row r="167" spans="1:19" ht="25.5" x14ac:dyDescent="0.25">
      <c r="A167" s="137"/>
      <c r="B167" s="10" t="s">
        <v>112</v>
      </c>
      <c r="C167" s="3" t="s">
        <v>27</v>
      </c>
      <c r="D167" s="1" t="s">
        <v>113</v>
      </c>
      <c r="E167" s="51">
        <v>0</v>
      </c>
      <c r="F167" s="57">
        <v>1</v>
      </c>
      <c r="G167" s="51" t="s">
        <v>290</v>
      </c>
      <c r="H167" s="58">
        <v>0</v>
      </c>
      <c r="I167" s="59">
        <f t="shared" si="28"/>
        <v>0</v>
      </c>
      <c r="J167" s="31" t="str">
        <f t="shared" si="24"/>
        <v>MUY BAJO</v>
      </c>
      <c r="K167" s="33">
        <v>600</v>
      </c>
      <c r="L167" s="33">
        <v>0</v>
      </c>
      <c r="M167" s="33">
        <f t="shared" si="29"/>
        <v>600</v>
      </c>
      <c r="N167" s="33">
        <f t="shared" si="30"/>
        <v>0</v>
      </c>
      <c r="O167" s="115">
        <f t="shared" si="32"/>
        <v>0</v>
      </c>
      <c r="P167" s="31" t="str">
        <f t="shared" si="33"/>
        <v>MUY BAJO</v>
      </c>
      <c r="Q167" s="110"/>
      <c r="R167" s="32">
        <f t="shared" si="31"/>
        <v>0</v>
      </c>
      <c r="S167" s="31" t="str">
        <f t="shared" si="34"/>
        <v>MUY BAJO</v>
      </c>
    </row>
    <row r="168" spans="1:19" ht="25.5" x14ac:dyDescent="0.25">
      <c r="A168" s="137"/>
      <c r="B168" s="10" t="s">
        <v>112</v>
      </c>
      <c r="C168" s="3" t="s">
        <v>29</v>
      </c>
      <c r="D168" s="1" t="s">
        <v>113</v>
      </c>
      <c r="E168" s="51">
        <v>0</v>
      </c>
      <c r="F168" s="57">
        <v>1</v>
      </c>
      <c r="G168" s="51" t="s">
        <v>290</v>
      </c>
      <c r="H168" s="58">
        <v>0</v>
      </c>
      <c r="I168" s="59">
        <f t="shared" si="28"/>
        <v>0</v>
      </c>
      <c r="J168" s="31" t="str">
        <f t="shared" si="24"/>
        <v>MUY BAJO</v>
      </c>
      <c r="K168" s="33">
        <v>50</v>
      </c>
      <c r="L168" s="33">
        <v>0</v>
      </c>
      <c r="M168" s="33">
        <f t="shared" si="29"/>
        <v>50</v>
      </c>
      <c r="N168" s="33">
        <f t="shared" si="30"/>
        <v>0</v>
      </c>
      <c r="O168" s="115">
        <f t="shared" si="32"/>
        <v>0</v>
      </c>
      <c r="P168" s="31" t="str">
        <f t="shared" si="33"/>
        <v>MUY BAJO</v>
      </c>
      <c r="Q168" s="110"/>
      <c r="R168" s="32">
        <f t="shared" si="31"/>
        <v>0</v>
      </c>
      <c r="S168" s="31" t="str">
        <f t="shared" si="34"/>
        <v>MUY BAJO</v>
      </c>
    </row>
    <row r="169" spans="1:19" ht="25.5" x14ac:dyDescent="0.25">
      <c r="A169" s="137"/>
      <c r="B169" s="10" t="s">
        <v>112</v>
      </c>
      <c r="C169" s="3" t="s">
        <v>30</v>
      </c>
      <c r="D169" s="1" t="s">
        <v>113</v>
      </c>
      <c r="E169" s="51">
        <v>0</v>
      </c>
      <c r="F169" s="57">
        <v>1</v>
      </c>
      <c r="G169" s="51" t="s">
        <v>290</v>
      </c>
      <c r="H169" s="58">
        <v>0</v>
      </c>
      <c r="I169" s="59">
        <f t="shared" si="28"/>
        <v>0</v>
      </c>
      <c r="J169" s="31" t="str">
        <f t="shared" si="24"/>
        <v>MUY BAJO</v>
      </c>
      <c r="K169" s="33">
        <v>50</v>
      </c>
      <c r="L169" s="33">
        <v>0</v>
      </c>
      <c r="M169" s="33">
        <f t="shared" si="29"/>
        <v>50</v>
      </c>
      <c r="N169" s="33">
        <f t="shared" si="30"/>
        <v>0</v>
      </c>
      <c r="O169" s="115">
        <f t="shared" si="32"/>
        <v>0</v>
      </c>
      <c r="P169" s="31" t="str">
        <f t="shared" si="33"/>
        <v>MUY BAJO</v>
      </c>
      <c r="Q169" s="110"/>
      <c r="R169" s="32">
        <f t="shared" si="31"/>
        <v>0</v>
      </c>
      <c r="S169" s="31" t="str">
        <f t="shared" si="34"/>
        <v>MUY BAJO</v>
      </c>
    </row>
    <row r="170" spans="1:19" ht="25.5" x14ac:dyDescent="0.25">
      <c r="A170" s="137"/>
      <c r="B170" s="10" t="s">
        <v>112</v>
      </c>
      <c r="C170" s="3" t="s">
        <v>31</v>
      </c>
      <c r="D170" s="1" t="s">
        <v>113</v>
      </c>
      <c r="E170" s="51">
        <v>0</v>
      </c>
      <c r="F170" s="57">
        <v>1</v>
      </c>
      <c r="G170" s="51" t="s">
        <v>290</v>
      </c>
      <c r="H170" s="58">
        <v>0</v>
      </c>
      <c r="I170" s="59">
        <f t="shared" si="28"/>
        <v>0</v>
      </c>
      <c r="J170" s="31" t="str">
        <f t="shared" si="24"/>
        <v>MUY BAJO</v>
      </c>
      <c r="K170" s="33">
        <v>100</v>
      </c>
      <c r="L170" s="33">
        <v>0</v>
      </c>
      <c r="M170" s="33">
        <f t="shared" si="29"/>
        <v>100</v>
      </c>
      <c r="N170" s="33">
        <f t="shared" si="30"/>
        <v>0</v>
      </c>
      <c r="O170" s="115">
        <f t="shared" si="32"/>
        <v>0</v>
      </c>
      <c r="P170" s="31" t="str">
        <f t="shared" si="33"/>
        <v>MUY BAJO</v>
      </c>
      <c r="Q170" s="110"/>
      <c r="R170" s="32">
        <f t="shared" si="31"/>
        <v>0</v>
      </c>
      <c r="S170" s="31" t="str">
        <f t="shared" si="34"/>
        <v>MUY BAJO</v>
      </c>
    </row>
    <row r="171" spans="1:19" x14ac:dyDescent="0.25">
      <c r="A171" s="137"/>
      <c r="B171" s="10" t="s">
        <v>114</v>
      </c>
      <c r="C171" s="3" t="s">
        <v>27</v>
      </c>
      <c r="D171" s="1" t="s">
        <v>115</v>
      </c>
      <c r="E171" s="57">
        <v>48789</v>
      </c>
      <c r="F171" s="57"/>
      <c r="G171" s="51" t="s">
        <v>290</v>
      </c>
      <c r="H171" s="58"/>
      <c r="I171" s="59"/>
      <c r="J171" s="31" t="s">
        <v>295</v>
      </c>
      <c r="K171" s="33">
        <v>8626</v>
      </c>
      <c r="L171" s="33">
        <v>1</v>
      </c>
      <c r="M171" s="33">
        <f t="shared" si="29"/>
        <v>8625</v>
      </c>
      <c r="N171" s="33">
        <f t="shared" si="30"/>
        <v>1</v>
      </c>
      <c r="O171" s="115">
        <f t="shared" si="32"/>
        <v>1.1592858798979828E-4</v>
      </c>
      <c r="P171" s="31" t="str">
        <f t="shared" si="33"/>
        <v>MUY BAJO</v>
      </c>
      <c r="Q171" s="110"/>
      <c r="R171" s="32">
        <f t="shared" si="31"/>
        <v>0</v>
      </c>
      <c r="S171" s="31" t="str">
        <f t="shared" si="34"/>
        <v>MUY BAJO</v>
      </c>
    </row>
    <row r="172" spans="1:19" x14ac:dyDescent="0.25">
      <c r="A172" s="137"/>
      <c r="B172" s="10" t="s">
        <v>114</v>
      </c>
      <c r="C172" s="3" t="s">
        <v>29</v>
      </c>
      <c r="D172" s="1" t="s">
        <v>115</v>
      </c>
      <c r="E172" s="57">
        <v>2455</v>
      </c>
      <c r="F172" s="57">
        <v>600</v>
      </c>
      <c r="G172" s="51" t="s">
        <v>290</v>
      </c>
      <c r="H172" s="58">
        <v>0</v>
      </c>
      <c r="I172" s="59">
        <f t="shared" si="28"/>
        <v>0</v>
      </c>
      <c r="J172" s="31" t="str">
        <f t="shared" si="24"/>
        <v>MUY BAJO</v>
      </c>
      <c r="K172" s="33">
        <v>3630</v>
      </c>
      <c r="L172" s="33">
        <v>910</v>
      </c>
      <c r="M172" s="33">
        <f t="shared" si="29"/>
        <v>2720</v>
      </c>
      <c r="N172" s="33">
        <f t="shared" si="30"/>
        <v>910</v>
      </c>
      <c r="O172" s="115">
        <f t="shared" si="32"/>
        <v>0.25068870523415976</v>
      </c>
      <c r="P172" s="31" t="str">
        <f t="shared" si="33"/>
        <v>BAJO</v>
      </c>
      <c r="Q172" s="110"/>
      <c r="R172" s="32">
        <f t="shared" si="31"/>
        <v>0</v>
      </c>
      <c r="S172" s="31" t="str">
        <f t="shared" si="34"/>
        <v>MUY BAJO</v>
      </c>
    </row>
    <row r="173" spans="1:19" x14ac:dyDescent="0.25">
      <c r="A173" s="137"/>
      <c r="B173" s="10" t="s">
        <v>114</v>
      </c>
      <c r="C173" s="3" t="s">
        <v>30</v>
      </c>
      <c r="D173" s="1" t="s">
        <v>115</v>
      </c>
      <c r="E173" s="57">
        <v>3938</v>
      </c>
      <c r="F173" s="57"/>
      <c r="G173" s="51" t="s">
        <v>290</v>
      </c>
      <c r="H173" s="58"/>
      <c r="I173" s="59"/>
      <c r="J173" s="31" t="s">
        <v>295</v>
      </c>
      <c r="K173" s="33"/>
      <c r="L173" s="33"/>
      <c r="M173" s="33"/>
      <c r="N173" s="33"/>
      <c r="O173" s="115"/>
      <c r="P173" s="31" t="s">
        <v>295</v>
      </c>
      <c r="Q173" s="110"/>
      <c r="R173" s="32"/>
      <c r="S173" s="31" t="s">
        <v>295</v>
      </c>
    </row>
    <row r="174" spans="1:19" x14ac:dyDescent="0.25">
      <c r="A174" s="137"/>
      <c r="B174" s="10" t="s">
        <v>114</v>
      </c>
      <c r="C174" s="3" t="s">
        <v>31</v>
      </c>
      <c r="D174" s="1" t="s">
        <v>115</v>
      </c>
      <c r="E174" s="57">
        <v>4197</v>
      </c>
      <c r="F174" s="57"/>
      <c r="G174" s="51" t="s">
        <v>290</v>
      </c>
      <c r="H174" s="58">
        <v>500</v>
      </c>
      <c r="I174" s="59"/>
      <c r="J174" s="31" t="s">
        <v>295</v>
      </c>
      <c r="K174" s="33">
        <v>6500</v>
      </c>
      <c r="L174" s="33">
        <v>0</v>
      </c>
      <c r="M174" s="33">
        <f t="shared" si="29"/>
        <v>6500</v>
      </c>
      <c r="N174" s="33">
        <f t="shared" si="30"/>
        <v>0</v>
      </c>
      <c r="O174" s="115">
        <f t="shared" si="32"/>
        <v>0</v>
      </c>
      <c r="P174" s="31" t="str">
        <f t="shared" si="33"/>
        <v>MUY BAJO</v>
      </c>
      <c r="Q174" s="110"/>
      <c r="R174" s="32">
        <f t="shared" si="31"/>
        <v>0</v>
      </c>
      <c r="S174" s="31" t="str">
        <f t="shared" si="34"/>
        <v>MUY BAJO</v>
      </c>
    </row>
    <row r="175" spans="1:19" ht="25.5" x14ac:dyDescent="0.25">
      <c r="A175" s="137"/>
      <c r="B175" s="10" t="s">
        <v>116</v>
      </c>
      <c r="C175" s="3" t="s">
        <v>27</v>
      </c>
      <c r="D175" s="1" t="s">
        <v>117</v>
      </c>
      <c r="E175" s="51">
        <v>0</v>
      </c>
      <c r="F175" s="57">
        <v>1</v>
      </c>
      <c r="G175" s="51" t="s">
        <v>291</v>
      </c>
      <c r="H175" s="58">
        <v>0</v>
      </c>
      <c r="I175" s="59">
        <f t="shared" si="28"/>
        <v>0</v>
      </c>
      <c r="J175" s="31" t="str">
        <f t="shared" si="24"/>
        <v>MUY BAJO</v>
      </c>
      <c r="K175" s="33">
        <v>300</v>
      </c>
      <c r="L175" s="33">
        <v>0</v>
      </c>
      <c r="M175" s="33">
        <f t="shared" si="29"/>
        <v>300</v>
      </c>
      <c r="N175" s="33">
        <f t="shared" si="30"/>
        <v>0</v>
      </c>
      <c r="O175" s="115">
        <f t="shared" si="32"/>
        <v>0</v>
      </c>
      <c r="P175" s="31" t="str">
        <f t="shared" si="33"/>
        <v>MUY BAJO</v>
      </c>
      <c r="Q175" s="110"/>
      <c r="R175" s="32">
        <f t="shared" si="31"/>
        <v>0</v>
      </c>
      <c r="S175" s="31" t="str">
        <f t="shared" si="34"/>
        <v>MUY BAJO</v>
      </c>
    </row>
    <row r="176" spans="1:19" ht="25.5" x14ac:dyDescent="0.25">
      <c r="A176" s="137"/>
      <c r="B176" s="10" t="s">
        <v>116</v>
      </c>
      <c r="C176" s="3" t="s">
        <v>29</v>
      </c>
      <c r="D176" s="1" t="s">
        <v>117</v>
      </c>
      <c r="E176" s="51">
        <v>0</v>
      </c>
      <c r="F176" s="57"/>
      <c r="G176" s="51" t="s">
        <v>291</v>
      </c>
      <c r="H176" s="58"/>
      <c r="I176" s="59"/>
      <c r="J176" s="31" t="s">
        <v>295</v>
      </c>
      <c r="K176" s="33"/>
      <c r="L176" s="33"/>
      <c r="M176" s="33"/>
      <c r="N176" s="33"/>
      <c r="O176" s="115"/>
      <c r="P176" s="31" t="s">
        <v>295</v>
      </c>
      <c r="Q176" s="110"/>
      <c r="R176" s="32"/>
      <c r="S176" s="31" t="s">
        <v>295</v>
      </c>
    </row>
    <row r="177" spans="1:19" ht="25.5" x14ac:dyDescent="0.25">
      <c r="A177" s="137"/>
      <c r="B177" s="10" t="s">
        <v>116</v>
      </c>
      <c r="C177" s="3" t="s">
        <v>30</v>
      </c>
      <c r="D177" s="1" t="s">
        <v>117</v>
      </c>
      <c r="E177" s="51">
        <v>0</v>
      </c>
      <c r="F177" s="57"/>
      <c r="G177" s="51" t="s">
        <v>291</v>
      </c>
      <c r="H177" s="58"/>
      <c r="I177" s="59"/>
      <c r="J177" s="31" t="s">
        <v>295</v>
      </c>
      <c r="K177" s="33"/>
      <c r="L177" s="33"/>
      <c r="M177" s="33"/>
      <c r="N177" s="33"/>
      <c r="O177" s="115"/>
      <c r="P177" s="31" t="s">
        <v>295</v>
      </c>
      <c r="Q177" s="110"/>
      <c r="R177" s="32"/>
      <c r="S177" s="31" t="s">
        <v>295</v>
      </c>
    </row>
    <row r="178" spans="1:19" ht="25.5" x14ac:dyDescent="0.25">
      <c r="A178" s="137"/>
      <c r="B178" s="10" t="s">
        <v>116</v>
      </c>
      <c r="C178" s="3" t="s">
        <v>31</v>
      </c>
      <c r="D178" s="1" t="s">
        <v>117</v>
      </c>
      <c r="E178" s="51">
        <v>0</v>
      </c>
      <c r="F178" s="57"/>
      <c r="G178" s="51" t="s">
        <v>291</v>
      </c>
      <c r="H178" s="58"/>
      <c r="I178" s="59"/>
      <c r="J178" s="31" t="s">
        <v>295</v>
      </c>
      <c r="K178" s="33"/>
      <c r="L178" s="33"/>
      <c r="M178" s="33"/>
      <c r="N178" s="33"/>
      <c r="O178" s="115"/>
      <c r="P178" s="31" t="s">
        <v>295</v>
      </c>
      <c r="Q178" s="110"/>
      <c r="R178" s="32"/>
      <c r="S178" s="31" t="s">
        <v>295</v>
      </c>
    </row>
    <row r="179" spans="1:19" ht="25.5" x14ac:dyDescent="0.25">
      <c r="A179" s="137"/>
      <c r="B179" s="10" t="s">
        <v>116</v>
      </c>
      <c r="C179" s="3" t="s">
        <v>27</v>
      </c>
      <c r="D179" s="1" t="s">
        <v>118</v>
      </c>
      <c r="E179" s="51">
        <v>0</v>
      </c>
      <c r="F179" s="57"/>
      <c r="G179" s="51" t="s">
        <v>290</v>
      </c>
      <c r="H179" s="58"/>
      <c r="I179" s="59"/>
      <c r="J179" s="31" t="s">
        <v>295</v>
      </c>
      <c r="K179" s="33"/>
      <c r="L179" s="33"/>
      <c r="M179" s="33"/>
      <c r="N179" s="33"/>
      <c r="O179" s="115"/>
      <c r="P179" s="31" t="s">
        <v>295</v>
      </c>
      <c r="Q179" s="110"/>
      <c r="R179" s="32"/>
      <c r="S179" s="31" t="s">
        <v>295</v>
      </c>
    </row>
    <row r="180" spans="1:19" ht="25.5" x14ac:dyDescent="0.25">
      <c r="A180" s="137"/>
      <c r="B180" s="10" t="s">
        <v>116</v>
      </c>
      <c r="C180" s="3" t="s">
        <v>29</v>
      </c>
      <c r="D180" s="1" t="s">
        <v>118</v>
      </c>
      <c r="E180" s="51">
        <v>0</v>
      </c>
      <c r="F180" s="57"/>
      <c r="G180" s="51" t="s">
        <v>290</v>
      </c>
      <c r="H180" s="58"/>
      <c r="I180" s="59"/>
      <c r="J180" s="31" t="s">
        <v>295</v>
      </c>
      <c r="K180" s="33"/>
      <c r="L180" s="33"/>
      <c r="M180" s="33"/>
      <c r="N180" s="33"/>
      <c r="O180" s="115"/>
      <c r="P180" s="31" t="s">
        <v>295</v>
      </c>
      <c r="Q180" s="110"/>
      <c r="R180" s="32"/>
      <c r="S180" s="31" t="s">
        <v>295</v>
      </c>
    </row>
    <row r="181" spans="1:19" ht="25.5" x14ac:dyDescent="0.25">
      <c r="A181" s="137"/>
      <c r="B181" s="10" t="s">
        <v>116</v>
      </c>
      <c r="C181" s="3" t="s">
        <v>30</v>
      </c>
      <c r="D181" s="1" t="s">
        <v>118</v>
      </c>
      <c r="E181" s="51">
        <v>0</v>
      </c>
      <c r="F181" s="57"/>
      <c r="G181" s="51" t="s">
        <v>290</v>
      </c>
      <c r="H181" s="58"/>
      <c r="I181" s="59"/>
      <c r="J181" s="31" t="s">
        <v>295</v>
      </c>
      <c r="K181" s="33"/>
      <c r="L181" s="33"/>
      <c r="M181" s="33"/>
      <c r="N181" s="33"/>
      <c r="O181" s="115"/>
      <c r="P181" s="31" t="s">
        <v>295</v>
      </c>
      <c r="Q181" s="110"/>
      <c r="R181" s="32"/>
      <c r="S181" s="31" t="s">
        <v>295</v>
      </c>
    </row>
    <row r="182" spans="1:19" ht="25.5" x14ac:dyDescent="0.25">
      <c r="A182" s="137"/>
      <c r="B182" s="10" t="s">
        <v>116</v>
      </c>
      <c r="C182" s="3" t="s">
        <v>31</v>
      </c>
      <c r="D182" s="1" t="s">
        <v>118</v>
      </c>
      <c r="E182" s="51">
        <v>0</v>
      </c>
      <c r="F182" s="57"/>
      <c r="G182" s="51" t="s">
        <v>290</v>
      </c>
      <c r="H182" s="58"/>
      <c r="I182" s="59"/>
      <c r="J182" s="31" t="s">
        <v>295</v>
      </c>
      <c r="K182" s="33"/>
      <c r="L182" s="33"/>
      <c r="M182" s="33"/>
      <c r="N182" s="33"/>
      <c r="O182" s="115"/>
      <c r="P182" s="31" t="s">
        <v>295</v>
      </c>
      <c r="Q182" s="110"/>
      <c r="R182" s="32"/>
      <c r="S182" s="31" t="s">
        <v>295</v>
      </c>
    </row>
    <row r="183" spans="1:19" x14ac:dyDescent="0.25">
      <c r="A183" s="137"/>
      <c r="B183" s="10" t="s">
        <v>119</v>
      </c>
      <c r="C183" s="3" t="s">
        <v>27</v>
      </c>
      <c r="D183" s="1" t="s">
        <v>120</v>
      </c>
      <c r="E183" s="70">
        <v>48789</v>
      </c>
      <c r="F183" s="57">
        <v>4800</v>
      </c>
      <c r="G183" s="51" t="s">
        <v>291</v>
      </c>
      <c r="H183" s="58">
        <v>0</v>
      </c>
      <c r="I183" s="59">
        <f t="shared" si="28"/>
        <v>0</v>
      </c>
      <c r="J183" s="31" t="str">
        <f t="shared" ref="J183:J245" si="46">IF(I183&lt;=20%,"MUY BAJO",IF(AND(I183&gt;20%,I183&lt;=40%),"BAJO",IF(AND(I183&gt;40%,I183&lt;=60%),"MEDIO",IF(AND(I183&gt;60%,I183&lt;=80%),"ALTO","MUY ALTO"))))</f>
        <v>MUY BAJO</v>
      </c>
      <c r="K183" s="33">
        <v>240</v>
      </c>
      <c r="L183" s="33">
        <v>96</v>
      </c>
      <c r="M183" s="33">
        <f t="shared" si="29"/>
        <v>144</v>
      </c>
      <c r="N183" s="33">
        <f t="shared" si="30"/>
        <v>96</v>
      </c>
      <c r="O183" s="115">
        <f t="shared" si="32"/>
        <v>0.4</v>
      </c>
      <c r="P183" s="31" t="str">
        <f t="shared" si="33"/>
        <v>BAJO</v>
      </c>
      <c r="Q183" s="110"/>
      <c r="R183" s="32">
        <f t="shared" si="31"/>
        <v>0</v>
      </c>
      <c r="S183" s="31" t="str">
        <f t="shared" si="34"/>
        <v>MUY BAJO</v>
      </c>
    </row>
    <row r="184" spans="1:19" x14ac:dyDescent="0.25">
      <c r="A184" s="137"/>
      <c r="B184" s="10" t="s">
        <v>119</v>
      </c>
      <c r="C184" s="3" t="s">
        <v>29</v>
      </c>
      <c r="D184" s="1" t="s">
        <v>120</v>
      </c>
      <c r="E184" s="70">
        <v>2455</v>
      </c>
      <c r="F184" s="57">
        <v>245</v>
      </c>
      <c r="G184" s="51" t="s">
        <v>290</v>
      </c>
      <c r="H184" s="58">
        <v>0</v>
      </c>
      <c r="I184" s="59">
        <f t="shared" si="28"/>
        <v>0</v>
      </c>
      <c r="J184" s="31" t="str">
        <f t="shared" si="46"/>
        <v>MUY BAJO</v>
      </c>
      <c r="K184" s="33">
        <v>12.25</v>
      </c>
      <c r="L184" s="33">
        <v>0</v>
      </c>
      <c r="M184" s="33">
        <f t="shared" si="29"/>
        <v>12.25</v>
      </c>
      <c r="N184" s="33">
        <f t="shared" si="30"/>
        <v>0</v>
      </c>
      <c r="O184" s="115">
        <f t="shared" si="32"/>
        <v>0</v>
      </c>
      <c r="P184" s="31" t="str">
        <f t="shared" si="33"/>
        <v>MUY BAJO</v>
      </c>
      <c r="Q184" s="110"/>
      <c r="R184" s="32">
        <f t="shared" si="31"/>
        <v>0</v>
      </c>
      <c r="S184" s="31" t="str">
        <f t="shared" si="34"/>
        <v>MUY BAJO</v>
      </c>
    </row>
    <row r="185" spans="1:19" x14ac:dyDescent="0.25">
      <c r="A185" s="137"/>
      <c r="B185" s="10" t="s">
        <v>119</v>
      </c>
      <c r="C185" s="3" t="s">
        <v>30</v>
      </c>
      <c r="D185" s="1" t="s">
        <v>120</v>
      </c>
      <c r="E185" s="70">
        <v>3938</v>
      </c>
      <c r="F185" s="57">
        <v>393</v>
      </c>
      <c r="G185" s="51" t="s">
        <v>290</v>
      </c>
      <c r="H185" s="58">
        <v>0</v>
      </c>
      <c r="I185" s="59">
        <f t="shared" si="28"/>
        <v>0</v>
      </c>
      <c r="J185" s="31" t="str">
        <f t="shared" si="46"/>
        <v>MUY BAJO</v>
      </c>
      <c r="K185" s="33">
        <v>19.649999999999999</v>
      </c>
      <c r="L185" s="33">
        <v>0</v>
      </c>
      <c r="M185" s="33">
        <f t="shared" si="29"/>
        <v>19.649999999999999</v>
      </c>
      <c r="N185" s="33">
        <f t="shared" si="30"/>
        <v>0</v>
      </c>
      <c r="O185" s="115">
        <f t="shared" si="32"/>
        <v>0</v>
      </c>
      <c r="P185" s="31" t="str">
        <f t="shared" si="33"/>
        <v>MUY BAJO</v>
      </c>
      <c r="Q185" s="110"/>
      <c r="R185" s="32">
        <f t="shared" si="31"/>
        <v>0</v>
      </c>
      <c r="S185" s="31" t="str">
        <f t="shared" si="34"/>
        <v>MUY BAJO</v>
      </c>
    </row>
    <row r="186" spans="1:19" x14ac:dyDescent="0.25">
      <c r="A186" s="137"/>
      <c r="B186" s="10" t="s">
        <v>119</v>
      </c>
      <c r="C186" s="3" t="s">
        <v>31</v>
      </c>
      <c r="D186" s="1" t="s">
        <v>120</v>
      </c>
      <c r="E186" s="70">
        <v>4197</v>
      </c>
      <c r="F186" s="57">
        <v>419</v>
      </c>
      <c r="G186" s="51" t="s">
        <v>290</v>
      </c>
      <c r="H186" s="58">
        <v>0</v>
      </c>
      <c r="I186" s="59">
        <f t="shared" si="28"/>
        <v>0</v>
      </c>
      <c r="J186" s="31" t="str">
        <f t="shared" si="46"/>
        <v>MUY BAJO</v>
      </c>
      <c r="K186" s="33">
        <v>20.95</v>
      </c>
      <c r="L186" s="33">
        <v>0</v>
      </c>
      <c r="M186" s="33">
        <f t="shared" si="29"/>
        <v>20.95</v>
      </c>
      <c r="N186" s="33">
        <f t="shared" si="30"/>
        <v>0</v>
      </c>
      <c r="O186" s="115">
        <f t="shared" si="32"/>
        <v>0</v>
      </c>
      <c r="P186" s="31" t="str">
        <f t="shared" si="33"/>
        <v>MUY BAJO</v>
      </c>
      <c r="Q186" s="110"/>
      <c r="R186" s="32">
        <f t="shared" si="31"/>
        <v>0</v>
      </c>
      <c r="S186" s="31" t="str">
        <f t="shared" si="34"/>
        <v>MUY BAJO</v>
      </c>
    </row>
    <row r="187" spans="1:19" ht="25.5" x14ac:dyDescent="0.25">
      <c r="A187" s="137"/>
      <c r="B187" s="11" t="s">
        <v>325</v>
      </c>
      <c r="C187" s="20"/>
      <c r="D187" s="7"/>
      <c r="E187" s="83"/>
      <c r="F187" s="84"/>
      <c r="G187" s="55"/>
      <c r="H187" s="84"/>
      <c r="I187" s="85">
        <f>+AVERAGE(I167:I186)</f>
        <v>0</v>
      </c>
      <c r="J187" s="35" t="str">
        <f t="shared" si="46"/>
        <v>MUY BAJO</v>
      </c>
      <c r="K187" s="36">
        <f t="shared" ref="K187" si="47">SUM(K167:K186)</f>
        <v>20148.850000000002</v>
      </c>
      <c r="L187" s="36">
        <f t="shared" ref="L187" si="48">SUM(L167:L186)</f>
        <v>1007</v>
      </c>
      <c r="M187" s="36">
        <f t="shared" si="29"/>
        <v>19141.850000000002</v>
      </c>
      <c r="N187" s="36">
        <f t="shared" si="30"/>
        <v>1007</v>
      </c>
      <c r="O187" s="117">
        <f>+N187/K187</f>
        <v>4.9978038448844471E-2</v>
      </c>
      <c r="P187" s="35" t="str">
        <f t="shared" si="33"/>
        <v>MUY BAJO</v>
      </c>
      <c r="Q187" s="110"/>
      <c r="R187" s="81">
        <f t="shared" si="31"/>
        <v>0</v>
      </c>
      <c r="S187" s="35" t="str">
        <f t="shared" si="34"/>
        <v>MUY BAJO</v>
      </c>
    </row>
    <row r="188" spans="1:19" ht="25.5" x14ac:dyDescent="0.25">
      <c r="A188" s="137"/>
      <c r="B188" s="10" t="s">
        <v>121</v>
      </c>
      <c r="C188" s="3" t="s">
        <v>27</v>
      </c>
      <c r="D188" s="1" t="s">
        <v>122</v>
      </c>
      <c r="E188" s="51">
        <v>1450</v>
      </c>
      <c r="F188" s="88">
        <v>1850</v>
      </c>
      <c r="G188" s="51" t="s">
        <v>292</v>
      </c>
      <c r="H188" s="89">
        <v>0</v>
      </c>
      <c r="I188" s="90">
        <f t="shared" si="28"/>
        <v>0</v>
      </c>
      <c r="J188" s="31" t="str">
        <f t="shared" si="46"/>
        <v>MUY BAJO</v>
      </c>
      <c r="K188" s="33">
        <v>558.19732399999998</v>
      </c>
      <c r="L188" s="33">
        <v>0</v>
      </c>
      <c r="M188" s="33">
        <f t="shared" si="29"/>
        <v>558.19732399999998</v>
      </c>
      <c r="N188" s="33">
        <f t="shared" si="30"/>
        <v>0</v>
      </c>
      <c r="O188" s="115">
        <f t="shared" si="32"/>
        <v>0</v>
      </c>
      <c r="P188" s="31" t="str">
        <f t="shared" si="33"/>
        <v>MUY BAJO</v>
      </c>
      <c r="Q188" s="110"/>
      <c r="R188" s="32">
        <f t="shared" si="31"/>
        <v>0</v>
      </c>
      <c r="S188" s="31" t="str">
        <f t="shared" si="34"/>
        <v>MUY BAJO</v>
      </c>
    </row>
    <row r="189" spans="1:19" ht="25.5" x14ac:dyDescent="0.25">
      <c r="A189" s="137"/>
      <c r="B189" s="10" t="s">
        <v>121</v>
      </c>
      <c r="C189" s="3" t="s">
        <v>29</v>
      </c>
      <c r="D189" s="1" t="s">
        <v>122</v>
      </c>
      <c r="E189" s="51">
        <v>150</v>
      </c>
      <c r="F189" s="88">
        <v>410</v>
      </c>
      <c r="G189" s="51" t="s">
        <v>292</v>
      </c>
      <c r="H189" s="89">
        <v>0</v>
      </c>
      <c r="I189" s="90">
        <f t="shared" si="28"/>
        <v>0</v>
      </c>
      <c r="J189" s="31" t="str">
        <f t="shared" si="46"/>
        <v>MUY BAJO</v>
      </c>
      <c r="K189" s="33">
        <v>123.708596</v>
      </c>
      <c r="L189" s="33">
        <v>0</v>
      </c>
      <c r="M189" s="33">
        <f t="shared" si="29"/>
        <v>123.708596</v>
      </c>
      <c r="N189" s="33">
        <f t="shared" si="30"/>
        <v>0</v>
      </c>
      <c r="O189" s="115">
        <f t="shared" si="32"/>
        <v>0</v>
      </c>
      <c r="P189" s="31" t="str">
        <f t="shared" si="33"/>
        <v>MUY BAJO</v>
      </c>
      <c r="Q189" s="110"/>
      <c r="R189" s="32">
        <f t="shared" si="31"/>
        <v>0</v>
      </c>
      <c r="S189" s="31" t="str">
        <f t="shared" si="34"/>
        <v>MUY BAJO</v>
      </c>
    </row>
    <row r="190" spans="1:19" ht="25.5" x14ac:dyDescent="0.25">
      <c r="A190" s="137"/>
      <c r="B190" s="10" t="s">
        <v>121</v>
      </c>
      <c r="C190" s="3" t="s">
        <v>30</v>
      </c>
      <c r="D190" s="1" t="s">
        <v>122</v>
      </c>
      <c r="E190" s="51">
        <v>150</v>
      </c>
      <c r="F190" s="88">
        <v>220</v>
      </c>
      <c r="G190" s="51" t="s">
        <v>292</v>
      </c>
      <c r="H190" s="89">
        <v>0</v>
      </c>
      <c r="I190" s="90">
        <f t="shared" si="28"/>
        <v>0</v>
      </c>
      <c r="J190" s="31" t="str">
        <f t="shared" si="46"/>
        <v>MUY BAJO</v>
      </c>
      <c r="K190" s="33">
        <v>66.380222000000003</v>
      </c>
      <c r="L190" s="33">
        <v>0</v>
      </c>
      <c r="M190" s="33">
        <f t="shared" si="29"/>
        <v>66.380222000000003</v>
      </c>
      <c r="N190" s="33">
        <f t="shared" si="30"/>
        <v>0</v>
      </c>
      <c r="O190" s="115">
        <f t="shared" si="32"/>
        <v>0</v>
      </c>
      <c r="P190" s="31" t="str">
        <f t="shared" si="33"/>
        <v>MUY BAJO</v>
      </c>
      <c r="Q190" s="110"/>
      <c r="R190" s="32">
        <f t="shared" si="31"/>
        <v>0</v>
      </c>
      <c r="S190" s="31" t="str">
        <f t="shared" si="34"/>
        <v>MUY BAJO</v>
      </c>
    </row>
    <row r="191" spans="1:19" ht="25.5" x14ac:dyDescent="0.25">
      <c r="A191" s="137"/>
      <c r="B191" s="10" t="s">
        <v>121</v>
      </c>
      <c r="C191" s="3" t="s">
        <v>31</v>
      </c>
      <c r="D191" s="1" t="s">
        <v>122</v>
      </c>
      <c r="E191" s="51">
        <v>330</v>
      </c>
      <c r="F191" s="88">
        <v>220</v>
      </c>
      <c r="G191" s="51" t="s">
        <v>292</v>
      </c>
      <c r="H191" s="89">
        <v>0</v>
      </c>
      <c r="I191" s="90">
        <f t="shared" si="28"/>
        <v>0</v>
      </c>
      <c r="J191" s="31" t="str">
        <f t="shared" si="46"/>
        <v>MUY BAJO</v>
      </c>
      <c r="K191" s="33">
        <v>66.380222000000003</v>
      </c>
      <c r="L191" s="33">
        <v>0</v>
      </c>
      <c r="M191" s="33">
        <f t="shared" si="29"/>
        <v>66.380222000000003</v>
      </c>
      <c r="N191" s="33">
        <f t="shared" si="30"/>
        <v>0</v>
      </c>
      <c r="O191" s="115">
        <f t="shared" si="32"/>
        <v>0</v>
      </c>
      <c r="P191" s="31" t="str">
        <f t="shared" si="33"/>
        <v>MUY BAJO</v>
      </c>
      <c r="Q191" s="110"/>
      <c r="R191" s="32">
        <f t="shared" si="31"/>
        <v>0</v>
      </c>
      <c r="S191" s="31" t="str">
        <f t="shared" si="34"/>
        <v>MUY BAJO</v>
      </c>
    </row>
    <row r="192" spans="1:19" ht="38.25" x14ac:dyDescent="0.25">
      <c r="A192" s="137"/>
      <c r="B192" s="11" t="s">
        <v>324</v>
      </c>
      <c r="C192" s="20"/>
      <c r="D192" s="7"/>
      <c r="E192" s="83"/>
      <c r="F192" s="84"/>
      <c r="G192" s="55"/>
      <c r="H192" s="84"/>
      <c r="I192" s="85">
        <f>+AVERAGE(I188:I191)</f>
        <v>0</v>
      </c>
      <c r="J192" s="35" t="str">
        <f t="shared" si="46"/>
        <v>MUY BAJO</v>
      </c>
      <c r="K192" s="36">
        <f t="shared" ref="K192" si="49">SUM(K188:K191)</f>
        <v>814.66636399999993</v>
      </c>
      <c r="L192" s="36">
        <f>SUM(L188:L191)</f>
        <v>0</v>
      </c>
      <c r="M192" s="36">
        <f t="shared" si="29"/>
        <v>814.66636399999993</v>
      </c>
      <c r="N192" s="36">
        <f t="shared" si="30"/>
        <v>0</v>
      </c>
      <c r="O192" s="117">
        <f>+N192/K192</f>
        <v>0</v>
      </c>
      <c r="P192" s="35" t="str">
        <f t="shared" si="33"/>
        <v>MUY BAJO</v>
      </c>
      <c r="Q192" s="110"/>
      <c r="R192" s="81">
        <f t="shared" si="31"/>
        <v>0</v>
      </c>
      <c r="S192" s="35" t="str">
        <f t="shared" si="34"/>
        <v>MUY BAJO</v>
      </c>
    </row>
    <row r="193" spans="1:19" ht="25.5" x14ac:dyDescent="0.25">
      <c r="A193" s="137"/>
      <c r="B193" s="10" t="s">
        <v>123</v>
      </c>
      <c r="C193" s="3" t="s">
        <v>27</v>
      </c>
      <c r="D193" s="1" t="s">
        <v>124</v>
      </c>
      <c r="E193" s="51">
        <v>113</v>
      </c>
      <c r="F193" s="57"/>
      <c r="G193" s="51" t="s">
        <v>292</v>
      </c>
      <c r="H193" s="58"/>
      <c r="I193" s="59"/>
      <c r="J193" s="31" t="s">
        <v>295</v>
      </c>
      <c r="K193" s="33">
        <v>940</v>
      </c>
      <c r="L193" s="33">
        <v>0</v>
      </c>
      <c r="M193" s="33">
        <f t="shared" si="29"/>
        <v>940</v>
      </c>
      <c r="N193" s="33">
        <f t="shared" si="30"/>
        <v>0</v>
      </c>
      <c r="O193" s="115">
        <f t="shared" si="32"/>
        <v>0</v>
      </c>
      <c r="P193" s="31" t="str">
        <f t="shared" si="33"/>
        <v>MUY BAJO</v>
      </c>
      <c r="Q193" s="110"/>
      <c r="R193" s="32">
        <f t="shared" si="31"/>
        <v>0</v>
      </c>
      <c r="S193" s="31" t="str">
        <f t="shared" si="34"/>
        <v>MUY BAJO</v>
      </c>
    </row>
    <row r="194" spans="1:19" ht="25.5" x14ac:dyDescent="0.25">
      <c r="A194" s="137"/>
      <c r="B194" s="10" t="s">
        <v>123</v>
      </c>
      <c r="C194" s="3" t="s">
        <v>29</v>
      </c>
      <c r="D194" s="1" t="s">
        <v>124</v>
      </c>
      <c r="E194" s="51">
        <v>3</v>
      </c>
      <c r="F194" s="57"/>
      <c r="G194" s="51" t="s">
        <v>292</v>
      </c>
      <c r="H194" s="58"/>
      <c r="I194" s="59"/>
      <c r="J194" s="31" t="s">
        <v>295</v>
      </c>
      <c r="K194" s="33">
        <v>417</v>
      </c>
      <c r="L194" s="33">
        <v>0</v>
      </c>
      <c r="M194" s="33">
        <f t="shared" si="29"/>
        <v>417</v>
      </c>
      <c r="N194" s="33">
        <f t="shared" si="30"/>
        <v>0</v>
      </c>
      <c r="O194" s="115">
        <f t="shared" si="32"/>
        <v>0</v>
      </c>
      <c r="P194" s="31" t="str">
        <f t="shared" si="33"/>
        <v>MUY BAJO</v>
      </c>
      <c r="Q194" s="110"/>
      <c r="R194" s="32">
        <f t="shared" si="31"/>
        <v>0</v>
      </c>
      <c r="S194" s="31" t="str">
        <f t="shared" si="34"/>
        <v>MUY BAJO</v>
      </c>
    </row>
    <row r="195" spans="1:19" ht="25.5" x14ac:dyDescent="0.25">
      <c r="A195" s="137"/>
      <c r="B195" s="10" t="s">
        <v>123</v>
      </c>
      <c r="C195" s="3" t="s">
        <v>30</v>
      </c>
      <c r="D195" s="1" t="s">
        <v>124</v>
      </c>
      <c r="E195" s="51">
        <v>4</v>
      </c>
      <c r="F195" s="57"/>
      <c r="G195" s="51" t="s">
        <v>292</v>
      </c>
      <c r="H195" s="58"/>
      <c r="I195" s="59"/>
      <c r="J195" s="31" t="s">
        <v>295</v>
      </c>
      <c r="K195" s="33">
        <v>200</v>
      </c>
      <c r="L195" s="33">
        <v>0</v>
      </c>
      <c r="M195" s="33">
        <f t="shared" si="29"/>
        <v>200</v>
      </c>
      <c r="N195" s="33">
        <f t="shared" si="30"/>
        <v>0</v>
      </c>
      <c r="O195" s="115">
        <f t="shared" si="32"/>
        <v>0</v>
      </c>
      <c r="P195" s="31" t="str">
        <f t="shared" si="33"/>
        <v>MUY BAJO</v>
      </c>
      <c r="Q195" s="110"/>
      <c r="R195" s="32">
        <f t="shared" si="31"/>
        <v>0</v>
      </c>
      <c r="S195" s="31" t="str">
        <f t="shared" si="34"/>
        <v>MUY BAJO</v>
      </c>
    </row>
    <row r="196" spans="1:19" ht="25.5" x14ac:dyDescent="0.25">
      <c r="A196" s="137"/>
      <c r="B196" s="10" t="s">
        <v>123</v>
      </c>
      <c r="C196" s="3" t="s">
        <v>31</v>
      </c>
      <c r="D196" s="1" t="s">
        <v>124</v>
      </c>
      <c r="E196" s="51">
        <v>6</v>
      </c>
      <c r="F196" s="57"/>
      <c r="G196" s="51" t="s">
        <v>292</v>
      </c>
      <c r="H196" s="58">
        <v>1</v>
      </c>
      <c r="I196" s="59"/>
      <c r="J196" s="31" t="s">
        <v>295</v>
      </c>
      <c r="K196" s="33">
        <v>392</v>
      </c>
      <c r="L196" s="33">
        <v>0</v>
      </c>
      <c r="M196" s="33">
        <f t="shared" si="29"/>
        <v>392</v>
      </c>
      <c r="N196" s="33">
        <f t="shared" si="30"/>
        <v>0</v>
      </c>
      <c r="O196" s="115">
        <f t="shared" si="32"/>
        <v>0</v>
      </c>
      <c r="P196" s="31" t="str">
        <f t="shared" si="33"/>
        <v>MUY BAJO</v>
      </c>
      <c r="Q196" s="110"/>
      <c r="R196" s="32">
        <f t="shared" si="31"/>
        <v>0</v>
      </c>
      <c r="S196" s="31" t="str">
        <f t="shared" si="34"/>
        <v>MUY BAJO</v>
      </c>
    </row>
    <row r="197" spans="1:19" ht="25.5" x14ac:dyDescent="0.25">
      <c r="A197" s="137"/>
      <c r="B197" s="10" t="s">
        <v>123</v>
      </c>
      <c r="C197" s="3" t="s">
        <v>27</v>
      </c>
      <c r="D197" s="1" t="s">
        <v>125</v>
      </c>
      <c r="E197" s="51">
        <v>110</v>
      </c>
      <c r="F197" s="51">
        <v>11</v>
      </c>
      <c r="G197" s="51" t="s">
        <v>292</v>
      </c>
      <c r="H197" s="52">
        <v>0</v>
      </c>
      <c r="I197" s="53">
        <f t="shared" si="28"/>
        <v>0</v>
      </c>
      <c r="J197" s="31" t="str">
        <f t="shared" si="46"/>
        <v>MUY BAJO</v>
      </c>
      <c r="K197" s="33">
        <v>104.5</v>
      </c>
      <c r="L197" s="33">
        <v>0</v>
      </c>
      <c r="M197" s="33">
        <f t="shared" ref="M197:M260" si="50">+K197-L197</f>
        <v>104.5</v>
      </c>
      <c r="N197" s="33">
        <f t="shared" ref="N197:N260" si="51">+L197</f>
        <v>0</v>
      </c>
      <c r="O197" s="115">
        <f t="shared" ref="O197:O260" si="52">+N197/K197</f>
        <v>0</v>
      </c>
      <c r="P197" s="31" t="str">
        <f t="shared" si="33"/>
        <v>MUY BAJO</v>
      </c>
      <c r="Q197" s="110"/>
      <c r="R197" s="32">
        <f t="shared" si="31"/>
        <v>0</v>
      </c>
      <c r="S197" s="31" t="str">
        <f t="shared" si="34"/>
        <v>MUY BAJO</v>
      </c>
    </row>
    <row r="198" spans="1:19" ht="25.5" x14ac:dyDescent="0.25">
      <c r="A198" s="137"/>
      <c r="B198" s="10" t="s">
        <v>123</v>
      </c>
      <c r="C198" s="3" t="s">
        <v>29</v>
      </c>
      <c r="D198" s="1" t="s">
        <v>125</v>
      </c>
      <c r="E198" s="51">
        <v>15</v>
      </c>
      <c r="F198" s="57">
        <v>8</v>
      </c>
      <c r="G198" s="51" t="s">
        <v>292</v>
      </c>
      <c r="H198" s="58">
        <v>0</v>
      </c>
      <c r="I198" s="59">
        <f t="shared" si="28"/>
        <v>0</v>
      </c>
      <c r="J198" s="31" t="str">
        <f t="shared" si="46"/>
        <v>MUY BAJO</v>
      </c>
      <c r="K198" s="33">
        <v>76</v>
      </c>
      <c r="L198" s="33">
        <v>0</v>
      </c>
      <c r="M198" s="33">
        <f t="shared" si="50"/>
        <v>76</v>
      </c>
      <c r="N198" s="33">
        <f t="shared" si="51"/>
        <v>0</v>
      </c>
      <c r="O198" s="115">
        <f t="shared" si="52"/>
        <v>0</v>
      </c>
      <c r="P198" s="31" t="str">
        <f t="shared" si="33"/>
        <v>MUY BAJO</v>
      </c>
      <c r="Q198" s="110"/>
      <c r="R198" s="32">
        <f t="shared" si="31"/>
        <v>0</v>
      </c>
      <c r="S198" s="31" t="str">
        <f t="shared" si="34"/>
        <v>MUY BAJO</v>
      </c>
    </row>
    <row r="199" spans="1:19" ht="25.5" x14ac:dyDescent="0.25">
      <c r="A199" s="137"/>
      <c r="B199" s="10" t="s">
        <v>123</v>
      </c>
      <c r="C199" s="3" t="s">
        <v>30</v>
      </c>
      <c r="D199" s="1" t="s">
        <v>125</v>
      </c>
      <c r="E199" s="51">
        <v>15</v>
      </c>
      <c r="F199" s="57">
        <v>4</v>
      </c>
      <c r="G199" s="51" t="s">
        <v>292</v>
      </c>
      <c r="H199" s="58">
        <v>0</v>
      </c>
      <c r="I199" s="59">
        <f t="shared" si="28"/>
        <v>0</v>
      </c>
      <c r="J199" s="31" t="str">
        <f t="shared" si="46"/>
        <v>MUY BAJO</v>
      </c>
      <c r="K199" s="33">
        <v>38</v>
      </c>
      <c r="L199" s="33">
        <v>0</v>
      </c>
      <c r="M199" s="33">
        <f t="shared" si="50"/>
        <v>38</v>
      </c>
      <c r="N199" s="33">
        <f t="shared" si="51"/>
        <v>0</v>
      </c>
      <c r="O199" s="115">
        <f t="shared" si="52"/>
        <v>0</v>
      </c>
      <c r="P199" s="31" t="str">
        <f t="shared" si="33"/>
        <v>MUY BAJO</v>
      </c>
      <c r="Q199" s="110"/>
      <c r="R199" s="32">
        <f t="shared" si="31"/>
        <v>0</v>
      </c>
      <c r="S199" s="31" t="str">
        <f t="shared" si="34"/>
        <v>MUY BAJO</v>
      </c>
    </row>
    <row r="200" spans="1:19" ht="25.5" x14ac:dyDescent="0.25">
      <c r="A200" s="137"/>
      <c r="B200" s="10" t="s">
        <v>123</v>
      </c>
      <c r="C200" s="3" t="s">
        <v>31</v>
      </c>
      <c r="D200" s="1" t="s">
        <v>125</v>
      </c>
      <c r="E200" s="51">
        <v>20</v>
      </c>
      <c r="F200" s="57">
        <v>16</v>
      </c>
      <c r="G200" s="51" t="s">
        <v>292</v>
      </c>
      <c r="H200" s="58">
        <v>0</v>
      </c>
      <c r="I200" s="59">
        <f t="shared" ref="I200:I263" si="53">+H200/F200</f>
        <v>0</v>
      </c>
      <c r="J200" s="31" t="str">
        <f t="shared" si="46"/>
        <v>MUY BAJO</v>
      </c>
      <c r="K200" s="33">
        <v>152</v>
      </c>
      <c r="L200" s="33">
        <v>0</v>
      </c>
      <c r="M200" s="33">
        <f t="shared" si="50"/>
        <v>152</v>
      </c>
      <c r="N200" s="33">
        <f t="shared" si="51"/>
        <v>0</v>
      </c>
      <c r="O200" s="115">
        <f t="shared" si="52"/>
        <v>0</v>
      </c>
      <c r="P200" s="31" t="str">
        <f t="shared" si="33"/>
        <v>MUY BAJO</v>
      </c>
      <c r="Q200" s="110"/>
      <c r="R200" s="32">
        <f t="shared" ref="R200:R263" si="54">+I200*O200</f>
        <v>0</v>
      </c>
      <c r="S200" s="31" t="str">
        <f t="shared" si="34"/>
        <v>MUY BAJO</v>
      </c>
    </row>
    <row r="201" spans="1:19" ht="25.5" x14ac:dyDescent="0.25">
      <c r="A201" s="137"/>
      <c r="B201" s="10" t="s">
        <v>123</v>
      </c>
      <c r="C201" s="3" t="s">
        <v>27</v>
      </c>
      <c r="D201" s="1" t="s">
        <v>126</v>
      </c>
      <c r="E201" s="51">
        <v>1</v>
      </c>
      <c r="F201" s="57">
        <v>2</v>
      </c>
      <c r="G201" s="51" t="s">
        <v>290</v>
      </c>
      <c r="H201" s="58">
        <v>0</v>
      </c>
      <c r="I201" s="59">
        <f t="shared" si="53"/>
        <v>0</v>
      </c>
      <c r="J201" s="31" t="str">
        <f t="shared" si="46"/>
        <v>MUY BAJO</v>
      </c>
      <c r="K201" s="33">
        <v>1000</v>
      </c>
      <c r="L201" s="33">
        <v>0</v>
      </c>
      <c r="M201" s="33">
        <f t="shared" si="50"/>
        <v>1000</v>
      </c>
      <c r="N201" s="33">
        <f t="shared" si="51"/>
        <v>0</v>
      </c>
      <c r="O201" s="115">
        <f t="shared" si="52"/>
        <v>0</v>
      </c>
      <c r="P201" s="31" t="str">
        <f t="shared" si="33"/>
        <v>MUY BAJO</v>
      </c>
      <c r="Q201" s="110"/>
      <c r="R201" s="32">
        <f t="shared" si="54"/>
        <v>0</v>
      </c>
      <c r="S201" s="31" t="str">
        <f t="shared" si="34"/>
        <v>MUY BAJO</v>
      </c>
    </row>
    <row r="202" spans="1:19" ht="25.5" x14ac:dyDescent="0.25">
      <c r="A202" s="137"/>
      <c r="B202" s="10" t="s">
        <v>123</v>
      </c>
      <c r="C202" s="3" t="s">
        <v>29</v>
      </c>
      <c r="D202" s="1" t="s">
        <v>126</v>
      </c>
      <c r="E202" s="51">
        <v>0</v>
      </c>
      <c r="F202" s="57"/>
      <c r="G202" s="51" t="s">
        <v>290</v>
      </c>
      <c r="H202" s="58"/>
      <c r="I202" s="59"/>
      <c r="J202" s="31" t="s">
        <v>295</v>
      </c>
      <c r="K202" s="33"/>
      <c r="L202" s="33"/>
      <c r="M202" s="33"/>
      <c r="N202" s="33"/>
      <c r="O202" s="115"/>
      <c r="P202" s="31" t="s">
        <v>295</v>
      </c>
      <c r="Q202" s="110"/>
      <c r="R202" s="32"/>
      <c r="S202" s="31" t="s">
        <v>295</v>
      </c>
    </row>
    <row r="203" spans="1:19" ht="25.5" x14ac:dyDescent="0.25">
      <c r="A203" s="137"/>
      <c r="B203" s="10" t="s">
        <v>123</v>
      </c>
      <c r="C203" s="3" t="s">
        <v>30</v>
      </c>
      <c r="D203" s="1" t="s">
        <v>126</v>
      </c>
      <c r="E203" s="51">
        <v>0</v>
      </c>
      <c r="F203" s="57"/>
      <c r="G203" s="51" t="s">
        <v>290</v>
      </c>
      <c r="H203" s="58"/>
      <c r="I203" s="59"/>
      <c r="J203" s="31" t="s">
        <v>295</v>
      </c>
      <c r="K203" s="33"/>
      <c r="L203" s="33"/>
      <c r="M203" s="33"/>
      <c r="N203" s="33"/>
      <c r="O203" s="115"/>
      <c r="P203" s="31" t="s">
        <v>295</v>
      </c>
      <c r="Q203" s="110"/>
      <c r="R203" s="32"/>
      <c r="S203" s="31" t="s">
        <v>295</v>
      </c>
    </row>
    <row r="204" spans="1:19" ht="25.5" x14ac:dyDescent="0.25">
      <c r="A204" s="137"/>
      <c r="B204" s="10" t="s">
        <v>123</v>
      </c>
      <c r="C204" s="3" t="s">
        <v>31</v>
      </c>
      <c r="D204" s="1" t="s">
        <v>126</v>
      </c>
      <c r="E204" s="51">
        <v>0</v>
      </c>
      <c r="F204" s="57"/>
      <c r="G204" s="51" t="s">
        <v>290</v>
      </c>
      <c r="H204" s="58"/>
      <c r="I204" s="59"/>
      <c r="J204" s="31" t="s">
        <v>295</v>
      </c>
      <c r="K204" s="33"/>
      <c r="L204" s="33"/>
      <c r="M204" s="33"/>
      <c r="N204" s="33"/>
      <c r="O204" s="115"/>
      <c r="P204" s="31" t="s">
        <v>295</v>
      </c>
      <c r="Q204" s="110"/>
      <c r="R204" s="32"/>
      <c r="S204" s="31" t="s">
        <v>295</v>
      </c>
    </row>
    <row r="205" spans="1:19" ht="38.25" x14ac:dyDescent="0.25">
      <c r="A205" s="137"/>
      <c r="B205" s="10" t="s">
        <v>123</v>
      </c>
      <c r="C205" s="3" t="s">
        <v>27</v>
      </c>
      <c r="D205" s="1" t="s">
        <v>127</v>
      </c>
      <c r="E205" s="51">
        <v>1</v>
      </c>
      <c r="F205" s="57">
        <v>1</v>
      </c>
      <c r="G205" s="51" t="s">
        <v>290</v>
      </c>
      <c r="H205" s="58">
        <v>0</v>
      </c>
      <c r="I205" s="59">
        <f t="shared" si="53"/>
        <v>0</v>
      </c>
      <c r="J205" s="31" t="str">
        <f t="shared" si="46"/>
        <v>MUY BAJO</v>
      </c>
      <c r="K205" s="33">
        <v>750</v>
      </c>
      <c r="L205" s="33">
        <v>0</v>
      </c>
      <c r="M205" s="33">
        <f t="shared" si="50"/>
        <v>750</v>
      </c>
      <c r="N205" s="33">
        <f t="shared" si="51"/>
        <v>0</v>
      </c>
      <c r="O205" s="115">
        <f t="shared" si="52"/>
        <v>0</v>
      </c>
      <c r="P205" s="31" t="str">
        <f t="shared" si="33"/>
        <v>MUY BAJO</v>
      </c>
      <c r="Q205" s="110"/>
      <c r="R205" s="32">
        <f t="shared" si="54"/>
        <v>0</v>
      </c>
      <c r="S205" s="31" t="str">
        <f t="shared" si="34"/>
        <v>MUY BAJO</v>
      </c>
    </row>
    <row r="206" spans="1:19" ht="38.25" x14ac:dyDescent="0.25">
      <c r="A206" s="137"/>
      <c r="B206" s="10" t="s">
        <v>123</v>
      </c>
      <c r="C206" s="3" t="s">
        <v>29</v>
      </c>
      <c r="D206" s="4" t="s">
        <v>127</v>
      </c>
      <c r="E206" s="51">
        <v>1</v>
      </c>
      <c r="F206" s="57">
        <v>1</v>
      </c>
      <c r="G206" s="51" t="s">
        <v>290</v>
      </c>
      <c r="H206" s="58">
        <v>0</v>
      </c>
      <c r="I206" s="59">
        <f t="shared" si="53"/>
        <v>0</v>
      </c>
      <c r="J206" s="31" t="str">
        <f t="shared" si="46"/>
        <v>MUY BAJO</v>
      </c>
      <c r="K206" s="33">
        <v>750</v>
      </c>
      <c r="L206" s="33">
        <v>0</v>
      </c>
      <c r="M206" s="33">
        <f t="shared" si="50"/>
        <v>750</v>
      </c>
      <c r="N206" s="33">
        <f t="shared" si="51"/>
        <v>0</v>
      </c>
      <c r="O206" s="115">
        <f t="shared" si="52"/>
        <v>0</v>
      </c>
      <c r="P206" s="31" t="str">
        <f t="shared" si="33"/>
        <v>MUY BAJO</v>
      </c>
      <c r="Q206" s="110"/>
      <c r="R206" s="32">
        <f t="shared" si="54"/>
        <v>0</v>
      </c>
      <c r="S206" s="31" t="str">
        <f t="shared" si="34"/>
        <v>MUY BAJO</v>
      </c>
    </row>
    <row r="207" spans="1:19" ht="38.25" x14ac:dyDescent="0.25">
      <c r="A207" s="137"/>
      <c r="B207" s="10" t="s">
        <v>123</v>
      </c>
      <c r="C207" s="3" t="s">
        <v>30</v>
      </c>
      <c r="D207" s="1" t="s">
        <v>127</v>
      </c>
      <c r="E207" s="51">
        <v>1</v>
      </c>
      <c r="F207" s="57">
        <v>1</v>
      </c>
      <c r="G207" s="51" t="s">
        <v>290</v>
      </c>
      <c r="H207" s="58">
        <v>0</v>
      </c>
      <c r="I207" s="59">
        <f t="shared" si="53"/>
        <v>0</v>
      </c>
      <c r="J207" s="31" t="str">
        <f t="shared" si="46"/>
        <v>MUY BAJO</v>
      </c>
      <c r="K207" s="33">
        <v>750</v>
      </c>
      <c r="L207" s="33">
        <v>0</v>
      </c>
      <c r="M207" s="33">
        <f t="shared" si="50"/>
        <v>750</v>
      </c>
      <c r="N207" s="33">
        <f t="shared" si="51"/>
        <v>0</v>
      </c>
      <c r="O207" s="115">
        <f t="shared" si="52"/>
        <v>0</v>
      </c>
      <c r="P207" s="31" t="str">
        <f t="shared" si="33"/>
        <v>MUY BAJO</v>
      </c>
      <c r="Q207" s="110"/>
      <c r="R207" s="32">
        <f t="shared" si="54"/>
        <v>0</v>
      </c>
      <c r="S207" s="31" t="str">
        <f t="shared" si="34"/>
        <v>MUY BAJO</v>
      </c>
    </row>
    <row r="208" spans="1:19" ht="38.25" x14ac:dyDescent="0.25">
      <c r="A208" s="137"/>
      <c r="B208" s="10" t="s">
        <v>123</v>
      </c>
      <c r="C208" s="3" t="s">
        <v>31</v>
      </c>
      <c r="D208" s="1" t="s">
        <v>127</v>
      </c>
      <c r="E208" s="51">
        <v>1</v>
      </c>
      <c r="F208" s="57">
        <v>1</v>
      </c>
      <c r="G208" s="51" t="s">
        <v>290</v>
      </c>
      <c r="H208" s="58">
        <v>0</v>
      </c>
      <c r="I208" s="59">
        <f t="shared" si="53"/>
        <v>0</v>
      </c>
      <c r="J208" s="31" t="str">
        <f t="shared" si="46"/>
        <v>MUY BAJO</v>
      </c>
      <c r="K208" s="33">
        <v>750</v>
      </c>
      <c r="L208" s="33">
        <v>0</v>
      </c>
      <c r="M208" s="33">
        <f t="shared" si="50"/>
        <v>750</v>
      </c>
      <c r="N208" s="33">
        <f t="shared" si="51"/>
        <v>0</v>
      </c>
      <c r="O208" s="115">
        <f t="shared" si="52"/>
        <v>0</v>
      </c>
      <c r="P208" s="31" t="str">
        <f t="shared" si="33"/>
        <v>MUY BAJO</v>
      </c>
      <c r="Q208" s="110"/>
      <c r="R208" s="32">
        <f t="shared" si="54"/>
        <v>0</v>
      </c>
      <c r="S208" s="31" t="str">
        <f t="shared" si="34"/>
        <v>MUY BAJO</v>
      </c>
    </row>
    <row r="209" spans="1:19" ht="25.5" x14ac:dyDescent="0.25">
      <c r="A209" s="137"/>
      <c r="B209" s="10" t="s">
        <v>123</v>
      </c>
      <c r="C209" s="3" t="s">
        <v>27</v>
      </c>
      <c r="D209" s="1" t="s">
        <v>128</v>
      </c>
      <c r="E209" s="51">
        <v>5</v>
      </c>
      <c r="F209" s="57">
        <v>1</v>
      </c>
      <c r="G209" s="51" t="s">
        <v>290</v>
      </c>
      <c r="H209" s="58">
        <v>0</v>
      </c>
      <c r="I209" s="59">
        <f t="shared" si="53"/>
        <v>0</v>
      </c>
      <c r="J209" s="31" t="str">
        <f t="shared" si="46"/>
        <v>MUY BAJO</v>
      </c>
      <c r="K209" s="33">
        <v>300</v>
      </c>
      <c r="L209" s="33">
        <v>0</v>
      </c>
      <c r="M209" s="33">
        <f t="shared" si="50"/>
        <v>300</v>
      </c>
      <c r="N209" s="33">
        <f t="shared" si="51"/>
        <v>0</v>
      </c>
      <c r="O209" s="115">
        <f t="shared" si="52"/>
        <v>0</v>
      </c>
      <c r="P209" s="31" t="str">
        <f t="shared" si="33"/>
        <v>MUY BAJO</v>
      </c>
      <c r="Q209" s="110"/>
      <c r="R209" s="32">
        <f t="shared" si="54"/>
        <v>0</v>
      </c>
      <c r="S209" s="31" t="str">
        <f t="shared" si="34"/>
        <v>MUY BAJO</v>
      </c>
    </row>
    <row r="210" spans="1:19" ht="25.5" x14ac:dyDescent="0.25">
      <c r="A210" s="137"/>
      <c r="B210" s="10" t="s">
        <v>123</v>
      </c>
      <c r="C210" s="3" t="s">
        <v>29</v>
      </c>
      <c r="D210" s="1" t="s">
        <v>128</v>
      </c>
      <c r="E210" s="51">
        <v>1</v>
      </c>
      <c r="F210" s="57"/>
      <c r="G210" s="51" t="s">
        <v>291</v>
      </c>
      <c r="H210" s="58"/>
      <c r="I210" s="59"/>
      <c r="J210" s="31" t="s">
        <v>295</v>
      </c>
      <c r="K210" s="33"/>
      <c r="L210" s="33"/>
      <c r="M210" s="33"/>
      <c r="N210" s="33"/>
      <c r="O210" s="115"/>
      <c r="P210" s="31" t="s">
        <v>295</v>
      </c>
      <c r="Q210" s="110"/>
      <c r="R210" s="32"/>
      <c r="S210" s="31" t="s">
        <v>295</v>
      </c>
    </row>
    <row r="211" spans="1:19" ht="25.5" x14ac:dyDescent="0.25">
      <c r="A211" s="137"/>
      <c r="B211" s="10" t="s">
        <v>123</v>
      </c>
      <c r="C211" s="3" t="s">
        <v>30</v>
      </c>
      <c r="D211" s="1" t="s">
        <v>128</v>
      </c>
      <c r="E211" s="51">
        <v>1</v>
      </c>
      <c r="F211" s="57"/>
      <c r="G211" s="51" t="s">
        <v>291</v>
      </c>
      <c r="H211" s="58"/>
      <c r="I211" s="59"/>
      <c r="J211" s="31" t="s">
        <v>295</v>
      </c>
      <c r="K211" s="33"/>
      <c r="L211" s="33"/>
      <c r="M211" s="33"/>
      <c r="N211" s="33"/>
      <c r="O211" s="115"/>
      <c r="P211" s="31" t="s">
        <v>295</v>
      </c>
      <c r="Q211" s="110"/>
      <c r="R211" s="32"/>
      <c r="S211" s="31" t="s">
        <v>295</v>
      </c>
    </row>
    <row r="212" spans="1:19" ht="25.5" x14ac:dyDescent="0.25">
      <c r="A212" s="137"/>
      <c r="B212" s="10" t="s">
        <v>123</v>
      </c>
      <c r="C212" s="3" t="s">
        <v>31</v>
      </c>
      <c r="D212" s="1" t="s">
        <v>128</v>
      </c>
      <c r="E212" s="51">
        <v>1</v>
      </c>
      <c r="F212" s="57"/>
      <c r="G212" s="51" t="s">
        <v>291</v>
      </c>
      <c r="H212" s="58"/>
      <c r="I212" s="59"/>
      <c r="J212" s="31" t="s">
        <v>295</v>
      </c>
      <c r="K212" s="33"/>
      <c r="L212" s="33"/>
      <c r="M212" s="33"/>
      <c r="N212" s="33"/>
      <c r="O212" s="115"/>
      <c r="P212" s="31" t="s">
        <v>295</v>
      </c>
      <c r="Q212" s="110"/>
      <c r="R212" s="32"/>
      <c r="S212" s="31" t="s">
        <v>295</v>
      </c>
    </row>
    <row r="213" spans="1:19" ht="25.5" x14ac:dyDescent="0.25">
      <c r="A213" s="137"/>
      <c r="B213" s="10" t="s">
        <v>123</v>
      </c>
      <c r="C213" s="3" t="s">
        <v>27</v>
      </c>
      <c r="D213" s="1" t="s">
        <v>129</v>
      </c>
      <c r="E213" s="51">
        <v>3</v>
      </c>
      <c r="F213" s="57"/>
      <c r="G213" s="51" t="s">
        <v>290</v>
      </c>
      <c r="H213" s="58"/>
      <c r="I213" s="59"/>
      <c r="J213" s="31" t="s">
        <v>295</v>
      </c>
      <c r="K213" s="33"/>
      <c r="L213" s="33"/>
      <c r="M213" s="33"/>
      <c r="N213" s="33"/>
      <c r="O213" s="115"/>
      <c r="P213" s="31" t="s">
        <v>295</v>
      </c>
      <c r="Q213" s="110"/>
      <c r="R213" s="32"/>
      <c r="S213" s="31" t="s">
        <v>295</v>
      </c>
    </row>
    <row r="214" spans="1:19" ht="25.5" x14ac:dyDescent="0.25">
      <c r="A214" s="137"/>
      <c r="B214" s="10" t="s">
        <v>123</v>
      </c>
      <c r="C214" s="3" t="s">
        <v>29</v>
      </c>
      <c r="D214" s="1" t="s">
        <v>129</v>
      </c>
      <c r="E214" s="51">
        <v>0</v>
      </c>
      <c r="F214" s="57"/>
      <c r="G214" s="51" t="s">
        <v>290</v>
      </c>
      <c r="H214" s="58"/>
      <c r="I214" s="59"/>
      <c r="J214" s="31" t="s">
        <v>295</v>
      </c>
      <c r="K214" s="33"/>
      <c r="L214" s="33"/>
      <c r="M214" s="33"/>
      <c r="N214" s="33"/>
      <c r="O214" s="115"/>
      <c r="P214" s="31" t="s">
        <v>295</v>
      </c>
      <c r="Q214" s="110"/>
      <c r="R214" s="32"/>
      <c r="S214" s="31" t="s">
        <v>295</v>
      </c>
    </row>
    <row r="215" spans="1:19" ht="25.5" x14ac:dyDescent="0.25">
      <c r="A215" s="137"/>
      <c r="B215" s="10" t="s">
        <v>123</v>
      </c>
      <c r="C215" s="3" t="s">
        <v>30</v>
      </c>
      <c r="D215" s="1" t="s">
        <v>129</v>
      </c>
      <c r="E215" s="51">
        <v>0</v>
      </c>
      <c r="F215" s="57"/>
      <c r="G215" s="51" t="s">
        <v>290</v>
      </c>
      <c r="H215" s="58"/>
      <c r="I215" s="59"/>
      <c r="J215" s="31" t="s">
        <v>295</v>
      </c>
      <c r="K215" s="33"/>
      <c r="L215" s="33"/>
      <c r="M215" s="33"/>
      <c r="N215" s="33"/>
      <c r="O215" s="115"/>
      <c r="P215" s="31" t="s">
        <v>295</v>
      </c>
      <c r="Q215" s="110"/>
      <c r="R215" s="32"/>
      <c r="S215" s="31" t="s">
        <v>295</v>
      </c>
    </row>
    <row r="216" spans="1:19" ht="25.5" x14ac:dyDescent="0.25">
      <c r="A216" s="137"/>
      <c r="B216" s="10" t="s">
        <v>123</v>
      </c>
      <c r="C216" s="3" t="s">
        <v>31</v>
      </c>
      <c r="D216" s="1" t="s">
        <v>129</v>
      </c>
      <c r="E216" s="51">
        <v>1</v>
      </c>
      <c r="F216" s="57">
        <v>1</v>
      </c>
      <c r="G216" s="51" t="s">
        <v>292</v>
      </c>
      <c r="H216" s="58">
        <v>1</v>
      </c>
      <c r="I216" s="59">
        <f t="shared" si="53"/>
        <v>1</v>
      </c>
      <c r="J216" s="31" t="str">
        <f t="shared" si="46"/>
        <v>MUY ALTO</v>
      </c>
      <c r="K216" s="33">
        <v>400</v>
      </c>
      <c r="L216" s="33">
        <v>0</v>
      </c>
      <c r="M216" s="33">
        <f t="shared" si="50"/>
        <v>400</v>
      </c>
      <c r="N216" s="33">
        <f t="shared" si="51"/>
        <v>0</v>
      </c>
      <c r="O216" s="115">
        <f t="shared" si="52"/>
        <v>0</v>
      </c>
      <c r="P216" s="31" t="str">
        <f t="shared" ref="P216:P280" si="55">IF(O216&lt;=20%,"MUY BAJO",IF(AND(O216&gt;20%,O216&lt;=40%),"BAJO",IF(AND(O216&gt;40%,O216&lt;=60%),"MEDIO",IF(AND(O216&gt;60%,O216&lt;=80%),"ALTO","MUY ALTO"))))</f>
        <v>MUY BAJO</v>
      </c>
      <c r="Q216" s="110"/>
      <c r="R216" s="32">
        <f t="shared" si="54"/>
        <v>0</v>
      </c>
      <c r="S216" s="31" t="str">
        <f t="shared" ref="S216:S280" si="56">IF(R216&lt;=20%,"MUY BAJO",IF(AND(R216&gt;20%,R216&lt;=40%),"BAJO",IF(AND(R216&gt;40%,R216&lt;=60%),"MEDIO",IF(AND(R216&gt;60%,R216&lt;=80%),"ALTO","MUY ALTO"))))</f>
        <v>MUY BAJO</v>
      </c>
    </row>
    <row r="217" spans="1:19" ht="25.5" x14ac:dyDescent="0.25">
      <c r="A217" s="137"/>
      <c r="B217" s="10" t="s">
        <v>123</v>
      </c>
      <c r="C217" s="3" t="s">
        <v>27</v>
      </c>
      <c r="D217" s="1" t="s">
        <v>130</v>
      </c>
      <c r="E217" s="51">
        <v>184</v>
      </c>
      <c r="F217" s="57">
        <v>6</v>
      </c>
      <c r="G217" s="51" t="s">
        <v>292</v>
      </c>
      <c r="H217" s="58">
        <v>0</v>
      </c>
      <c r="I217" s="59">
        <f t="shared" si="53"/>
        <v>0</v>
      </c>
      <c r="J217" s="31" t="str">
        <f t="shared" si="46"/>
        <v>MUY BAJO</v>
      </c>
      <c r="K217" s="33">
        <v>500</v>
      </c>
      <c r="L217" s="33">
        <v>0</v>
      </c>
      <c r="M217" s="33">
        <f t="shared" si="50"/>
        <v>500</v>
      </c>
      <c r="N217" s="33">
        <f t="shared" si="51"/>
        <v>0</v>
      </c>
      <c r="O217" s="115">
        <f t="shared" si="52"/>
        <v>0</v>
      </c>
      <c r="P217" s="31" t="str">
        <f t="shared" si="55"/>
        <v>MUY BAJO</v>
      </c>
      <c r="Q217" s="110"/>
      <c r="R217" s="32">
        <f t="shared" si="54"/>
        <v>0</v>
      </c>
      <c r="S217" s="31" t="str">
        <f t="shared" si="56"/>
        <v>MUY BAJO</v>
      </c>
    </row>
    <row r="218" spans="1:19" ht="25.5" x14ac:dyDescent="0.25">
      <c r="A218" s="137"/>
      <c r="B218" s="10" t="s">
        <v>123</v>
      </c>
      <c r="C218" s="3" t="s">
        <v>29</v>
      </c>
      <c r="D218" s="1" t="s">
        <v>130</v>
      </c>
      <c r="E218" s="51">
        <v>7</v>
      </c>
      <c r="F218" s="57">
        <v>3</v>
      </c>
      <c r="G218" s="51" t="s">
        <v>292</v>
      </c>
      <c r="H218" s="58">
        <v>0</v>
      </c>
      <c r="I218" s="59">
        <f t="shared" si="53"/>
        <v>0</v>
      </c>
      <c r="J218" s="31" t="str">
        <f t="shared" si="46"/>
        <v>MUY BAJO</v>
      </c>
      <c r="K218" s="33">
        <v>80</v>
      </c>
      <c r="L218" s="33">
        <v>0</v>
      </c>
      <c r="M218" s="33">
        <f t="shared" si="50"/>
        <v>80</v>
      </c>
      <c r="N218" s="33">
        <f t="shared" si="51"/>
        <v>0</v>
      </c>
      <c r="O218" s="115">
        <f t="shared" si="52"/>
        <v>0</v>
      </c>
      <c r="P218" s="31" t="str">
        <f t="shared" si="55"/>
        <v>MUY BAJO</v>
      </c>
      <c r="Q218" s="110"/>
      <c r="R218" s="32">
        <f t="shared" si="54"/>
        <v>0</v>
      </c>
      <c r="S218" s="31" t="str">
        <f t="shared" si="56"/>
        <v>MUY BAJO</v>
      </c>
    </row>
    <row r="219" spans="1:19" ht="25.5" x14ac:dyDescent="0.25">
      <c r="A219" s="137"/>
      <c r="B219" s="10" t="s">
        <v>123</v>
      </c>
      <c r="C219" s="3" t="s">
        <v>30</v>
      </c>
      <c r="D219" s="1" t="s">
        <v>130</v>
      </c>
      <c r="E219" s="51">
        <v>13</v>
      </c>
      <c r="F219" s="57">
        <v>3</v>
      </c>
      <c r="G219" s="51" t="s">
        <v>292</v>
      </c>
      <c r="H219" s="58">
        <v>0</v>
      </c>
      <c r="I219" s="59">
        <f t="shared" si="53"/>
        <v>0</v>
      </c>
      <c r="J219" s="31" t="str">
        <f t="shared" si="46"/>
        <v>MUY BAJO</v>
      </c>
      <c r="K219" s="33">
        <v>80</v>
      </c>
      <c r="L219" s="33">
        <v>0</v>
      </c>
      <c r="M219" s="33">
        <f t="shared" si="50"/>
        <v>80</v>
      </c>
      <c r="N219" s="33">
        <f t="shared" si="51"/>
        <v>0</v>
      </c>
      <c r="O219" s="115">
        <f t="shared" si="52"/>
        <v>0</v>
      </c>
      <c r="P219" s="31" t="str">
        <f t="shared" si="55"/>
        <v>MUY BAJO</v>
      </c>
      <c r="Q219" s="110"/>
      <c r="R219" s="32">
        <f t="shared" si="54"/>
        <v>0</v>
      </c>
      <c r="S219" s="31" t="str">
        <f t="shared" si="56"/>
        <v>MUY BAJO</v>
      </c>
    </row>
    <row r="220" spans="1:19" ht="25.5" x14ac:dyDescent="0.25">
      <c r="A220" s="137"/>
      <c r="B220" s="10" t="s">
        <v>123</v>
      </c>
      <c r="C220" s="3" t="s">
        <v>31</v>
      </c>
      <c r="D220" s="1" t="s">
        <v>130</v>
      </c>
      <c r="E220" s="51">
        <v>8</v>
      </c>
      <c r="F220" s="57">
        <v>3</v>
      </c>
      <c r="G220" s="51" t="s">
        <v>292</v>
      </c>
      <c r="H220" s="58">
        <v>0</v>
      </c>
      <c r="I220" s="59">
        <f t="shared" si="53"/>
        <v>0</v>
      </c>
      <c r="J220" s="31" t="str">
        <f t="shared" si="46"/>
        <v>MUY BAJO</v>
      </c>
      <c r="K220" s="33">
        <v>80</v>
      </c>
      <c r="L220" s="33">
        <v>0</v>
      </c>
      <c r="M220" s="33">
        <f t="shared" si="50"/>
        <v>80</v>
      </c>
      <c r="N220" s="33">
        <f t="shared" si="51"/>
        <v>0</v>
      </c>
      <c r="O220" s="115">
        <f t="shared" si="52"/>
        <v>0</v>
      </c>
      <c r="P220" s="31" t="str">
        <f t="shared" si="55"/>
        <v>MUY BAJO</v>
      </c>
      <c r="Q220" s="110"/>
      <c r="R220" s="32">
        <f t="shared" si="54"/>
        <v>0</v>
      </c>
      <c r="S220" s="31" t="str">
        <f t="shared" si="56"/>
        <v>MUY BAJO</v>
      </c>
    </row>
    <row r="221" spans="1:19" ht="25.5" x14ac:dyDescent="0.25">
      <c r="A221" s="137"/>
      <c r="B221" s="10" t="s">
        <v>123</v>
      </c>
      <c r="C221" s="3" t="s">
        <v>1</v>
      </c>
      <c r="D221" s="1" t="s">
        <v>131</v>
      </c>
      <c r="E221" s="51">
        <v>1</v>
      </c>
      <c r="F221" s="57">
        <v>1</v>
      </c>
      <c r="G221" s="51" t="s">
        <v>291</v>
      </c>
      <c r="H221" s="58">
        <v>0</v>
      </c>
      <c r="I221" s="59">
        <f t="shared" si="53"/>
        <v>0</v>
      </c>
      <c r="J221" s="31" t="str">
        <f t="shared" si="46"/>
        <v>MUY BAJO</v>
      </c>
      <c r="K221" s="33">
        <v>145</v>
      </c>
      <c r="L221" s="33">
        <v>0</v>
      </c>
      <c r="M221" s="33">
        <f t="shared" si="50"/>
        <v>145</v>
      </c>
      <c r="N221" s="33">
        <f t="shared" si="51"/>
        <v>0</v>
      </c>
      <c r="O221" s="115">
        <f t="shared" si="52"/>
        <v>0</v>
      </c>
      <c r="P221" s="31" t="str">
        <f t="shared" si="55"/>
        <v>MUY BAJO</v>
      </c>
      <c r="Q221" s="110"/>
      <c r="R221" s="32">
        <f t="shared" si="54"/>
        <v>0</v>
      </c>
      <c r="S221" s="31" t="str">
        <f t="shared" si="56"/>
        <v>MUY BAJO</v>
      </c>
    </row>
    <row r="222" spans="1:19" ht="38.25" x14ac:dyDescent="0.25">
      <c r="A222" s="137"/>
      <c r="B222" s="10" t="s">
        <v>123</v>
      </c>
      <c r="C222" s="3" t="s">
        <v>27</v>
      </c>
      <c r="D222" s="1" t="s">
        <v>132</v>
      </c>
      <c r="E222" s="51">
        <v>113</v>
      </c>
      <c r="F222" s="57">
        <v>113</v>
      </c>
      <c r="G222" s="51" t="s">
        <v>292</v>
      </c>
      <c r="H222" s="58">
        <v>0</v>
      </c>
      <c r="I222" s="59">
        <f t="shared" si="53"/>
        <v>0</v>
      </c>
      <c r="J222" s="31" t="str">
        <f t="shared" si="46"/>
        <v>MUY BAJO</v>
      </c>
      <c r="K222" s="33">
        <v>430</v>
      </c>
      <c r="L222" s="33">
        <v>0</v>
      </c>
      <c r="M222" s="33">
        <f t="shared" si="50"/>
        <v>430</v>
      </c>
      <c r="N222" s="33">
        <f t="shared" si="51"/>
        <v>0</v>
      </c>
      <c r="O222" s="115">
        <f t="shared" si="52"/>
        <v>0</v>
      </c>
      <c r="P222" s="31" t="str">
        <f t="shared" si="55"/>
        <v>MUY BAJO</v>
      </c>
      <c r="Q222" s="110"/>
      <c r="R222" s="32">
        <f t="shared" si="54"/>
        <v>0</v>
      </c>
      <c r="S222" s="31" t="str">
        <f t="shared" si="56"/>
        <v>MUY BAJO</v>
      </c>
    </row>
    <row r="223" spans="1:19" ht="38.25" x14ac:dyDescent="0.25">
      <c r="A223" s="137"/>
      <c r="B223" s="10" t="s">
        <v>123</v>
      </c>
      <c r="C223" s="3" t="s">
        <v>29</v>
      </c>
      <c r="D223" s="1" t="s">
        <v>132</v>
      </c>
      <c r="E223" s="51">
        <v>3</v>
      </c>
      <c r="F223" s="57">
        <v>3</v>
      </c>
      <c r="G223" s="51" t="s">
        <v>291</v>
      </c>
      <c r="H223" s="58">
        <v>0</v>
      </c>
      <c r="I223" s="59">
        <f t="shared" si="53"/>
        <v>0</v>
      </c>
      <c r="J223" s="31" t="str">
        <f t="shared" si="46"/>
        <v>MUY BAJO</v>
      </c>
      <c r="K223" s="33">
        <v>80</v>
      </c>
      <c r="L223" s="33">
        <v>0</v>
      </c>
      <c r="M223" s="33">
        <f t="shared" si="50"/>
        <v>80</v>
      </c>
      <c r="N223" s="33">
        <f t="shared" si="51"/>
        <v>0</v>
      </c>
      <c r="O223" s="115">
        <f t="shared" si="52"/>
        <v>0</v>
      </c>
      <c r="P223" s="31" t="str">
        <f t="shared" si="55"/>
        <v>MUY BAJO</v>
      </c>
      <c r="Q223" s="110"/>
      <c r="R223" s="32">
        <f t="shared" si="54"/>
        <v>0</v>
      </c>
      <c r="S223" s="31" t="str">
        <f t="shared" si="56"/>
        <v>MUY BAJO</v>
      </c>
    </row>
    <row r="224" spans="1:19" ht="38.25" x14ac:dyDescent="0.25">
      <c r="A224" s="137"/>
      <c r="B224" s="10" t="s">
        <v>123</v>
      </c>
      <c r="C224" s="3" t="s">
        <v>30</v>
      </c>
      <c r="D224" s="1" t="s">
        <v>132</v>
      </c>
      <c r="E224" s="51">
        <v>4</v>
      </c>
      <c r="F224" s="57">
        <v>4</v>
      </c>
      <c r="G224" s="51" t="s">
        <v>292</v>
      </c>
      <c r="H224" s="58">
        <v>0</v>
      </c>
      <c r="I224" s="59">
        <f t="shared" si="53"/>
        <v>0</v>
      </c>
      <c r="J224" s="31" t="str">
        <f t="shared" si="46"/>
        <v>MUY BAJO</v>
      </c>
      <c r="K224" s="33">
        <v>90</v>
      </c>
      <c r="L224" s="33">
        <v>0</v>
      </c>
      <c r="M224" s="33">
        <f t="shared" si="50"/>
        <v>90</v>
      </c>
      <c r="N224" s="33">
        <f t="shared" si="51"/>
        <v>0</v>
      </c>
      <c r="O224" s="115">
        <f t="shared" si="52"/>
        <v>0</v>
      </c>
      <c r="P224" s="31" t="str">
        <f t="shared" si="55"/>
        <v>MUY BAJO</v>
      </c>
      <c r="Q224" s="110"/>
      <c r="R224" s="32">
        <f t="shared" si="54"/>
        <v>0</v>
      </c>
      <c r="S224" s="31" t="str">
        <f t="shared" si="56"/>
        <v>MUY BAJO</v>
      </c>
    </row>
    <row r="225" spans="1:19" ht="38.25" x14ac:dyDescent="0.25">
      <c r="A225" s="137"/>
      <c r="B225" s="10" t="s">
        <v>123</v>
      </c>
      <c r="C225" s="3" t="s">
        <v>31</v>
      </c>
      <c r="D225" s="1" t="s">
        <v>132</v>
      </c>
      <c r="E225" s="51">
        <v>6</v>
      </c>
      <c r="F225" s="57">
        <v>6</v>
      </c>
      <c r="G225" s="51" t="s">
        <v>292</v>
      </c>
      <c r="H225" s="58">
        <v>0</v>
      </c>
      <c r="I225" s="59">
        <f t="shared" si="53"/>
        <v>0</v>
      </c>
      <c r="J225" s="31" t="str">
        <f t="shared" si="46"/>
        <v>MUY BAJO</v>
      </c>
      <c r="K225" s="33">
        <v>70</v>
      </c>
      <c r="L225" s="33">
        <v>0</v>
      </c>
      <c r="M225" s="33">
        <f t="shared" si="50"/>
        <v>70</v>
      </c>
      <c r="N225" s="33">
        <f t="shared" si="51"/>
        <v>0</v>
      </c>
      <c r="O225" s="115">
        <f t="shared" si="52"/>
        <v>0</v>
      </c>
      <c r="P225" s="31" t="str">
        <f t="shared" si="55"/>
        <v>MUY BAJO</v>
      </c>
      <c r="Q225" s="110"/>
      <c r="R225" s="32">
        <f t="shared" si="54"/>
        <v>0</v>
      </c>
      <c r="S225" s="31" t="str">
        <f t="shared" si="56"/>
        <v>MUY BAJO</v>
      </c>
    </row>
    <row r="226" spans="1:19" ht="25.5" x14ac:dyDescent="0.25">
      <c r="A226" s="137"/>
      <c r="B226" s="10" t="s">
        <v>123</v>
      </c>
      <c r="C226" s="3" t="s">
        <v>27</v>
      </c>
      <c r="D226" s="1" t="s">
        <v>133</v>
      </c>
      <c r="E226" s="51">
        <v>111</v>
      </c>
      <c r="F226" s="57">
        <v>121</v>
      </c>
      <c r="G226" s="51" t="s">
        <v>292</v>
      </c>
      <c r="H226" s="58">
        <v>0</v>
      </c>
      <c r="I226" s="59">
        <f t="shared" si="53"/>
        <v>0</v>
      </c>
      <c r="J226" s="31" t="str">
        <f t="shared" si="46"/>
        <v>MUY BAJO</v>
      </c>
      <c r="K226" s="33">
        <v>605</v>
      </c>
      <c r="L226" s="33">
        <v>0</v>
      </c>
      <c r="M226" s="33">
        <f t="shared" si="50"/>
        <v>605</v>
      </c>
      <c r="N226" s="33">
        <f t="shared" si="51"/>
        <v>0</v>
      </c>
      <c r="O226" s="115">
        <f t="shared" si="52"/>
        <v>0</v>
      </c>
      <c r="P226" s="31" t="str">
        <f t="shared" si="55"/>
        <v>MUY BAJO</v>
      </c>
      <c r="Q226" s="110"/>
      <c r="R226" s="32">
        <f t="shared" si="54"/>
        <v>0</v>
      </c>
      <c r="S226" s="31" t="str">
        <f t="shared" si="56"/>
        <v>MUY BAJO</v>
      </c>
    </row>
    <row r="227" spans="1:19" ht="25.5" x14ac:dyDescent="0.25">
      <c r="A227" s="137"/>
      <c r="B227" s="10" t="s">
        <v>123</v>
      </c>
      <c r="C227" s="3" t="s">
        <v>29</v>
      </c>
      <c r="D227" s="1" t="s">
        <v>133</v>
      </c>
      <c r="E227" s="51">
        <v>15</v>
      </c>
      <c r="F227" s="57">
        <v>23</v>
      </c>
      <c r="G227" s="51" t="s">
        <v>292</v>
      </c>
      <c r="H227" s="58">
        <v>0</v>
      </c>
      <c r="I227" s="59">
        <f t="shared" si="53"/>
        <v>0</v>
      </c>
      <c r="J227" s="31" t="str">
        <f t="shared" si="46"/>
        <v>MUY BAJO</v>
      </c>
      <c r="K227" s="33">
        <v>115</v>
      </c>
      <c r="L227" s="33">
        <v>0</v>
      </c>
      <c r="M227" s="33">
        <f t="shared" si="50"/>
        <v>115</v>
      </c>
      <c r="N227" s="33">
        <f t="shared" si="51"/>
        <v>0</v>
      </c>
      <c r="O227" s="115">
        <f t="shared" si="52"/>
        <v>0</v>
      </c>
      <c r="P227" s="31" t="str">
        <f t="shared" si="55"/>
        <v>MUY BAJO</v>
      </c>
      <c r="Q227" s="110"/>
      <c r="R227" s="32">
        <f t="shared" si="54"/>
        <v>0</v>
      </c>
      <c r="S227" s="31" t="str">
        <f t="shared" si="56"/>
        <v>MUY BAJO</v>
      </c>
    </row>
    <row r="228" spans="1:19" ht="25.5" x14ac:dyDescent="0.25">
      <c r="A228" s="137"/>
      <c r="B228" s="10" t="s">
        <v>123</v>
      </c>
      <c r="C228" s="3" t="s">
        <v>30</v>
      </c>
      <c r="D228" s="1" t="s">
        <v>133</v>
      </c>
      <c r="E228" s="51">
        <v>15</v>
      </c>
      <c r="F228" s="57">
        <v>19</v>
      </c>
      <c r="G228" s="51" t="s">
        <v>292</v>
      </c>
      <c r="H228" s="58">
        <v>0</v>
      </c>
      <c r="I228" s="59">
        <f t="shared" si="53"/>
        <v>0</v>
      </c>
      <c r="J228" s="31" t="str">
        <f t="shared" si="46"/>
        <v>MUY BAJO</v>
      </c>
      <c r="K228" s="33">
        <v>95</v>
      </c>
      <c r="L228" s="33">
        <v>0</v>
      </c>
      <c r="M228" s="33">
        <f t="shared" si="50"/>
        <v>95</v>
      </c>
      <c r="N228" s="33">
        <f t="shared" si="51"/>
        <v>0</v>
      </c>
      <c r="O228" s="115">
        <f t="shared" si="52"/>
        <v>0</v>
      </c>
      <c r="P228" s="31" t="str">
        <f t="shared" si="55"/>
        <v>MUY BAJO</v>
      </c>
      <c r="Q228" s="110"/>
      <c r="R228" s="32">
        <f t="shared" si="54"/>
        <v>0</v>
      </c>
      <c r="S228" s="31" t="str">
        <f t="shared" si="56"/>
        <v>MUY BAJO</v>
      </c>
    </row>
    <row r="229" spans="1:19" ht="25.5" x14ac:dyDescent="0.25">
      <c r="A229" s="137"/>
      <c r="B229" s="10" t="s">
        <v>123</v>
      </c>
      <c r="C229" s="3" t="s">
        <v>31</v>
      </c>
      <c r="D229" s="1" t="s">
        <v>133</v>
      </c>
      <c r="E229" s="51">
        <v>20</v>
      </c>
      <c r="F229" s="57">
        <v>36</v>
      </c>
      <c r="G229" s="51" t="s">
        <v>292</v>
      </c>
      <c r="H229" s="58">
        <v>0</v>
      </c>
      <c r="I229" s="59">
        <f t="shared" si="53"/>
        <v>0</v>
      </c>
      <c r="J229" s="31" t="str">
        <f t="shared" si="46"/>
        <v>MUY BAJO</v>
      </c>
      <c r="K229" s="33">
        <v>180</v>
      </c>
      <c r="L229" s="33">
        <v>0</v>
      </c>
      <c r="M229" s="33">
        <f t="shared" si="50"/>
        <v>180</v>
      </c>
      <c r="N229" s="33">
        <f t="shared" si="51"/>
        <v>0</v>
      </c>
      <c r="O229" s="115">
        <f t="shared" si="52"/>
        <v>0</v>
      </c>
      <c r="P229" s="31" t="str">
        <f t="shared" si="55"/>
        <v>MUY BAJO</v>
      </c>
      <c r="Q229" s="110"/>
      <c r="R229" s="32">
        <f t="shared" si="54"/>
        <v>0</v>
      </c>
      <c r="S229" s="31" t="str">
        <f t="shared" si="56"/>
        <v>MUY BAJO</v>
      </c>
    </row>
    <row r="230" spans="1:19" ht="38.25" x14ac:dyDescent="0.25">
      <c r="A230" s="137"/>
      <c r="B230" s="10" t="s">
        <v>123</v>
      </c>
      <c r="C230" s="3" t="s">
        <v>27</v>
      </c>
      <c r="D230" s="1" t="s">
        <v>134</v>
      </c>
      <c r="E230" s="51">
        <v>5</v>
      </c>
      <c r="F230" s="51">
        <v>7</v>
      </c>
      <c r="G230" s="51" t="s">
        <v>292</v>
      </c>
      <c r="H230" s="52">
        <v>0</v>
      </c>
      <c r="I230" s="53">
        <f t="shared" si="53"/>
        <v>0</v>
      </c>
      <c r="J230" s="31" t="str">
        <f t="shared" si="46"/>
        <v>MUY BAJO</v>
      </c>
      <c r="K230" s="33">
        <v>70</v>
      </c>
      <c r="L230" s="33">
        <v>0</v>
      </c>
      <c r="M230" s="33">
        <f t="shared" si="50"/>
        <v>70</v>
      </c>
      <c r="N230" s="33">
        <f t="shared" si="51"/>
        <v>0</v>
      </c>
      <c r="O230" s="115">
        <f t="shared" si="52"/>
        <v>0</v>
      </c>
      <c r="P230" s="31" t="str">
        <f t="shared" si="55"/>
        <v>MUY BAJO</v>
      </c>
      <c r="Q230" s="110"/>
      <c r="R230" s="32">
        <f t="shared" si="54"/>
        <v>0</v>
      </c>
      <c r="S230" s="31" t="str">
        <f t="shared" si="56"/>
        <v>MUY BAJO</v>
      </c>
    </row>
    <row r="231" spans="1:19" ht="38.25" x14ac:dyDescent="0.25">
      <c r="A231" s="137"/>
      <c r="B231" s="10" t="s">
        <v>123</v>
      </c>
      <c r="C231" s="3" t="s">
        <v>29</v>
      </c>
      <c r="D231" s="1" t="s">
        <v>134</v>
      </c>
      <c r="E231" s="51">
        <v>1</v>
      </c>
      <c r="F231" s="51">
        <v>1</v>
      </c>
      <c r="G231" s="51" t="s">
        <v>291</v>
      </c>
      <c r="H231" s="52">
        <v>0</v>
      </c>
      <c r="I231" s="53">
        <f t="shared" si="53"/>
        <v>0</v>
      </c>
      <c r="J231" s="31" t="str">
        <f t="shared" si="46"/>
        <v>MUY BAJO</v>
      </c>
      <c r="K231" s="33">
        <v>10</v>
      </c>
      <c r="L231" s="33">
        <v>0</v>
      </c>
      <c r="M231" s="33">
        <f t="shared" si="50"/>
        <v>10</v>
      </c>
      <c r="N231" s="33">
        <f t="shared" si="51"/>
        <v>0</v>
      </c>
      <c r="O231" s="115">
        <f t="shared" si="52"/>
        <v>0</v>
      </c>
      <c r="P231" s="31" t="str">
        <f t="shared" si="55"/>
        <v>MUY BAJO</v>
      </c>
      <c r="Q231" s="110"/>
      <c r="R231" s="32">
        <f t="shared" si="54"/>
        <v>0</v>
      </c>
      <c r="S231" s="31" t="str">
        <f t="shared" si="56"/>
        <v>MUY BAJO</v>
      </c>
    </row>
    <row r="232" spans="1:19" ht="38.25" x14ac:dyDescent="0.25">
      <c r="A232" s="137"/>
      <c r="B232" s="10" t="s">
        <v>123</v>
      </c>
      <c r="C232" s="3" t="s">
        <v>30</v>
      </c>
      <c r="D232" s="1" t="s">
        <v>134</v>
      </c>
      <c r="E232" s="51">
        <v>1</v>
      </c>
      <c r="F232" s="51">
        <v>1</v>
      </c>
      <c r="G232" s="51" t="s">
        <v>291</v>
      </c>
      <c r="H232" s="52">
        <v>0</v>
      </c>
      <c r="I232" s="53">
        <f t="shared" si="53"/>
        <v>0</v>
      </c>
      <c r="J232" s="31" t="str">
        <f t="shared" si="46"/>
        <v>MUY BAJO</v>
      </c>
      <c r="K232" s="33">
        <v>10</v>
      </c>
      <c r="L232" s="33">
        <v>0</v>
      </c>
      <c r="M232" s="33">
        <f t="shared" si="50"/>
        <v>10</v>
      </c>
      <c r="N232" s="33">
        <f t="shared" si="51"/>
        <v>0</v>
      </c>
      <c r="O232" s="115">
        <f t="shared" si="52"/>
        <v>0</v>
      </c>
      <c r="P232" s="31" t="str">
        <f t="shared" si="55"/>
        <v>MUY BAJO</v>
      </c>
      <c r="Q232" s="110"/>
      <c r="R232" s="32">
        <f t="shared" si="54"/>
        <v>0</v>
      </c>
      <c r="S232" s="31" t="str">
        <f t="shared" si="56"/>
        <v>MUY BAJO</v>
      </c>
    </row>
    <row r="233" spans="1:19" ht="38.25" x14ac:dyDescent="0.25">
      <c r="A233" s="137"/>
      <c r="B233" s="10" t="s">
        <v>123</v>
      </c>
      <c r="C233" s="3" t="s">
        <v>31</v>
      </c>
      <c r="D233" s="1" t="s">
        <v>134</v>
      </c>
      <c r="E233" s="51">
        <v>1</v>
      </c>
      <c r="F233" s="51">
        <v>1</v>
      </c>
      <c r="G233" s="51" t="s">
        <v>291</v>
      </c>
      <c r="H233" s="52">
        <v>0</v>
      </c>
      <c r="I233" s="53">
        <f t="shared" si="53"/>
        <v>0</v>
      </c>
      <c r="J233" s="31" t="str">
        <f t="shared" si="46"/>
        <v>MUY BAJO</v>
      </c>
      <c r="K233" s="33">
        <v>10</v>
      </c>
      <c r="L233" s="33">
        <v>0</v>
      </c>
      <c r="M233" s="33">
        <f t="shared" si="50"/>
        <v>10</v>
      </c>
      <c r="N233" s="33">
        <f t="shared" si="51"/>
        <v>0</v>
      </c>
      <c r="O233" s="115">
        <f t="shared" si="52"/>
        <v>0</v>
      </c>
      <c r="P233" s="31" t="str">
        <f t="shared" si="55"/>
        <v>MUY BAJO</v>
      </c>
      <c r="Q233" s="110"/>
      <c r="R233" s="32">
        <f t="shared" si="54"/>
        <v>0</v>
      </c>
      <c r="S233" s="31" t="str">
        <f t="shared" si="56"/>
        <v>MUY BAJO</v>
      </c>
    </row>
    <row r="234" spans="1:19" ht="38.25" x14ac:dyDescent="0.25">
      <c r="A234" s="137"/>
      <c r="B234" s="10" t="s">
        <v>123</v>
      </c>
      <c r="C234" s="3" t="s">
        <v>27</v>
      </c>
      <c r="D234" s="1" t="s">
        <v>135</v>
      </c>
      <c r="E234" s="51">
        <v>3</v>
      </c>
      <c r="F234" s="57">
        <v>3</v>
      </c>
      <c r="G234" s="51" t="s">
        <v>292</v>
      </c>
      <c r="H234" s="58">
        <v>0</v>
      </c>
      <c r="I234" s="59">
        <f t="shared" si="53"/>
        <v>0</v>
      </c>
      <c r="J234" s="31" t="str">
        <f t="shared" si="46"/>
        <v>MUY BAJO</v>
      </c>
      <c r="K234" s="33">
        <v>30</v>
      </c>
      <c r="L234" s="33">
        <v>0</v>
      </c>
      <c r="M234" s="33">
        <f t="shared" si="50"/>
        <v>30</v>
      </c>
      <c r="N234" s="33">
        <f t="shared" si="51"/>
        <v>0</v>
      </c>
      <c r="O234" s="115">
        <f t="shared" si="52"/>
        <v>0</v>
      </c>
      <c r="P234" s="31" t="str">
        <f t="shared" si="55"/>
        <v>MUY BAJO</v>
      </c>
      <c r="Q234" s="110"/>
      <c r="R234" s="32">
        <f t="shared" si="54"/>
        <v>0</v>
      </c>
      <c r="S234" s="31" t="str">
        <f t="shared" si="56"/>
        <v>MUY BAJO</v>
      </c>
    </row>
    <row r="235" spans="1:19" ht="38.25" x14ac:dyDescent="0.25">
      <c r="A235" s="137"/>
      <c r="B235" s="10" t="s">
        <v>123</v>
      </c>
      <c r="C235" s="3" t="s">
        <v>29</v>
      </c>
      <c r="D235" s="1" t="s">
        <v>135</v>
      </c>
      <c r="E235" s="51">
        <v>0</v>
      </c>
      <c r="F235" s="57">
        <v>1</v>
      </c>
      <c r="G235" s="51" t="s">
        <v>292</v>
      </c>
      <c r="H235" s="58">
        <v>0</v>
      </c>
      <c r="I235" s="59">
        <f t="shared" si="53"/>
        <v>0</v>
      </c>
      <c r="J235" s="31" t="str">
        <f t="shared" si="46"/>
        <v>MUY BAJO</v>
      </c>
      <c r="K235" s="33">
        <v>10</v>
      </c>
      <c r="L235" s="33">
        <v>0</v>
      </c>
      <c r="M235" s="33">
        <f t="shared" si="50"/>
        <v>10</v>
      </c>
      <c r="N235" s="33">
        <f t="shared" si="51"/>
        <v>0</v>
      </c>
      <c r="O235" s="115">
        <f t="shared" si="52"/>
        <v>0</v>
      </c>
      <c r="P235" s="31" t="str">
        <f t="shared" si="55"/>
        <v>MUY BAJO</v>
      </c>
      <c r="Q235" s="110"/>
      <c r="R235" s="32">
        <f t="shared" si="54"/>
        <v>0</v>
      </c>
      <c r="S235" s="31" t="str">
        <f t="shared" si="56"/>
        <v>MUY BAJO</v>
      </c>
    </row>
    <row r="236" spans="1:19" ht="38.25" x14ac:dyDescent="0.25">
      <c r="A236" s="137"/>
      <c r="B236" s="10" t="s">
        <v>123</v>
      </c>
      <c r="C236" s="3" t="s">
        <v>30</v>
      </c>
      <c r="D236" s="1" t="s">
        <v>135</v>
      </c>
      <c r="E236" s="51">
        <v>0</v>
      </c>
      <c r="F236" s="57">
        <v>1</v>
      </c>
      <c r="G236" s="51" t="s">
        <v>292</v>
      </c>
      <c r="H236" s="58">
        <v>0</v>
      </c>
      <c r="I236" s="59">
        <f t="shared" si="53"/>
        <v>0</v>
      </c>
      <c r="J236" s="31" t="str">
        <f t="shared" si="46"/>
        <v>MUY BAJO</v>
      </c>
      <c r="K236" s="33">
        <v>10</v>
      </c>
      <c r="L236" s="33">
        <v>0</v>
      </c>
      <c r="M236" s="33">
        <f t="shared" si="50"/>
        <v>10</v>
      </c>
      <c r="N236" s="33">
        <f t="shared" si="51"/>
        <v>0</v>
      </c>
      <c r="O236" s="115">
        <f t="shared" si="52"/>
        <v>0</v>
      </c>
      <c r="P236" s="31" t="str">
        <f t="shared" si="55"/>
        <v>MUY BAJO</v>
      </c>
      <c r="Q236" s="110"/>
      <c r="R236" s="32">
        <f t="shared" si="54"/>
        <v>0</v>
      </c>
      <c r="S236" s="31" t="str">
        <f t="shared" si="56"/>
        <v>MUY BAJO</v>
      </c>
    </row>
    <row r="237" spans="1:19" ht="38.25" x14ac:dyDescent="0.25">
      <c r="A237" s="137"/>
      <c r="B237" s="10" t="s">
        <v>123</v>
      </c>
      <c r="C237" s="3" t="s">
        <v>31</v>
      </c>
      <c r="D237" s="1" t="s">
        <v>135</v>
      </c>
      <c r="E237" s="51">
        <v>1</v>
      </c>
      <c r="F237" s="57">
        <v>1</v>
      </c>
      <c r="G237" s="51" t="s">
        <v>292</v>
      </c>
      <c r="H237" s="58">
        <v>0</v>
      </c>
      <c r="I237" s="59">
        <f t="shared" si="53"/>
        <v>0</v>
      </c>
      <c r="J237" s="31" t="str">
        <f t="shared" si="46"/>
        <v>MUY BAJO</v>
      </c>
      <c r="K237" s="33">
        <v>10</v>
      </c>
      <c r="L237" s="33">
        <v>0</v>
      </c>
      <c r="M237" s="33">
        <f t="shared" si="50"/>
        <v>10</v>
      </c>
      <c r="N237" s="33">
        <f t="shared" si="51"/>
        <v>0</v>
      </c>
      <c r="O237" s="115">
        <f t="shared" si="52"/>
        <v>0</v>
      </c>
      <c r="P237" s="31" t="str">
        <f t="shared" si="55"/>
        <v>MUY BAJO</v>
      </c>
      <c r="Q237" s="110"/>
      <c r="R237" s="32">
        <f t="shared" si="54"/>
        <v>0</v>
      </c>
      <c r="S237" s="31" t="str">
        <f t="shared" si="56"/>
        <v>MUY BAJO</v>
      </c>
    </row>
    <row r="238" spans="1:19" ht="25.5" x14ac:dyDescent="0.25">
      <c r="A238" s="137"/>
      <c r="B238" s="10" t="s">
        <v>123</v>
      </c>
      <c r="C238" s="3" t="s">
        <v>27</v>
      </c>
      <c r="D238" s="1" t="s">
        <v>136</v>
      </c>
      <c r="E238" s="51">
        <v>184</v>
      </c>
      <c r="F238" s="57">
        <v>184</v>
      </c>
      <c r="G238" s="51" t="s">
        <v>292</v>
      </c>
      <c r="H238" s="58">
        <v>0</v>
      </c>
      <c r="I238" s="59">
        <f t="shared" si="53"/>
        <v>0</v>
      </c>
      <c r="J238" s="31" t="str">
        <f t="shared" si="46"/>
        <v>MUY BAJO</v>
      </c>
      <c r="K238" s="33">
        <v>92</v>
      </c>
      <c r="L238" s="33">
        <v>0</v>
      </c>
      <c r="M238" s="33">
        <f t="shared" si="50"/>
        <v>92</v>
      </c>
      <c r="N238" s="33">
        <f t="shared" si="51"/>
        <v>0</v>
      </c>
      <c r="O238" s="115">
        <f t="shared" si="52"/>
        <v>0</v>
      </c>
      <c r="P238" s="31" t="str">
        <f t="shared" si="55"/>
        <v>MUY BAJO</v>
      </c>
      <c r="Q238" s="110"/>
      <c r="R238" s="32">
        <f t="shared" si="54"/>
        <v>0</v>
      </c>
      <c r="S238" s="31" t="str">
        <f t="shared" si="56"/>
        <v>MUY BAJO</v>
      </c>
    </row>
    <row r="239" spans="1:19" ht="25.5" x14ac:dyDescent="0.25">
      <c r="A239" s="137"/>
      <c r="B239" s="10" t="s">
        <v>123</v>
      </c>
      <c r="C239" s="3" t="s">
        <v>29</v>
      </c>
      <c r="D239" s="1" t="s">
        <v>136</v>
      </c>
      <c r="E239" s="51">
        <v>7</v>
      </c>
      <c r="F239" s="57">
        <v>7</v>
      </c>
      <c r="G239" s="51" t="s">
        <v>292</v>
      </c>
      <c r="H239" s="58">
        <v>0</v>
      </c>
      <c r="I239" s="59">
        <f t="shared" si="53"/>
        <v>0</v>
      </c>
      <c r="J239" s="31" t="str">
        <f t="shared" si="46"/>
        <v>MUY BAJO</v>
      </c>
      <c r="K239" s="33">
        <v>3.5</v>
      </c>
      <c r="L239" s="33">
        <v>0</v>
      </c>
      <c r="M239" s="33">
        <f t="shared" si="50"/>
        <v>3.5</v>
      </c>
      <c r="N239" s="33">
        <f t="shared" si="51"/>
        <v>0</v>
      </c>
      <c r="O239" s="115">
        <f t="shared" si="52"/>
        <v>0</v>
      </c>
      <c r="P239" s="31" t="str">
        <f t="shared" si="55"/>
        <v>MUY BAJO</v>
      </c>
      <c r="Q239" s="110"/>
      <c r="R239" s="32">
        <f t="shared" si="54"/>
        <v>0</v>
      </c>
      <c r="S239" s="31" t="str">
        <f t="shared" si="56"/>
        <v>MUY BAJO</v>
      </c>
    </row>
    <row r="240" spans="1:19" ht="25.5" x14ac:dyDescent="0.25">
      <c r="A240" s="137"/>
      <c r="B240" s="10" t="s">
        <v>123</v>
      </c>
      <c r="C240" s="3" t="s">
        <v>30</v>
      </c>
      <c r="D240" s="1" t="s">
        <v>136</v>
      </c>
      <c r="E240" s="51">
        <v>13</v>
      </c>
      <c r="F240" s="57">
        <v>13</v>
      </c>
      <c r="G240" s="51" t="s">
        <v>292</v>
      </c>
      <c r="H240" s="58">
        <v>0</v>
      </c>
      <c r="I240" s="59">
        <f t="shared" si="53"/>
        <v>0</v>
      </c>
      <c r="J240" s="31" t="str">
        <f t="shared" si="46"/>
        <v>MUY BAJO</v>
      </c>
      <c r="K240" s="33">
        <v>6.5</v>
      </c>
      <c r="L240" s="33">
        <v>0</v>
      </c>
      <c r="M240" s="33">
        <f t="shared" si="50"/>
        <v>6.5</v>
      </c>
      <c r="N240" s="33">
        <f t="shared" si="51"/>
        <v>0</v>
      </c>
      <c r="O240" s="115">
        <f t="shared" si="52"/>
        <v>0</v>
      </c>
      <c r="P240" s="31" t="str">
        <f t="shared" si="55"/>
        <v>MUY BAJO</v>
      </c>
      <c r="Q240" s="110"/>
      <c r="R240" s="32">
        <f t="shared" si="54"/>
        <v>0</v>
      </c>
      <c r="S240" s="31" t="str">
        <f t="shared" si="56"/>
        <v>MUY BAJO</v>
      </c>
    </row>
    <row r="241" spans="1:19" ht="25.5" x14ac:dyDescent="0.25">
      <c r="A241" s="137"/>
      <c r="B241" s="10" t="s">
        <v>123</v>
      </c>
      <c r="C241" s="3" t="s">
        <v>31</v>
      </c>
      <c r="D241" s="1" t="s">
        <v>136</v>
      </c>
      <c r="E241" s="51">
        <v>8</v>
      </c>
      <c r="F241" s="57">
        <v>8</v>
      </c>
      <c r="G241" s="51" t="s">
        <v>292</v>
      </c>
      <c r="H241" s="58">
        <v>0</v>
      </c>
      <c r="I241" s="59">
        <f t="shared" si="53"/>
        <v>0</v>
      </c>
      <c r="J241" s="31" t="str">
        <f t="shared" si="46"/>
        <v>MUY BAJO</v>
      </c>
      <c r="K241" s="33">
        <v>4</v>
      </c>
      <c r="L241" s="33">
        <v>0</v>
      </c>
      <c r="M241" s="33">
        <f t="shared" si="50"/>
        <v>4</v>
      </c>
      <c r="N241" s="33">
        <f t="shared" si="51"/>
        <v>0</v>
      </c>
      <c r="O241" s="115">
        <f t="shared" si="52"/>
        <v>0</v>
      </c>
      <c r="P241" s="31" t="str">
        <f t="shared" si="55"/>
        <v>MUY BAJO</v>
      </c>
      <c r="Q241" s="110"/>
      <c r="R241" s="32">
        <f t="shared" si="54"/>
        <v>0</v>
      </c>
      <c r="S241" s="31" t="str">
        <f t="shared" si="56"/>
        <v>MUY BAJO</v>
      </c>
    </row>
    <row r="242" spans="1:19" ht="38.25" x14ac:dyDescent="0.25">
      <c r="A242" s="137"/>
      <c r="B242" s="10" t="s">
        <v>123</v>
      </c>
      <c r="C242" s="3" t="s">
        <v>1</v>
      </c>
      <c r="D242" s="1" t="s">
        <v>137</v>
      </c>
      <c r="E242" s="51">
        <v>1</v>
      </c>
      <c r="F242" s="57">
        <v>1</v>
      </c>
      <c r="G242" s="51" t="s">
        <v>291</v>
      </c>
      <c r="H242" s="58">
        <v>0</v>
      </c>
      <c r="I242" s="59">
        <f t="shared" si="53"/>
        <v>0</v>
      </c>
      <c r="J242" s="31" t="str">
        <f t="shared" si="46"/>
        <v>MUY BAJO</v>
      </c>
      <c r="K242" s="33">
        <v>55</v>
      </c>
      <c r="L242" s="33">
        <v>0</v>
      </c>
      <c r="M242" s="33">
        <f t="shared" si="50"/>
        <v>55</v>
      </c>
      <c r="N242" s="33">
        <f t="shared" si="51"/>
        <v>0</v>
      </c>
      <c r="O242" s="115">
        <f t="shared" si="52"/>
        <v>0</v>
      </c>
      <c r="P242" s="31" t="str">
        <f t="shared" si="55"/>
        <v>MUY BAJO</v>
      </c>
      <c r="Q242" s="110"/>
      <c r="R242" s="32">
        <f t="shared" si="54"/>
        <v>0</v>
      </c>
      <c r="S242" s="31" t="str">
        <f t="shared" si="56"/>
        <v>MUY BAJO</v>
      </c>
    </row>
    <row r="243" spans="1:19" ht="25.5" x14ac:dyDescent="0.25">
      <c r="A243" s="137"/>
      <c r="B243" s="10" t="s">
        <v>123</v>
      </c>
      <c r="C243" s="3" t="s">
        <v>27</v>
      </c>
      <c r="D243" s="1" t="s">
        <v>138</v>
      </c>
      <c r="E243" s="51">
        <v>113</v>
      </c>
      <c r="F243" s="57">
        <v>113</v>
      </c>
      <c r="G243" s="51" t="s">
        <v>292</v>
      </c>
      <c r="H243" s="58">
        <v>0</v>
      </c>
      <c r="I243" s="59">
        <f t="shared" si="53"/>
        <v>0</v>
      </c>
      <c r="J243" s="31" t="str">
        <f t="shared" si="46"/>
        <v>MUY BAJO</v>
      </c>
      <c r="K243" s="33">
        <v>1130</v>
      </c>
      <c r="L243" s="33">
        <v>0</v>
      </c>
      <c r="M243" s="33">
        <f t="shared" si="50"/>
        <v>1130</v>
      </c>
      <c r="N243" s="33">
        <f t="shared" si="51"/>
        <v>0</v>
      </c>
      <c r="O243" s="115">
        <f t="shared" si="52"/>
        <v>0</v>
      </c>
      <c r="P243" s="31" t="str">
        <f t="shared" si="55"/>
        <v>MUY BAJO</v>
      </c>
      <c r="Q243" s="110"/>
      <c r="R243" s="32">
        <f t="shared" si="54"/>
        <v>0</v>
      </c>
      <c r="S243" s="31" t="str">
        <f t="shared" si="56"/>
        <v>MUY BAJO</v>
      </c>
    </row>
    <row r="244" spans="1:19" ht="25.5" x14ac:dyDescent="0.25">
      <c r="A244" s="137"/>
      <c r="B244" s="10" t="s">
        <v>123</v>
      </c>
      <c r="C244" s="3" t="s">
        <v>29</v>
      </c>
      <c r="D244" s="1" t="s">
        <v>138</v>
      </c>
      <c r="E244" s="51">
        <v>3</v>
      </c>
      <c r="F244" s="57">
        <v>3</v>
      </c>
      <c r="G244" s="51" t="s">
        <v>292</v>
      </c>
      <c r="H244" s="58">
        <v>0</v>
      </c>
      <c r="I244" s="59">
        <f t="shared" si="53"/>
        <v>0</v>
      </c>
      <c r="J244" s="31" t="str">
        <f t="shared" si="46"/>
        <v>MUY BAJO</v>
      </c>
      <c r="K244" s="33">
        <v>30</v>
      </c>
      <c r="L244" s="33">
        <v>0</v>
      </c>
      <c r="M244" s="33">
        <f t="shared" si="50"/>
        <v>30</v>
      </c>
      <c r="N244" s="33">
        <f t="shared" si="51"/>
        <v>0</v>
      </c>
      <c r="O244" s="115">
        <f t="shared" si="52"/>
        <v>0</v>
      </c>
      <c r="P244" s="31" t="str">
        <f t="shared" si="55"/>
        <v>MUY BAJO</v>
      </c>
      <c r="Q244" s="110"/>
      <c r="R244" s="32">
        <f t="shared" si="54"/>
        <v>0</v>
      </c>
      <c r="S244" s="31" t="str">
        <f t="shared" si="56"/>
        <v>MUY BAJO</v>
      </c>
    </row>
    <row r="245" spans="1:19" ht="25.5" x14ac:dyDescent="0.25">
      <c r="A245" s="137"/>
      <c r="B245" s="10" t="s">
        <v>123</v>
      </c>
      <c r="C245" s="3" t="s">
        <v>30</v>
      </c>
      <c r="D245" s="1" t="s">
        <v>138</v>
      </c>
      <c r="E245" s="51">
        <v>4</v>
      </c>
      <c r="F245" s="57">
        <v>4</v>
      </c>
      <c r="G245" s="51" t="s">
        <v>292</v>
      </c>
      <c r="H245" s="58">
        <v>0</v>
      </c>
      <c r="I245" s="59">
        <f t="shared" si="53"/>
        <v>0</v>
      </c>
      <c r="J245" s="31" t="str">
        <f t="shared" si="46"/>
        <v>MUY BAJO</v>
      </c>
      <c r="K245" s="33">
        <v>40</v>
      </c>
      <c r="L245" s="33">
        <v>0</v>
      </c>
      <c r="M245" s="33">
        <f t="shared" si="50"/>
        <v>40</v>
      </c>
      <c r="N245" s="33">
        <f t="shared" si="51"/>
        <v>0</v>
      </c>
      <c r="O245" s="115">
        <f t="shared" si="52"/>
        <v>0</v>
      </c>
      <c r="P245" s="31" t="str">
        <f t="shared" si="55"/>
        <v>MUY BAJO</v>
      </c>
      <c r="Q245" s="110"/>
      <c r="R245" s="32">
        <f t="shared" si="54"/>
        <v>0</v>
      </c>
      <c r="S245" s="31" t="str">
        <f t="shared" si="56"/>
        <v>MUY BAJO</v>
      </c>
    </row>
    <row r="246" spans="1:19" ht="25.5" x14ac:dyDescent="0.25">
      <c r="A246" s="137"/>
      <c r="B246" s="10" t="s">
        <v>123</v>
      </c>
      <c r="C246" s="3" t="s">
        <v>31</v>
      </c>
      <c r="D246" s="1" t="s">
        <v>138</v>
      </c>
      <c r="E246" s="51">
        <v>6</v>
      </c>
      <c r="F246" s="57">
        <v>6</v>
      </c>
      <c r="G246" s="51" t="s">
        <v>292</v>
      </c>
      <c r="H246" s="58">
        <v>0</v>
      </c>
      <c r="I246" s="59">
        <f t="shared" si="53"/>
        <v>0</v>
      </c>
      <c r="J246" s="31" t="str">
        <f t="shared" ref="J246:J314" si="57">IF(I246&lt;=20%,"MUY BAJO",IF(AND(I246&gt;20%,I246&lt;=40%),"BAJO",IF(AND(I246&gt;40%,I246&lt;=60%),"MEDIO",IF(AND(I246&gt;60%,I246&lt;=80%),"ALTO","MUY ALTO"))))</f>
        <v>MUY BAJO</v>
      </c>
      <c r="K246" s="33">
        <v>60</v>
      </c>
      <c r="L246" s="33">
        <v>0</v>
      </c>
      <c r="M246" s="33">
        <f t="shared" si="50"/>
        <v>60</v>
      </c>
      <c r="N246" s="33">
        <f t="shared" si="51"/>
        <v>0</v>
      </c>
      <c r="O246" s="115">
        <f t="shared" si="52"/>
        <v>0</v>
      </c>
      <c r="P246" s="31" t="str">
        <f t="shared" si="55"/>
        <v>MUY BAJO</v>
      </c>
      <c r="Q246" s="110"/>
      <c r="R246" s="32">
        <f t="shared" si="54"/>
        <v>0</v>
      </c>
      <c r="S246" s="31" t="str">
        <f t="shared" si="56"/>
        <v>MUY BAJO</v>
      </c>
    </row>
    <row r="247" spans="1:19" ht="25.5" x14ac:dyDescent="0.25">
      <c r="A247" s="137"/>
      <c r="B247" s="10" t="s">
        <v>123</v>
      </c>
      <c r="C247" s="3" t="s">
        <v>27</v>
      </c>
      <c r="D247" s="1" t="s">
        <v>139</v>
      </c>
      <c r="E247" s="91">
        <v>30381</v>
      </c>
      <c r="F247" s="57">
        <v>3038</v>
      </c>
      <c r="G247" s="51" t="s">
        <v>290</v>
      </c>
      <c r="H247" s="58">
        <v>0</v>
      </c>
      <c r="I247" s="59">
        <f t="shared" si="53"/>
        <v>0</v>
      </c>
      <c r="J247" s="31" t="str">
        <f t="shared" si="57"/>
        <v>MUY BAJO</v>
      </c>
      <c r="K247" s="33">
        <v>50</v>
      </c>
      <c r="L247" s="33">
        <v>0</v>
      </c>
      <c r="M247" s="33">
        <f t="shared" si="50"/>
        <v>50</v>
      </c>
      <c r="N247" s="33">
        <f t="shared" si="51"/>
        <v>0</v>
      </c>
      <c r="O247" s="115">
        <f t="shared" si="52"/>
        <v>0</v>
      </c>
      <c r="P247" s="31" t="str">
        <f t="shared" si="55"/>
        <v>MUY BAJO</v>
      </c>
      <c r="Q247" s="110"/>
      <c r="R247" s="32">
        <f t="shared" si="54"/>
        <v>0</v>
      </c>
      <c r="S247" s="31" t="str">
        <f t="shared" si="56"/>
        <v>MUY BAJO</v>
      </c>
    </row>
    <row r="248" spans="1:19" ht="25.5" x14ac:dyDescent="0.25">
      <c r="A248" s="137"/>
      <c r="B248" s="10" t="s">
        <v>123</v>
      </c>
      <c r="C248" s="3" t="s">
        <v>29</v>
      </c>
      <c r="D248" s="1" t="s">
        <v>139</v>
      </c>
      <c r="E248" s="91">
        <v>2082</v>
      </c>
      <c r="F248" s="57">
        <v>208</v>
      </c>
      <c r="G248" s="51" t="s">
        <v>290</v>
      </c>
      <c r="H248" s="58">
        <v>0</v>
      </c>
      <c r="I248" s="59">
        <f t="shared" si="53"/>
        <v>0</v>
      </c>
      <c r="J248" s="31" t="str">
        <f t="shared" si="57"/>
        <v>MUY BAJO</v>
      </c>
      <c r="K248" s="33">
        <v>8</v>
      </c>
      <c r="L248" s="33">
        <v>0</v>
      </c>
      <c r="M248" s="33">
        <f t="shared" si="50"/>
        <v>8</v>
      </c>
      <c r="N248" s="33">
        <f t="shared" si="51"/>
        <v>0</v>
      </c>
      <c r="O248" s="115">
        <f t="shared" si="52"/>
        <v>0</v>
      </c>
      <c r="P248" s="31" t="str">
        <f t="shared" si="55"/>
        <v>MUY BAJO</v>
      </c>
      <c r="Q248" s="110"/>
      <c r="R248" s="32">
        <f t="shared" si="54"/>
        <v>0</v>
      </c>
      <c r="S248" s="31" t="str">
        <f t="shared" si="56"/>
        <v>MUY BAJO</v>
      </c>
    </row>
    <row r="249" spans="1:19" ht="25.5" x14ac:dyDescent="0.25">
      <c r="A249" s="137"/>
      <c r="B249" s="10" t="s">
        <v>123</v>
      </c>
      <c r="C249" s="3" t="s">
        <v>30</v>
      </c>
      <c r="D249" s="1" t="s">
        <v>139</v>
      </c>
      <c r="E249" s="91">
        <v>1809</v>
      </c>
      <c r="F249" s="57">
        <v>181</v>
      </c>
      <c r="G249" s="51" t="s">
        <v>290</v>
      </c>
      <c r="H249" s="58">
        <v>0</v>
      </c>
      <c r="I249" s="59">
        <f t="shared" si="53"/>
        <v>0</v>
      </c>
      <c r="J249" s="31" t="str">
        <f t="shared" si="57"/>
        <v>MUY BAJO</v>
      </c>
      <c r="K249" s="33">
        <v>8</v>
      </c>
      <c r="L249" s="33">
        <v>0</v>
      </c>
      <c r="M249" s="33">
        <f t="shared" si="50"/>
        <v>8</v>
      </c>
      <c r="N249" s="33">
        <f t="shared" si="51"/>
        <v>0</v>
      </c>
      <c r="O249" s="115">
        <f t="shared" si="52"/>
        <v>0</v>
      </c>
      <c r="P249" s="31" t="str">
        <f t="shared" si="55"/>
        <v>MUY BAJO</v>
      </c>
      <c r="Q249" s="110"/>
      <c r="R249" s="32">
        <f t="shared" si="54"/>
        <v>0</v>
      </c>
      <c r="S249" s="31" t="str">
        <f t="shared" si="56"/>
        <v>MUY BAJO</v>
      </c>
    </row>
    <row r="250" spans="1:19" ht="25.5" x14ac:dyDescent="0.25">
      <c r="A250" s="137"/>
      <c r="B250" s="10" t="s">
        <v>123</v>
      </c>
      <c r="C250" s="3" t="s">
        <v>31</v>
      </c>
      <c r="D250" s="1" t="s">
        <v>139</v>
      </c>
      <c r="E250" s="91">
        <v>2309</v>
      </c>
      <c r="F250" s="57">
        <v>231</v>
      </c>
      <c r="G250" s="51" t="s">
        <v>290</v>
      </c>
      <c r="H250" s="58">
        <v>0</v>
      </c>
      <c r="I250" s="59">
        <f t="shared" si="53"/>
        <v>0</v>
      </c>
      <c r="J250" s="31" t="str">
        <f t="shared" si="57"/>
        <v>MUY BAJO</v>
      </c>
      <c r="K250" s="33">
        <v>8</v>
      </c>
      <c r="L250" s="33">
        <v>0</v>
      </c>
      <c r="M250" s="33">
        <f t="shared" si="50"/>
        <v>8</v>
      </c>
      <c r="N250" s="33">
        <f t="shared" si="51"/>
        <v>0</v>
      </c>
      <c r="O250" s="115">
        <f t="shared" si="52"/>
        <v>0</v>
      </c>
      <c r="P250" s="31" t="str">
        <f t="shared" si="55"/>
        <v>MUY BAJO</v>
      </c>
      <c r="Q250" s="110"/>
      <c r="R250" s="32">
        <f t="shared" si="54"/>
        <v>0</v>
      </c>
      <c r="S250" s="31" t="str">
        <f t="shared" si="56"/>
        <v>MUY BAJO</v>
      </c>
    </row>
    <row r="251" spans="1:19" ht="25.5" x14ac:dyDescent="0.25">
      <c r="A251" s="137"/>
      <c r="B251" s="10" t="s">
        <v>123</v>
      </c>
      <c r="C251" s="3" t="s">
        <v>1</v>
      </c>
      <c r="D251" s="1" t="s">
        <v>140</v>
      </c>
      <c r="E251" s="51">
        <v>25</v>
      </c>
      <c r="F251" s="57">
        <v>25</v>
      </c>
      <c r="G251" s="51" t="s">
        <v>292</v>
      </c>
      <c r="H251" s="58">
        <v>1</v>
      </c>
      <c r="I251" s="59">
        <f t="shared" si="53"/>
        <v>0.04</v>
      </c>
      <c r="J251" s="31" t="str">
        <f t="shared" si="57"/>
        <v>MUY BAJO</v>
      </c>
      <c r="K251" s="33">
        <v>1200</v>
      </c>
      <c r="L251" s="33">
        <v>0</v>
      </c>
      <c r="M251" s="33">
        <f t="shared" si="50"/>
        <v>1200</v>
      </c>
      <c r="N251" s="33">
        <f t="shared" si="51"/>
        <v>0</v>
      </c>
      <c r="O251" s="115">
        <f t="shared" si="52"/>
        <v>0</v>
      </c>
      <c r="P251" s="31" t="str">
        <f t="shared" si="55"/>
        <v>MUY BAJO</v>
      </c>
      <c r="Q251" s="110"/>
      <c r="R251" s="32">
        <f t="shared" si="54"/>
        <v>0</v>
      </c>
      <c r="S251" s="31" t="str">
        <f t="shared" si="56"/>
        <v>MUY BAJO</v>
      </c>
    </row>
    <row r="252" spans="1:19" ht="38.25" x14ac:dyDescent="0.25">
      <c r="A252" s="137"/>
      <c r="B252" s="11" t="s">
        <v>323</v>
      </c>
      <c r="C252" s="20"/>
      <c r="D252" s="7"/>
      <c r="E252" s="55"/>
      <c r="F252" s="84"/>
      <c r="G252" s="55"/>
      <c r="H252" s="84"/>
      <c r="I252" s="85">
        <f>+AVERAGE(I193:I251)</f>
        <v>2.2608695652173914E-2</v>
      </c>
      <c r="J252" s="35" t="str">
        <f t="shared" si="57"/>
        <v>MUY BAJO</v>
      </c>
      <c r="K252" s="36">
        <f t="shared" ref="K252" si="58">SUM(K193:K251)</f>
        <v>12424.5</v>
      </c>
      <c r="L252" s="36">
        <f t="shared" ref="L252" si="59">SUM(L193:L251)</f>
        <v>0</v>
      </c>
      <c r="M252" s="36">
        <f t="shared" si="50"/>
        <v>12424.5</v>
      </c>
      <c r="N252" s="36">
        <f t="shared" si="51"/>
        <v>0</v>
      </c>
      <c r="O252" s="117">
        <f>+N252/K252</f>
        <v>0</v>
      </c>
      <c r="P252" s="31" t="str">
        <f t="shared" si="55"/>
        <v>MUY BAJO</v>
      </c>
      <c r="Q252" s="110"/>
      <c r="R252" s="81">
        <f t="shared" si="54"/>
        <v>0</v>
      </c>
      <c r="S252" s="31" t="str">
        <f t="shared" si="56"/>
        <v>MUY BAJO</v>
      </c>
    </row>
    <row r="253" spans="1:19" ht="25.5" x14ac:dyDescent="0.25">
      <c r="A253" s="137"/>
      <c r="B253" s="10" t="s">
        <v>141</v>
      </c>
      <c r="C253" s="3" t="s">
        <v>1</v>
      </c>
      <c r="D253" s="1" t="s">
        <v>142</v>
      </c>
      <c r="E253" s="51">
        <v>87</v>
      </c>
      <c r="F253" s="57">
        <v>2</v>
      </c>
      <c r="G253" s="51" t="s">
        <v>290</v>
      </c>
      <c r="H253" s="58">
        <v>0</v>
      </c>
      <c r="I253" s="59">
        <f>+H253/F253</f>
        <v>0</v>
      </c>
      <c r="J253" s="31" t="str">
        <f t="shared" si="57"/>
        <v>MUY BAJO</v>
      </c>
      <c r="K253" s="33">
        <v>818</v>
      </c>
      <c r="L253" s="33">
        <v>325</v>
      </c>
      <c r="M253" s="33">
        <f t="shared" si="50"/>
        <v>493</v>
      </c>
      <c r="N253" s="33">
        <f t="shared" si="51"/>
        <v>325</v>
      </c>
      <c r="O253" s="115">
        <f t="shared" si="52"/>
        <v>0.39731051344743279</v>
      </c>
      <c r="P253" s="31" t="str">
        <f t="shared" si="55"/>
        <v>BAJO</v>
      </c>
      <c r="Q253" s="110"/>
      <c r="R253" s="32">
        <f t="shared" si="54"/>
        <v>0</v>
      </c>
      <c r="S253" s="31" t="str">
        <f t="shared" si="56"/>
        <v>MUY BAJO</v>
      </c>
    </row>
    <row r="254" spans="1:19" ht="38.25" x14ac:dyDescent="0.25">
      <c r="A254" s="137"/>
      <c r="B254" s="10" t="s">
        <v>143</v>
      </c>
      <c r="C254" s="3" t="s">
        <v>1</v>
      </c>
      <c r="D254" s="1" t="s">
        <v>144</v>
      </c>
      <c r="E254" s="51">
        <v>87</v>
      </c>
      <c r="F254" s="57">
        <v>87</v>
      </c>
      <c r="G254" s="51" t="s">
        <v>292</v>
      </c>
      <c r="H254" s="58">
        <v>0</v>
      </c>
      <c r="I254" s="59">
        <f t="shared" si="53"/>
        <v>0</v>
      </c>
      <c r="J254" s="31" t="str">
        <f t="shared" si="57"/>
        <v>MUY BAJO</v>
      </c>
      <c r="K254" s="33">
        <v>910</v>
      </c>
      <c r="L254" s="33">
        <v>363</v>
      </c>
      <c r="M254" s="33">
        <f t="shared" si="50"/>
        <v>547</v>
      </c>
      <c r="N254" s="33">
        <f t="shared" si="51"/>
        <v>363</v>
      </c>
      <c r="O254" s="115">
        <f t="shared" si="52"/>
        <v>0.39890109890109893</v>
      </c>
      <c r="P254" s="31" t="str">
        <f t="shared" si="55"/>
        <v>BAJO</v>
      </c>
      <c r="Q254" s="110"/>
      <c r="R254" s="32">
        <f t="shared" si="54"/>
        <v>0</v>
      </c>
      <c r="S254" s="31" t="str">
        <f t="shared" si="56"/>
        <v>MUY BAJO</v>
      </c>
    </row>
    <row r="255" spans="1:19" ht="25.5" x14ac:dyDescent="0.25">
      <c r="A255" s="137"/>
      <c r="B255" s="10" t="s">
        <v>145</v>
      </c>
      <c r="C255" s="3" t="s">
        <v>1</v>
      </c>
      <c r="D255" s="1" t="s">
        <v>146</v>
      </c>
      <c r="E255" s="51">
        <v>3632</v>
      </c>
      <c r="F255" s="57">
        <v>4460</v>
      </c>
      <c r="G255" s="51" t="s">
        <v>291</v>
      </c>
      <c r="H255" s="58">
        <v>0</v>
      </c>
      <c r="I255" s="59">
        <f t="shared" si="53"/>
        <v>0</v>
      </c>
      <c r="J255" s="31" t="str">
        <f t="shared" si="57"/>
        <v>MUY BAJO</v>
      </c>
      <c r="K255" s="33">
        <v>1200</v>
      </c>
      <c r="L255" s="33">
        <v>0</v>
      </c>
      <c r="M255" s="33">
        <f t="shared" si="50"/>
        <v>1200</v>
      </c>
      <c r="N255" s="33">
        <f t="shared" si="51"/>
        <v>0</v>
      </c>
      <c r="O255" s="115">
        <f t="shared" si="52"/>
        <v>0</v>
      </c>
      <c r="P255" s="31" t="str">
        <f t="shared" si="55"/>
        <v>MUY BAJO</v>
      </c>
      <c r="Q255" s="110"/>
      <c r="R255" s="32">
        <f t="shared" si="54"/>
        <v>0</v>
      </c>
      <c r="S255" s="31" t="str">
        <f t="shared" si="56"/>
        <v>MUY BAJO</v>
      </c>
    </row>
    <row r="256" spans="1:19" ht="38.25" x14ac:dyDescent="0.25">
      <c r="A256" s="137"/>
      <c r="B256" s="10" t="s">
        <v>147</v>
      </c>
      <c r="C256" s="3" t="s">
        <v>1</v>
      </c>
      <c r="D256" s="1" t="s">
        <v>148</v>
      </c>
      <c r="E256" s="51">
        <v>2666</v>
      </c>
      <c r="F256" s="57">
        <v>2666</v>
      </c>
      <c r="G256" s="51" t="s">
        <v>292</v>
      </c>
      <c r="H256" s="58">
        <v>0</v>
      </c>
      <c r="I256" s="59">
        <f t="shared" si="53"/>
        <v>0</v>
      </c>
      <c r="J256" s="31" t="str">
        <f t="shared" si="57"/>
        <v>MUY BAJO</v>
      </c>
      <c r="K256" s="33">
        <v>340</v>
      </c>
      <c r="L256" s="33">
        <v>192</v>
      </c>
      <c r="M256" s="33">
        <f t="shared" si="50"/>
        <v>148</v>
      </c>
      <c r="N256" s="33">
        <f t="shared" si="51"/>
        <v>192</v>
      </c>
      <c r="O256" s="115">
        <f t="shared" si="52"/>
        <v>0.56470588235294117</v>
      </c>
      <c r="P256" s="31" t="str">
        <f t="shared" si="55"/>
        <v>MEDIO</v>
      </c>
      <c r="Q256" s="110"/>
      <c r="R256" s="32">
        <f t="shared" si="54"/>
        <v>0</v>
      </c>
      <c r="S256" s="31" t="str">
        <f t="shared" si="56"/>
        <v>MUY BAJO</v>
      </c>
    </row>
    <row r="257" spans="1:19" ht="38.25" x14ac:dyDescent="0.25">
      <c r="A257" s="137"/>
      <c r="B257" s="10" t="s">
        <v>149</v>
      </c>
      <c r="C257" s="3" t="s">
        <v>1</v>
      </c>
      <c r="D257" s="1" t="s">
        <v>150</v>
      </c>
      <c r="E257" s="51">
        <v>100</v>
      </c>
      <c r="F257" s="57">
        <v>20</v>
      </c>
      <c r="G257" s="51" t="s">
        <v>290</v>
      </c>
      <c r="H257" s="58">
        <v>0</v>
      </c>
      <c r="I257" s="59">
        <f t="shared" si="53"/>
        <v>0</v>
      </c>
      <c r="J257" s="31" t="str">
        <f t="shared" si="57"/>
        <v>MUY BAJO</v>
      </c>
      <c r="K257" s="33">
        <v>1500</v>
      </c>
      <c r="L257" s="33">
        <v>0</v>
      </c>
      <c r="M257" s="33">
        <f t="shared" si="50"/>
        <v>1500</v>
      </c>
      <c r="N257" s="33">
        <f t="shared" si="51"/>
        <v>0</v>
      </c>
      <c r="O257" s="115">
        <f t="shared" si="52"/>
        <v>0</v>
      </c>
      <c r="P257" s="31" t="str">
        <f t="shared" si="55"/>
        <v>MUY BAJO</v>
      </c>
      <c r="Q257" s="110"/>
      <c r="R257" s="32">
        <f t="shared" si="54"/>
        <v>0</v>
      </c>
      <c r="S257" s="31" t="str">
        <f t="shared" si="56"/>
        <v>MUY BAJO</v>
      </c>
    </row>
    <row r="258" spans="1:19" ht="38.25" x14ac:dyDescent="0.25">
      <c r="A258" s="137"/>
      <c r="B258" s="10" t="s">
        <v>151</v>
      </c>
      <c r="C258" s="3" t="s">
        <v>1</v>
      </c>
      <c r="D258" s="1" t="s">
        <v>152</v>
      </c>
      <c r="E258" s="70">
        <v>1</v>
      </c>
      <c r="F258" s="57">
        <v>1</v>
      </c>
      <c r="G258" s="51" t="s">
        <v>291</v>
      </c>
      <c r="H258" s="58">
        <v>1</v>
      </c>
      <c r="I258" s="59">
        <f t="shared" si="53"/>
        <v>1</v>
      </c>
      <c r="J258" s="31" t="str">
        <f t="shared" si="57"/>
        <v>MUY ALTO</v>
      </c>
      <c r="K258" s="33">
        <v>300</v>
      </c>
      <c r="L258" s="33">
        <v>110</v>
      </c>
      <c r="M258" s="33">
        <f t="shared" si="50"/>
        <v>190</v>
      </c>
      <c r="N258" s="33">
        <f t="shared" si="51"/>
        <v>110</v>
      </c>
      <c r="O258" s="115">
        <f t="shared" si="52"/>
        <v>0.36666666666666664</v>
      </c>
      <c r="P258" s="31" t="str">
        <f t="shared" si="55"/>
        <v>BAJO</v>
      </c>
      <c r="Q258" s="110"/>
      <c r="R258" s="32">
        <f t="shared" si="54"/>
        <v>0.36666666666666664</v>
      </c>
      <c r="S258" s="31" t="str">
        <f t="shared" si="56"/>
        <v>BAJO</v>
      </c>
    </row>
    <row r="259" spans="1:19" ht="25.5" x14ac:dyDescent="0.25">
      <c r="A259" s="137"/>
      <c r="B259" s="10" t="s">
        <v>151</v>
      </c>
      <c r="C259" s="3" t="s">
        <v>1</v>
      </c>
      <c r="D259" s="1" t="s">
        <v>153</v>
      </c>
      <c r="E259" s="70">
        <v>1</v>
      </c>
      <c r="F259" s="57">
        <v>1</v>
      </c>
      <c r="G259" s="51" t="s">
        <v>291</v>
      </c>
      <c r="H259" s="58">
        <v>1</v>
      </c>
      <c r="I259" s="59">
        <f t="shared" si="53"/>
        <v>1</v>
      </c>
      <c r="J259" s="31" t="str">
        <f t="shared" si="57"/>
        <v>MUY ALTO</v>
      </c>
      <c r="K259" s="33">
        <v>350</v>
      </c>
      <c r="L259" s="33">
        <v>128</v>
      </c>
      <c r="M259" s="33">
        <f t="shared" si="50"/>
        <v>222</v>
      </c>
      <c r="N259" s="33">
        <f t="shared" si="51"/>
        <v>128</v>
      </c>
      <c r="O259" s="115">
        <f t="shared" si="52"/>
        <v>0.36571428571428571</v>
      </c>
      <c r="P259" s="31" t="str">
        <f t="shared" si="55"/>
        <v>BAJO</v>
      </c>
      <c r="Q259" s="110"/>
      <c r="R259" s="32">
        <f t="shared" si="54"/>
        <v>0.36571428571428571</v>
      </c>
      <c r="S259" s="31" t="str">
        <f t="shared" si="56"/>
        <v>BAJO</v>
      </c>
    </row>
    <row r="260" spans="1:19" ht="25.5" x14ac:dyDescent="0.25">
      <c r="A260" s="137"/>
      <c r="B260" s="10" t="s">
        <v>151</v>
      </c>
      <c r="C260" s="3" t="s">
        <v>1</v>
      </c>
      <c r="D260" s="1" t="s">
        <v>154</v>
      </c>
      <c r="E260" s="70">
        <v>1</v>
      </c>
      <c r="F260" s="57">
        <v>1</v>
      </c>
      <c r="G260" s="51" t="s">
        <v>291</v>
      </c>
      <c r="H260" s="58">
        <v>1</v>
      </c>
      <c r="I260" s="59">
        <f t="shared" si="53"/>
        <v>1</v>
      </c>
      <c r="J260" s="31" t="str">
        <f t="shared" si="57"/>
        <v>MUY ALTO</v>
      </c>
      <c r="K260" s="33">
        <v>300</v>
      </c>
      <c r="L260" s="33">
        <v>93</v>
      </c>
      <c r="M260" s="33">
        <f t="shared" si="50"/>
        <v>207</v>
      </c>
      <c r="N260" s="33">
        <f t="shared" si="51"/>
        <v>93</v>
      </c>
      <c r="O260" s="115">
        <f t="shared" si="52"/>
        <v>0.31</v>
      </c>
      <c r="P260" s="31" t="str">
        <f t="shared" si="55"/>
        <v>BAJO</v>
      </c>
      <c r="Q260" s="110"/>
      <c r="R260" s="32">
        <f t="shared" si="54"/>
        <v>0.31</v>
      </c>
      <c r="S260" s="31" t="str">
        <f t="shared" si="56"/>
        <v>BAJO</v>
      </c>
    </row>
    <row r="261" spans="1:19" ht="25.5" x14ac:dyDescent="0.25">
      <c r="A261" s="137"/>
      <c r="B261" s="10" t="s">
        <v>151</v>
      </c>
      <c r="C261" s="3" t="s">
        <v>1</v>
      </c>
      <c r="D261" s="1" t="s">
        <v>155</v>
      </c>
      <c r="E261" s="69">
        <v>0.5</v>
      </c>
      <c r="F261" s="50">
        <v>1</v>
      </c>
      <c r="G261" s="51" t="s">
        <v>291</v>
      </c>
      <c r="H261" s="52">
        <v>1</v>
      </c>
      <c r="I261" s="53">
        <f t="shared" si="53"/>
        <v>1</v>
      </c>
      <c r="J261" s="31" t="str">
        <f t="shared" si="57"/>
        <v>MUY ALTO</v>
      </c>
      <c r="K261" s="33">
        <v>150</v>
      </c>
      <c r="L261" s="33">
        <v>19</v>
      </c>
      <c r="M261" s="33">
        <f t="shared" ref="M261:M324" si="60">+K261-L261</f>
        <v>131</v>
      </c>
      <c r="N261" s="33">
        <f t="shared" ref="N261:N324" si="61">+L261</f>
        <v>19</v>
      </c>
      <c r="O261" s="115">
        <f t="shared" ref="O261:O324" si="62">+N261/K261</f>
        <v>0.12666666666666668</v>
      </c>
      <c r="P261" s="31" t="str">
        <f t="shared" si="55"/>
        <v>MUY BAJO</v>
      </c>
      <c r="Q261" s="110"/>
      <c r="R261" s="32">
        <f t="shared" si="54"/>
        <v>0.12666666666666668</v>
      </c>
      <c r="S261" s="31" t="str">
        <f t="shared" si="56"/>
        <v>MUY BAJO</v>
      </c>
    </row>
    <row r="262" spans="1:19" ht="25.5" x14ac:dyDescent="0.25">
      <c r="A262" s="137"/>
      <c r="B262" s="10" t="s">
        <v>151</v>
      </c>
      <c r="C262" s="3" t="s">
        <v>1</v>
      </c>
      <c r="D262" s="1" t="s">
        <v>156</v>
      </c>
      <c r="E262" s="69">
        <v>0.6</v>
      </c>
      <c r="F262" s="50">
        <v>1</v>
      </c>
      <c r="G262" s="51" t="s">
        <v>291</v>
      </c>
      <c r="H262" s="52">
        <v>1</v>
      </c>
      <c r="I262" s="53">
        <f t="shared" si="53"/>
        <v>1</v>
      </c>
      <c r="J262" s="31" t="str">
        <f t="shared" si="57"/>
        <v>MUY ALTO</v>
      </c>
      <c r="K262" s="33">
        <v>100</v>
      </c>
      <c r="L262" s="33">
        <v>0</v>
      </c>
      <c r="M262" s="33">
        <f t="shared" si="60"/>
        <v>100</v>
      </c>
      <c r="N262" s="33">
        <f t="shared" si="61"/>
        <v>0</v>
      </c>
      <c r="O262" s="115">
        <f t="shared" si="62"/>
        <v>0</v>
      </c>
      <c r="P262" s="31" t="str">
        <f t="shared" si="55"/>
        <v>MUY BAJO</v>
      </c>
      <c r="Q262" s="110"/>
      <c r="R262" s="32">
        <f t="shared" si="54"/>
        <v>0</v>
      </c>
      <c r="S262" s="31" t="str">
        <f t="shared" si="56"/>
        <v>MUY BAJO</v>
      </c>
    </row>
    <row r="263" spans="1:19" ht="38.25" x14ac:dyDescent="0.25">
      <c r="A263" s="137"/>
      <c r="B263" s="10" t="s">
        <v>151</v>
      </c>
      <c r="C263" s="3" t="s">
        <v>1</v>
      </c>
      <c r="D263" s="1" t="s">
        <v>157</v>
      </c>
      <c r="E263" s="69">
        <v>0.33</v>
      </c>
      <c r="F263" s="50">
        <v>0.17</v>
      </c>
      <c r="G263" s="51" t="s">
        <v>292</v>
      </c>
      <c r="H263" s="52">
        <v>0</v>
      </c>
      <c r="I263" s="53">
        <f t="shared" si="53"/>
        <v>0</v>
      </c>
      <c r="J263" s="31" t="str">
        <f t="shared" si="57"/>
        <v>MUY BAJO</v>
      </c>
      <c r="K263" s="33">
        <v>30</v>
      </c>
      <c r="L263" s="33">
        <v>24</v>
      </c>
      <c r="M263" s="33">
        <f t="shared" si="60"/>
        <v>6</v>
      </c>
      <c r="N263" s="33">
        <f t="shared" si="61"/>
        <v>24</v>
      </c>
      <c r="O263" s="115">
        <f t="shared" si="62"/>
        <v>0.8</v>
      </c>
      <c r="P263" s="31" t="str">
        <f t="shared" si="55"/>
        <v>ALTO</v>
      </c>
      <c r="Q263" s="110"/>
      <c r="R263" s="32">
        <f t="shared" si="54"/>
        <v>0</v>
      </c>
      <c r="S263" s="31" t="str">
        <f t="shared" si="56"/>
        <v>MUY BAJO</v>
      </c>
    </row>
    <row r="264" spans="1:19" ht="25.5" x14ac:dyDescent="0.25">
      <c r="A264" s="137"/>
      <c r="B264" s="10" t="s">
        <v>151</v>
      </c>
      <c r="C264" s="3" t="s">
        <v>1</v>
      </c>
      <c r="D264" s="1" t="s">
        <v>158</v>
      </c>
      <c r="E264" s="70">
        <v>2</v>
      </c>
      <c r="F264" s="57">
        <v>2</v>
      </c>
      <c r="G264" s="51" t="s">
        <v>292</v>
      </c>
      <c r="H264" s="58">
        <v>1</v>
      </c>
      <c r="I264" s="59">
        <f t="shared" ref="I264:I326" si="63">+H264/F264</f>
        <v>0.5</v>
      </c>
      <c r="J264" s="31" t="str">
        <f t="shared" si="57"/>
        <v>MEDIO</v>
      </c>
      <c r="K264" s="33">
        <v>380</v>
      </c>
      <c r="L264" s="33">
        <v>119</v>
      </c>
      <c r="M264" s="33">
        <f t="shared" si="60"/>
        <v>261</v>
      </c>
      <c r="N264" s="33">
        <f t="shared" si="61"/>
        <v>119</v>
      </c>
      <c r="O264" s="115">
        <f t="shared" si="62"/>
        <v>0.31315789473684208</v>
      </c>
      <c r="P264" s="31" t="str">
        <f t="shared" si="55"/>
        <v>BAJO</v>
      </c>
      <c r="Q264" s="110"/>
      <c r="R264" s="32">
        <f t="shared" ref="R264:R326" si="64">+I264*O264</f>
        <v>0.15657894736842104</v>
      </c>
      <c r="S264" s="31" t="str">
        <f t="shared" si="56"/>
        <v>MUY BAJO</v>
      </c>
    </row>
    <row r="265" spans="1:19" ht="38.25" x14ac:dyDescent="0.25">
      <c r="A265" s="137"/>
      <c r="B265" s="10" t="s">
        <v>151</v>
      </c>
      <c r="C265" s="3" t="s">
        <v>1</v>
      </c>
      <c r="D265" s="1" t="s">
        <v>159</v>
      </c>
      <c r="E265" s="69">
        <v>0.5</v>
      </c>
      <c r="F265" s="50">
        <v>1</v>
      </c>
      <c r="G265" s="51" t="s">
        <v>291</v>
      </c>
      <c r="H265" s="53">
        <v>0.55000000000000004</v>
      </c>
      <c r="I265" s="53">
        <f>+H265/F265</f>
        <v>0.55000000000000004</v>
      </c>
      <c r="J265" s="31" t="str">
        <f t="shared" si="57"/>
        <v>MEDIO</v>
      </c>
      <c r="K265" s="33">
        <v>40</v>
      </c>
      <c r="L265" s="33">
        <v>13</v>
      </c>
      <c r="M265" s="33">
        <f t="shared" si="60"/>
        <v>27</v>
      </c>
      <c r="N265" s="33">
        <f t="shared" si="61"/>
        <v>13</v>
      </c>
      <c r="O265" s="115">
        <f t="shared" si="62"/>
        <v>0.32500000000000001</v>
      </c>
      <c r="P265" s="31" t="str">
        <f t="shared" si="55"/>
        <v>BAJO</v>
      </c>
      <c r="Q265" s="110"/>
      <c r="R265" s="32">
        <f t="shared" si="64"/>
        <v>0.17875000000000002</v>
      </c>
      <c r="S265" s="31" t="str">
        <f t="shared" si="56"/>
        <v>MUY BAJO</v>
      </c>
    </row>
    <row r="266" spans="1:19" ht="38.25" x14ac:dyDescent="0.25">
      <c r="A266" s="137"/>
      <c r="B266" s="11" t="s">
        <v>322</v>
      </c>
      <c r="C266" s="20"/>
      <c r="D266" s="7"/>
      <c r="E266" s="92"/>
      <c r="F266" s="54"/>
      <c r="G266" s="55"/>
      <c r="H266" s="55"/>
      <c r="I266" s="56">
        <f>+AVERAGE(I253:I265)</f>
        <v>0.4653846153846154</v>
      </c>
      <c r="J266" s="35" t="str">
        <f t="shared" si="57"/>
        <v>MEDIO</v>
      </c>
      <c r="K266" s="36">
        <f t="shared" ref="K266" si="65">SUM(K253:K265)</f>
        <v>6418</v>
      </c>
      <c r="L266" s="36">
        <f t="shared" ref="L266" si="66">SUM(L253:L265)</f>
        <v>1386</v>
      </c>
      <c r="M266" s="36">
        <f t="shared" si="60"/>
        <v>5032</v>
      </c>
      <c r="N266" s="36">
        <f t="shared" si="61"/>
        <v>1386</v>
      </c>
      <c r="O266" s="117">
        <f t="shared" si="62"/>
        <v>0.21595512620754129</v>
      </c>
      <c r="P266" s="31" t="str">
        <f t="shared" si="55"/>
        <v>BAJO</v>
      </c>
      <c r="Q266" s="107"/>
      <c r="R266" s="81">
        <f t="shared" si="64"/>
        <v>0.10050219335043267</v>
      </c>
      <c r="S266" s="35" t="str">
        <f t="shared" si="56"/>
        <v>MUY BAJO</v>
      </c>
    </row>
    <row r="267" spans="1:19" ht="38.25" x14ac:dyDescent="0.25">
      <c r="A267" s="138"/>
      <c r="B267" s="12" t="s">
        <v>321</v>
      </c>
      <c r="C267" s="21"/>
      <c r="D267" s="9"/>
      <c r="E267" s="61"/>
      <c r="F267" s="65"/>
      <c r="G267" s="62"/>
      <c r="H267" s="62"/>
      <c r="I267" s="93">
        <f>+AVERAGE(I166,I187,I192,I252,I266)</f>
        <v>0.13396229857099423</v>
      </c>
      <c r="J267" s="39" t="str">
        <f t="shared" si="57"/>
        <v>MUY BAJO</v>
      </c>
      <c r="K267" s="38">
        <f t="shared" ref="K267" si="67">+K266+K252+K192+K187+K166</f>
        <v>41476.016364000003</v>
      </c>
      <c r="L267" s="38">
        <f t="shared" ref="L267" si="68">+L266+L252+L192+L187+L166</f>
        <v>2441</v>
      </c>
      <c r="M267" s="38">
        <f t="shared" si="60"/>
        <v>39035.016364000003</v>
      </c>
      <c r="N267" s="38">
        <f t="shared" si="61"/>
        <v>2441</v>
      </c>
      <c r="O267" s="118">
        <f t="shared" si="62"/>
        <v>5.8853289539125511E-2</v>
      </c>
      <c r="P267" s="39" t="str">
        <f>IF(O267&lt;=20%,"MUY BAJO",IF(AND(O267&gt;20%,O267&lt;=40%),"BAJO",IF(AND(O267&gt;40%,O267&lt;=60%),"MEDIO",IF(AND(O267&gt;60%,O267&lt;=80%),"ALTO","MUY ALTO"))))</f>
        <v>MUY BAJO</v>
      </c>
      <c r="Q267" s="107"/>
      <c r="R267" s="46">
        <f t="shared" si="64"/>
        <v>7.884121945125503E-3</v>
      </c>
      <c r="S267" s="39" t="str">
        <f t="shared" ref="S267" si="69">IF(R267&lt;=20%,"MUY BAJO",IF(AND(R267&gt;20%,R267&lt;=40%),"BAJO",IF(AND(R267&gt;40%,R267&lt;=60%),"MEDIO",IF(AND(R267&gt;60%,R267&lt;=80%),"ALTO","MUY ALTO"))))</f>
        <v>MUY BAJO</v>
      </c>
    </row>
    <row r="268" spans="1:19" ht="38.25" customHeight="1" x14ac:dyDescent="0.25">
      <c r="A268" s="136" t="s">
        <v>313</v>
      </c>
      <c r="B268" s="10" t="s">
        <v>160</v>
      </c>
      <c r="C268" s="3" t="s">
        <v>27</v>
      </c>
      <c r="D268" s="1" t="s">
        <v>161</v>
      </c>
      <c r="E268" s="51">
        <v>178</v>
      </c>
      <c r="F268" s="57">
        <v>7</v>
      </c>
      <c r="G268" s="51" t="s">
        <v>290</v>
      </c>
      <c r="H268" s="58">
        <v>0</v>
      </c>
      <c r="I268" s="59">
        <f t="shared" si="63"/>
        <v>0</v>
      </c>
      <c r="J268" s="31" t="str">
        <f t="shared" si="57"/>
        <v>MUY BAJO</v>
      </c>
      <c r="K268" s="33">
        <v>323</v>
      </c>
      <c r="L268" s="33">
        <v>95</v>
      </c>
      <c r="M268" s="33">
        <f t="shared" si="60"/>
        <v>228</v>
      </c>
      <c r="N268" s="33">
        <f t="shared" si="61"/>
        <v>95</v>
      </c>
      <c r="O268" s="115">
        <f t="shared" si="62"/>
        <v>0.29411764705882354</v>
      </c>
      <c r="P268" s="31" t="str">
        <f t="shared" si="55"/>
        <v>BAJO</v>
      </c>
      <c r="Q268" s="110"/>
      <c r="R268" s="32">
        <f t="shared" si="64"/>
        <v>0</v>
      </c>
      <c r="S268" s="31" t="str">
        <f t="shared" si="56"/>
        <v>MUY BAJO</v>
      </c>
    </row>
    <row r="269" spans="1:19" ht="38.25" x14ac:dyDescent="0.25">
      <c r="A269" s="137"/>
      <c r="B269" s="10" t="s">
        <v>160</v>
      </c>
      <c r="C269" s="3" t="s">
        <v>29</v>
      </c>
      <c r="D269" s="1" t="s">
        <v>161</v>
      </c>
      <c r="E269" s="51">
        <v>1</v>
      </c>
      <c r="F269" s="57">
        <v>1</v>
      </c>
      <c r="G269" s="51" t="s">
        <v>290</v>
      </c>
      <c r="H269" s="58">
        <v>0</v>
      </c>
      <c r="I269" s="59">
        <f t="shared" si="63"/>
        <v>0</v>
      </c>
      <c r="J269" s="31" t="str">
        <f t="shared" si="57"/>
        <v>MUY BAJO</v>
      </c>
      <c r="K269" s="33">
        <v>39</v>
      </c>
      <c r="L269" s="33">
        <v>10</v>
      </c>
      <c r="M269" s="33">
        <f t="shared" si="60"/>
        <v>29</v>
      </c>
      <c r="N269" s="33">
        <f t="shared" si="61"/>
        <v>10</v>
      </c>
      <c r="O269" s="115">
        <f t="shared" si="62"/>
        <v>0.25641025641025639</v>
      </c>
      <c r="P269" s="31" t="str">
        <f t="shared" si="55"/>
        <v>BAJO</v>
      </c>
      <c r="Q269" s="110"/>
      <c r="R269" s="32">
        <f t="shared" si="64"/>
        <v>0</v>
      </c>
      <c r="S269" s="31" t="str">
        <f t="shared" si="56"/>
        <v>MUY BAJO</v>
      </c>
    </row>
    <row r="270" spans="1:19" ht="38.25" x14ac:dyDescent="0.25">
      <c r="A270" s="137"/>
      <c r="B270" s="10" t="s">
        <v>160</v>
      </c>
      <c r="C270" s="3" t="s">
        <v>30</v>
      </c>
      <c r="D270" s="1" t="s">
        <v>161</v>
      </c>
      <c r="E270" s="51">
        <v>1</v>
      </c>
      <c r="F270" s="57">
        <v>1</v>
      </c>
      <c r="G270" s="51" t="s">
        <v>290</v>
      </c>
      <c r="H270" s="58">
        <v>0</v>
      </c>
      <c r="I270" s="59">
        <f t="shared" si="63"/>
        <v>0</v>
      </c>
      <c r="J270" s="31" t="str">
        <f t="shared" si="57"/>
        <v>MUY BAJO</v>
      </c>
      <c r="K270" s="33">
        <v>39</v>
      </c>
      <c r="L270" s="33">
        <v>0</v>
      </c>
      <c r="M270" s="33">
        <f t="shared" si="60"/>
        <v>39</v>
      </c>
      <c r="N270" s="33">
        <f t="shared" si="61"/>
        <v>0</v>
      </c>
      <c r="O270" s="115">
        <f t="shared" si="62"/>
        <v>0</v>
      </c>
      <c r="P270" s="31" t="str">
        <f t="shared" si="55"/>
        <v>MUY BAJO</v>
      </c>
      <c r="Q270" s="110"/>
      <c r="R270" s="32">
        <f t="shared" si="64"/>
        <v>0</v>
      </c>
      <c r="S270" s="31" t="str">
        <f t="shared" si="56"/>
        <v>MUY BAJO</v>
      </c>
    </row>
    <row r="271" spans="1:19" ht="38.25" x14ac:dyDescent="0.25">
      <c r="A271" s="137"/>
      <c r="B271" s="10" t="s">
        <v>160</v>
      </c>
      <c r="C271" s="3" t="s">
        <v>31</v>
      </c>
      <c r="D271" s="1" t="s">
        <v>161</v>
      </c>
      <c r="E271" s="51">
        <v>1</v>
      </c>
      <c r="F271" s="57">
        <v>2</v>
      </c>
      <c r="G271" s="51" t="s">
        <v>290</v>
      </c>
      <c r="H271" s="58">
        <v>0</v>
      </c>
      <c r="I271" s="59">
        <f t="shared" si="63"/>
        <v>0</v>
      </c>
      <c r="J271" s="31" t="str">
        <f t="shared" si="57"/>
        <v>MUY BAJO</v>
      </c>
      <c r="K271" s="33">
        <v>78</v>
      </c>
      <c r="L271" s="33">
        <v>0</v>
      </c>
      <c r="M271" s="33">
        <f t="shared" si="60"/>
        <v>78</v>
      </c>
      <c r="N271" s="33">
        <f t="shared" si="61"/>
        <v>0</v>
      </c>
      <c r="O271" s="115">
        <f t="shared" si="62"/>
        <v>0</v>
      </c>
      <c r="P271" s="31" t="str">
        <f t="shared" si="55"/>
        <v>MUY BAJO</v>
      </c>
      <c r="Q271" s="110"/>
      <c r="R271" s="32">
        <f t="shared" si="64"/>
        <v>0</v>
      </c>
      <c r="S271" s="31" t="str">
        <f t="shared" si="56"/>
        <v>MUY BAJO</v>
      </c>
    </row>
    <row r="272" spans="1:19" ht="38.25" x14ac:dyDescent="0.25">
      <c r="A272" s="137"/>
      <c r="B272" s="10" t="s">
        <v>160</v>
      </c>
      <c r="C272" s="3" t="s">
        <v>27</v>
      </c>
      <c r="D272" s="1" t="s">
        <v>162</v>
      </c>
      <c r="E272" s="51">
        <v>25</v>
      </c>
      <c r="F272" s="57">
        <v>7</v>
      </c>
      <c r="G272" s="51" t="s">
        <v>290</v>
      </c>
      <c r="H272" s="58">
        <v>1</v>
      </c>
      <c r="I272" s="59">
        <f t="shared" si="63"/>
        <v>0.14285714285714285</v>
      </c>
      <c r="J272" s="31" t="str">
        <f t="shared" si="57"/>
        <v>MUY BAJO</v>
      </c>
      <c r="K272" s="33">
        <v>600</v>
      </c>
      <c r="L272" s="33">
        <v>201</v>
      </c>
      <c r="M272" s="33">
        <f t="shared" si="60"/>
        <v>399</v>
      </c>
      <c r="N272" s="33">
        <f t="shared" si="61"/>
        <v>201</v>
      </c>
      <c r="O272" s="115">
        <f t="shared" si="62"/>
        <v>0.33500000000000002</v>
      </c>
      <c r="P272" s="31" t="str">
        <f t="shared" si="55"/>
        <v>BAJO</v>
      </c>
      <c r="Q272" s="110"/>
      <c r="R272" s="32">
        <f t="shared" si="64"/>
        <v>4.7857142857142855E-2</v>
      </c>
      <c r="S272" s="31" t="str">
        <f t="shared" si="56"/>
        <v>MUY BAJO</v>
      </c>
    </row>
    <row r="273" spans="1:19" ht="38.25" x14ac:dyDescent="0.25">
      <c r="A273" s="137"/>
      <c r="B273" s="10" t="s">
        <v>160</v>
      </c>
      <c r="C273" s="3" t="s">
        <v>29</v>
      </c>
      <c r="D273" s="1" t="s">
        <v>162</v>
      </c>
      <c r="E273" s="51">
        <v>0</v>
      </c>
      <c r="F273" s="57"/>
      <c r="G273" s="51" t="s">
        <v>290</v>
      </c>
      <c r="H273" s="58"/>
      <c r="I273" s="59"/>
      <c r="J273" s="31" t="s">
        <v>295</v>
      </c>
      <c r="K273" s="33"/>
      <c r="L273" s="33"/>
      <c r="M273" s="33"/>
      <c r="N273" s="33"/>
      <c r="O273" s="115"/>
      <c r="P273" s="31" t="s">
        <v>295</v>
      </c>
      <c r="Q273" s="110"/>
      <c r="R273" s="32"/>
      <c r="S273" s="31" t="s">
        <v>295</v>
      </c>
    </row>
    <row r="274" spans="1:19" ht="38.25" x14ac:dyDescent="0.25">
      <c r="A274" s="137"/>
      <c r="B274" s="10" t="s">
        <v>160</v>
      </c>
      <c r="C274" s="3" t="s">
        <v>30</v>
      </c>
      <c r="D274" s="1" t="s">
        <v>162</v>
      </c>
      <c r="E274" s="51">
        <v>0</v>
      </c>
      <c r="F274" s="57"/>
      <c r="G274" s="51" t="s">
        <v>290</v>
      </c>
      <c r="H274" s="58"/>
      <c r="I274" s="59"/>
      <c r="J274" s="31" t="s">
        <v>295</v>
      </c>
      <c r="K274" s="33"/>
      <c r="L274" s="33"/>
      <c r="M274" s="33"/>
      <c r="N274" s="33"/>
      <c r="O274" s="115"/>
      <c r="P274" s="31" t="s">
        <v>295</v>
      </c>
      <c r="Q274" s="110"/>
      <c r="R274" s="32"/>
      <c r="S274" s="31" t="s">
        <v>295</v>
      </c>
    </row>
    <row r="275" spans="1:19" ht="38.25" x14ac:dyDescent="0.25">
      <c r="A275" s="137"/>
      <c r="B275" s="10" t="s">
        <v>160</v>
      </c>
      <c r="C275" s="3" t="s">
        <v>31</v>
      </c>
      <c r="D275" s="1" t="s">
        <v>162</v>
      </c>
      <c r="E275" s="51">
        <v>0</v>
      </c>
      <c r="F275" s="57"/>
      <c r="G275" s="51" t="s">
        <v>290</v>
      </c>
      <c r="H275" s="58"/>
      <c r="I275" s="59"/>
      <c r="J275" s="31" t="s">
        <v>295</v>
      </c>
      <c r="K275" s="33"/>
      <c r="L275" s="33"/>
      <c r="M275" s="33"/>
      <c r="N275" s="33"/>
      <c r="O275" s="115"/>
      <c r="P275" s="31" t="s">
        <v>295</v>
      </c>
      <c r="Q275" s="110"/>
      <c r="R275" s="32"/>
      <c r="S275" s="31" t="s">
        <v>295</v>
      </c>
    </row>
    <row r="276" spans="1:19" ht="38.25" x14ac:dyDescent="0.25">
      <c r="A276" s="137"/>
      <c r="B276" s="10" t="s">
        <v>160</v>
      </c>
      <c r="C276" s="3" t="s">
        <v>27</v>
      </c>
      <c r="D276" s="1" t="s">
        <v>163</v>
      </c>
      <c r="E276" s="51">
        <v>5</v>
      </c>
      <c r="F276" s="57">
        <v>9</v>
      </c>
      <c r="G276" s="51" t="s">
        <v>290</v>
      </c>
      <c r="H276" s="58">
        <v>0</v>
      </c>
      <c r="I276" s="59">
        <f t="shared" si="63"/>
        <v>0</v>
      </c>
      <c r="J276" s="31" t="str">
        <f t="shared" si="57"/>
        <v>MUY BAJO</v>
      </c>
      <c r="K276" s="33">
        <v>700</v>
      </c>
      <c r="L276" s="33">
        <v>56</v>
      </c>
      <c r="M276" s="33">
        <f t="shared" si="60"/>
        <v>644</v>
      </c>
      <c r="N276" s="33">
        <f t="shared" si="61"/>
        <v>56</v>
      </c>
      <c r="O276" s="115">
        <f t="shared" si="62"/>
        <v>0.08</v>
      </c>
      <c r="P276" s="31" t="str">
        <f t="shared" si="55"/>
        <v>MUY BAJO</v>
      </c>
      <c r="Q276" s="110"/>
      <c r="R276" s="32">
        <f t="shared" si="64"/>
        <v>0</v>
      </c>
      <c r="S276" s="31" t="str">
        <f t="shared" si="56"/>
        <v>MUY BAJO</v>
      </c>
    </row>
    <row r="277" spans="1:19" ht="38.25" x14ac:dyDescent="0.25">
      <c r="A277" s="137"/>
      <c r="B277" s="10" t="s">
        <v>160</v>
      </c>
      <c r="C277" s="3" t="s">
        <v>27</v>
      </c>
      <c r="D277" s="1" t="s">
        <v>164</v>
      </c>
      <c r="E277" s="51">
        <v>3</v>
      </c>
      <c r="F277" s="57"/>
      <c r="G277" s="51" t="s">
        <v>290</v>
      </c>
      <c r="H277" s="58"/>
      <c r="I277" s="59"/>
      <c r="J277" s="31" t="s">
        <v>295</v>
      </c>
      <c r="K277" s="33">
        <v>0</v>
      </c>
      <c r="L277" s="33">
        <v>14</v>
      </c>
      <c r="M277" s="33">
        <f t="shared" si="60"/>
        <v>-14</v>
      </c>
      <c r="N277" s="33">
        <f t="shared" si="61"/>
        <v>14</v>
      </c>
      <c r="O277" s="115"/>
      <c r="P277" s="31" t="s">
        <v>295</v>
      </c>
      <c r="Q277" s="110"/>
      <c r="R277" s="32">
        <f t="shared" si="64"/>
        <v>0</v>
      </c>
      <c r="S277" s="31" t="s">
        <v>295</v>
      </c>
    </row>
    <row r="278" spans="1:19" ht="51" x14ac:dyDescent="0.25">
      <c r="A278" s="137"/>
      <c r="B278" s="10" t="s">
        <v>165</v>
      </c>
      <c r="C278" s="3" t="s">
        <v>1</v>
      </c>
      <c r="D278" s="1" t="s">
        <v>166</v>
      </c>
      <c r="E278" s="51">
        <v>19</v>
      </c>
      <c r="F278" s="57">
        <v>3</v>
      </c>
      <c r="G278" s="51" t="s">
        <v>290</v>
      </c>
      <c r="H278" s="58">
        <v>1</v>
      </c>
      <c r="I278" s="59">
        <f t="shared" si="63"/>
        <v>0.33333333333333331</v>
      </c>
      <c r="J278" s="31" t="str">
        <f t="shared" si="57"/>
        <v>BAJO</v>
      </c>
      <c r="K278" s="33">
        <v>45.7</v>
      </c>
      <c r="L278" s="33">
        <v>15</v>
      </c>
      <c r="M278" s="33">
        <f t="shared" si="60"/>
        <v>30.700000000000003</v>
      </c>
      <c r="N278" s="33">
        <f t="shared" si="61"/>
        <v>15</v>
      </c>
      <c r="O278" s="115">
        <f t="shared" si="62"/>
        <v>0.32822757111597373</v>
      </c>
      <c r="P278" s="31" t="str">
        <f t="shared" si="55"/>
        <v>BAJO</v>
      </c>
      <c r="Q278" s="110"/>
      <c r="R278" s="32">
        <f t="shared" si="64"/>
        <v>0.10940919037199123</v>
      </c>
      <c r="S278" s="31" t="str">
        <f t="shared" si="56"/>
        <v>MUY BAJO</v>
      </c>
    </row>
    <row r="279" spans="1:19" ht="63.75" x14ac:dyDescent="0.25">
      <c r="A279" s="137"/>
      <c r="B279" s="10" t="s">
        <v>165</v>
      </c>
      <c r="C279" s="3" t="s">
        <v>1</v>
      </c>
      <c r="D279" s="1" t="s">
        <v>167</v>
      </c>
      <c r="E279" s="51">
        <v>0</v>
      </c>
      <c r="F279" s="57">
        <v>1</v>
      </c>
      <c r="G279" s="51" t="s">
        <v>290</v>
      </c>
      <c r="H279" s="58">
        <v>0</v>
      </c>
      <c r="I279" s="59">
        <f t="shared" si="63"/>
        <v>0</v>
      </c>
      <c r="J279" s="31" t="str">
        <f t="shared" si="57"/>
        <v>MUY BAJO</v>
      </c>
      <c r="K279" s="33">
        <v>66.7</v>
      </c>
      <c r="L279" s="33">
        <v>1</v>
      </c>
      <c r="M279" s="33">
        <f t="shared" si="60"/>
        <v>65.7</v>
      </c>
      <c r="N279" s="33">
        <f t="shared" si="61"/>
        <v>1</v>
      </c>
      <c r="O279" s="115">
        <f t="shared" si="62"/>
        <v>1.4992503748125937E-2</v>
      </c>
      <c r="P279" s="31" t="str">
        <f t="shared" si="55"/>
        <v>MUY BAJO</v>
      </c>
      <c r="Q279" s="110"/>
      <c r="R279" s="32">
        <f t="shared" si="64"/>
        <v>0</v>
      </c>
      <c r="S279" s="31" t="str">
        <f t="shared" si="56"/>
        <v>MUY BAJO</v>
      </c>
    </row>
    <row r="280" spans="1:19" ht="25.5" x14ac:dyDescent="0.25">
      <c r="A280" s="137"/>
      <c r="B280" s="10" t="s">
        <v>165</v>
      </c>
      <c r="C280" s="3" t="s">
        <v>1</v>
      </c>
      <c r="D280" s="1" t="s">
        <v>168</v>
      </c>
      <c r="E280" s="51">
        <v>7</v>
      </c>
      <c r="F280" s="57">
        <v>2</v>
      </c>
      <c r="G280" s="51" t="s">
        <v>290</v>
      </c>
      <c r="H280" s="58">
        <v>1</v>
      </c>
      <c r="I280" s="59">
        <f t="shared" si="63"/>
        <v>0.5</v>
      </c>
      <c r="J280" s="31" t="str">
        <f t="shared" si="57"/>
        <v>MEDIO</v>
      </c>
      <c r="K280" s="33">
        <v>60</v>
      </c>
      <c r="L280" s="33">
        <v>0</v>
      </c>
      <c r="M280" s="33">
        <f t="shared" si="60"/>
        <v>60</v>
      </c>
      <c r="N280" s="33">
        <f t="shared" si="61"/>
        <v>0</v>
      </c>
      <c r="O280" s="115">
        <f t="shared" si="62"/>
        <v>0</v>
      </c>
      <c r="P280" s="31" t="str">
        <f t="shared" si="55"/>
        <v>MUY BAJO</v>
      </c>
      <c r="Q280" s="110"/>
      <c r="R280" s="32">
        <f t="shared" si="64"/>
        <v>0</v>
      </c>
      <c r="S280" s="31" t="str">
        <f t="shared" si="56"/>
        <v>MUY BAJO</v>
      </c>
    </row>
    <row r="281" spans="1:19" ht="38.25" x14ac:dyDescent="0.25">
      <c r="A281" s="137"/>
      <c r="B281" s="10" t="s">
        <v>165</v>
      </c>
      <c r="C281" s="3" t="s">
        <v>1</v>
      </c>
      <c r="D281" s="1" t="s">
        <v>169</v>
      </c>
      <c r="E281" s="51">
        <v>9</v>
      </c>
      <c r="F281" s="57">
        <v>10</v>
      </c>
      <c r="G281" s="51" t="s">
        <v>292</v>
      </c>
      <c r="H281" s="58">
        <v>9</v>
      </c>
      <c r="I281" s="59">
        <f t="shared" si="63"/>
        <v>0.9</v>
      </c>
      <c r="J281" s="31" t="str">
        <f t="shared" si="57"/>
        <v>MUY ALTO</v>
      </c>
      <c r="K281" s="33">
        <v>66.400000000000006</v>
      </c>
      <c r="L281" s="33">
        <v>31</v>
      </c>
      <c r="M281" s="33">
        <f t="shared" si="60"/>
        <v>35.400000000000006</v>
      </c>
      <c r="N281" s="33">
        <f t="shared" si="61"/>
        <v>31</v>
      </c>
      <c r="O281" s="115">
        <f t="shared" si="62"/>
        <v>0.46686746987951805</v>
      </c>
      <c r="P281" s="31" t="str">
        <f t="shared" ref="P281:P347" si="70">IF(O281&lt;=20%,"MUY BAJO",IF(AND(O281&gt;20%,O281&lt;=40%),"BAJO",IF(AND(O281&gt;40%,O281&lt;=60%),"MEDIO",IF(AND(O281&gt;60%,O281&lt;=80%),"ALTO","MUY ALTO"))))</f>
        <v>MEDIO</v>
      </c>
      <c r="Q281" s="110"/>
      <c r="R281" s="32">
        <f t="shared" si="64"/>
        <v>0.42018072289156627</v>
      </c>
      <c r="S281" s="31" t="str">
        <f t="shared" ref="S281:S347" si="71">IF(R281&lt;=20%,"MUY BAJO",IF(AND(R281&gt;20%,R281&lt;=40%),"BAJO",IF(AND(R281&gt;40%,R281&lt;=60%),"MEDIO",IF(AND(R281&gt;60%,R281&lt;=80%),"ALTO","MUY ALTO"))))</f>
        <v>MEDIO</v>
      </c>
    </row>
    <row r="282" spans="1:19" ht="63.75" x14ac:dyDescent="0.25">
      <c r="A282" s="137"/>
      <c r="B282" s="10" t="s">
        <v>170</v>
      </c>
      <c r="C282" s="3" t="s">
        <v>1</v>
      </c>
      <c r="D282" s="1" t="s">
        <v>171</v>
      </c>
      <c r="E282" s="51">
        <v>29</v>
      </c>
      <c r="F282" s="57">
        <v>27</v>
      </c>
      <c r="G282" s="51" t="s">
        <v>293</v>
      </c>
      <c r="H282" s="58">
        <v>0</v>
      </c>
      <c r="I282" s="59">
        <f t="shared" si="63"/>
        <v>0</v>
      </c>
      <c r="J282" s="31" t="str">
        <f t="shared" si="57"/>
        <v>MUY BAJO</v>
      </c>
      <c r="K282" s="33">
        <v>54</v>
      </c>
      <c r="L282" s="33">
        <v>0</v>
      </c>
      <c r="M282" s="33">
        <f t="shared" si="60"/>
        <v>54</v>
      </c>
      <c r="N282" s="33">
        <f t="shared" si="61"/>
        <v>0</v>
      </c>
      <c r="O282" s="115">
        <f t="shared" si="62"/>
        <v>0</v>
      </c>
      <c r="P282" s="31" t="str">
        <f t="shared" si="70"/>
        <v>MUY BAJO</v>
      </c>
      <c r="Q282" s="110"/>
      <c r="R282" s="32">
        <f t="shared" si="64"/>
        <v>0</v>
      </c>
      <c r="S282" s="31" t="str">
        <f t="shared" si="71"/>
        <v>MUY BAJO</v>
      </c>
    </row>
    <row r="283" spans="1:19" ht="63.75" x14ac:dyDescent="0.25">
      <c r="A283" s="137"/>
      <c r="B283" s="10" t="s">
        <v>170</v>
      </c>
      <c r="C283" s="3" t="s">
        <v>1</v>
      </c>
      <c r="D283" s="1" t="s">
        <v>172</v>
      </c>
      <c r="E283" s="51">
        <v>51</v>
      </c>
      <c r="F283" s="57">
        <v>53</v>
      </c>
      <c r="G283" s="51" t="s">
        <v>292</v>
      </c>
      <c r="H283" s="58">
        <v>4</v>
      </c>
      <c r="I283" s="59">
        <f t="shared" si="63"/>
        <v>7.5471698113207544E-2</v>
      </c>
      <c r="J283" s="31" t="str">
        <f t="shared" si="57"/>
        <v>MUY BAJO</v>
      </c>
      <c r="K283" s="33">
        <v>419</v>
      </c>
      <c r="L283" s="33">
        <v>55</v>
      </c>
      <c r="M283" s="33">
        <f t="shared" si="60"/>
        <v>364</v>
      </c>
      <c r="N283" s="33">
        <f t="shared" si="61"/>
        <v>55</v>
      </c>
      <c r="O283" s="115">
        <f t="shared" si="62"/>
        <v>0.13126491646778043</v>
      </c>
      <c r="P283" s="31" t="str">
        <f t="shared" si="70"/>
        <v>MUY BAJO</v>
      </c>
      <c r="Q283" s="110"/>
      <c r="R283" s="32">
        <f t="shared" si="64"/>
        <v>9.9067861485117297E-3</v>
      </c>
      <c r="S283" s="31" t="str">
        <f t="shared" si="71"/>
        <v>MUY BAJO</v>
      </c>
    </row>
    <row r="284" spans="1:19" ht="63.75" x14ac:dyDescent="0.25">
      <c r="A284" s="137"/>
      <c r="B284" s="10" t="s">
        <v>170</v>
      </c>
      <c r="C284" s="3" t="s">
        <v>27</v>
      </c>
      <c r="D284" s="1" t="s">
        <v>173</v>
      </c>
      <c r="E284" s="51">
        <v>129</v>
      </c>
      <c r="F284" s="57">
        <v>149</v>
      </c>
      <c r="G284" s="51" t="s">
        <v>292</v>
      </c>
      <c r="H284" s="58">
        <v>15</v>
      </c>
      <c r="I284" s="59">
        <f t="shared" si="63"/>
        <v>0.10067114093959731</v>
      </c>
      <c r="J284" s="31" t="str">
        <f t="shared" si="57"/>
        <v>MUY BAJO</v>
      </c>
      <c r="K284" s="33">
        <v>298</v>
      </c>
      <c r="L284" s="33">
        <v>3</v>
      </c>
      <c r="M284" s="33">
        <f t="shared" si="60"/>
        <v>295</v>
      </c>
      <c r="N284" s="33">
        <f t="shared" si="61"/>
        <v>3</v>
      </c>
      <c r="O284" s="115">
        <f t="shared" si="62"/>
        <v>1.0067114093959731E-2</v>
      </c>
      <c r="P284" s="31" t="str">
        <f t="shared" si="70"/>
        <v>MUY BAJO</v>
      </c>
      <c r="Q284" s="110"/>
      <c r="R284" s="32">
        <f t="shared" si="64"/>
        <v>1.0134678618080265E-3</v>
      </c>
      <c r="S284" s="31" t="str">
        <f t="shared" si="71"/>
        <v>MUY BAJO</v>
      </c>
    </row>
    <row r="285" spans="1:19" ht="63.75" x14ac:dyDescent="0.25">
      <c r="A285" s="137"/>
      <c r="B285" s="10" t="s">
        <v>170</v>
      </c>
      <c r="C285" s="3" t="s">
        <v>29</v>
      </c>
      <c r="D285" s="1" t="s">
        <v>173</v>
      </c>
      <c r="E285" s="51">
        <v>0</v>
      </c>
      <c r="F285" s="57"/>
      <c r="G285" s="51" t="s">
        <v>292</v>
      </c>
      <c r="H285" s="58"/>
      <c r="I285" s="59"/>
      <c r="J285" s="31" t="s">
        <v>295</v>
      </c>
      <c r="K285" s="33"/>
      <c r="L285" s="33"/>
      <c r="M285" s="33"/>
      <c r="N285" s="33"/>
      <c r="O285" s="115"/>
      <c r="P285" s="31" t="s">
        <v>295</v>
      </c>
      <c r="Q285" s="110"/>
      <c r="R285" s="32"/>
      <c r="S285" s="31" t="s">
        <v>295</v>
      </c>
    </row>
    <row r="286" spans="1:19" ht="63.75" x14ac:dyDescent="0.25">
      <c r="A286" s="137"/>
      <c r="B286" s="10" t="s">
        <v>170</v>
      </c>
      <c r="C286" s="3" t="s">
        <v>30</v>
      </c>
      <c r="D286" s="1" t="s">
        <v>173</v>
      </c>
      <c r="E286" s="51">
        <v>0</v>
      </c>
      <c r="F286" s="57"/>
      <c r="G286" s="51" t="s">
        <v>292</v>
      </c>
      <c r="H286" s="58"/>
      <c r="I286" s="59"/>
      <c r="J286" s="31" t="s">
        <v>295</v>
      </c>
      <c r="K286" s="33"/>
      <c r="L286" s="33"/>
      <c r="M286" s="33"/>
      <c r="N286" s="33"/>
      <c r="O286" s="115"/>
      <c r="P286" s="31" t="s">
        <v>295</v>
      </c>
      <c r="Q286" s="110"/>
      <c r="R286" s="32"/>
      <c r="S286" s="31" t="s">
        <v>295</v>
      </c>
    </row>
    <row r="287" spans="1:19" ht="63.75" x14ac:dyDescent="0.25">
      <c r="A287" s="137"/>
      <c r="B287" s="10" t="s">
        <v>170</v>
      </c>
      <c r="C287" s="3" t="s">
        <v>31</v>
      </c>
      <c r="D287" s="1" t="s">
        <v>173</v>
      </c>
      <c r="E287" s="51">
        <v>1</v>
      </c>
      <c r="F287" s="57">
        <v>1</v>
      </c>
      <c r="G287" s="51" t="s">
        <v>292</v>
      </c>
      <c r="H287" s="58">
        <v>1</v>
      </c>
      <c r="I287" s="59">
        <f t="shared" si="63"/>
        <v>1</v>
      </c>
      <c r="J287" s="31" t="str">
        <f t="shared" si="57"/>
        <v>MUY ALTO</v>
      </c>
      <c r="K287" s="33">
        <v>2</v>
      </c>
      <c r="L287" s="33">
        <v>0</v>
      </c>
      <c r="M287" s="33">
        <f t="shared" si="60"/>
        <v>2</v>
      </c>
      <c r="N287" s="33">
        <f t="shared" si="61"/>
        <v>0</v>
      </c>
      <c r="O287" s="115">
        <f t="shared" si="62"/>
        <v>0</v>
      </c>
      <c r="P287" s="31" t="str">
        <f t="shared" si="70"/>
        <v>MUY BAJO</v>
      </c>
      <c r="Q287" s="110"/>
      <c r="R287" s="32">
        <f t="shared" si="64"/>
        <v>0</v>
      </c>
      <c r="S287" s="31" t="str">
        <f t="shared" si="71"/>
        <v>MUY BAJO</v>
      </c>
    </row>
    <row r="288" spans="1:19" ht="63.75" x14ac:dyDescent="0.25">
      <c r="A288" s="137"/>
      <c r="B288" s="10" t="s">
        <v>170</v>
      </c>
      <c r="C288" s="3" t="s">
        <v>1</v>
      </c>
      <c r="D288" s="1" t="s">
        <v>174</v>
      </c>
      <c r="E288" s="51">
        <v>6</v>
      </c>
      <c r="F288" s="57">
        <v>6</v>
      </c>
      <c r="G288" s="51" t="s">
        <v>290</v>
      </c>
      <c r="H288" s="58">
        <v>1</v>
      </c>
      <c r="I288" s="59">
        <f t="shared" si="63"/>
        <v>0.16666666666666666</v>
      </c>
      <c r="J288" s="31" t="str">
        <f t="shared" si="57"/>
        <v>MUY BAJO</v>
      </c>
      <c r="K288" s="33">
        <v>300</v>
      </c>
      <c r="L288" s="33">
        <v>67</v>
      </c>
      <c r="M288" s="33">
        <f t="shared" si="60"/>
        <v>233</v>
      </c>
      <c r="N288" s="33">
        <f t="shared" si="61"/>
        <v>67</v>
      </c>
      <c r="O288" s="115">
        <f t="shared" si="62"/>
        <v>0.22333333333333333</v>
      </c>
      <c r="P288" s="31" t="str">
        <f t="shared" si="70"/>
        <v>BAJO</v>
      </c>
      <c r="Q288" s="110"/>
      <c r="R288" s="32">
        <f t="shared" si="64"/>
        <v>3.7222222222222219E-2</v>
      </c>
      <c r="S288" s="31" t="str">
        <f t="shared" si="71"/>
        <v>MUY BAJO</v>
      </c>
    </row>
    <row r="289" spans="1:19" ht="63.75" x14ac:dyDescent="0.25">
      <c r="A289" s="137"/>
      <c r="B289" s="10" t="s">
        <v>170</v>
      </c>
      <c r="C289" s="3" t="s">
        <v>1</v>
      </c>
      <c r="D289" s="1" t="s">
        <v>175</v>
      </c>
      <c r="E289" s="51">
        <v>1</v>
      </c>
      <c r="F289" s="57">
        <v>1</v>
      </c>
      <c r="G289" s="51" t="s">
        <v>292</v>
      </c>
      <c r="H289" s="58">
        <v>0</v>
      </c>
      <c r="I289" s="59">
        <f t="shared" si="63"/>
        <v>0</v>
      </c>
      <c r="J289" s="31" t="str">
        <f t="shared" si="57"/>
        <v>MUY BAJO</v>
      </c>
      <c r="K289" s="33"/>
      <c r="L289" s="33"/>
      <c r="M289" s="33"/>
      <c r="N289" s="33"/>
      <c r="O289" s="115"/>
      <c r="P289" s="31" t="s">
        <v>295</v>
      </c>
      <c r="Q289" s="110"/>
      <c r="R289" s="32"/>
      <c r="S289" s="31" t="s">
        <v>295</v>
      </c>
    </row>
    <row r="290" spans="1:19" ht="38.25" x14ac:dyDescent="0.25">
      <c r="A290" s="137"/>
      <c r="B290" s="10" t="s">
        <v>176</v>
      </c>
      <c r="C290" s="3" t="s">
        <v>1</v>
      </c>
      <c r="D290" s="1" t="s">
        <v>177</v>
      </c>
      <c r="E290" s="51">
        <v>2</v>
      </c>
      <c r="F290" s="57">
        <v>2</v>
      </c>
      <c r="G290" s="51" t="s">
        <v>292</v>
      </c>
      <c r="H290" s="58">
        <v>0</v>
      </c>
      <c r="I290" s="59">
        <f t="shared" si="63"/>
        <v>0</v>
      </c>
      <c r="J290" s="31" t="str">
        <f t="shared" si="57"/>
        <v>MUY BAJO</v>
      </c>
      <c r="K290" s="33">
        <v>70</v>
      </c>
      <c r="L290" s="33">
        <v>16</v>
      </c>
      <c r="M290" s="33">
        <f t="shared" si="60"/>
        <v>54</v>
      </c>
      <c r="N290" s="33">
        <f t="shared" si="61"/>
        <v>16</v>
      </c>
      <c r="O290" s="115">
        <f t="shared" si="62"/>
        <v>0.22857142857142856</v>
      </c>
      <c r="P290" s="31" t="str">
        <f t="shared" si="70"/>
        <v>BAJO</v>
      </c>
      <c r="Q290" s="110"/>
      <c r="R290" s="32">
        <f t="shared" si="64"/>
        <v>0</v>
      </c>
      <c r="S290" s="31" t="str">
        <f t="shared" si="71"/>
        <v>MUY BAJO</v>
      </c>
    </row>
    <row r="291" spans="1:19" ht="51" x14ac:dyDescent="0.25">
      <c r="A291" s="137"/>
      <c r="B291" s="11" t="s">
        <v>319</v>
      </c>
      <c r="C291" s="20"/>
      <c r="D291" s="7"/>
      <c r="E291" s="55"/>
      <c r="F291" s="84"/>
      <c r="G291" s="55"/>
      <c r="H291" s="84"/>
      <c r="I291" s="85">
        <f>+AVERAGE(I268:I290)</f>
        <v>0.18935294011234988</v>
      </c>
      <c r="J291" s="35" t="str">
        <f t="shared" si="57"/>
        <v>MUY BAJO</v>
      </c>
      <c r="K291" s="36">
        <f t="shared" ref="K291" si="72">SUM(K268:K290)</f>
        <v>3160.8</v>
      </c>
      <c r="L291" s="36">
        <f>SUM(L268:L290)</f>
        <v>564</v>
      </c>
      <c r="M291" s="36">
        <f t="shared" si="60"/>
        <v>2596.8000000000002</v>
      </c>
      <c r="N291" s="36">
        <f t="shared" si="61"/>
        <v>564</v>
      </c>
      <c r="O291" s="117">
        <f t="shared" si="62"/>
        <v>0.17843583902809415</v>
      </c>
      <c r="P291" s="31" t="str">
        <f t="shared" si="70"/>
        <v>MUY BAJO</v>
      </c>
      <c r="Q291" s="110"/>
      <c r="R291" s="81">
        <f t="shared" si="64"/>
        <v>3.3787350741383615E-2</v>
      </c>
      <c r="S291" s="31" t="str">
        <f t="shared" si="71"/>
        <v>MUY BAJO</v>
      </c>
    </row>
    <row r="292" spans="1:19" ht="25.5" x14ac:dyDescent="0.25">
      <c r="A292" s="137"/>
      <c r="B292" s="10" t="s">
        <v>178</v>
      </c>
      <c r="C292" s="3" t="s">
        <v>1</v>
      </c>
      <c r="D292" s="1" t="s">
        <v>179</v>
      </c>
      <c r="E292" s="57">
        <v>3</v>
      </c>
      <c r="F292" s="57">
        <v>1</v>
      </c>
      <c r="G292" s="51" t="s">
        <v>290</v>
      </c>
      <c r="H292" s="58">
        <v>1</v>
      </c>
      <c r="I292" s="59">
        <f t="shared" si="63"/>
        <v>1</v>
      </c>
      <c r="J292" s="31" t="str">
        <f t="shared" si="57"/>
        <v>MUY ALTO</v>
      </c>
      <c r="K292" s="33">
        <v>3000</v>
      </c>
      <c r="L292" s="33">
        <v>0</v>
      </c>
      <c r="M292" s="33">
        <f t="shared" si="60"/>
        <v>3000</v>
      </c>
      <c r="N292" s="33">
        <f t="shared" si="61"/>
        <v>0</v>
      </c>
      <c r="O292" s="115">
        <f t="shared" si="62"/>
        <v>0</v>
      </c>
      <c r="P292" s="31" t="str">
        <f t="shared" si="70"/>
        <v>MUY BAJO</v>
      </c>
      <c r="Q292" s="110"/>
      <c r="R292" s="32">
        <f t="shared" si="64"/>
        <v>0</v>
      </c>
      <c r="S292" s="31" t="str">
        <f t="shared" si="71"/>
        <v>MUY BAJO</v>
      </c>
    </row>
    <row r="293" spans="1:19" ht="51" x14ac:dyDescent="0.25">
      <c r="A293" s="137"/>
      <c r="B293" s="10" t="s">
        <v>178</v>
      </c>
      <c r="C293" s="3" t="s">
        <v>1</v>
      </c>
      <c r="D293" s="1" t="s">
        <v>180</v>
      </c>
      <c r="E293" s="57">
        <v>29</v>
      </c>
      <c r="F293" s="57">
        <v>4</v>
      </c>
      <c r="G293" s="51" t="s">
        <v>290</v>
      </c>
      <c r="H293" s="58">
        <v>4</v>
      </c>
      <c r="I293" s="59">
        <f t="shared" si="63"/>
        <v>1</v>
      </c>
      <c r="J293" s="31" t="str">
        <f t="shared" si="57"/>
        <v>MUY ALTO</v>
      </c>
      <c r="K293" s="33">
        <v>640</v>
      </c>
      <c r="L293" s="33">
        <v>434</v>
      </c>
      <c r="M293" s="33">
        <f t="shared" si="60"/>
        <v>206</v>
      </c>
      <c r="N293" s="33">
        <f t="shared" si="61"/>
        <v>434</v>
      </c>
      <c r="O293" s="115">
        <f t="shared" si="62"/>
        <v>0.67812499999999998</v>
      </c>
      <c r="P293" s="31" t="str">
        <f t="shared" si="70"/>
        <v>ALTO</v>
      </c>
      <c r="Q293" s="110"/>
      <c r="R293" s="32">
        <f t="shared" si="64"/>
        <v>0.67812499999999998</v>
      </c>
      <c r="S293" s="31" t="str">
        <f t="shared" si="71"/>
        <v>ALTO</v>
      </c>
    </row>
    <row r="294" spans="1:19" ht="38.25" x14ac:dyDescent="0.25">
      <c r="A294" s="137"/>
      <c r="B294" s="10" t="s">
        <v>178</v>
      </c>
      <c r="C294" s="3" t="s">
        <v>1</v>
      </c>
      <c r="D294" s="1" t="s">
        <v>181</v>
      </c>
      <c r="E294" s="51">
        <v>0</v>
      </c>
      <c r="F294" s="57">
        <v>1</v>
      </c>
      <c r="G294" s="51" t="s">
        <v>291</v>
      </c>
      <c r="H294" s="58">
        <v>0</v>
      </c>
      <c r="I294" s="59">
        <f t="shared" si="63"/>
        <v>0</v>
      </c>
      <c r="J294" s="31" t="str">
        <f t="shared" si="57"/>
        <v>MUY BAJO</v>
      </c>
      <c r="K294" s="33">
        <v>200</v>
      </c>
      <c r="L294" s="33">
        <v>0</v>
      </c>
      <c r="M294" s="33">
        <f t="shared" si="60"/>
        <v>200</v>
      </c>
      <c r="N294" s="33">
        <f t="shared" si="61"/>
        <v>0</v>
      </c>
      <c r="O294" s="115">
        <f t="shared" si="62"/>
        <v>0</v>
      </c>
      <c r="P294" s="31" t="str">
        <f t="shared" si="70"/>
        <v>MUY BAJO</v>
      </c>
      <c r="Q294" s="110"/>
      <c r="R294" s="32">
        <f t="shared" si="64"/>
        <v>0</v>
      </c>
      <c r="S294" s="31" t="str">
        <f t="shared" si="71"/>
        <v>MUY BAJO</v>
      </c>
    </row>
    <row r="295" spans="1:19" ht="63.75" x14ac:dyDescent="0.25">
      <c r="A295" s="137"/>
      <c r="B295" s="10" t="s">
        <v>178</v>
      </c>
      <c r="C295" s="3" t="s">
        <v>1</v>
      </c>
      <c r="D295" s="1" t="s">
        <v>182</v>
      </c>
      <c r="E295" s="51">
        <v>4</v>
      </c>
      <c r="F295" s="57">
        <v>3</v>
      </c>
      <c r="G295" s="51" t="s">
        <v>290</v>
      </c>
      <c r="H295" s="58">
        <v>9</v>
      </c>
      <c r="I295" s="59">
        <f t="shared" si="63"/>
        <v>3</v>
      </c>
      <c r="J295" s="31" t="str">
        <f t="shared" si="57"/>
        <v>MUY ALTO</v>
      </c>
      <c r="K295" s="33">
        <v>45</v>
      </c>
      <c r="L295" s="33">
        <v>15</v>
      </c>
      <c r="M295" s="33">
        <f t="shared" si="60"/>
        <v>30</v>
      </c>
      <c r="N295" s="33">
        <f t="shared" si="61"/>
        <v>15</v>
      </c>
      <c r="O295" s="115">
        <f t="shared" si="62"/>
        <v>0.33333333333333331</v>
      </c>
      <c r="P295" s="31" t="str">
        <f t="shared" si="70"/>
        <v>BAJO</v>
      </c>
      <c r="Q295" s="110"/>
      <c r="R295" s="32">
        <f t="shared" si="64"/>
        <v>1</v>
      </c>
      <c r="S295" s="31" t="str">
        <f t="shared" si="71"/>
        <v>MUY ALTO</v>
      </c>
    </row>
    <row r="296" spans="1:19" ht="25.5" x14ac:dyDescent="0.25">
      <c r="A296" s="137"/>
      <c r="B296" s="10" t="s">
        <v>178</v>
      </c>
      <c r="C296" s="3" t="s">
        <v>1</v>
      </c>
      <c r="D296" s="1" t="s">
        <v>183</v>
      </c>
      <c r="E296" s="51">
        <v>274</v>
      </c>
      <c r="F296" s="57">
        <v>10</v>
      </c>
      <c r="G296" s="51" t="s">
        <v>290</v>
      </c>
      <c r="H296" s="58">
        <v>1</v>
      </c>
      <c r="I296" s="59">
        <f t="shared" si="63"/>
        <v>0.1</v>
      </c>
      <c r="J296" s="31" t="str">
        <f t="shared" si="57"/>
        <v>MUY BAJO</v>
      </c>
      <c r="K296" s="33">
        <v>16</v>
      </c>
      <c r="L296" s="33">
        <v>0</v>
      </c>
      <c r="M296" s="33">
        <f t="shared" si="60"/>
        <v>16</v>
      </c>
      <c r="N296" s="33">
        <f t="shared" si="61"/>
        <v>0</v>
      </c>
      <c r="O296" s="115">
        <f t="shared" si="62"/>
        <v>0</v>
      </c>
      <c r="P296" s="31" t="str">
        <f t="shared" si="70"/>
        <v>MUY BAJO</v>
      </c>
      <c r="Q296" s="110"/>
      <c r="R296" s="32">
        <f t="shared" si="64"/>
        <v>0</v>
      </c>
      <c r="S296" s="31" t="str">
        <f t="shared" si="71"/>
        <v>MUY BAJO</v>
      </c>
    </row>
    <row r="297" spans="1:19" ht="51" x14ac:dyDescent="0.25">
      <c r="A297" s="137"/>
      <c r="B297" s="10" t="s">
        <v>178</v>
      </c>
      <c r="C297" s="3" t="s">
        <v>1</v>
      </c>
      <c r="D297" s="1" t="s">
        <v>184</v>
      </c>
      <c r="E297" s="51">
        <v>2</v>
      </c>
      <c r="F297" s="57">
        <v>1</v>
      </c>
      <c r="G297" s="51" t="s">
        <v>290</v>
      </c>
      <c r="H297" s="58">
        <v>0</v>
      </c>
      <c r="I297" s="59">
        <f t="shared" si="63"/>
        <v>0</v>
      </c>
      <c r="J297" s="31" t="str">
        <f t="shared" si="57"/>
        <v>MUY BAJO</v>
      </c>
      <c r="K297" s="33">
        <v>200</v>
      </c>
      <c r="L297" s="33">
        <v>0</v>
      </c>
      <c r="M297" s="33">
        <f t="shared" si="60"/>
        <v>200</v>
      </c>
      <c r="N297" s="33">
        <f t="shared" si="61"/>
        <v>0</v>
      </c>
      <c r="O297" s="115">
        <f t="shared" si="62"/>
        <v>0</v>
      </c>
      <c r="P297" s="31" t="str">
        <f t="shared" si="70"/>
        <v>MUY BAJO</v>
      </c>
      <c r="Q297" s="110"/>
      <c r="R297" s="32">
        <f t="shared" si="64"/>
        <v>0</v>
      </c>
      <c r="S297" s="31" t="str">
        <f t="shared" si="71"/>
        <v>MUY BAJO</v>
      </c>
    </row>
    <row r="298" spans="1:19" ht="38.25" x14ac:dyDescent="0.25">
      <c r="A298" s="137"/>
      <c r="B298" s="11" t="s">
        <v>318</v>
      </c>
      <c r="C298" s="20"/>
      <c r="D298" s="7"/>
      <c r="E298" s="55"/>
      <c r="F298" s="84"/>
      <c r="G298" s="55"/>
      <c r="H298" s="84"/>
      <c r="I298" s="85">
        <f>+AVERAGE(I292:I297)</f>
        <v>0.85</v>
      </c>
      <c r="J298" s="35" t="str">
        <f t="shared" si="57"/>
        <v>MUY ALTO</v>
      </c>
      <c r="K298" s="36">
        <f t="shared" ref="K298" si="73">SUM(K292:K297)</f>
        <v>4101</v>
      </c>
      <c r="L298" s="36">
        <f t="shared" ref="L298" si="74">SUM(L292:L297)</f>
        <v>449</v>
      </c>
      <c r="M298" s="36">
        <f t="shared" si="60"/>
        <v>3652</v>
      </c>
      <c r="N298" s="36">
        <f t="shared" si="61"/>
        <v>449</v>
      </c>
      <c r="O298" s="117">
        <f t="shared" si="62"/>
        <v>0.10948549134357474</v>
      </c>
      <c r="P298" s="31" t="str">
        <f t="shared" si="70"/>
        <v>MUY BAJO</v>
      </c>
      <c r="Q298" s="107"/>
      <c r="R298" s="81">
        <f t="shared" si="64"/>
        <v>9.3062667642038535E-2</v>
      </c>
      <c r="S298" s="35" t="str">
        <f t="shared" si="71"/>
        <v>MUY BAJO</v>
      </c>
    </row>
    <row r="299" spans="1:19" ht="51" x14ac:dyDescent="0.25">
      <c r="A299" s="137"/>
      <c r="B299" s="10" t="s">
        <v>185</v>
      </c>
      <c r="C299" s="3" t="s">
        <v>1</v>
      </c>
      <c r="D299" s="1" t="s">
        <v>186</v>
      </c>
      <c r="E299" s="51">
        <v>3772</v>
      </c>
      <c r="F299" s="57">
        <v>1000</v>
      </c>
      <c r="G299" s="51" t="s">
        <v>290</v>
      </c>
      <c r="H299" s="58">
        <v>211</v>
      </c>
      <c r="I299" s="59">
        <f t="shared" si="63"/>
        <v>0.21099999999999999</v>
      </c>
      <c r="J299" s="31" t="str">
        <f t="shared" si="57"/>
        <v>BAJO</v>
      </c>
      <c r="K299" s="33">
        <v>80</v>
      </c>
      <c r="L299" s="33">
        <v>11</v>
      </c>
      <c r="M299" s="33">
        <f t="shared" si="60"/>
        <v>69</v>
      </c>
      <c r="N299" s="33">
        <f t="shared" si="61"/>
        <v>11</v>
      </c>
      <c r="O299" s="115">
        <f t="shared" si="62"/>
        <v>0.13750000000000001</v>
      </c>
      <c r="P299" s="31" t="str">
        <f t="shared" si="70"/>
        <v>MUY BAJO</v>
      </c>
      <c r="Q299" s="110"/>
      <c r="R299" s="32">
        <f t="shared" si="64"/>
        <v>2.90125E-2</v>
      </c>
      <c r="S299" s="31" t="str">
        <f t="shared" si="71"/>
        <v>MUY BAJO</v>
      </c>
    </row>
    <row r="300" spans="1:19" ht="51" x14ac:dyDescent="0.25">
      <c r="A300" s="137"/>
      <c r="B300" s="10" t="s">
        <v>185</v>
      </c>
      <c r="C300" s="3" t="s">
        <v>27</v>
      </c>
      <c r="D300" s="1" t="s">
        <v>187</v>
      </c>
      <c r="E300" s="51">
        <v>281</v>
      </c>
      <c r="F300" s="57">
        <v>15</v>
      </c>
      <c r="G300" s="51" t="s">
        <v>290</v>
      </c>
      <c r="H300" s="58">
        <v>3</v>
      </c>
      <c r="I300" s="59">
        <f t="shared" si="63"/>
        <v>0.2</v>
      </c>
      <c r="J300" s="31" t="str">
        <f t="shared" si="57"/>
        <v>MUY BAJO</v>
      </c>
      <c r="K300" s="33">
        <v>89</v>
      </c>
      <c r="L300" s="33">
        <v>35</v>
      </c>
      <c r="M300" s="33">
        <f t="shared" si="60"/>
        <v>54</v>
      </c>
      <c r="N300" s="33">
        <f t="shared" si="61"/>
        <v>35</v>
      </c>
      <c r="O300" s="115">
        <f t="shared" si="62"/>
        <v>0.39325842696629215</v>
      </c>
      <c r="P300" s="31" t="str">
        <f t="shared" si="70"/>
        <v>BAJO</v>
      </c>
      <c r="Q300" s="110"/>
      <c r="R300" s="32">
        <f t="shared" si="64"/>
        <v>7.8651685393258439E-2</v>
      </c>
      <c r="S300" s="31" t="str">
        <f t="shared" si="71"/>
        <v>MUY BAJO</v>
      </c>
    </row>
    <row r="301" spans="1:19" ht="51" x14ac:dyDescent="0.25">
      <c r="A301" s="137"/>
      <c r="B301" s="10" t="s">
        <v>185</v>
      </c>
      <c r="C301" s="3" t="s">
        <v>29</v>
      </c>
      <c r="D301" s="1" t="s">
        <v>187</v>
      </c>
      <c r="E301" s="51">
        <v>3</v>
      </c>
      <c r="F301" s="57">
        <v>2</v>
      </c>
      <c r="G301" s="51" t="s">
        <v>290</v>
      </c>
      <c r="H301" s="58">
        <v>0</v>
      </c>
      <c r="I301" s="59">
        <f t="shared" si="63"/>
        <v>0</v>
      </c>
      <c r="J301" s="31" t="str">
        <f t="shared" si="57"/>
        <v>MUY BAJO</v>
      </c>
      <c r="K301" s="33">
        <v>13</v>
      </c>
      <c r="L301" s="33">
        <v>0</v>
      </c>
      <c r="M301" s="33">
        <f t="shared" si="60"/>
        <v>13</v>
      </c>
      <c r="N301" s="33">
        <f t="shared" si="61"/>
        <v>0</v>
      </c>
      <c r="O301" s="115">
        <f t="shared" si="62"/>
        <v>0</v>
      </c>
      <c r="P301" s="31" t="str">
        <f t="shared" si="70"/>
        <v>MUY BAJO</v>
      </c>
      <c r="Q301" s="110"/>
      <c r="R301" s="32">
        <f t="shared" si="64"/>
        <v>0</v>
      </c>
      <c r="S301" s="31" t="str">
        <f t="shared" si="71"/>
        <v>MUY BAJO</v>
      </c>
    </row>
    <row r="302" spans="1:19" ht="51" x14ac:dyDescent="0.25">
      <c r="A302" s="137"/>
      <c r="B302" s="10" t="s">
        <v>185</v>
      </c>
      <c r="C302" s="3" t="s">
        <v>30</v>
      </c>
      <c r="D302" s="1" t="s">
        <v>187</v>
      </c>
      <c r="E302" s="51">
        <v>2</v>
      </c>
      <c r="F302" s="57">
        <v>2</v>
      </c>
      <c r="G302" s="51" t="s">
        <v>290</v>
      </c>
      <c r="H302" s="58">
        <v>0</v>
      </c>
      <c r="I302" s="59">
        <f t="shared" si="63"/>
        <v>0</v>
      </c>
      <c r="J302" s="31" t="str">
        <f t="shared" si="57"/>
        <v>MUY BAJO</v>
      </c>
      <c r="K302" s="33">
        <v>13</v>
      </c>
      <c r="L302" s="33">
        <v>0</v>
      </c>
      <c r="M302" s="33">
        <f t="shared" si="60"/>
        <v>13</v>
      </c>
      <c r="N302" s="33">
        <f t="shared" si="61"/>
        <v>0</v>
      </c>
      <c r="O302" s="115">
        <f t="shared" si="62"/>
        <v>0</v>
      </c>
      <c r="P302" s="31" t="str">
        <f t="shared" si="70"/>
        <v>MUY BAJO</v>
      </c>
      <c r="Q302" s="110"/>
      <c r="R302" s="32">
        <f t="shared" si="64"/>
        <v>0</v>
      </c>
      <c r="S302" s="31" t="str">
        <f t="shared" si="71"/>
        <v>MUY BAJO</v>
      </c>
    </row>
    <row r="303" spans="1:19" ht="51" x14ac:dyDescent="0.25">
      <c r="A303" s="137"/>
      <c r="B303" s="10" t="s">
        <v>185</v>
      </c>
      <c r="C303" s="3" t="s">
        <v>31</v>
      </c>
      <c r="D303" s="1" t="s">
        <v>187</v>
      </c>
      <c r="E303" s="51">
        <v>2</v>
      </c>
      <c r="F303" s="57">
        <v>3</v>
      </c>
      <c r="G303" s="51" t="s">
        <v>290</v>
      </c>
      <c r="H303" s="58">
        <v>0</v>
      </c>
      <c r="I303" s="59">
        <f t="shared" si="63"/>
        <v>0</v>
      </c>
      <c r="J303" s="31" t="str">
        <f t="shared" si="57"/>
        <v>MUY BAJO</v>
      </c>
      <c r="K303" s="33">
        <v>19.5</v>
      </c>
      <c r="L303" s="33">
        <v>0</v>
      </c>
      <c r="M303" s="33">
        <f t="shared" si="60"/>
        <v>19.5</v>
      </c>
      <c r="N303" s="33">
        <f t="shared" si="61"/>
        <v>0</v>
      </c>
      <c r="O303" s="115">
        <f t="shared" si="62"/>
        <v>0</v>
      </c>
      <c r="P303" s="31" t="str">
        <f t="shared" si="70"/>
        <v>MUY BAJO</v>
      </c>
      <c r="Q303" s="110"/>
      <c r="R303" s="32">
        <f t="shared" si="64"/>
        <v>0</v>
      </c>
      <c r="S303" s="31" t="str">
        <f t="shared" si="71"/>
        <v>MUY BAJO</v>
      </c>
    </row>
    <row r="304" spans="1:19" ht="51" x14ac:dyDescent="0.25">
      <c r="A304" s="137"/>
      <c r="B304" s="10" t="s">
        <v>185</v>
      </c>
      <c r="C304" s="3" t="s">
        <v>27</v>
      </c>
      <c r="D304" s="1" t="s">
        <v>188</v>
      </c>
      <c r="E304" s="51">
        <v>161</v>
      </c>
      <c r="F304" s="57">
        <v>4</v>
      </c>
      <c r="G304" s="51" t="s">
        <v>290</v>
      </c>
      <c r="H304" s="58">
        <v>0</v>
      </c>
      <c r="I304" s="59">
        <f t="shared" si="63"/>
        <v>0</v>
      </c>
      <c r="J304" s="31" t="str">
        <f t="shared" si="57"/>
        <v>MUY BAJO</v>
      </c>
      <c r="K304" s="33">
        <v>46</v>
      </c>
      <c r="L304" s="33">
        <v>3</v>
      </c>
      <c r="M304" s="33">
        <f t="shared" si="60"/>
        <v>43</v>
      </c>
      <c r="N304" s="33">
        <f t="shared" si="61"/>
        <v>3</v>
      </c>
      <c r="O304" s="115">
        <f t="shared" si="62"/>
        <v>6.5217391304347824E-2</v>
      </c>
      <c r="P304" s="31" t="str">
        <f t="shared" si="70"/>
        <v>MUY BAJO</v>
      </c>
      <c r="Q304" s="110"/>
      <c r="R304" s="32">
        <f t="shared" si="64"/>
        <v>0</v>
      </c>
      <c r="S304" s="31" t="str">
        <f t="shared" si="71"/>
        <v>MUY BAJO</v>
      </c>
    </row>
    <row r="305" spans="1:19" ht="51" x14ac:dyDescent="0.25">
      <c r="A305" s="137"/>
      <c r="B305" s="10" t="s">
        <v>185</v>
      </c>
      <c r="C305" s="3" t="s">
        <v>29</v>
      </c>
      <c r="D305" s="1" t="s">
        <v>188</v>
      </c>
      <c r="E305" s="51">
        <v>0</v>
      </c>
      <c r="F305" s="57">
        <v>2</v>
      </c>
      <c r="G305" s="51" t="s">
        <v>290</v>
      </c>
      <c r="H305" s="58">
        <v>0</v>
      </c>
      <c r="I305" s="59">
        <f t="shared" si="63"/>
        <v>0</v>
      </c>
      <c r="J305" s="31" t="str">
        <f t="shared" si="57"/>
        <v>MUY BAJO</v>
      </c>
      <c r="K305" s="33">
        <v>13</v>
      </c>
      <c r="L305" s="33">
        <v>0</v>
      </c>
      <c r="M305" s="33">
        <f t="shared" si="60"/>
        <v>13</v>
      </c>
      <c r="N305" s="33">
        <f t="shared" si="61"/>
        <v>0</v>
      </c>
      <c r="O305" s="115">
        <f t="shared" si="62"/>
        <v>0</v>
      </c>
      <c r="P305" s="31" t="str">
        <f t="shared" si="70"/>
        <v>MUY BAJO</v>
      </c>
      <c r="Q305" s="110"/>
      <c r="R305" s="32">
        <f t="shared" si="64"/>
        <v>0</v>
      </c>
      <c r="S305" s="31" t="str">
        <f t="shared" si="71"/>
        <v>MUY BAJO</v>
      </c>
    </row>
    <row r="306" spans="1:19" ht="51" x14ac:dyDescent="0.25">
      <c r="A306" s="137"/>
      <c r="B306" s="10" t="s">
        <v>185</v>
      </c>
      <c r="C306" s="3" t="s">
        <v>30</v>
      </c>
      <c r="D306" s="1" t="s">
        <v>188</v>
      </c>
      <c r="E306" s="51">
        <v>0</v>
      </c>
      <c r="F306" s="57">
        <v>2</v>
      </c>
      <c r="G306" s="51" t="s">
        <v>290</v>
      </c>
      <c r="H306" s="58">
        <v>0</v>
      </c>
      <c r="I306" s="59">
        <f t="shared" si="63"/>
        <v>0</v>
      </c>
      <c r="J306" s="31" t="str">
        <f t="shared" si="57"/>
        <v>MUY BAJO</v>
      </c>
      <c r="K306" s="33">
        <v>13</v>
      </c>
      <c r="L306" s="33">
        <v>0</v>
      </c>
      <c r="M306" s="33">
        <f t="shared" si="60"/>
        <v>13</v>
      </c>
      <c r="N306" s="33">
        <f t="shared" si="61"/>
        <v>0</v>
      </c>
      <c r="O306" s="115">
        <f t="shared" si="62"/>
        <v>0</v>
      </c>
      <c r="P306" s="31" t="str">
        <f t="shared" si="70"/>
        <v>MUY BAJO</v>
      </c>
      <c r="Q306" s="110"/>
      <c r="R306" s="32">
        <f t="shared" si="64"/>
        <v>0</v>
      </c>
      <c r="S306" s="31" t="str">
        <f t="shared" si="71"/>
        <v>MUY BAJO</v>
      </c>
    </row>
    <row r="307" spans="1:19" ht="51" x14ac:dyDescent="0.25">
      <c r="A307" s="137"/>
      <c r="B307" s="10" t="s">
        <v>185</v>
      </c>
      <c r="C307" s="3" t="s">
        <v>31</v>
      </c>
      <c r="D307" s="1" t="s">
        <v>188</v>
      </c>
      <c r="E307" s="51">
        <v>0</v>
      </c>
      <c r="F307" s="57">
        <v>2</v>
      </c>
      <c r="G307" s="51" t="s">
        <v>290</v>
      </c>
      <c r="H307" s="58">
        <v>0</v>
      </c>
      <c r="I307" s="59">
        <f t="shared" si="63"/>
        <v>0</v>
      </c>
      <c r="J307" s="31" t="str">
        <f t="shared" si="57"/>
        <v>MUY BAJO</v>
      </c>
      <c r="K307" s="33">
        <v>13</v>
      </c>
      <c r="L307" s="33">
        <v>0</v>
      </c>
      <c r="M307" s="33">
        <f t="shared" si="60"/>
        <v>13</v>
      </c>
      <c r="N307" s="33">
        <f t="shared" si="61"/>
        <v>0</v>
      </c>
      <c r="O307" s="115">
        <f t="shared" si="62"/>
        <v>0</v>
      </c>
      <c r="P307" s="31" t="str">
        <f t="shared" si="70"/>
        <v>MUY BAJO</v>
      </c>
      <c r="Q307" s="110"/>
      <c r="R307" s="32">
        <f t="shared" si="64"/>
        <v>0</v>
      </c>
      <c r="S307" s="31" t="str">
        <f t="shared" si="71"/>
        <v>MUY BAJO</v>
      </c>
    </row>
    <row r="308" spans="1:19" ht="51" x14ac:dyDescent="0.25">
      <c r="A308" s="137"/>
      <c r="B308" s="10" t="s">
        <v>185</v>
      </c>
      <c r="C308" s="3" t="s">
        <v>27</v>
      </c>
      <c r="D308" s="1" t="s">
        <v>189</v>
      </c>
      <c r="E308" s="51">
        <v>0</v>
      </c>
      <c r="F308" s="57">
        <v>5</v>
      </c>
      <c r="G308" s="51" t="s">
        <v>290</v>
      </c>
      <c r="H308" s="58">
        <v>0</v>
      </c>
      <c r="I308" s="59">
        <f t="shared" si="63"/>
        <v>0</v>
      </c>
      <c r="J308" s="31" t="str">
        <f t="shared" si="57"/>
        <v>MUY BAJO</v>
      </c>
      <c r="K308" s="33">
        <v>65</v>
      </c>
      <c r="L308" s="33">
        <v>10</v>
      </c>
      <c r="M308" s="33">
        <f t="shared" si="60"/>
        <v>55</v>
      </c>
      <c r="N308" s="33">
        <f t="shared" si="61"/>
        <v>10</v>
      </c>
      <c r="O308" s="115">
        <f t="shared" si="62"/>
        <v>0.15384615384615385</v>
      </c>
      <c r="P308" s="31" t="str">
        <f t="shared" si="70"/>
        <v>MUY BAJO</v>
      </c>
      <c r="Q308" s="110"/>
      <c r="R308" s="32">
        <f t="shared" si="64"/>
        <v>0</v>
      </c>
      <c r="S308" s="31" t="str">
        <f t="shared" si="71"/>
        <v>MUY BAJO</v>
      </c>
    </row>
    <row r="309" spans="1:19" ht="51" x14ac:dyDescent="0.25">
      <c r="A309" s="137"/>
      <c r="B309" s="10" t="s">
        <v>185</v>
      </c>
      <c r="C309" s="3" t="s">
        <v>27</v>
      </c>
      <c r="D309" s="1" t="s">
        <v>190</v>
      </c>
      <c r="E309" s="51">
        <v>3</v>
      </c>
      <c r="F309" s="57"/>
      <c r="G309" s="51" t="s">
        <v>290</v>
      </c>
      <c r="H309" s="58"/>
      <c r="I309" s="59"/>
      <c r="J309" s="31" t="s">
        <v>295</v>
      </c>
      <c r="K309" s="33"/>
      <c r="L309" s="33"/>
      <c r="M309" s="33"/>
      <c r="N309" s="33"/>
      <c r="O309" s="115"/>
      <c r="P309" s="31" t="s">
        <v>295</v>
      </c>
      <c r="Q309" s="110"/>
      <c r="R309" s="32"/>
      <c r="S309" s="31" t="s">
        <v>295</v>
      </c>
    </row>
    <row r="310" spans="1:19" ht="51" x14ac:dyDescent="0.25">
      <c r="A310" s="137"/>
      <c r="B310" s="10" t="s">
        <v>185</v>
      </c>
      <c r="C310" s="3" t="s">
        <v>27</v>
      </c>
      <c r="D310" s="1" t="s">
        <v>191</v>
      </c>
      <c r="E310" s="94">
        <v>165</v>
      </c>
      <c r="F310" s="57">
        <v>16</v>
      </c>
      <c r="G310" s="94" t="s">
        <v>290</v>
      </c>
      <c r="H310" s="58">
        <v>4</v>
      </c>
      <c r="I310" s="59">
        <f t="shared" si="63"/>
        <v>0.25</v>
      </c>
      <c r="J310" s="31" t="str">
        <f t="shared" si="57"/>
        <v>BAJO</v>
      </c>
      <c r="K310" s="33">
        <v>1137</v>
      </c>
      <c r="L310" s="33">
        <v>323</v>
      </c>
      <c r="M310" s="33">
        <f t="shared" si="60"/>
        <v>814</v>
      </c>
      <c r="N310" s="33">
        <f t="shared" si="61"/>
        <v>323</v>
      </c>
      <c r="O310" s="115">
        <f t="shared" si="62"/>
        <v>0.28408091468777485</v>
      </c>
      <c r="P310" s="31" t="str">
        <f t="shared" si="70"/>
        <v>BAJO</v>
      </c>
      <c r="Q310" s="110"/>
      <c r="R310" s="32">
        <f t="shared" si="64"/>
        <v>7.1020228671943714E-2</v>
      </c>
      <c r="S310" s="31" t="str">
        <f t="shared" si="71"/>
        <v>MUY BAJO</v>
      </c>
    </row>
    <row r="311" spans="1:19" ht="51" x14ac:dyDescent="0.25">
      <c r="A311" s="137"/>
      <c r="B311" s="10" t="s">
        <v>185</v>
      </c>
      <c r="C311" s="3" t="s">
        <v>29</v>
      </c>
      <c r="D311" s="1" t="s">
        <v>191</v>
      </c>
      <c r="E311" s="51">
        <v>3</v>
      </c>
      <c r="F311" s="57">
        <v>1</v>
      </c>
      <c r="G311" s="51" t="s">
        <v>290</v>
      </c>
      <c r="H311" s="58">
        <v>0</v>
      </c>
      <c r="I311" s="59">
        <f t="shared" si="63"/>
        <v>0</v>
      </c>
      <c r="J311" s="31" t="str">
        <f t="shared" si="57"/>
        <v>MUY BAJO</v>
      </c>
      <c r="K311" s="33">
        <v>54</v>
      </c>
      <c r="L311" s="33">
        <v>12</v>
      </c>
      <c r="M311" s="33">
        <f t="shared" si="60"/>
        <v>42</v>
      </c>
      <c r="N311" s="33">
        <f t="shared" si="61"/>
        <v>12</v>
      </c>
      <c r="O311" s="115">
        <f t="shared" si="62"/>
        <v>0.22222222222222221</v>
      </c>
      <c r="P311" s="31" t="str">
        <f t="shared" si="70"/>
        <v>BAJO</v>
      </c>
      <c r="Q311" s="110"/>
      <c r="R311" s="32">
        <f t="shared" si="64"/>
        <v>0</v>
      </c>
      <c r="S311" s="31" t="str">
        <f t="shared" si="71"/>
        <v>MUY BAJO</v>
      </c>
    </row>
    <row r="312" spans="1:19" ht="51" x14ac:dyDescent="0.25">
      <c r="A312" s="137"/>
      <c r="B312" s="10" t="s">
        <v>185</v>
      </c>
      <c r="C312" s="3" t="s">
        <v>30</v>
      </c>
      <c r="D312" s="1" t="s">
        <v>191</v>
      </c>
      <c r="E312" s="51">
        <v>1</v>
      </c>
      <c r="F312" s="57">
        <v>2</v>
      </c>
      <c r="G312" s="51" t="s">
        <v>290</v>
      </c>
      <c r="H312" s="58">
        <v>0</v>
      </c>
      <c r="I312" s="59">
        <f t="shared" si="63"/>
        <v>0</v>
      </c>
      <c r="J312" s="31" t="str">
        <f t="shared" si="57"/>
        <v>MUY BAJO</v>
      </c>
      <c r="K312" s="33">
        <v>108</v>
      </c>
      <c r="L312" s="33">
        <v>0</v>
      </c>
      <c r="M312" s="33">
        <f t="shared" si="60"/>
        <v>108</v>
      </c>
      <c r="N312" s="33">
        <f t="shared" si="61"/>
        <v>0</v>
      </c>
      <c r="O312" s="115">
        <f t="shared" si="62"/>
        <v>0</v>
      </c>
      <c r="P312" s="31" t="str">
        <f t="shared" si="70"/>
        <v>MUY BAJO</v>
      </c>
      <c r="Q312" s="110"/>
      <c r="R312" s="32">
        <f t="shared" si="64"/>
        <v>0</v>
      </c>
      <c r="S312" s="31" t="str">
        <f t="shared" si="71"/>
        <v>MUY BAJO</v>
      </c>
    </row>
    <row r="313" spans="1:19" ht="51" x14ac:dyDescent="0.25">
      <c r="A313" s="137"/>
      <c r="B313" s="10" t="s">
        <v>185</v>
      </c>
      <c r="C313" s="3" t="s">
        <v>31</v>
      </c>
      <c r="D313" s="1" t="s">
        <v>191</v>
      </c>
      <c r="E313" s="51">
        <v>4</v>
      </c>
      <c r="F313" s="57">
        <v>3</v>
      </c>
      <c r="G313" s="51" t="s">
        <v>290</v>
      </c>
      <c r="H313" s="58">
        <v>0</v>
      </c>
      <c r="I313" s="59">
        <f t="shared" si="63"/>
        <v>0</v>
      </c>
      <c r="J313" s="31" t="str">
        <f t="shared" si="57"/>
        <v>MUY BAJO</v>
      </c>
      <c r="K313" s="33">
        <v>162</v>
      </c>
      <c r="L313" s="33">
        <v>0</v>
      </c>
      <c r="M313" s="33">
        <f t="shared" si="60"/>
        <v>162</v>
      </c>
      <c r="N313" s="33">
        <f t="shared" si="61"/>
        <v>0</v>
      </c>
      <c r="O313" s="115">
        <f t="shared" si="62"/>
        <v>0</v>
      </c>
      <c r="P313" s="31" t="str">
        <f t="shared" si="70"/>
        <v>MUY BAJO</v>
      </c>
      <c r="Q313" s="110"/>
      <c r="R313" s="32">
        <f t="shared" si="64"/>
        <v>0</v>
      </c>
      <c r="S313" s="31" t="str">
        <f t="shared" si="71"/>
        <v>MUY BAJO</v>
      </c>
    </row>
    <row r="314" spans="1:19" ht="51" x14ac:dyDescent="0.25">
      <c r="A314" s="137"/>
      <c r="B314" s="10" t="s">
        <v>185</v>
      </c>
      <c r="C314" s="3" t="s">
        <v>1</v>
      </c>
      <c r="D314" s="1" t="s">
        <v>192</v>
      </c>
      <c r="E314" s="51">
        <v>4</v>
      </c>
      <c r="F314" s="57">
        <v>4</v>
      </c>
      <c r="G314" s="51" t="s">
        <v>292</v>
      </c>
      <c r="H314" s="58">
        <v>3</v>
      </c>
      <c r="I314" s="59">
        <f t="shared" si="63"/>
        <v>0.75</v>
      </c>
      <c r="J314" s="31" t="str">
        <f t="shared" si="57"/>
        <v>ALTO</v>
      </c>
      <c r="K314" s="33">
        <v>360</v>
      </c>
      <c r="L314" s="33">
        <v>117</v>
      </c>
      <c r="M314" s="33">
        <f t="shared" si="60"/>
        <v>243</v>
      </c>
      <c r="N314" s="33">
        <f t="shared" si="61"/>
        <v>117</v>
      </c>
      <c r="O314" s="115">
        <f t="shared" si="62"/>
        <v>0.32500000000000001</v>
      </c>
      <c r="P314" s="31" t="str">
        <f t="shared" si="70"/>
        <v>BAJO</v>
      </c>
      <c r="Q314" s="110"/>
      <c r="R314" s="32">
        <f t="shared" si="64"/>
        <v>0.24375000000000002</v>
      </c>
      <c r="S314" s="31" t="str">
        <f t="shared" si="71"/>
        <v>BAJO</v>
      </c>
    </row>
    <row r="315" spans="1:19" ht="63.75" x14ac:dyDescent="0.25">
      <c r="A315" s="137"/>
      <c r="B315" s="10" t="s">
        <v>193</v>
      </c>
      <c r="C315" s="3" t="s">
        <v>1</v>
      </c>
      <c r="D315" s="1" t="s">
        <v>194</v>
      </c>
      <c r="E315" s="51">
        <v>65</v>
      </c>
      <c r="F315" s="57">
        <v>2</v>
      </c>
      <c r="G315" s="51" t="s">
        <v>290</v>
      </c>
      <c r="H315" s="58">
        <v>0</v>
      </c>
      <c r="I315" s="59">
        <f t="shared" si="63"/>
        <v>0</v>
      </c>
      <c r="J315" s="31" t="str">
        <f t="shared" ref="J315:J380" si="75">IF(I315&lt;=20%,"MUY BAJO",IF(AND(I315&gt;20%,I315&lt;=40%),"BAJO",IF(AND(I315&gt;40%,I315&lt;=60%),"MEDIO",IF(AND(I315&gt;60%,I315&lt;=80%),"ALTO","MUY ALTO"))))</f>
        <v>MUY BAJO</v>
      </c>
      <c r="K315" s="33">
        <v>123</v>
      </c>
      <c r="L315" s="33">
        <v>685</v>
      </c>
      <c r="M315" s="33">
        <f t="shared" si="60"/>
        <v>-562</v>
      </c>
      <c r="N315" s="33">
        <f t="shared" si="61"/>
        <v>685</v>
      </c>
      <c r="O315" s="115">
        <f t="shared" si="62"/>
        <v>5.5691056910569108</v>
      </c>
      <c r="P315" s="31" t="str">
        <f t="shared" si="70"/>
        <v>MUY ALTO</v>
      </c>
      <c r="Q315" s="110"/>
      <c r="R315" s="32">
        <f t="shared" si="64"/>
        <v>0</v>
      </c>
      <c r="S315" s="31" t="str">
        <f t="shared" si="71"/>
        <v>MUY BAJO</v>
      </c>
    </row>
    <row r="316" spans="1:19" ht="63.75" x14ac:dyDescent="0.25">
      <c r="A316" s="137"/>
      <c r="B316" s="10" t="s">
        <v>195</v>
      </c>
      <c r="C316" s="3" t="s">
        <v>1</v>
      </c>
      <c r="D316" s="1" t="s">
        <v>196</v>
      </c>
      <c r="E316" s="57">
        <v>10</v>
      </c>
      <c r="F316" s="57">
        <v>12</v>
      </c>
      <c r="G316" s="51" t="s">
        <v>290</v>
      </c>
      <c r="H316" s="58">
        <v>0</v>
      </c>
      <c r="I316" s="59">
        <f t="shared" si="63"/>
        <v>0</v>
      </c>
      <c r="J316" s="31" t="str">
        <f t="shared" si="75"/>
        <v>MUY BAJO</v>
      </c>
      <c r="K316" s="33">
        <v>24</v>
      </c>
      <c r="L316" s="33">
        <v>0</v>
      </c>
      <c r="M316" s="33">
        <f t="shared" si="60"/>
        <v>24</v>
      </c>
      <c r="N316" s="33">
        <f t="shared" si="61"/>
        <v>0</v>
      </c>
      <c r="O316" s="115">
        <f t="shared" si="62"/>
        <v>0</v>
      </c>
      <c r="P316" s="31" t="str">
        <f t="shared" si="70"/>
        <v>MUY BAJO</v>
      </c>
      <c r="Q316" s="110"/>
      <c r="R316" s="32">
        <f t="shared" si="64"/>
        <v>0</v>
      </c>
      <c r="S316" s="31" t="str">
        <f t="shared" si="71"/>
        <v>MUY BAJO</v>
      </c>
    </row>
    <row r="317" spans="1:19" ht="51" x14ac:dyDescent="0.25">
      <c r="A317" s="137"/>
      <c r="B317" s="10" t="s">
        <v>195</v>
      </c>
      <c r="C317" s="3" t="s">
        <v>27</v>
      </c>
      <c r="D317" s="1" t="s">
        <v>197</v>
      </c>
      <c r="E317" s="57">
        <v>198</v>
      </c>
      <c r="F317" s="57">
        <v>51</v>
      </c>
      <c r="G317" s="51" t="s">
        <v>290</v>
      </c>
      <c r="H317" s="58">
        <v>10</v>
      </c>
      <c r="I317" s="59">
        <f t="shared" si="63"/>
        <v>0.19607843137254902</v>
      </c>
      <c r="J317" s="31" t="str">
        <f t="shared" si="75"/>
        <v>MUY BAJO</v>
      </c>
      <c r="K317" s="33">
        <v>200.5</v>
      </c>
      <c r="L317" s="33">
        <v>11</v>
      </c>
      <c r="M317" s="33">
        <f t="shared" si="60"/>
        <v>189.5</v>
      </c>
      <c r="N317" s="33">
        <f t="shared" si="61"/>
        <v>11</v>
      </c>
      <c r="O317" s="115">
        <f t="shared" si="62"/>
        <v>5.4862842892768077E-2</v>
      </c>
      <c r="P317" s="31" t="str">
        <f t="shared" si="70"/>
        <v>MUY BAJO</v>
      </c>
      <c r="Q317" s="110"/>
      <c r="R317" s="32">
        <f t="shared" si="64"/>
        <v>1.0757420175052565E-2</v>
      </c>
      <c r="S317" s="31" t="str">
        <f t="shared" si="71"/>
        <v>MUY BAJO</v>
      </c>
    </row>
    <row r="318" spans="1:19" ht="51" x14ac:dyDescent="0.25">
      <c r="A318" s="137"/>
      <c r="B318" s="10" t="s">
        <v>195</v>
      </c>
      <c r="C318" s="3" t="s">
        <v>29</v>
      </c>
      <c r="D318" s="1" t="s">
        <v>197</v>
      </c>
      <c r="E318" s="57">
        <v>13</v>
      </c>
      <c r="F318" s="57">
        <v>5</v>
      </c>
      <c r="G318" s="51" t="s">
        <v>290</v>
      </c>
      <c r="H318" s="58">
        <v>3</v>
      </c>
      <c r="I318" s="59">
        <f t="shared" si="63"/>
        <v>0.6</v>
      </c>
      <c r="J318" s="31" t="str">
        <f t="shared" si="75"/>
        <v>MEDIO</v>
      </c>
      <c r="K318" s="33">
        <v>33</v>
      </c>
      <c r="L318" s="33">
        <v>14</v>
      </c>
      <c r="M318" s="33">
        <f t="shared" si="60"/>
        <v>19</v>
      </c>
      <c r="N318" s="33">
        <f t="shared" si="61"/>
        <v>14</v>
      </c>
      <c r="O318" s="115">
        <f t="shared" si="62"/>
        <v>0.42424242424242425</v>
      </c>
      <c r="P318" s="31" t="str">
        <f t="shared" si="70"/>
        <v>MEDIO</v>
      </c>
      <c r="Q318" s="110"/>
      <c r="R318" s="32">
        <f t="shared" si="64"/>
        <v>0.25454545454545452</v>
      </c>
      <c r="S318" s="31" t="str">
        <f t="shared" si="71"/>
        <v>BAJO</v>
      </c>
    </row>
    <row r="319" spans="1:19" ht="51" x14ac:dyDescent="0.25">
      <c r="A319" s="137"/>
      <c r="B319" s="10" t="s">
        <v>195</v>
      </c>
      <c r="C319" s="3" t="s">
        <v>30</v>
      </c>
      <c r="D319" s="1" t="s">
        <v>197</v>
      </c>
      <c r="E319" s="57">
        <v>14</v>
      </c>
      <c r="F319" s="57">
        <v>5</v>
      </c>
      <c r="G319" s="51" t="s">
        <v>290</v>
      </c>
      <c r="H319" s="58">
        <v>2</v>
      </c>
      <c r="I319" s="59">
        <f t="shared" si="63"/>
        <v>0.4</v>
      </c>
      <c r="J319" s="31" t="str">
        <f t="shared" si="75"/>
        <v>BAJO</v>
      </c>
      <c r="K319" s="33">
        <v>33</v>
      </c>
      <c r="L319" s="33">
        <v>0</v>
      </c>
      <c r="M319" s="33">
        <f t="shared" si="60"/>
        <v>33</v>
      </c>
      <c r="N319" s="33">
        <f t="shared" si="61"/>
        <v>0</v>
      </c>
      <c r="O319" s="115">
        <f t="shared" si="62"/>
        <v>0</v>
      </c>
      <c r="P319" s="31" t="str">
        <f t="shared" si="70"/>
        <v>MUY BAJO</v>
      </c>
      <c r="Q319" s="110"/>
      <c r="R319" s="32">
        <f t="shared" si="64"/>
        <v>0</v>
      </c>
      <c r="S319" s="31" t="str">
        <f t="shared" si="71"/>
        <v>MUY BAJO</v>
      </c>
    </row>
    <row r="320" spans="1:19" ht="51" x14ac:dyDescent="0.25">
      <c r="A320" s="137"/>
      <c r="B320" s="10" t="s">
        <v>195</v>
      </c>
      <c r="C320" s="3" t="s">
        <v>31</v>
      </c>
      <c r="D320" s="1" t="s">
        <v>197</v>
      </c>
      <c r="E320" s="57">
        <v>15</v>
      </c>
      <c r="F320" s="57">
        <v>7</v>
      </c>
      <c r="G320" s="51" t="s">
        <v>290</v>
      </c>
      <c r="H320" s="58">
        <v>2</v>
      </c>
      <c r="I320" s="59">
        <f t="shared" si="63"/>
        <v>0.2857142857142857</v>
      </c>
      <c r="J320" s="31" t="str">
        <f t="shared" si="75"/>
        <v>BAJO</v>
      </c>
      <c r="K320" s="33">
        <v>40</v>
      </c>
      <c r="L320" s="33">
        <v>0</v>
      </c>
      <c r="M320" s="33">
        <f t="shared" si="60"/>
        <v>40</v>
      </c>
      <c r="N320" s="33">
        <f t="shared" si="61"/>
        <v>0</v>
      </c>
      <c r="O320" s="115">
        <f t="shared" si="62"/>
        <v>0</v>
      </c>
      <c r="P320" s="31" t="str">
        <f t="shared" si="70"/>
        <v>MUY BAJO</v>
      </c>
      <c r="Q320" s="110"/>
      <c r="R320" s="32">
        <f t="shared" si="64"/>
        <v>0</v>
      </c>
      <c r="S320" s="31" t="str">
        <f t="shared" si="71"/>
        <v>MUY BAJO</v>
      </c>
    </row>
    <row r="321" spans="1:19" ht="38.25" x14ac:dyDescent="0.25">
      <c r="A321" s="137"/>
      <c r="B321" s="11" t="s">
        <v>317</v>
      </c>
      <c r="C321" s="20"/>
      <c r="D321" s="7"/>
      <c r="E321" s="84"/>
      <c r="F321" s="84"/>
      <c r="G321" s="55"/>
      <c r="H321" s="84"/>
      <c r="I321" s="85">
        <f>+AVERAGE(I299:I320)</f>
        <v>0.13775203414699211</v>
      </c>
      <c r="J321" s="35" t="str">
        <f t="shared" si="75"/>
        <v>MUY BAJO</v>
      </c>
      <c r="K321" s="36">
        <f t="shared" ref="K321" si="76">SUM(K299:K320)</f>
        <v>2639</v>
      </c>
      <c r="L321" s="36">
        <f t="shared" ref="L321" si="77">SUM(L299:L320)</f>
        <v>1221</v>
      </c>
      <c r="M321" s="36">
        <f t="shared" si="60"/>
        <v>1418</v>
      </c>
      <c r="N321" s="36">
        <f t="shared" si="61"/>
        <v>1221</v>
      </c>
      <c r="O321" s="117">
        <f t="shared" si="62"/>
        <v>0.46267525577870405</v>
      </c>
      <c r="P321" s="31" t="str">
        <f t="shared" si="70"/>
        <v>MEDIO</v>
      </c>
      <c r="Q321" s="110"/>
      <c r="R321" s="81">
        <f t="shared" si="64"/>
        <v>6.3734457632996344E-2</v>
      </c>
      <c r="S321" s="31" t="str">
        <f t="shared" si="71"/>
        <v>MUY BAJO</v>
      </c>
    </row>
    <row r="322" spans="1:19" ht="38.25" x14ac:dyDescent="0.25">
      <c r="A322" s="137"/>
      <c r="B322" s="10" t="s">
        <v>198</v>
      </c>
      <c r="C322" s="3" t="s">
        <v>27</v>
      </c>
      <c r="D322" s="1" t="s">
        <v>199</v>
      </c>
      <c r="E322" s="57">
        <v>119</v>
      </c>
      <c r="F322" s="57">
        <v>10</v>
      </c>
      <c r="G322" s="57" t="s">
        <v>290</v>
      </c>
      <c r="H322" s="58">
        <v>11</v>
      </c>
      <c r="I322" s="59">
        <f t="shared" si="63"/>
        <v>1.1000000000000001</v>
      </c>
      <c r="J322" s="31" t="str">
        <f t="shared" si="75"/>
        <v>MUY ALTO</v>
      </c>
      <c r="K322" s="33">
        <v>150</v>
      </c>
      <c r="L322" s="33">
        <v>73</v>
      </c>
      <c r="M322" s="33">
        <f t="shared" si="60"/>
        <v>77</v>
      </c>
      <c r="N322" s="33">
        <f t="shared" si="61"/>
        <v>73</v>
      </c>
      <c r="O322" s="115">
        <f t="shared" si="62"/>
        <v>0.48666666666666669</v>
      </c>
      <c r="P322" s="31" t="str">
        <f t="shared" si="70"/>
        <v>MEDIO</v>
      </c>
      <c r="Q322" s="110"/>
      <c r="R322" s="32">
        <f t="shared" si="64"/>
        <v>0.53533333333333344</v>
      </c>
      <c r="S322" s="31" t="str">
        <f t="shared" si="71"/>
        <v>MEDIO</v>
      </c>
    </row>
    <row r="323" spans="1:19" ht="38.25" x14ac:dyDescent="0.25">
      <c r="A323" s="137"/>
      <c r="B323" s="10" t="s">
        <v>198</v>
      </c>
      <c r="C323" s="3" t="s">
        <v>29</v>
      </c>
      <c r="D323" s="1" t="s">
        <v>199</v>
      </c>
      <c r="E323" s="57">
        <v>29</v>
      </c>
      <c r="F323" s="57">
        <v>1</v>
      </c>
      <c r="G323" s="57" t="s">
        <v>290</v>
      </c>
      <c r="H323" s="58">
        <v>0</v>
      </c>
      <c r="I323" s="59">
        <f t="shared" si="63"/>
        <v>0</v>
      </c>
      <c r="J323" s="31" t="str">
        <f t="shared" si="75"/>
        <v>MUY BAJO</v>
      </c>
      <c r="K323" s="33">
        <v>20</v>
      </c>
      <c r="L323" s="33">
        <v>1</v>
      </c>
      <c r="M323" s="33">
        <f t="shared" si="60"/>
        <v>19</v>
      </c>
      <c r="N323" s="33">
        <f t="shared" si="61"/>
        <v>1</v>
      </c>
      <c r="O323" s="115">
        <f t="shared" si="62"/>
        <v>0.05</v>
      </c>
      <c r="P323" s="31" t="str">
        <f t="shared" si="70"/>
        <v>MUY BAJO</v>
      </c>
      <c r="Q323" s="110"/>
      <c r="R323" s="32">
        <f t="shared" si="64"/>
        <v>0</v>
      </c>
      <c r="S323" s="31" t="str">
        <f t="shared" si="71"/>
        <v>MUY BAJO</v>
      </c>
    </row>
    <row r="324" spans="1:19" ht="38.25" x14ac:dyDescent="0.25">
      <c r="A324" s="137"/>
      <c r="B324" s="10" t="s">
        <v>198</v>
      </c>
      <c r="C324" s="3" t="s">
        <v>30</v>
      </c>
      <c r="D324" s="1" t="s">
        <v>199</v>
      </c>
      <c r="E324" s="57">
        <v>5</v>
      </c>
      <c r="F324" s="57">
        <v>1</v>
      </c>
      <c r="G324" s="57" t="s">
        <v>290</v>
      </c>
      <c r="H324" s="58">
        <v>0</v>
      </c>
      <c r="I324" s="59">
        <f t="shared" si="63"/>
        <v>0</v>
      </c>
      <c r="J324" s="31" t="str">
        <f t="shared" si="75"/>
        <v>MUY BAJO</v>
      </c>
      <c r="K324" s="33">
        <v>25</v>
      </c>
      <c r="L324" s="33">
        <v>1</v>
      </c>
      <c r="M324" s="33">
        <f t="shared" si="60"/>
        <v>24</v>
      </c>
      <c r="N324" s="33">
        <f t="shared" si="61"/>
        <v>1</v>
      </c>
      <c r="O324" s="115">
        <f t="shared" si="62"/>
        <v>0.04</v>
      </c>
      <c r="P324" s="31" t="str">
        <f t="shared" si="70"/>
        <v>MUY BAJO</v>
      </c>
      <c r="Q324" s="110"/>
      <c r="R324" s="32">
        <f t="shared" si="64"/>
        <v>0</v>
      </c>
      <c r="S324" s="31" t="str">
        <f t="shared" si="71"/>
        <v>MUY BAJO</v>
      </c>
    </row>
    <row r="325" spans="1:19" ht="38.25" x14ac:dyDescent="0.25">
      <c r="A325" s="137"/>
      <c r="B325" s="10" t="s">
        <v>198</v>
      </c>
      <c r="C325" s="3" t="s">
        <v>31</v>
      </c>
      <c r="D325" s="1" t="s">
        <v>199</v>
      </c>
      <c r="E325" s="57">
        <v>12</v>
      </c>
      <c r="F325" s="57">
        <v>2</v>
      </c>
      <c r="G325" s="57" t="s">
        <v>290</v>
      </c>
      <c r="H325" s="58">
        <v>0</v>
      </c>
      <c r="I325" s="59">
        <f t="shared" si="63"/>
        <v>0</v>
      </c>
      <c r="J325" s="31" t="str">
        <f t="shared" si="75"/>
        <v>MUY BAJO</v>
      </c>
      <c r="K325" s="33">
        <v>50</v>
      </c>
      <c r="L325" s="33">
        <v>1</v>
      </c>
      <c r="M325" s="33">
        <f t="shared" ref="M325:M388" si="78">+K325-L325</f>
        <v>49</v>
      </c>
      <c r="N325" s="33">
        <f t="shared" ref="N325:N388" si="79">+L325</f>
        <v>1</v>
      </c>
      <c r="O325" s="115">
        <f t="shared" ref="O325:O388" si="80">+N325/K325</f>
        <v>0.02</v>
      </c>
      <c r="P325" s="31" t="str">
        <f t="shared" si="70"/>
        <v>MUY BAJO</v>
      </c>
      <c r="Q325" s="110"/>
      <c r="R325" s="32">
        <f t="shared" si="64"/>
        <v>0</v>
      </c>
      <c r="S325" s="31" t="str">
        <f t="shared" si="71"/>
        <v>MUY BAJO</v>
      </c>
    </row>
    <row r="326" spans="1:19" ht="38.25" x14ac:dyDescent="0.25">
      <c r="A326" s="137"/>
      <c r="B326" s="10" t="s">
        <v>198</v>
      </c>
      <c r="C326" s="3" t="s">
        <v>27</v>
      </c>
      <c r="D326" s="1" t="s">
        <v>200</v>
      </c>
      <c r="E326" s="57">
        <v>0</v>
      </c>
      <c r="F326" s="57">
        <v>2</v>
      </c>
      <c r="G326" s="57" t="s">
        <v>290</v>
      </c>
      <c r="H326" s="58">
        <v>0</v>
      </c>
      <c r="I326" s="59">
        <f t="shared" si="63"/>
        <v>0</v>
      </c>
      <c r="J326" s="31" t="str">
        <f t="shared" si="75"/>
        <v>MUY BAJO</v>
      </c>
      <c r="K326" s="33">
        <v>30</v>
      </c>
      <c r="L326" s="33">
        <v>0</v>
      </c>
      <c r="M326" s="33">
        <f t="shared" si="78"/>
        <v>30</v>
      </c>
      <c r="N326" s="33">
        <f t="shared" si="79"/>
        <v>0</v>
      </c>
      <c r="O326" s="115">
        <f t="shared" si="80"/>
        <v>0</v>
      </c>
      <c r="P326" s="31" t="str">
        <f t="shared" si="70"/>
        <v>MUY BAJO</v>
      </c>
      <c r="Q326" s="110"/>
      <c r="R326" s="32">
        <f t="shared" si="64"/>
        <v>0</v>
      </c>
      <c r="S326" s="31" t="str">
        <f t="shared" si="71"/>
        <v>MUY BAJO</v>
      </c>
    </row>
    <row r="327" spans="1:19" ht="38.25" x14ac:dyDescent="0.25">
      <c r="A327" s="137"/>
      <c r="B327" s="10" t="s">
        <v>198</v>
      </c>
      <c r="C327" s="3" t="s">
        <v>29</v>
      </c>
      <c r="D327" s="1" t="s">
        <v>200</v>
      </c>
      <c r="E327" s="57">
        <v>0</v>
      </c>
      <c r="F327" s="57"/>
      <c r="G327" s="57" t="s">
        <v>290</v>
      </c>
      <c r="H327" s="58"/>
      <c r="I327" s="59"/>
      <c r="J327" s="31" t="s">
        <v>295</v>
      </c>
      <c r="K327" s="33"/>
      <c r="L327" s="33"/>
      <c r="M327" s="33"/>
      <c r="N327" s="33"/>
      <c r="O327" s="115"/>
      <c r="P327" s="31" t="s">
        <v>295</v>
      </c>
      <c r="Q327" s="110"/>
      <c r="R327" s="32"/>
      <c r="S327" s="31" t="s">
        <v>295</v>
      </c>
    </row>
    <row r="328" spans="1:19" ht="38.25" x14ac:dyDescent="0.25">
      <c r="A328" s="137"/>
      <c r="B328" s="10" t="s">
        <v>198</v>
      </c>
      <c r="C328" s="3" t="s">
        <v>30</v>
      </c>
      <c r="D328" s="1" t="s">
        <v>200</v>
      </c>
      <c r="E328" s="57">
        <v>0</v>
      </c>
      <c r="F328" s="57"/>
      <c r="G328" s="57" t="s">
        <v>290</v>
      </c>
      <c r="H328" s="58"/>
      <c r="I328" s="59"/>
      <c r="J328" s="31" t="s">
        <v>295</v>
      </c>
      <c r="K328" s="33"/>
      <c r="L328" s="33"/>
      <c r="M328" s="33"/>
      <c r="N328" s="33"/>
      <c r="O328" s="115"/>
      <c r="P328" s="31" t="s">
        <v>295</v>
      </c>
      <c r="Q328" s="110"/>
      <c r="R328" s="32"/>
      <c r="S328" s="31" t="s">
        <v>295</v>
      </c>
    </row>
    <row r="329" spans="1:19" ht="38.25" x14ac:dyDescent="0.25">
      <c r="A329" s="137"/>
      <c r="B329" s="10" t="s">
        <v>198</v>
      </c>
      <c r="C329" s="3" t="s">
        <v>31</v>
      </c>
      <c r="D329" s="1" t="s">
        <v>200</v>
      </c>
      <c r="E329" s="57">
        <v>0</v>
      </c>
      <c r="F329" s="57">
        <v>1</v>
      </c>
      <c r="G329" s="57" t="s">
        <v>290</v>
      </c>
      <c r="H329" s="58">
        <v>0</v>
      </c>
      <c r="I329" s="59">
        <f t="shared" ref="I329:I391" si="81">+H329/F329</f>
        <v>0</v>
      </c>
      <c r="J329" s="31" t="str">
        <f t="shared" si="75"/>
        <v>MUY BAJO</v>
      </c>
      <c r="K329" s="33">
        <v>16</v>
      </c>
      <c r="L329" s="33">
        <v>0</v>
      </c>
      <c r="M329" s="33">
        <f t="shared" si="78"/>
        <v>16</v>
      </c>
      <c r="N329" s="33">
        <f t="shared" si="79"/>
        <v>0</v>
      </c>
      <c r="O329" s="115">
        <f t="shared" si="80"/>
        <v>0</v>
      </c>
      <c r="P329" s="31" t="str">
        <f t="shared" si="70"/>
        <v>MUY BAJO</v>
      </c>
      <c r="Q329" s="110"/>
      <c r="R329" s="32">
        <f t="shared" ref="R329:R391" si="82">+I329*O329</f>
        <v>0</v>
      </c>
      <c r="S329" s="31" t="str">
        <f t="shared" si="71"/>
        <v>MUY BAJO</v>
      </c>
    </row>
    <row r="330" spans="1:19" ht="38.25" x14ac:dyDescent="0.25">
      <c r="A330" s="137"/>
      <c r="B330" s="10" t="s">
        <v>198</v>
      </c>
      <c r="C330" s="3" t="s">
        <v>27</v>
      </c>
      <c r="D330" s="1" t="s">
        <v>201</v>
      </c>
      <c r="E330" s="57">
        <v>0</v>
      </c>
      <c r="F330" s="57">
        <v>50</v>
      </c>
      <c r="G330" s="57" t="s">
        <v>290</v>
      </c>
      <c r="H330" s="58">
        <v>2</v>
      </c>
      <c r="I330" s="59">
        <f t="shared" si="81"/>
        <v>0.04</v>
      </c>
      <c r="J330" s="31" t="str">
        <f t="shared" si="75"/>
        <v>MUY BAJO</v>
      </c>
      <c r="K330" s="33">
        <v>250</v>
      </c>
      <c r="L330" s="33">
        <v>14</v>
      </c>
      <c r="M330" s="33">
        <f t="shared" si="78"/>
        <v>236</v>
      </c>
      <c r="N330" s="33">
        <f t="shared" si="79"/>
        <v>14</v>
      </c>
      <c r="O330" s="115">
        <f t="shared" si="80"/>
        <v>5.6000000000000001E-2</v>
      </c>
      <c r="P330" s="31" t="str">
        <f t="shared" si="70"/>
        <v>MUY BAJO</v>
      </c>
      <c r="Q330" s="110"/>
      <c r="R330" s="32">
        <f t="shared" si="82"/>
        <v>2.2400000000000002E-3</v>
      </c>
      <c r="S330" s="31" t="str">
        <f t="shared" si="71"/>
        <v>MUY BAJO</v>
      </c>
    </row>
    <row r="331" spans="1:19" ht="38.25" x14ac:dyDescent="0.25">
      <c r="A331" s="137"/>
      <c r="B331" s="10" t="s">
        <v>198</v>
      </c>
      <c r="C331" s="3" t="s">
        <v>29</v>
      </c>
      <c r="D331" s="1" t="s">
        <v>201</v>
      </c>
      <c r="E331" s="57">
        <v>0</v>
      </c>
      <c r="F331" s="57">
        <v>1</v>
      </c>
      <c r="G331" s="57" t="s">
        <v>290</v>
      </c>
      <c r="H331" s="58">
        <v>0</v>
      </c>
      <c r="I331" s="59">
        <f t="shared" si="81"/>
        <v>0</v>
      </c>
      <c r="J331" s="31" t="str">
        <f t="shared" si="75"/>
        <v>MUY BAJO</v>
      </c>
      <c r="K331" s="33">
        <v>5</v>
      </c>
      <c r="L331" s="33">
        <v>0</v>
      </c>
      <c r="M331" s="33">
        <f t="shared" si="78"/>
        <v>5</v>
      </c>
      <c r="N331" s="33">
        <f t="shared" si="79"/>
        <v>0</v>
      </c>
      <c r="O331" s="115">
        <f t="shared" si="80"/>
        <v>0</v>
      </c>
      <c r="P331" s="31" t="str">
        <f t="shared" si="70"/>
        <v>MUY BAJO</v>
      </c>
      <c r="Q331" s="110"/>
      <c r="R331" s="32">
        <f t="shared" si="82"/>
        <v>0</v>
      </c>
      <c r="S331" s="31" t="str">
        <f t="shared" si="71"/>
        <v>MUY BAJO</v>
      </c>
    </row>
    <row r="332" spans="1:19" ht="38.25" x14ac:dyDescent="0.25">
      <c r="A332" s="137"/>
      <c r="B332" s="10" t="s">
        <v>198</v>
      </c>
      <c r="C332" s="3" t="s">
        <v>30</v>
      </c>
      <c r="D332" s="1" t="s">
        <v>201</v>
      </c>
      <c r="E332" s="57">
        <v>0</v>
      </c>
      <c r="F332" s="57">
        <v>1</v>
      </c>
      <c r="G332" s="57" t="s">
        <v>290</v>
      </c>
      <c r="H332" s="58">
        <v>0</v>
      </c>
      <c r="I332" s="59">
        <f t="shared" si="81"/>
        <v>0</v>
      </c>
      <c r="J332" s="31" t="str">
        <f t="shared" si="75"/>
        <v>MUY BAJO</v>
      </c>
      <c r="K332" s="33">
        <v>5</v>
      </c>
      <c r="L332" s="33">
        <v>0</v>
      </c>
      <c r="M332" s="33">
        <f t="shared" si="78"/>
        <v>5</v>
      </c>
      <c r="N332" s="33">
        <f t="shared" si="79"/>
        <v>0</v>
      </c>
      <c r="O332" s="115">
        <f t="shared" si="80"/>
        <v>0</v>
      </c>
      <c r="P332" s="31" t="str">
        <f t="shared" si="70"/>
        <v>MUY BAJO</v>
      </c>
      <c r="Q332" s="110"/>
      <c r="R332" s="32">
        <f t="shared" si="82"/>
        <v>0</v>
      </c>
      <c r="S332" s="31" t="str">
        <f t="shared" si="71"/>
        <v>MUY BAJO</v>
      </c>
    </row>
    <row r="333" spans="1:19" ht="38.25" x14ac:dyDescent="0.25">
      <c r="A333" s="137"/>
      <c r="B333" s="10" t="s">
        <v>198</v>
      </c>
      <c r="C333" s="3" t="s">
        <v>31</v>
      </c>
      <c r="D333" s="1" t="s">
        <v>201</v>
      </c>
      <c r="E333" s="57">
        <v>0</v>
      </c>
      <c r="F333" s="57">
        <v>10</v>
      </c>
      <c r="G333" s="57" t="s">
        <v>290</v>
      </c>
      <c r="H333" s="58">
        <v>3</v>
      </c>
      <c r="I333" s="59">
        <f t="shared" si="81"/>
        <v>0.3</v>
      </c>
      <c r="J333" s="31" t="str">
        <f t="shared" si="75"/>
        <v>BAJO</v>
      </c>
      <c r="K333" s="33">
        <v>50</v>
      </c>
      <c r="L333" s="33">
        <v>0</v>
      </c>
      <c r="M333" s="33">
        <f t="shared" si="78"/>
        <v>50</v>
      </c>
      <c r="N333" s="33">
        <f t="shared" si="79"/>
        <v>0</v>
      </c>
      <c r="O333" s="115">
        <f t="shared" si="80"/>
        <v>0</v>
      </c>
      <c r="P333" s="31" t="str">
        <f t="shared" si="70"/>
        <v>MUY BAJO</v>
      </c>
      <c r="Q333" s="110"/>
      <c r="R333" s="32">
        <f t="shared" si="82"/>
        <v>0</v>
      </c>
      <c r="S333" s="31" t="str">
        <f t="shared" si="71"/>
        <v>MUY BAJO</v>
      </c>
    </row>
    <row r="334" spans="1:19" ht="38.25" x14ac:dyDescent="0.25">
      <c r="A334" s="137"/>
      <c r="B334" s="10" t="s">
        <v>198</v>
      </c>
      <c r="C334" s="3" t="s">
        <v>27</v>
      </c>
      <c r="D334" s="1" t="s">
        <v>202</v>
      </c>
      <c r="E334" s="57">
        <v>304</v>
      </c>
      <c r="F334" s="57">
        <v>40</v>
      </c>
      <c r="G334" s="57" t="s">
        <v>290</v>
      </c>
      <c r="H334" s="58">
        <v>3</v>
      </c>
      <c r="I334" s="59">
        <f t="shared" si="81"/>
        <v>7.4999999999999997E-2</v>
      </c>
      <c r="J334" s="31" t="str">
        <f t="shared" si="75"/>
        <v>MUY BAJO</v>
      </c>
      <c r="K334" s="33">
        <v>120</v>
      </c>
      <c r="L334" s="33">
        <v>4</v>
      </c>
      <c r="M334" s="33">
        <f t="shared" si="78"/>
        <v>116</v>
      </c>
      <c r="N334" s="33">
        <f t="shared" si="79"/>
        <v>4</v>
      </c>
      <c r="O334" s="115">
        <f t="shared" si="80"/>
        <v>3.3333333333333333E-2</v>
      </c>
      <c r="P334" s="31" t="str">
        <f t="shared" si="70"/>
        <v>MUY BAJO</v>
      </c>
      <c r="Q334" s="110"/>
      <c r="R334" s="32">
        <f t="shared" si="82"/>
        <v>2.5000000000000001E-3</v>
      </c>
      <c r="S334" s="31" t="str">
        <f t="shared" si="71"/>
        <v>MUY BAJO</v>
      </c>
    </row>
    <row r="335" spans="1:19" ht="38.25" x14ac:dyDescent="0.25">
      <c r="A335" s="137"/>
      <c r="B335" s="10" t="s">
        <v>198</v>
      </c>
      <c r="C335" s="3" t="s">
        <v>29</v>
      </c>
      <c r="D335" s="1" t="s">
        <v>202</v>
      </c>
      <c r="E335" s="57">
        <v>11</v>
      </c>
      <c r="F335" s="57">
        <v>5</v>
      </c>
      <c r="G335" s="57" t="s">
        <v>290</v>
      </c>
      <c r="H335" s="58">
        <v>0</v>
      </c>
      <c r="I335" s="59">
        <f t="shared" si="81"/>
        <v>0</v>
      </c>
      <c r="J335" s="31" t="str">
        <f t="shared" si="75"/>
        <v>MUY BAJO</v>
      </c>
      <c r="K335" s="33">
        <v>15</v>
      </c>
      <c r="L335" s="33">
        <v>0</v>
      </c>
      <c r="M335" s="33">
        <f t="shared" si="78"/>
        <v>15</v>
      </c>
      <c r="N335" s="33">
        <f t="shared" si="79"/>
        <v>0</v>
      </c>
      <c r="O335" s="115">
        <f t="shared" si="80"/>
        <v>0</v>
      </c>
      <c r="P335" s="31" t="str">
        <f t="shared" si="70"/>
        <v>MUY BAJO</v>
      </c>
      <c r="Q335" s="110"/>
      <c r="R335" s="32">
        <f t="shared" si="82"/>
        <v>0</v>
      </c>
      <c r="S335" s="31" t="str">
        <f t="shared" si="71"/>
        <v>MUY BAJO</v>
      </c>
    </row>
    <row r="336" spans="1:19" ht="38.25" x14ac:dyDescent="0.25">
      <c r="A336" s="137"/>
      <c r="B336" s="10" t="s">
        <v>198</v>
      </c>
      <c r="C336" s="3" t="s">
        <v>30</v>
      </c>
      <c r="D336" s="1" t="s">
        <v>202</v>
      </c>
      <c r="E336" s="57">
        <v>5</v>
      </c>
      <c r="F336" s="57">
        <v>5</v>
      </c>
      <c r="G336" s="57" t="s">
        <v>290</v>
      </c>
      <c r="H336" s="58">
        <v>0</v>
      </c>
      <c r="I336" s="59">
        <f t="shared" si="81"/>
        <v>0</v>
      </c>
      <c r="J336" s="31" t="str">
        <f t="shared" si="75"/>
        <v>MUY BAJO</v>
      </c>
      <c r="K336" s="33">
        <v>15</v>
      </c>
      <c r="L336" s="33">
        <v>0</v>
      </c>
      <c r="M336" s="33">
        <f t="shared" si="78"/>
        <v>15</v>
      </c>
      <c r="N336" s="33">
        <f t="shared" si="79"/>
        <v>0</v>
      </c>
      <c r="O336" s="115">
        <f t="shared" si="80"/>
        <v>0</v>
      </c>
      <c r="P336" s="31" t="str">
        <f t="shared" si="70"/>
        <v>MUY BAJO</v>
      </c>
      <c r="Q336" s="110"/>
      <c r="R336" s="32">
        <f t="shared" si="82"/>
        <v>0</v>
      </c>
      <c r="S336" s="31" t="str">
        <f t="shared" si="71"/>
        <v>MUY BAJO</v>
      </c>
    </row>
    <row r="337" spans="1:19" ht="38.25" x14ac:dyDescent="0.25">
      <c r="A337" s="137"/>
      <c r="B337" s="10" t="s">
        <v>198</v>
      </c>
      <c r="C337" s="3" t="s">
        <v>31</v>
      </c>
      <c r="D337" s="1" t="s">
        <v>202</v>
      </c>
      <c r="E337" s="57">
        <v>17</v>
      </c>
      <c r="F337" s="57">
        <v>10</v>
      </c>
      <c r="G337" s="57" t="s">
        <v>290</v>
      </c>
      <c r="H337" s="58">
        <v>4</v>
      </c>
      <c r="I337" s="59">
        <f t="shared" si="81"/>
        <v>0.4</v>
      </c>
      <c r="J337" s="31" t="str">
        <f t="shared" si="75"/>
        <v>BAJO</v>
      </c>
      <c r="K337" s="33">
        <v>30</v>
      </c>
      <c r="L337" s="33">
        <v>4</v>
      </c>
      <c r="M337" s="33">
        <f t="shared" si="78"/>
        <v>26</v>
      </c>
      <c r="N337" s="33">
        <f t="shared" si="79"/>
        <v>4</v>
      </c>
      <c r="O337" s="115">
        <f t="shared" si="80"/>
        <v>0.13333333333333333</v>
      </c>
      <c r="P337" s="31" t="str">
        <f t="shared" si="70"/>
        <v>MUY BAJO</v>
      </c>
      <c r="Q337" s="110"/>
      <c r="R337" s="32">
        <f t="shared" si="82"/>
        <v>5.3333333333333337E-2</v>
      </c>
      <c r="S337" s="31" t="str">
        <f t="shared" si="71"/>
        <v>MUY BAJO</v>
      </c>
    </row>
    <row r="338" spans="1:19" ht="38.25" x14ac:dyDescent="0.25">
      <c r="A338" s="137"/>
      <c r="B338" s="10" t="s">
        <v>198</v>
      </c>
      <c r="C338" s="3" t="s">
        <v>1</v>
      </c>
      <c r="D338" s="1" t="s">
        <v>203</v>
      </c>
      <c r="E338" s="57">
        <v>10</v>
      </c>
      <c r="F338" s="57">
        <v>6</v>
      </c>
      <c r="G338" s="57" t="s">
        <v>290</v>
      </c>
      <c r="H338" s="58">
        <v>1</v>
      </c>
      <c r="I338" s="59">
        <f t="shared" si="81"/>
        <v>0.16666666666666666</v>
      </c>
      <c r="J338" s="31" t="str">
        <f t="shared" si="75"/>
        <v>MUY BAJO</v>
      </c>
      <c r="K338" s="33">
        <v>140</v>
      </c>
      <c r="L338" s="33">
        <v>15</v>
      </c>
      <c r="M338" s="33">
        <f t="shared" si="78"/>
        <v>125</v>
      </c>
      <c r="N338" s="33">
        <f t="shared" si="79"/>
        <v>15</v>
      </c>
      <c r="O338" s="115">
        <f t="shared" si="80"/>
        <v>0.10714285714285714</v>
      </c>
      <c r="P338" s="31" t="str">
        <f t="shared" si="70"/>
        <v>MUY BAJO</v>
      </c>
      <c r="Q338" s="110"/>
      <c r="R338" s="32">
        <f t="shared" si="82"/>
        <v>1.7857142857142856E-2</v>
      </c>
      <c r="S338" s="31" t="str">
        <f t="shared" si="71"/>
        <v>MUY BAJO</v>
      </c>
    </row>
    <row r="339" spans="1:19" ht="51" x14ac:dyDescent="0.25">
      <c r="A339" s="137"/>
      <c r="B339" s="10" t="s">
        <v>198</v>
      </c>
      <c r="C339" s="3" t="s">
        <v>1</v>
      </c>
      <c r="D339" s="1" t="s">
        <v>204</v>
      </c>
      <c r="E339" s="57">
        <v>26</v>
      </c>
      <c r="F339" s="57">
        <v>15</v>
      </c>
      <c r="G339" s="57" t="s">
        <v>292</v>
      </c>
      <c r="H339" s="58">
        <v>10</v>
      </c>
      <c r="I339" s="59">
        <f t="shared" si="81"/>
        <v>0.66666666666666663</v>
      </c>
      <c r="J339" s="31" t="str">
        <f t="shared" si="75"/>
        <v>ALTO</v>
      </c>
      <c r="K339" s="33">
        <v>90</v>
      </c>
      <c r="L339" s="33">
        <v>10</v>
      </c>
      <c r="M339" s="33">
        <f t="shared" si="78"/>
        <v>80</v>
      </c>
      <c r="N339" s="33">
        <f t="shared" si="79"/>
        <v>10</v>
      </c>
      <c r="O339" s="115">
        <f t="shared" si="80"/>
        <v>0.1111111111111111</v>
      </c>
      <c r="P339" s="31" t="str">
        <f t="shared" si="70"/>
        <v>MUY BAJO</v>
      </c>
      <c r="Q339" s="110"/>
      <c r="R339" s="32">
        <f t="shared" si="82"/>
        <v>7.407407407407407E-2</v>
      </c>
      <c r="S339" s="31" t="str">
        <f t="shared" si="71"/>
        <v>MUY BAJO</v>
      </c>
    </row>
    <row r="340" spans="1:19" ht="38.25" x14ac:dyDescent="0.25">
      <c r="A340" s="137"/>
      <c r="B340" s="10" t="s">
        <v>198</v>
      </c>
      <c r="C340" s="3" t="s">
        <v>27</v>
      </c>
      <c r="D340" s="1" t="s">
        <v>205</v>
      </c>
      <c r="E340" s="57">
        <v>3</v>
      </c>
      <c r="F340" s="57">
        <v>1</v>
      </c>
      <c r="G340" s="57" t="s">
        <v>290</v>
      </c>
      <c r="H340" s="58">
        <v>0</v>
      </c>
      <c r="I340" s="59">
        <f t="shared" si="81"/>
        <v>0</v>
      </c>
      <c r="J340" s="31" t="str">
        <f t="shared" si="75"/>
        <v>MUY BAJO</v>
      </c>
      <c r="K340" s="33">
        <v>25</v>
      </c>
      <c r="L340" s="33">
        <v>0</v>
      </c>
      <c r="M340" s="33">
        <f t="shared" si="78"/>
        <v>25</v>
      </c>
      <c r="N340" s="33">
        <f t="shared" si="79"/>
        <v>0</v>
      </c>
      <c r="O340" s="115">
        <f t="shared" si="80"/>
        <v>0</v>
      </c>
      <c r="P340" s="31" t="str">
        <f t="shared" si="70"/>
        <v>MUY BAJO</v>
      </c>
      <c r="Q340" s="110"/>
      <c r="R340" s="32">
        <f t="shared" si="82"/>
        <v>0</v>
      </c>
      <c r="S340" s="31" t="str">
        <f t="shared" si="71"/>
        <v>MUY BAJO</v>
      </c>
    </row>
    <row r="341" spans="1:19" ht="38.25" x14ac:dyDescent="0.25">
      <c r="A341" s="137"/>
      <c r="B341" s="10" t="s">
        <v>198</v>
      </c>
      <c r="C341" s="3" t="s">
        <v>29</v>
      </c>
      <c r="D341" s="1" t="s">
        <v>205</v>
      </c>
      <c r="E341" s="57">
        <v>0</v>
      </c>
      <c r="F341" s="57"/>
      <c r="G341" s="57" t="s">
        <v>290</v>
      </c>
      <c r="H341" s="58"/>
      <c r="I341" s="59"/>
      <c r="J341" s="31" t="s">
        <v>295</v>
      </c>
      <c r="K341" s="33"/>
      <c r="L341" s="33"/>
      <c r="M341" s="33"/>
      <c r="N341" s="33"/>
      <c r="O341" s="115"/>
      <c r="P341" s="31" t="s">
        <v>295</v>
      </c>
      <c r="Q341" s="110"/>
      <c r="R341" s="32"/>
      <c r="S341" s="31" t="s">
        <v>295</v>
      </c>
    </row>
    <row r="342" spans="1:19" ht="38.25" x14ac:dyDescent="0.25">
      <c r="A342" s="137"/>
      <c r="B342" s="10" t="s">
        <v>198</v>
      </c>
      <c r="C342" s="3" t="s">
        <v>30</v>
      </c>
      <c r="D342" s="1" t="s">
        <v>205</v>
      </c>
      <c r="E342" s="57">
        <v>1</v>
      </c>
      <c r="F342" s="57"/>
      <c r="G342" s="57" t="s">
        <v>290</v>
      </c>
      <c r="H342" s="58"/>
      <c r="I342" s="59"/>
      <c r="J342" s="31" t="s">
        <v>295</v>
      </c>
      <c r="K342" s="33"/>
      <c r="L342" s="33"/>
      <c r="M342" s="33"/>
      <c r="N342" s="33"/>
      <c r="O342" s="115"/>
      <c r="P342" s="31" t="s">
        <v>295</v>
      </c>
      <c r="Q342" s="110"/>
      <c r="R342" s="32"/>
      <c r="S342" s="31" t="s">
        <v>295</v>
      </c>
    </row>
    <row r="343" spans="1:19" ht="38.25" x14ac:dyDescent="0.25">
      <c r="A343" s="137"/>
      <c r="B343" s="10" t="s">
        <v>198</v>
      </c>
      <c r="C343" s="3" t="s">
        <v>31</v>
      </c>
      <c r="D343" s="1" t="s">
        <v>205</v>
      </c>
      <c r="E343" s="57">
        <v>0</v>
      </c>
      <c r="F343" s="57"/>
      <c r="G343" s="57" t="s">
        <v>290</v>
      </c>
      <c r="H343" s="58"/>
      <c r="I343" s="59"/>
      <c r="J343" s="31" t="s">
        <v>295</v>
      </c>
      <c r="K343" s="33"/>
      <c r="L343" s="33"/>
      <c r="M343" s="33"/>
      <c r="N343" s="33"/>
      <c r="O343" s="115"/>
      <c r="P343" s="31" t="s">
        <v>295</v>
      </c>
      <c r="Q343" s="110"/>
      <c r="R343" s="32"/>
      <c r="S343" s="31" t="s">
        <v>295</v>
      </c>
    </row>
    <row r="344" spans="1:19" ht="38.25" x14ac:dyDescent="0.25">
      <c r="A344" s="137"/>
      <c r="B344" s="10" t="s">
        <v>198</v>
      </c>
      <c r="C344" s="3" t="s">
        <v>27</v>
      </c>
      <c r="D344" s="1" t="s">
        <v>206</v>
      </c>
      <c r="E344" s="57">
        <v>150</v>
      </c>
      <c r="F344" s="57">
        <v>14</v>
      </c>
      <c r="G344" s="57" t="s">
        <v>290</v>
      </c>
      <c r="H344" s="58">
        <v>0</v>
      </c>
      <c r="I344" s="59">
        <f t="shared" si="81"/>
        <v>0</v>
      </c>
      <c r="J344" s="31" t="str">
        <f t="shared" si="75"/>
        <v>MUY BAJO</v>
      </c>
      <c r="K344" s="33">
        <v>51.8</v>
      </c>
      <c r="L344" s="33">
        <v>4</v>
      </c>
      <c r="M344" s="33">
        <f t="shared" si="78"/>
        <v>47.8</v>
      </c>
      <c r="N344" s="33">
        <f t="shared" si="79"/>
        <v>4</v>
      </c>
      <c r="O344" s="115">
        <f t="shared" si="80"/>
        <v>7.7220077220077218E-2</v>
      </c>
      <c r="P344" s="31" t="str">
        <f t="shared" si="70"/>
        <v>MUY BAJO</v>
      </c>
      <c r="Q344" s="110"/>
      <c r="R344" s="32">
        <f t="shared" si="82"/>
        <v>0</v>
      </c>
      <c r="S344" s="31" t="str">
        <f t="shared" si="71"/>
        <v>MUY BAJO</v>
      </c>
    </row>
    <row r="345" spans="1:19" ht="38.25" x14ac:dyDescent="0.25">
      <c r="A345" s="137"/>
      <c r="B345" s="10" t="s">
        <v>198</v>
      </c>
      <c r="C345" s="3" t="s">
        <v>29</v>
      </c>
      <c r="D345" s="1" t="s">
        <v>206</v>
      </c>
      <c r="E345" s="57">
        <v>0</v>
      </c>
      <c r="F345" s="57">
        <v>1</v>
      </c>
      <c r="G345" s="57" t="s">
        <v>290</v>
      </c>
      <c r="H345" s="58">
        <v>0</v>
      </c>
      <c r="I345" s="59">
        <f t="shared" si="81"/>
        <v>0</v>
      </c>
      <c r="J345" s="31" t="str">
        <f t="shared" si="75"/>
        <v>MUY BAJO</v>
      </c>
      <c r="K345" s="33">
        <v>3.7</v>
      </c>
      <c r="L345" s="33">
        <v>0</v>
      </c>
      <c r="M345" s="33">
        <f t="shared" si="78"/>
        <v>3.7</v>
      </c>
      <c r="N345" s="33">
        <f t="shared" si="79"/>
        <v>0</v>
      </c>
      <c r="O345" s="115">
        <f t="shared" si="80"/>
        <v>0</v>
      </c>
      <c r="P345" s="31" t="str">
        <f t="shared" si="70"/>
        <v>MUY BAJO</v>
      </c>
      <c r="Q345" s="110"/>
      <c r="R345" s="32">
        <f t="shared" si="82"/>
        <v>0</v>
      </c>
      <c r="S345" s="31" t="str">
        <f t="shared" si="71"/>
        <v>MUY BAJO</v>
      </c>
    </row>
    <row r="346" spans="1:19" ht="38.25" x14ac:dyDescent="0.25">
      <c r="A346" s="137"/>
      <c r="B346" s="10" t="s">
        <v>198</v>
      </c>
      <c r="C346" s="3" t="s">
        <v>30</v>
      </c>
      <c r="D346" s="1" t="s">
        <v>206</v>
      </c>
      <c r="E346" s="57">
        <v>0</v>
      </c>
      <c r="F346" s="57">
        <v>1</v>
      </c>
      <c r="G346" s="57" t="s">
        <v>290</v>
      </c>
      <c r="H346" s="58">
        <v>0</v>
      </c>
      <c r="I346" s="59">
        <f t="shared" si="81"/>
        <v>0</v>
      </c>
      <c r="J346" s="31" t="str">
        <f t="shared" si="75"/>
        <v>MUY BAJO</v>
      </c>
      <c r="K346" s="33">
        <v>3.7</v>
      </c>
      <c r="L346" s="33">
        <v>0</v>
      </c>
      <c r="M346" s="33">
        <f t="shared" si="78"/>
        <v>3.7</v>
      </c>
      <c r="N346" s="33">
        <f t="shared" si="79"/>
        <v>0</v>
      </c>
      <c r="O346" s="115">
        <f t="shared" si="80"/>
        <v>0</v>
      </c>
      <c r="P346" s="31" t="str">
        <f t="shared" si="70"/>
        <v>MUY BAJO</v>
      </c>
      <c r="Q346" s="110"/>
      <c r="R346" s="32">
        <f t="shared" si="82"/>
        <v>0</v>
      </c>
      <c r="S346" s="31" t="str">
        <f t="shared" si="71"/>
        <v>MUY BAJO</v>
      </c>
    </row>
    <row r="347" spans="1:19" ht="38.25" x14ac:dyDescent="0.25">
      <c r="A347" s="137"/>
      <c r="B347" s="10" t="s">
        <v>198</v>
      </c>
      <c r="C347" s="3" t="s">
        <v>31</v>
      </c>
      <c r="D347" s="1" t="s">
        <v>206</v>
      </c>
      <c r="E347" s="57">
        <v>0</v>
      </c>
      <c r="F347" s="57">
        <v>2</v>
      </c>
      <c r="G347" s="57" t="s">
        <v>290</v>
      </c>
      <c r="H347" s="58">
        <v>0</v>
      </c>
      <c r="I347" s="59">
        <f t="shared" si="81"/>
        <v>0</v>
      </c>
      <c r="J347" s="31" t="str">
        <f t="shared" si="75"/>
        <v>MUY BAJO</v>
      </c>
      <c r="K347" s="33">
        <v>7.4</v>
      </c>
      <c r="L347" s="33">
        <v>0</v>
      </c>
      <c r="M347" s="33">
        <f t="shared" si="78"/>
        <v>7.4</v>
      </c>
      <c r="N347" s="33">
        <f t="shared" si="79"/>
        <v>0</v>
      </c>
      <c r="O347" s="115">
        <f t="shared" si="80"/>
        <v>0</v>
      </c>
      <c r="P347" s="31" t="str">
        <f t="shared" si="70"/>
        <v>MUY BAJO</v>
      </c>
      <c r="Q347" s="110"/>
      <c r="R347" s="32">
        <f t="shared" si="82"/>
        <v>0</v>
      </c>
      <c r="S347" s="31" t="str">
        <f t="shared" si="71"/>
        <v>MUY BAJO</v>
      </c>
    </row>
    <row r="348" spans="1:19" ht="38.25" x14ac:dyDescent="0.25">
      <c r="A348" s="137"/>
      <c r="B348" s="10" t="s">
        <v>198</v>
      </c>
      <c r="C348" s="3" t="s">
        <v>27</v>
      </c>
      <c r="D348" s="1" t="s">
        <v>207</v>
      </c>
      <c r="E348" s="57">
        <v>12</v>
      </c>
      <c r="F348" s="57">
        <v>10</v>
      </c>
      <c r="G348" s="57" t="s">
        <v>290</v>
      </c>
      <c r="H348" s="58">
        <v>2</v>
      </c>
      <c r="I348" s="59">
        <f t="shared" si="81"/>
        <v>0.2</v>
      </c>
      <c r="J348" s="31" t="str">
        <f t="shared" si="75"/>
        <v>MUY BAJO</v>
      </c>
      <c r="K348" s="33">
        <v>45</v>
      </c>
      <c r="L348" s="33">
        <v>11</v>
      </c>
      <c r="M348" s="33">
        <f t="shared" si="78"/>
        <v>34</v>
      </c>
      <c r="N348" s="33">
        <f t="shared" si="79"/>
        <v>11</v>
      </c>
      <c r="O348" s="115">
        <f t="shared" si="80"/>
        <v>0.24444444444444444</v>
      </c>
      <c r="P348" s="31" t="str">
        <f t="shared" ref="P348:P412" si="83">IF(O348&lt;=20%,"MUY BAJO",IF(AND(O348&gt;20%,O348&lt;=40%),"BAJO",IF(AND(O348&gt;40%,O348&lt;=60%),"MEDIO",IF(AND(O348&gt;60%,O348&lt;=80%),"ALTO","MUY ALTO"))))</f>
        <v>BAJO</v>
      </c>
      <c r="Q348" s="110"/>
      <c r="R348" s="32">
        <f t="shared" si="82"/>
        <v>4.8888888888888891E-2</v>
      </c>
      <c r="S348" s="31" t="str">
        <f t="shared" ref="S348:S412" si="84">IF(R348&lt;=20%,"MUY BAJO",IF(AND(R348&gt;20%,R348&lt;=40%),"BAJO",IF(AND(R348&gt;40%,R348&lt;=60%),"MEDIO",IF(AND(R348&gt;60%,R348&lt;=80%),"ALTO","MUY ALTO"))))</f>
        <v>MUY BAJO</v>
      </c>
    </row>
    <row r="349" spans="1:19" ht="38.25" x14ac:dyDescent="0.25">
      <c r="A349" s="137"/>
      <c r="B349" s="10" t="s">
        <v>198</v>
      </c>
      <c r="C349" s="3" t="s">
        <v>29</v>
      </c>
      <c r="D349" s="1" t="s">
        <v>207</v>
      </c>
      <c r="E349" s="57">
        <v>0</v>
      </c>
      <c r="F349" s="57">
        <v>2</v>
      </c>
      <c r="G349" s="57" t="s">
        <v>290</v>
      </c>
      <c r="H349" s="58">
        <v>1</v>
      </c>
      <c r="I349" s="59">
        <f t="shared" si="81"/>
        <v>0.5</v>
      </c>
      <c r="J349" s="31" t="str">
        <f t="shared" si="75"/>
        <v>MEDIO</v>
      </c>
      <c r="K349" s="33">
        <v>9</v>
      </c>
      <c r="L349" s="33">
        <v>0</v>
      </c>
      <c r="M349" s="33">
        <f t="shared" si="78"/>
        <v>9</v>
      </c>
      <c r="N349" s="33">
        <f t="shared" si="79"/>
        <v>0</v>
      </c>
      <c r="O349" s="115">
        <f t="shared" si="80"/>
        <v>0</v>
      </c>
      <c r="P349" s="31" t="str">
        <f t="shared" si="83"/>
        <v>MUY BAJO</v>
      </c>
      <c r="Q349" s="110"/>
      <c r="R349" s="32">
        <f t="shared" si="82"/>
        <v>0</v>
      </c>
      <c r="S349" s="31" t="str">
        <f t="shared" si="84"/>
        <v>MUY BAJO</v>
      </c>
    </row>
    <row r="350" spans="1:19" ht="38.25" x14ac:dyDescent="0.25">
      <c r="A350" s="137"/>
      <c r="B350" s="10" t="s">
        <v>198</v>
      </c>
      <c r="C350" s="3" t="s">
        <v>30</v>
      </c>
      <c r="D350" s="1" t="s">
        <v>207</v>
      </c>
      <c r="E350" s="57">
        <v>0</v>
      </c>
      <c r="F350" s="57">
        <v>2</v>
      </c>
      <c r="G350" s="57" t="s">
        <v>290</v>
      </c>
      <c r="H350" s="58">
        <v>0</v>
      </c>
      <c r="I350" s="59">
        <f t="shared" si="81"/>
        <v>0</v>
      </c>
      <c r="J350" s="31" t="str">
        <f t="shared" si="75"/>
        <v>MUY BAJO</v>
      </c>
      <c r="K350" s="33">
        <v>9</v>
      </c>
      <c r="L350" s="33">
        <v>0</v>
      </c>
      <c r="M350" s="33">
        <f t="shared" si="78"/>
        <v>9</v>
      </c>
      <c r="N350" s="33">
        <f t="shared" si="79"/>
        <v>0</v>
      </c>
      <c r="O350" s="115">
        <f t="shared" si="80"/>
        <v>0</v>
      </c>
      <c r="P350" s="31" t="str">
        <f t="shared" si="83"/>
        <v>MUY BAJO</v>
      </c>
      <c r="Q350" s="110"/>
      <c r="R350" s="32">
        <f t="shared" si="82"/>
        <v>0</v>
      </c>
      <c r="S350" s="31" t="str">
        <f t="shared" si="84"/>
        <v>MUY BAJO</v>
      </c>
    </row>
    <row r="351" spans="1:19" ht="38.25" x14ac:dyDescent="0.25">
      <c r="A351" s="137"/>
      <c r="B351" s="10" t="s">
        <v>198</v>
      </c>
      <c r="C351" s="3" t="s">
        <v>31</v>
      </c>
      <c r="D351" s="1" t="s">
        <v>207</v>
      </c>
      <c r="E351" s="57">
        <v>0</v>
      </c>
      <c r="F351" s="57">
        <v>4</v>
      </c>
      <c r="G351" s="57" t="s">
        <v>290</v>
      </c>
      <c r="H351" s="58">
        <v>0</v>
      </c>
      <c r="I351" s="59">
        <f t="shared" si="81"/>
        <v>0</v>
      </c>
      <c r="J351" s="31" t="str">
        <f t="shared" si="75"/>
        <v>MUY BAJO</v>
      </c>
      <c r="K351" s="33">
        <v>18</v>
      </c>
      <c r="L351" s="33">
        <v>4</v>
      </c>
      <c r="M351" s="33">
        <f t="shared" si="78"/>
        <v>14</v>
      </c>
      <c r="N351" s="33">
        <f t="shared" si="79"/>
        <v>4</v>
      </c>
      <c r="O351" s="115">
        <f t="shared" si="80"/>
        <v>0.22222222222222221</v>
      </c>
      <c r="P351" s="31" t="str">
        <f t="shared" si="83"/>
        <v>BAJO</v>
      </c>
      <c r="Q351" s="110"/>
      <c r="R351" s="32">
        <f t="shared" si="82"/>
        <v>0</v>
      </c>
      <c r="S351" s="31" t="str">
        <f t="shared" si="84"/>
        <v>MUY BAJO</v>
      </c>
    </row>
    <row r="352" spans="1:19" ht="51" x14ac:dyDescent="0.25">
      <c r="A352" s="137"/>
      <c r="B352" s="10" t="s">
        <v>208</v>
      </c>
      <c r="C352" s="3" t="s">
        <v>1</v>
      </c>
      <c r="D352" s="1" t="s">
        <v>209</v>
      </c>
      <c r="E352" s="57">
        <v>0</v>
      </c>
      <c r="F352" s="57"/>
      <c r="G352" s="57" t="s">
        <v>292</v>
      </c>
      <c r="H352" s="58"/>
      <c r="I352" s="59"/>
      <c r="J352" s="31" t="s">
        <v>295</v>
      </c>
      <c r="K352" s="33">
        <v>10</v>
      </c>
      <c r="L352" s="33">
        <v>0</v>
      </c>
      <c r="M352" s="33">
        <f t="shared" si="78"/>
        <v>10</v>
      </c>
      <c r="N352" s="33">
        <f t="shared" si="79"/>
        <v>0</v>
      </c>
      <c r="O352" s="115">
        <f t="shared" si="80"/>
        <v>0</v>
      </c>
      <c r="P352" s="31" t="str">
        <f t="shared" si="83"/>
        <v>MUY BAJO</v>
      </c>
      <c r="Q352" s="110"/>
      <c r="R352" s="32">
        <f t="shared" si="82"/>
        <v>0</v>
      </c>
      <c r="S352" s="31" t="str">
        <f t="shared" si="84"/>
        <v>MUY BAJO</v>
      </c>
    </row>
    <row r="353" spans="1:19" ht="38.25" x14ac:dyDescent="0.25">
      <c r="A353" s="137"/>
      <c r="B353" s="10" t="s">
        <v>210</v>
      </c>
      <c r="C353" s="3" t="s">
        <v>1</v>
      </c>
      <c r="D353" s="1" t="s">
        <v>211</v>
      </c>
      <c r="E353" s="57">
        <v>14</v>
      </c>
      <c r="F353" s="57">
        <v>14</v>
      </c>
      <c r="G353" s="57" t="s">
        <v>292</v>
      </c>
      <c r="H353" s="58">
        <v>16</v>
      </c>
      <c r="I353" s="59">
        <f t="shared" si="81"/>
        <v>1.1428571428571428</v>
      </c>
      <c r="J353" s="31" t="str">
        <f t="shared" si="75"/>
        <v>MUY ALTO</v>
      </c>
      <c r="K353" s="33">
        <v>40</v>
      </c>
      <c r="L353" s="33">
        <v>36</v>
      </c>
      <c r="M353" s="33">
        <f t="shared" si="78"/>
        <v>4</v>
      </c>
      <c r="N353" s="33">
        <f t="shared" si="79"/>
        <v>36</v>
      </c>
      <c r="O353" s="115">
        <f t="shared" si="80"/>
        <v>0.9</v>
      </c>
      <c r="P353" s="31" t="str">
        <f t="shared" si="83"/>
        <v>MUY ALTO</v>
      </c>
      <c r="Q353" s="110"/>
      <c r="R353" s="32">
        <f t="shared" si="82"/>
        <v>1.0285714285714285</v>
      </c>
      <c r="S353" s="31" t="str">
        <f t="shared" si="84"/>
        <v>MUY ALTO</v>
      </c>
    </row>
    <row r="354" spans="1:19" ht="38.25" x14ac:dyDescent="0.25">
      <c r="A354" s="137"/>
      <c r="B354" s="10" t="s">
        <v>210</v>
      </c>
      <c r="C354" s="3" t="s">
        <v>1</v>
      </c>
      <c r="D354" s="1" t="s">
        <v>212</v>
      </c>
      <c r="E354" s="57">
        <v>33</v>
      </c>
      <c r="F354" s="57">
        <v>38</v>
      </c>
      <c r="G354" s="57" t="s">
        <v>292</v>
      </c>
      <c r="H354" s="58">
        <v>43</v>
      </c>
      <c r="I354" s="59">
        <f t="shared" si="81"/>
        <v>1.131578947368421</v>
      </c>
      <c r="J354" s="31" t="str">
        <f t="shared" si="75"/>
        <v>MUY ALTO</v>
      </c>
      <c r="K354" s="33">
        <v>250</v>
      </c>
      <c r="L354" s="33">
        <v>66</v>
      </c>
      <c r="M354" s="33">
        <f t="shared" si="78"/>
        <v>184</v>
      </c>
      <c r="N354" s="33">
        <f t="shared" si="79"/>
        <v>66</v>
      </c>
      <c r="O354" s="115">
        <f t="shared" si="80"/>
        <v>0.26400000000000001</v>
      </c>
      <c r="P354" s="31" t="str">
        <f t="shared" si="83"/>
        <v>BAJO</v>
      </c>
      <c r="Q354" s="110"/>
      <c r="R354" s="32">
        <f t="shared" si="82"/>
        <v>0.29873684210526319</v>
      </c>
      <c r="S354" s="31" t="str">
        <f t="shared" si="84"/>
        <v>BAJO</v>
      </c>
    </row>
    <row r="355" spans="1:19" ht="38.25" x14ac:dyDescent="0.25">
      <c r="A355" s="137"/>
      <c r="B355" s="10" t="s">
        <v>210</v>
      </c>
      <c r="C355" s="3" t="s">
        <v>1</v>
      </c>
      <c r="D355" s="1" t="s">
        <v>213</v>
      </c>
      <c r="E355" s="57">
        <v>0</v>
      </c>
      <c r="F355" s="57"/>
      <c r="G355" s="57" t="s">
        <v>290</v>
      </c>
      <c r="H355" s="58"/>
      <c r="I355" s="59"/>
      <c r="J355" s="31" t="s">
        <v>295</v>
      </c>
      <c r="K355" s="33"/>
      <c r="L355" s="33"/>
      <c r="M355" s="33"/>
      <c r="N355" s="33"/>
      <c r="O355" s="115"/>
      <c r="P355" s="31" t="s">
        <v>295</v>
      </c>
      <c r="Q355" s="110"/>
      <c r="R355" s="32"/>
      <c r="S355" s="31" t="s">
        <v>295</v>
      </c>
    </row>
    <row r="356" spans="1:19" ht="38.25" x14ac:dyDescent="0.25">
      <c r="A356" s="137"/>
      <c r="B356" s="10" t="s">
        <v>210</v>
      </c>
      <c r="C356" s="3" t="s">
        <v>1</v>
      </c>
      <c r="D356" s="1" t="s">
        <v>214</v>
      </c>
      <c r="E356" s="57">
        <v>0</v>
      </c>
      <c r="F356" s="57"/>
      <c r="G356" s="57" t="s">
        <v>290</v>
      </c>
      <c r="H356" s="58"/>
      <c r="I356" s="59"/>
      <c r="J356" s="31" t="s">
        <v>295</v>
      </c>
      <c r="K356" s="33"/>
      <c r="L356" s="33"/>
      <c r="M356" s="33"/>
      <c r="N356" s="33"/>
      <c r="O356" s="115"/>
      <c r="P356" s="31" t="s">
        <v>295</v>
      </c>
      <c r="Q356" s="110"/>
      <c r="R356" s="32"/>
      <c r="S356" s="31" t="s">
        <v>295</v>
      </c>
    </row>
    <row r="357" spans="1:19" ht="38.25" x14ac:dyDescent="0.25">
      <c r="A357" s="137"/>
      <c r="B357" s="10" t="s">
        <v>210</v>
      </c>
      <c r="C357" s="3" t="s">
        <v>1</v>
      </c>
      <c r="D357" s="1" t="s">
        <v>215</v>
      </c>
      <c r="E357" s="57">
        <v>146</v>
      </c>
      <c r="F357" s="57">
        <v>12</v>
      </c>
      <c r="G357" s="57" t="s">
        <v>290</v>
      </c>
      <c r="H357" s="58">
        <v>1</v>
      </c>
      <c r="I357" s="59">
        <f t="shared" si="81"/>
        <v>8.3333333333333329E-2</v>
      </c>
      <c r="J357" s="31" t="str">
        <f t="shared" si="75"/>
        <v>MUY BAJO</v>
      </c>
      <c r="K357" s="33">
        <v>519</v>
      </c>
      <c r="L357" s="33">
        <v>88</v>
      </c>
      <c r="M357" s="33">
        <f t="shared" si="78"/>
        <v>431</v>
      </c>
      <c r="N357" s="33">
        <f t="shared" si="79"/>
        <v>88</v>
      </c>
      <c r="O357" s="115">
        <f t="shared" si="80"/>
        <v>0.16955684007707128</v>
      </c>
      <c r="P357" s="31" t="str">
        <f t="shared" si="83"/>
        <v>MUY BAJO</v>
      </c>
      <c r="Q357" s="110"/>
      <c r="R357" s="32">
        <f t="shared" si="82"/>
        <v>1.4129736673089272E-2</v>
      </c>
      <c r="S357" s="31" t="str">
        <f t="shared" si="84"/>
        <v>MUY BAJO</v>
      </c>
    </row>
    <row r="358" spans="1:19" ht="38.25" x14ac:dyDescent="0.25">
      <c r="A358" s="137"/>
      <c r="B358" s="11" t="s">
        <v>316</v>
      </c>
      <c r="C358" s="20"/>
      <c r="D358" s="7"/>
      <c r="E358" s="84"/>
      <c r="F358" s="84"/>
      <c r="G358" s="84"/>
      <c r="H358" s="84"/>
      <c r="I358" s="85">
        <f>+AVERAGE(I322:I357)</f>
        <v>0.20736081274615109</v>
      </c>
      <c r="J358" s="31" t="str">
        <f t="shared" si="75"/>
        <v>BAJO</v>
      </c>
      <c r="K358" s="36">
        <f>SUM(K322:K357)</f>
        <v>2002.6000000000001</v>
      </c>
      <c r="L358" s="36">
        <f t="shared" ref="L358" si="85">SUM(L322:L357)</f>
        <v>332</v>
      </c>
      <c r="M358" s="36">
        <f t="shared" si="78"/>
        <v>1670.6000000000001</v>
      </c>
      <c r="N358" s="36">
        <f t="shared" si="79"/>
        <v>332</v>
      </c>
      <c r="O358" s="117">
        <f>+N358/K358</f>
        <v>0.16578448017577149</v>
      </c>
      <c r="P358" s="31" t="str">
        <f t="shared" si="83"/>
        <v>MUY BAJO</v>
      </c>
      <c r="Q358" s="110"/>
      <c r="R358" s="81">
        <f t="shared" si="82"/>
        <v>3.4377204549946153E-2</v>
      </c>
      <c r="S358" s="31" t="str">
        <f t="shared" si="84"/>
        <v>MUY BAJO</v>
      </c>
    </row>
    <row r="359" spans="1:19" ht="25.5" x14ac:dyDescent="0.25">
      <c r="A359" s="137"/>
      <c r="B359" s="10" t="s">
        <v>216</v>
      </c>
      <c r="C359" s="3" t="s">
        <v>27</v>
      </c>
      <c r="D359" s="1" t="s">
        <v>217</v>
      </c>
      <c r="E359" s="57">
        <v>6</v>
      </c>
      <c r="F359" s="57">
        <v>6</v>
      </c>
      <c r="G359" s="57" t="s">
        <v>290</v>
      </c>
      <c r="H359" s="58">
        <v>0</v>
      </c>
      <c r="I359" s="59">
        <f t="shared" si="81"/>
        <v>0</v>
      </c>
      <c r="J359" s="31" t="str">
        <f t="shared" si="75"/>
        <v>MUY BAJO</v>
      </c>
      <c r="K359" s="33">
        <v>650</v>
      </c>
      <c r="L359" s="33">
        <v>89</v>
      </c>
      <c r="M359" s="33">
        <f t="shared" si="78"/>
        <v>561</v>
      </c>
      <c r="N359" s="33">
        <f t="shared" si="79"/>
        <v>89</v>
      </c>
      <c r="O359" s="115">
        <f t="shared" si="80"/>
        <v>0.13692307692307693</v>
      </c>
      <c r="P359" s="31" t="str">
        <f t="shared" si="83"/>
        <v>MUY BAJO</v>
      </c>
      <c r="Q359" s="110"/>
      <c r="R359" s="32">
        <f t="shared" si="82"/>
        <v>0</v>
      </c>
      <c r="S359" s="31" t="str">
        <f t="shared" si="84"/>
        <v>MUY BAJO</v>
      </c>
    </row>
    <row r="360" spans="1:19" ht="25.5" x14ac:dyDescent="0.25">
      <c r="A360" s="137"/>
      <c r="B360" s="10" t="s">
        <v>216</v>
      </c>
      <c r="C360" s="3" t="s">
        <v>27</v>
      </c>
      <c r="D360" s="1" t="s">
        <v>218</v>
      </c>
      <c r="E360" s="60">
        <v>325</v>
      </c>
      <c r="F360" s="57">
        <v>40</v>
      </c>
      <c r="G360" s="60" t="s">
        <v>290</v>
      </c>
      <c r="H360" s="58">
        <v>16</v>
      </c>
      <c r="I360" s="59">
        <f t="shared" si="81"/>
        <v>0.4</v>
      </c>
      <c r="J360" s="31" t="str">
        <f t="shared" si="75"/>
        <v>BAJO</v>
      </c>
      <c r="K360" s="33">
        <v>450</v>
      </c>
      <c r="L360" s="33">
        <v>400</v>
      </c>
      <c r="M360" s="33">
        <f t="shared" si="78"/>
        <v>50</v>
      </c>
      <c r="N360" s="33">
        <f t="shared" si="79"/>
        <v>400</v>
      </c>
      <c r="O360" s="115">
        <f t="shared" si="80"/>
        <v>0.88888888888888884</v>
      </c>
      <c r="P360" s="31" t="str">
        <f t="shared" si="83"/>
        <v>MUY ALTO</v>
      </c>
      <c r="Q360" s="110"/>
      <c r="R360" s="32">
        <f t="shared" si="82"/>
        <v>0.35555555555555557</v>
      </c>
      <c r="S360" s="31" t="str">
        <f t="shared" si="84"/>
        <v>BAJO</v>
      </c>
    </row>
    <row r="361" spans="1:19" ht="25.5" x14ac:dyDescent="0.25">
      <c r="A361" s="137"/>
      <c r="B361" s="10" t="s">
        <v>216</v>
      </c>
      <c r="C361" s="3" t="s">
        <v>29</v>
      </c>
      <c r="D361" s="1" t="s">
        <v>218</v>
      </c>
      <c r="E361" s="57">
        <v>12</v>
      </c>
      <c r="F361" s="57">
        <v>10</v>
      </c>
      <c r="G361" s="57" t="s">
        <v>290</v>
      </c>
      <c r="H361" s="58">
        <v>3</v>
      </c>
      <c r="I361" s="59">
        <f t="shared" si="81"/>
        <v>0.3</v>
      </c>
      <c r="J361" s="31" t="str">
        <f t="shared" si="75"/>
        <v>BAJO</v>
      </c>
      <c r="K361" s="33">
        <v>112.5</v>
      </c>
      <c r="L361" s="33">
        <v>14</v>
      </c>
      <c r="M361" s="33">
        <f t="shared" si="78"/>
        <v>98.5</v>
      </c>
      <c r="N361" s="33">
        <f t="shared" si="79"/>
        <v>14</v>
      </c>
      <c r="O361" s="115">
        <f t="shared" si="80"/>
        <v>0.12444444444444444</v>
      </c>
      <c r="P361" s="31" t="str">
        <f t="shared" si="83"/>
        <v>MUY BAJO</v>
      </c>
      <c r="Q361" s="110"/>
      <c r="R361" s="32">
        <f t="shared" si="82"/>
        <v>3.7333333333333329E-2</v>
      </c>
      <c r="S361" s="31" t="str">
        <f t="shared" si="84"/>
        <v>MUY BAJO</v>
      </c>
    </row>
    <row r="362" spans="1:19" ht="25.5" x14ac:dyDescent="0.25">
      <c r="A362" s="137"/>
      <c r="B362" s="10" t="s">
        <v>216</v>
      </c>
      <c r="C362" s="3" t="s">
        <v>30</v>
      </c>
      <c r="D362" s="1" t="s">
        <v>218</v>
      </c>
      <c r="E362" s="57">
        <v>11</v>
      </c>
      <c r="F362" s="57">
        <v>10</v>
      </c>
      <c r="G362" s="57" t="s">
        <v>290</v>
      </c>
      <c r="H362" s="58">
        <v>0</v>
      </c>
      <c r="I362" s="59">
        <f t="shared" si="81"/>
        <v>0</v>
      </c>
      <c r="J362" s="31" t="str">
        <f t="shared" si="75"/>
        <v>MUY BAJO</v>
      </c>
      <c r="K362" s="33">
        <v>112.5</v>
      </c>
      <c r="L362" s="33">
        <v>12</v>
      </c>
      <c r="M362" s="33">
        <f t="shared" si="78"/>
        <v>100.5</v>
      </c>
      <c r="N362" s="33">
        <f t="shared" si="79"/>
        <v>12</v>
      </c>
      <c r="O362" s="115">
        <f t="shared" si="80"/>
        <v>0.10666666666666667</v>
      </c>
      <c r="P362" s="31" t="str">
        <f t="shared" si="83"/>
        <v>MUY BAJO</v>
      </c>
      <c r="Q362" s="110"/>
      <c r="R362" s="32">
        <f t="shared" si="82"/>
        <v>0</v>
      </c>
      <c r="S362" s="31" t="str">
        <f t="shared" si="84"/>
        <v>MUY BAJO</v>
      </c>
    </row>
    <row r="363" spans="1:19" ht="25.5" x14ac:dyDescent="0.25">
      <c r="A363" s="137"/>
      <c r="B363" s="10" t="s">
        <v>216</v>
      </c>
      <c r="C363" s="3" t="s">
        <v>31</v>
      </c>
      <c r="D363" s="1" t="s">
        <v>218</v>
      </c>
      <c r="E363" s="57">
        <v>15</v>
      </c>
      <c r="F363" s="57">
        <v>10</v>
      </c>
      <c r="G363" s="57" t="s">
        <v>290</v>
      </c>
      <c r="H363" s="58">
        <v>6</v>
      </c>
      <c r="I363" s="59">
        <f t="shared" si="81"/>
        <v>0.6</v>
      </c>
      <c r="J363" s="31" t="str">
        <f t="shared" si="75"/>
        <v>MEDIO</v>
      </c>
      <c r="K363" s="33">
        <v>112.5</v>
      </c>
      <c r="L363" s="33">
        <v>39</v>
      </c>
      <c r="M363" s="33">
        <f t="shared" si="78"/>
        <v>73.5</v>
      </c>
      <c r="N363" s="33">
        <f t="shared" si="79"/>
        <v>39</v>
      </c>
      <c r="O363" s="115">
        <f t="shared" si="80"/>
        <v>0.34666666666666668</v>
      </c>
      <c r="P363" s="31" t="str">
        <f t="shared" si="83"/>
        <v>BAJO</v>
      </c>
      <c r="Q363" s="110"/>
      <c r="R363" s="32">
        <f t="shared" si="82"/>
        <v>0.20799999999999999</v>
      </c>
      <c r="S363" s="31" t="str">
        <f t="shared" si="84"/>
        <v>BAJO</v>
      </c>
    </row>
    <row r="364" spans="1:19" ht="25.5" x14ac:dyDescent="0.25">
      <c r="A364" s="137"/>
      <c r="B364" s="10" t="s">
        <v>216</v>
      </c>
      <c r="C364" s="3" t="s">
        <v>27</v>
      </c>
      <c r="D364" s="1" t="s">
        <v>219</v>
      </c>
      <c r="E364" s="57">
        <v>48</v>
      </c>
      <c r="F364" s="57">
        <v>5</v>
      </c>
      <c r="G364" s="57" t="s">
        <v>290</v>
      </c>
      <c r="H364" s="58">
        <v>0</v>
      </c>
      <c r="I364" s="59">
        <f t="shared" si="81"/>
        <v>0</v>
      </c>
      <c r="J364" s="31" t="str">
        <f t="shared" si="75"/>
        <v>MUY BAJO</v>
      </c>
      <c r="K364" s="33">
        <v>25</v>
      </c>
      <c r="L364" s="33">
        <v>0</v>
      </c>
      <c r="M364" s="33">
        <f t="shared" si="78"/>
        <v>25</v>
      </c>
      <c r="N364" s="33">
        <f t="shared" si="79"/>
        <v>0</v>
      </c>
      <c r="O364" s="115">
        <f t="shared" si="80"/>
        <v>0</v>
      </c>
      <c r="P364" s="31" t="str">
        <f t="shared" si="83"/>
        <v>MUY BAJO</v>
      </c>
      <c r="Q364" s="110"/>
      <c r="R364" s="32">
        <f t="shared" si="82"/>
        <v>0</v>
      </c>
      <c r="S364" s="31" t="str">
        <f t="shared" si="84"/>
        <v>MUY BAJO</v>
      </c>
    </row>
    <row r="365" spans="1:19" ht="25.5" x14ac:dyDescent="0.25">
      <c r="A365" s="137"/>
      <c r="B365" s="10" t="s">
        <v>216</v>
      </c>
      <c r="C365" s="3" t="s">
        <v>29</v>
      </c>
      <c r="D365" s="1" t="s">
        <v>219</v>
      </c>
      <c r="E365" s="57">
        <v>2</v>
      </c>
      <c r="F365" s="57">
        <v>2</v>
      </c>
      <c r="G365" s="57" t="s">
        <v>290</v>
      </c>
      <c r="H365" s="58">
        <v>0</v>
      </c>
      <c r="I365" s="59">
        <f t="shared" si="81"/>
        <v>0</v>
      </c>
      <c r="J365" s="31" t="str">
        <f t="shared" si="75"/>
        <v>MUY BAJO</v>
      </c>
      <c r="K365" s="33">
        <v>3</v>
      </c>
      <c r="L365" s="33">
        <v>0</v>
      </c>
      <c r="M365" s="33">
        <f t="shared" si="78"/>
        <v>3</v>
      </c>
      <c r="N365" s="33">
        <f t="shared" si="79"/>
        <v>0</v>
      </c>
      <c r="O365" s="115">
        <f t="shared" si="80"/>
        <v>0</v>
      </c>
      <c r="P365" s="31" t="str">
        <f t="shared" si="83"/>
        <v>MUY BAJO</v>
      </c>
      <c r="Q365" s="110"/>
      <c r="R365" s="32">
        <f t="shared" si="82"/>
        <v>0</v>
      </c>
      <c r="S365" s="31" t="str">
        <f t="shared" si="84"/>
        <v>MUY BAJO</v>
      </c>
    </row>
    <row r="366" spans="1:19" ht="25.5" x14ac:dyDescent="0.25">
      <c r="A366" s="137"/>
      <c r="B366" s="10" t="s">
        <v>216</v>
      </c>
      <c r="C366" s="3" t="s">
        <v>30</v>
      </c>
      <c r="D366" s="1" t="s">
        <v>219</v>
      </c>
      <c r="E366" s="57">
        <v>2</v>
      </c>
      <c r="F366" s="57">
        <v>2</v>
      </c>
      <c r="G366" s="57" t="s">
        <v>290</v>
      </c>
      <c r="H366" s="58">
        <v>0</v>
      </c>
      <c r="I366" s="59">
        <f t="shared" si="81"/>
        <v>0</v>
      </c>
      <c r="J366" s="31" t="str">
        <f t="shared" si="75"/>
        <v>MUY BAJO</v>
      </c>
      <c r="K366" s="33">
        <v>3</v>
      </c>
      <c r="L366" s="33">
        <v>0</v>
      </c>
      <c r="M366" s="33">
        <f t="shared" si="78"/>
        <v>3</v>
      </c>
      <c r="N366" s="33">
        <f t="shared" si="79"/>
        <v>0</v>
      </c>
      <c r="O366" s="115">
        <f t="shared" si="80"/>
        <v>0</v>
      </c>
      <c r="P366" s="31" t="str">
        <f t="shared" si="83"/>
        <v>MUY BAJO</v>
      </c>
      <c r="Q366" s="110"/>
      <c r="R366" s="32">
        <f t="shared" si="82"/>
        <v>0</v>
      </c>
      <c r="S366" s="31" t="str">
        <f t="shared" si="84"/>
        <v>MUY BAJO</v>
      </c>
    </row>
    <row r="367" spans="1:19" ht="25.5" x14ac:dyDescent="0.25">
      <c r="A367" s="137"/>
      <c r="B367" s="10" t="s">
        <v>216</v>
      </c>
      <c r="C367" s="3" t="s">
        <v>31</v>
      </c>
      <c r="D367" s="1" t="s">
        <v>219</v>
      </c>
      <c r="E367" s="57">
        <v>2</v>
      </c>
      <c r="F367" s="57">
        <v>2</v>
      </c>
      <c r="G367" s="57" t="s">
        <v>290</v>
      </c>
      <c r="H367" s="58">
        <v>0</v>
      </c>
      <c r="I367" s="59">
        <f t="shared" si="81"/>
        <v>0</v>
      </c>
      <c r="J367" s="31" t="str">
        <f t="shared" si="75"/>
        <v>MUY BAJO</v>
      </c>
      <c r="K367" s="33">
        <v>3</v>
      </c>
      <c r="L367" s="33">
        <v>0</v>
      </c>
      <c r="M367" s="33">
        <f t="shared" si="78"/>
        <v>3</v>
      </c>
      <c r="N367" s="33">
        <f t="shared" si="79"/>
        <v>0</v>
      </c>
      <c r="O367" s="115">
        <f t="shared" si="80"/>
        <v>0</v>
      </c>
      <c r="P367" s="31" t="str">
        <f t="shared" si="83"/>
        <v>MUY BAJO</v>
      </c>
      <c r="Q367" s="110"/>
      <c r="R367" s="32">
        <f t="shared" si="82"/>
        <v>0</v>
      </c>
      <c r="S367" s="31" t="str">
        <f t="shared" si="84"/>
        <v>MUY BAJO</v>
      </c>
    </row>
    <row r="368" spans="1:19" ht="25.5" x14ac:dyDescent="0.25">
      <c r="A368" s="137"/>
      <c r="B368" s="10" t="s">
        <v>216</v>
      </c>
      <c r="C368" s="3" t="s">
        <v>27</v>
      </c>
      <c r="D368" s="1" t="s">
        <v>220</v>
      </c>
      <c r="E368" s="57">
        <v>32</v>
      </c>
      <c r="F368" s="57">
        <v>14</v>
      </c>
      <c r="G368" s="57" t="s">
        <v>290</v>
      </c>
      <c r="H368" s="58">
        <v>0</v>
      </c>
      <c r="I368" s="59">
        <f t="shared" si="81"/>
        <v>0</v>
      </c>
      <c r="J368" s="31" t="str">
        <f t="shared" si="75"/>
        <v>MUY BAJO</v>
      </c>
      <c r="K368" s="33">
        <v>0.14000000000000001</v>
      </c>
      <c r="L368" s="33">
        <v>16</v>
      </c>
      <c r="M368" s="33">
        <f t="shared" si="78"/>
        <v>-15.86</v>
      </c>
      <c r="N368" s="33">
        <f t="shared" si="79"/>
        <v>16</v>
      </c>
      <c r="O368" s="115">
        <f t="shared" si="80"/>
        <v>114.28571428571428</v>
      </c>
      <c r="P368" s="31" t="s">
        <v>295</v>
      </c>
      <c r="Q368" s="110"/>
      <c r="R368" s="32"/>
      <c r="S368" s="31" t="s">
        <v>295</v>
      </c>
    </row>
    <row r="369" spans="1:19" ht="25.5" x14ac:dyDescent="0.25">
      <c r="A369" s="137"/>
      <c r="B369" s="10" t="s">
        <v>216</v>
      </c>
      <c r="C369" s="3" t="s">
        <v>29</v>
      </c>
      <c r="D369" s="1" t="s">
        <v>220</v>
      </c>
      <c r="E369" s="57">
        <v>2</v>
      </c>
      <c r="F369" s="57">
        <v>2</v>
      </c>
      <c r="G369" s="57" t="s">
        <v>290</v>
      </c>
      <c r="H369" s="58">
        <v>0</v>
      </c>
      <c r="I369" s="59">
        <f t="shared" si="81"/>
        <v>0</v>
      </c>
      <c r="J369" s="31" t="str">
        <f t="shared" si="75"/>
        <v>MUY BAJO</v>
      </c>
      <c r="K369" s="33">
        <v>6</v>
      </c>
      <c r="L369" s="33">
        <v>0</v>
      </c>
      <c r="M369" s="33">
        <f t="shared" si="78"/>
        <v>6</v>
      </c>
      <c r="N369" s="33">
        <f t="shared" si="79"/>
        <v>0</v>
      </c>
      <c r="O369" s="115">
        <f t="shared" si="80"/>
        <v>0</v>
      </c>
      <c r="P369" s="31" t="str">
        <f t="shared" si="83"/>
        <v>MUY BAJO</v>
      </c>
      <c r="Q369" s="110"/>
      <c r="R369" s="32">
        <f t="shared" si="82"/>
        <v>0</v>
      </c>
      <c r="S369" s="31" t="str">
        <f t="shared" si="84"/>
        <v>MUY BAJO</v>
      </c>
    </row>
    <row r="370" spans="1:19" ht="25.5" x14ac:dyDescent="0.25">
      <c r="A370" s="137"/>
      <c r="B370" s="10" t="s">
        <v>216</v>
      </c>
      <c r="C370" s="3" t="s">
        <v>30</v>
      </c>
      <c r="D370" s="1" t="s">
        <v>220</v>
      </c>
      <c r="E370" s="57">
        <v>2</v>
      </c>
      <c r="F370" s="57">
        <v>2</v>
      </c>
      <c r="G370" s="57" t="s">
        <v>290</v>
      </c>
      <c r="H370" s="58">
        <v>0</v>
      </c>
      <c r="I370" s="59">
        <f t="shared" si="81"/>
        <v>0</v>
      </c>
      <c r="J370" s="31" t="str">
        <f t="shared" si="75"/>
        <v>MUY BAJO</v>
      </c>
      <c r="K370" s="33">
        <v>6</v>
      </c>
      <c r="L370" s="33">
        <v>0</v>
      </c>
      <c r="M370" s="33">
        <f t="shared" si="78"/>
        <v>6</v>
      </c>
      <c r="N370" s="33">
        <f t="shared" si="79"/>
        <v>0</v>
      </c>
      <c r="O370" s="115">
        <f t="shared" si="80"/>
        <v>0</v>
      </c>
      <c r="P370" s="31" t="str">
        <f t="shared" si="83"/>
        <v>MUY BAJO</v>
      </c>
      <c r="Q370" s="110"/>
      <c r="R370" s="32">
        <f t="shared" si="82"/>
        <v>0</v>
      </c>
      <c r="S370" s="31" t="str">
        <f t="shared" si="84"/>
        <v>MUY BAJO</v>
      </c>
    </row>
    <row r="371" spans="1:19" ht="25.5" x14ac:dyDescent="0.25">
      <c r="A371" s="137"/>
      <c r="B371" s="10" t="s">
        <v>216</v>
      </c>
      <c r="C371" s="3" t="s">
        <v>31</v>
      </c>
      <c r="D371" s="1" t="s">
        <v>220</v>
      </c>
      <c r="E371" s="57">
        <v>2</v>
      </c>
      <c r="F371" s="57">
        <v>2</v>
      </c>
      <c r="G371" s="57" t="s">
        <v>290</v>
      </c>
      <c r="H371" s="58">
        <v>0</v>
      </c>
      <c r="I371" s="59">
        <f t="shared" si="81"/>
        <v>0</v>
      </c>
      <c r="J371" s="31" t="str">
        <f t="shared" si="75"/>
        <v>MUY BAJO</v>
      </c>
      <c r="K371" s="33">
        <v>6</v>
      </c>
      <c r="L371" s="33">
        <v>0</v>
      </c>
      <c r="M371" s="33">
        <f t="shared" si="78"/>
        <v>6</v>
      </c>
      <c r="N371" s="33">
        <f t="shared" si="79"/>
        <v>0</v>
      </c>
      <c r="O371" s="115">
        <f t="shared" si="80"/>
        <v>0</v>
      </c>
      <c r="P371" s="31" t="str">
        <f t="shared" si="83"/>
        <v>MUY BAJO</v>
      </c>
      <c r="Q371" s="110"/>
      <c r="R371" s="32">
        <f t="shared" si="82"/>
        <v>0</v>
      </c>
      <c r="S371" s="31" t="str">
        <f t="shared" si="84"/>
        <v>MUY BAJO</v>
      </c>
    </row>
    <row r="372" spans="1:19" ht="25.5" x14ac:dyDescent="0.25">
      <c r="A372" s="137"/>
      <c r="B372" s="10" t="s">
        <v>216</v>
      </c>
      <c r="C372" s="3" t="s">
        <v>27</v>
      </c>
      <c r="D372" s="1" t="s">
        <v>221</v>
      </c>
      <c r="E372" s="60">
        <v>2</v>
      </c>
      <c r="F372" s="57">
        <v>14</v>
      </c>
      <c r="G372" s="60" t="s">
        <v>290</v>
      </c>
      <c r="H372" s="58">
        <v>1</v>
      </c>
      <c r="I372" s="59">
        <f t="shared" si="81"/>
        <v>7.1428571428571425E-2</v>
      </c>
      <c r="J372" s="31" t="str">
        <f t="shared" si="75"/>
        <v>MUY BAJO</v>
      </c>
      <c r="K372" s="33">
        <v>70</v>
      </c>
      <c r="L372" s="33">
        <v>1</v>
      </c>
      <c r="M372" s="33">
        <f t="shared" si="78"/>
        <v>69</v>
      </c>
      <c r="N372" s="33">
        <f t="shared" si="79"/>
        <v>1</v>
      </c>
      <c r="O372" s="115">
        <f t="shared" si="80"/>
        <v>1.4285714285714285E-2</v>
      </c>
      <c r="P372" s="31" t="str">
        <f t="shared" si="83"/>
        <v>MUY BAJO</v>
      </c>
      <c r="Q372" s="110"/>
      <c r="R372" s="32">
        <f t="shared" si="82"/>
        <v>1.020408163265306E-3</v>
      </c>
      <c r="S372" s="31" t="str">
        <f t="shared" si="84"/>
        <v>MUY BAJO</v>
      </c>
    </row>
    <row r="373" spans="1:19" ht="25.5" x14ac:dyDescent="0.25">
      <c r="A373" s="137"/>
      <c r="B373" s="10" t="s">
        <v>216</v>
      </c>
      <c r="C373" s="3" t="s">
        <v>29</v>
      </c>
      <c r="D373" s="1" t="s">
        <v>221</v>
      </c>
      <c r="E373" s="57">
        <v>0</v>
      </c>
      <c r="F373" s="57">
        <v>1</v>
      </c>
      <c r="G373" s="57" t="s">
        <v>290</v>
      </c>
      <c r="H373" s="58">
        <v>0</v>
      </c>
      <c r="I373" s="59">
        <f t="shared" si="81"/>
        <v>0</v>
      </c>
      <c r="J373" s="31" t="str">
        <f t="shared" si="75"/>
        <v>MUY BAJO</v>
      </c>
      <c r="K373" s="33">
        <v>2</v>
      </c>
      <c r="L373" s="33">
        <v>0</v>
      </c>
      <c r="M373" s="33">
        <f t="shared" si="78"/>
        <v>2</v>
      </c>
      <c r="N373" s="33">
        <f t="shared" si="79"/>
        <v>0</v>
      </c>
      <c r="O373" s="115">
        <f t="shared" si="80"/>
        <v>0</v>
      </c>
      <c r="P373" s="31" t="str">
        <f t="shared" si="83"/>
        <v>MUY BAJO</v>
      </c>
      <c r="Q373" s="110"/>
      <c r="R373" s="32">
        <f t="shared" si="82"/>
        <v>0</v>
      </c>
      <c r="S373" s="31" t="str">
        <f t="shared" si="84"/>
        <v>MUY BAJO</v>
      </c>
    </row>
    <row r="374" spans="1:19" ht="25.5" x14ac:dyDescent="0.25">
      <c r="A374" s="137"/>
      <c r="B374" s="10" t="s">
        <v>216</v>
      </c>
      <c r="C374" s="3" t="s">
        <v>30</v>
      </c>
      <c r="D374" s="1" t="s">
        <v>221</v>
      </c>
      <c r="E374" s="57">
        <v>0</v>
      </c>
      <c r="F374" s="57">
        <v>1</v>
      </c>
      <c r="G374" s="57" t="s">
        <v>290</v>
      </c>
      <c r="H374" s="58">
        <v>0</v>
      </c>
      <c r="I374" s="59">
        <f t="shared" si="81"/>
        <v>0</v>
      </c>
      <c r="J374" s="31" t="str">
        <f t="shared" si="75"/>
        <v>MUY BAJO</v>
      </c>
      <c r="K374" s="33">
        <v>2</v>
      </c>
      <c r="L374" s="33">
        <v>0</v>
      </c>
      <c r="M374" s="33">
        <f t="shared" si="78"/>
        <v>2</v>
      </c>
      <c r="N374" s="33">
        <f t="shared" si="79"/>
        <v>0</v>
      </c>
      <c r="O374" s="115">
        <f t="shared" si="80"/>
        <v>0</v>
      </c>
      <c r="P374" s="31" t="str">
        <f t="shared" si="83"/>
        <v>MUY BAJO</v>
      </c>
      <c r="Q374" s="110"/>
      <c r="R374" s="32">
        <f t="shared" si="82"/>
        <v>0</v>
      </c>
      <c r="S374" s="31" t="str">
        <f t="shared" si="84"/>
        <v>MUY BAJO</v>
      </c>
    </row>
    <row r="375" spans="1:19" ht="25.5" x14ac:dyDescent="0.25">
      <c r="A375" s="137"/>
      <c r="B375" s="10" t="s">
        <v>216</v>
      </c>
      <c r="C375" s="3" t="s">
        <v>31</v>
      </c>
      <c r="D375" s="1" t="s">
        <v>221</v>
      </c>
      <c r="E375" s="57">
        <v>0</v>
      </c>
      <c r="F375" s="57">
        <v>1</v>
      </c>
      <c r="G375" s="57" t="s">
        <v>290</v>
      </c>
      <c r="H375" s="58">
        <v>0</v>
      </c>
      <c r="I375" s="59">
        <f t="shared" si="81"/>
        <v>0</v>
      </c>
      <c r="J375" s="31" t="str">
        <f t="shared" si="75"/>
        <v>MUY BAJO</v>
      </c>
      <c r="K375" s="33">
        <v>2</v>
      </c>
      <c r="L375" s="33">
        <v>0</v>
      </c>
      <c r="M375" s="33">
        <f t="shared" si="78"/>
        <v>2</v>
      </c>
      <c r="N375" s="33">
        <f t="shared" si="79"/>
        <v>0</v>
      </c>
      <c r="O375" s="115">
        <f t="shared" si="80"/>
        <v>0</v>
      </c>
      <c r="P375" s="31" t="str">
        <f t="shared" si="83"/>
        <v>MUY BAJO</v>
      </c>
      <c r="Q375" s="110"/>
      <c r="R375" s="32">
        <f t="shared" si="82"/>
        <v>0</v>
      </c>
      <c r="S375" s="31" t="str">
        <f t="shared" si="84"/>
        <v>MUY BAJO</v>
      </c>
    </row>
    <row r="376" spans="1:19" ht="25.5" x14ac:dyDescent="0.25">
      <c r="A376" s="137"/>
      <c r="B376" s="10" t="s">
        <v>216</v>
      </c>
      <c r="C376" s="3" t="s">
        <v>27</v>
      </c>
      <c r="D376" s="1" t="s">
        <v>222</v>
      </c>
      <c r="E376" s="57">
        <v>102</v>
      </c>
      <c r="F376" s="57">
        <v>13</v>
      </c>
      <c r="G376" s="57" t="s">
        <v>290</v>
      </c>
      <c r="H376" s="58">
        <v>1</v>
      </c>
      <c r="I376" s="59">
        <f t="shared" si="81"/>
        <v>7.6923076923076927E-2</v>
      </c>
      <c r="J376" s="31" t="str">
        <f t="shared" si="75"/>
        <v>MUY BAJO</v>
      </c>
      <c r="K376" s="33">
        <v>71.5</v>
      </c>
      <c r="L376" s="33">
        <v>16</v>
      </c>
      <c r="M376" s="33">
        <f t="shared" si="78"/>
        <v>55.5</v>
      </c>
      <c r="N376" s="33">
        <f t="shared" si="79"/>
        <v>16</v>
      </c>
      <c r="O376" s="115">
        <f t="shared" si="80"/>
        <v>0.22377622377622378</v>
      </c>
      <c r="P376" s="31" t="str">
        <f t="shared" si="83"/>
        <v>BAJO</v>
      </c>
      <c r="Q376" s="110"/>
      <c r="R376" s="32">
        <f t="shared" si="82"/>
        <v>1.7213555675094139E-2</v>
      </c>
      <c r="S376" s="31" t="str">
        <f t="shared" si="84"/>
        <v>MUY BAJO</v>
      </c>
    </row>
    <row r="377" spans="1:19" ht="25.5" x14ac:dyDescent="0.25">
      <c r="A377" s="137"/>
      <c r="B377" s="10" t="s">
        <v>216</v>
      </c>
      <c r="C377" s="3" t="s">
        <v>29</v>
      </c>
      <c r="D377" s="1" t="s">
        <v>222</v>
      </c>
      <c r="E377" s="57">
        <v>0</v>
      </c>
      <c r="F377" s="57">
        <v>2</v>
      </c>
      <c r="G377" s="57" t="s">
        <v>290</v>
      </c>
      <c r="H377" s="58">
        <v>0</v>
      </c>
      <c r="I377" s="59">
        <f t="shared" si="81"/>
        <v>0</v>
      </c>
      <c r="J377" s="31" t="str">
        <f t="shared" si="75"/>
        <v>MUY BAJO</v>
      </c>
      <c r="K377" s="33">
        <v>4</v>
      </c>
      <c r="L377" s="33">
        <v>0</v>
      </c>
      <c r="M377" s="33">
        <f t="shared" si="78"/>
        <v>4</v>
      </c>
      <c r="N377" s="33">
        <f t="shared" si="79"/>
        <v>0</v>
      </c>
      <c r="O377" s="115">
        <f t="shared" si="80"/>
        <v>0</v>
      </c>
      <c r="P377" s="31" t="str">
        <f t="shared" si="83"/>
        <v>MUY BAJO</v>
      </c>
      <c r="Q377" s="110"/>
      <c r="R377" s="32">
        <f t="shared" si="82"/>
        <v>0</v>
      </c>
      <c r="S377" s="31" t="str">
        <f t="shared" si="84"/>
        <v>MUY BAJO</v>
      </c>
    </row>
    <row r="378" spans="1:19" ht="25.5" x14ac:dyDescent="0.25">
      <c r="A378" s="137"/>
      <c r="B378" s="10" t="s">
        <v>216</v>
      </c>
      <c r="C378" s="3" t="s">
        <v>30</v>
      </c>
      <c r="D378" s="1" t="s">
        <v>222</v>
      </c>
      <c r="E378" s="57">
        <v>0</v>
      </c>
      <c r="F378" s="57">
        <v>2</v>
      </c>
      <c r="G378" s="57" t="s">
        <v>290</v>
      </c>
      <c r="H378" s="58">
        <v>0</v>
      </c>
      <c r="I378" s="59">
        <f t="shared" si="81"/>
        <v>0</v>
      </c>
      <c r="J378" s="31" t="str">
        <f t="shared" si="75"/>
        <v>MUY BAJO</v>
      </c>
      <c r="K378" s="33">
        <v>4</v>
      </c>
      <c r="L378" s="33">
        <v>0</v>
      </c>
      <c r="M378" s="33">
        <f t="shared" si="78"/>
        <v>4</v>
      </c>
      <c r="N378" s="33">
        <f t="shared" si="79"/>
        <v>0</v>
      </c>
      <c r="O378" s="115">
        <f t="shared" si="80"/>
        <v>0</v>
      </c>
      <c r="P378" s="31" t="str">
        <f t="shared" si="83"/>
        <v>MUY BAJO</v>
      </c>
      <c r="Q378" s="110"/>
      <c r="R378" s="32">
        <f t="shared" si="82"/>
        <v>0</v>
      </c>
      <c r="S378" s="31" t="str">
        <f t="shared" si="84"/>
        <v>MUY BAJO</v>
      </c>
    </row>
    <row r="379" spans="1:19" ht="25.5" x14ac:dyDescent="0.25">
      <c r="A379" s="137"/>
      <c r="B379" s="10" t="s">
        <v>216</v>
      </c>
      <c r="C379" s="3" t="s">
        <v>31</v>
      </c>
      <c r="D379" s="1" t="s">
        <v>222</v>
      </c>
      <c r="E379" s="57">
        <v>0</v>
      </c>
      <c r="F379" s="57">
        <v>2</v>
      </c>
      <c r="G379" s="57" t="s">
        <v>290</v>
      </c>
      <c r="H379" s="58">
        <v>0</v>
      </c>
      <c r="I379" s="59">
        <f t="shared" si="81"/>
        <v>0</v>
      </c>
      <c r="J379" s="31" t="str">
        <f t="shared" si="75"/>
        <v>MUY BAJO</v>
      </c>
      <c r="K379" s="33">
        <v>4</v>
      </c>
      <c r="L379" s="33">
        <v>0</v>
      </c>
      <c r="M379" s="33">
        <f t="shared" si="78"/>
        <v>4</v>
      </c>
      <c r="N379" s="33">
        <f t="shared" si="79"/>
        <v>0</v>
      </c>
      <c r="O379" s="115">
        <f t="shared" si="80"/>
        <v>0</v>
      </c>
      <c r="P379" s="31" t="str">
        <f t="shared" si="83"/>
        <v>MUY BAJO</v>
      </c>
      <c r="Q379" s="110"/>
      <c r="R379" s="32">
        <f t="shared" si="82"/>
        <v>0</v>
      </c>
      <c r="S379" s="31" t="str">
        <f t="shared" si="84"/>
        <v>MUY BAJO</v>
      </c>
    </row>
    <row r="380" spans="1:19" ht="38.25" x14ac:dyDescent="0.25">
      <c r="A380" s="137"/>
      <c r="B380" s="10" t="s">
        <v>223</v>
      </c>
      <c r="C380" s="3" t="s">
        <v>27</v>
      </c>
      <c r="D380" s="1" t="s">
        <v>224</v>
      </c>
      <c r="E380" s="57">
        <v>8254</v>
      </c>
      <c r="F380" s="57">
        <v>500</v>
      </c>
      <c r="G380" s="51" t="s">
        <v>290</v>
      </c>
      <c r="H380" s="58">
        <v>53</v>
      </c>
      <c r="I380" s="59">
        <f t="shared" si="81"/>
        <v>0.106</v>
      </c>
      <c r="J380" s="31" t="str">
        <f t="shared" si="75"/>
        <v>MUY BAJO</v>
      </c>
      <c r="K380" s="33">
        <v>70</v>
      </c>
      <c r="L380" s="33">
        <v>39</v>
      </c>
      <c r="M380" s="33">
        <f t="shared" si="78"/>
        <v>31</v>
      </c>
      <c r="N380" s="33">
        <f t="shared" si="79"/>
        <v>39</v>
      </c>
      <c r="O380" s="115">
        <f t="shared" si="80"/>
        <v>0.55714285714285716</v>
      </c>
      <c r="P380" s="31" t="str">
        <f t="shared" si="83"/>
        <v>MEDIO</v>
      </c>
      <c r="Q380" s="110"/>
      <c r="R380" s="32">
        <f t="shared" si="82"/>
        <v>5.9057142857142857E-2</v>
      </c>
      <c r="S380" s="31" t="str">
        <f t="shared" si="84"/>
        <v>MUY BAJO</v>
      </c>
    </row>
    <row r="381" spans="1:19" ht="38.25" x14ac:dyDescent="0.25">
      <c r="A381" s="137"/>
      <c r="B381" s="10" t="s">
        <v>223</v>
      </c>
      <c r="C381" s="3" t="s">
        <v>29</v>
      </c>
      <c r="D381" s="1" t="s">
        <v>224</v>
      </c>
      <c r="E381" s="57">
        <v>2059</v>
      </c>
      <c r="F381" s="57">
        <v>500</v>
      </c>
      <c r="G381" s="51" t="s">
        <v>290</v>
      </c>
      <c r="H381" s="58">
        <v>320</v>
      </c>
      <c r="I381" s="59">
        <f t="shared" si="81"/>
        <v>0.64</v>
      </c>
      <c r="J381" s="31" t="str">
        <f t="shared" ref="J381:J446" si="86">IF(I381&lt;=20%,"MUY BAJO",IF(AND(I381&gt;20%,I381&lt;=40%),"BAJO",IF(AND(I381&gt;40%,I381&lt;=60%),"MEDIO",IF(AND(I381&gt;60%,I381&lt;=80%),"ALTO","MUY ALTO"))))</f>
        <v>ALTO</v>
      </c>
      <c r="K381" s="33">
        <v>60</v>
      </c>
      <c r="L381" s="33">
        <v>10</v>
      </c>
      <c r="M381" s="33">
        <f t="shared" si="78"/>
        <v>50</v>
      </c>
      <c r="N381" s="33">
        <f t="shared" si="79"/>
        <v>10</v>
      </c>
      <c r="O381" s="115">
        <f t="shared" si="80"/>
        <v>0.16666666666666666</v>
      </c>
      <c r="P381" s="31" t="str">
        <f t="shared" si="83"/>
        <v>MUY BAJO</v>
      </c>
      <c r="Q381" s="110"/>
      <c r="R381" s="32">
        <f t="shared" si="82"/>
        <v>0.10666666666666666</v>
      </c>
      <c r="S381" s="31" t="str">
        <f t="shared" si="84"/>
        <v>MUY BAJO</v>
      </c>
    </row>
    <row r="382" spans="1:19" ht="38.25" x14ac:dyDescent="0.25">
      <c r="A382" s="137"/>
      <c r="B382" s="10" t="s">
        <v>223</v>
      </c>
      <c r="C382" s="3" t="s">
        <v>30</v>
      </c>
      <c r="D382" s="1" t="s">
        <v>224</v>
      </c>
      <c r="E382" s="57">
        <v>7312</v>
      </c>
      <c r="F382" s="57">
        <v>2000</v>
      </c>
      <c r="G382" s="51" t="s">
        <v>290</v>
      </c>
      <c r="H382" s="58">
        <v>432</v>
      </c>
      <c r="I382" s="59">
        <f t="shared" si="81"/>
        <v>0.216</v>
      </c>
      <c r="J382" s="31" t="str">
        <f t="shared" si="86"/>
        <v>BAJO</v>
      </c>
      <c r="K382" s="33">
        <v>48</v>
      </c>
      <c r="L382" s="33">
        <v>10</v>
      </c>
      <c r="M382" s="33">
        <f t="shared" si="78"/>
        <v>38</v>
      </c>
      <c r="N382" s="33">
        <f t="shared" si="79"/>
        <v>10</v>
      </c>
      <c r="O382" s="115">
        <f t="shared" si="80"/>
        <v>0.20833333333333334</v>
      </c>
      <c r="P382" s="31" t="str">
        <f t="shared" si="83"/>
        <v>BAJO</v>
      </c>
      <c r="Q382" s="110"/>
      <c r="R382" s="32">
        <f t="shared" si="82"/>
        <v>4.4999999999999998E-2</v>
      </c>
      <c r="S382" s="31" t="str">
        <f t="shared" si="84"/>
        <v>MUY BAJO</v>
      </c>
    </row>
    <row r="383" spans="1:19" ht="38.25" x14ac:dyDescent="0.25">
      <c r="A383" s="137"/>
      <c r="B383" s="10" t="s">
        <v>223</v>
      </c>
      <c r="C383" s="3" t="s">
        <v>31</v>
      </c>
      <c r="D383" s="1" t="s">
        <v>224</v>
      </c>
      <c r="E383" s="57">
        <v>4054</v>
      </c>
      <c r="F383" s="57">
        <v>2000</v>
      </c>
      <c r="G383" s="51" t="s">
        <v>290</v>
      </c>
      <c r="H383" s="58">
        <v>128</v>
      </c>
      <c r="I383" s="59">
        <f t="shared" si="81"/>
        <v>6.4000000000000001E-2</v>
      </c>
      <c r="J383" s="31" t="str">
        <f t="shared" si="86"/>
        <v>MUY BAJO</v>
      </c>
      <c r="K383" s="33">
        <v>60</v>
      </c>
      <c r="L383" s="33">
        <v>10</v>
      </c>
      <c r="M383" s="33">
        <f t="shared" si="78"/>
        <v>50</v>
      </c>
      <c r="N383" s="33">
        <f t="shared" si="79"/>
        <v>10</v>
      </c>
      <c r="O383" s="115">
        <f t="shared" si="80"/>
        <v>0.16666666666666666</v>
      </c>
      <c r="P383" s="31" t="str">
        <f t="shared" si="83"/>
        <v>MUY BAJO</v>
      </c>
      <c r="Q383" s="110"/>
      <c r="R383" s="32">
        <f t="shared" si="82"/>
        <v>1.0666666666666666E-2</v>
      </c>
      <c r="S383" s="31" t="str">
        <f t="shared" si="84"/>
        <v>MUY BAJO</v>
      </c>
    </row>
    <row r="384" spans="1:19" ht="38.25" x14ac:dyDescent="0.25">
      <c r="A384" s="137"/>
      <c r="B384" s="10" t="s">
        <v>223</v>
      </c>
      <c r="C384" s="3" t="s">
        <v>27</v>
      </c>
      <c r="D384" s="1" t="s">
        <v>225</v>
      </c>
      <c r="E384" s="57">
        <v>19165</v>
      </c>
      <c r="F384" s="57">
        <v>1000</v>
      </c>
      <c r="G384" s="51" t="s">
        <v>290</v>
      </c>
      <c r="H384" s="58">
        <v>433</v>
      </c>
      <c r="I384" s="59">
        <f t="shared" si="81"/>
        <v>0.433</v>
      </c>
      <c r="J384" s="31" t="str">
        <f t="shared" si="86"/>
        <v>MEDIO</v>
      </c>
      <c r="K384" s="33">
        <v>25</v>
      </c>
      <c r="L384" s="33">
        <v>0</v>
      </c>
      <c r="M384" s="33">
        <f t="shared" si="78"/>
        <v>25</v>
      </c>
      <c r="N384" s="33">
        <f t="shared" si="79"/>
        <v>0</v>
      </c>
      <c r="O384" s="115">
        <f t="shared" si="80"/>
        <v>0</v>
      </c>
      <c r="P384" s="31" t="str">
        <f t="shared" si="83"/>
        <v>MUY BAJO</v>
      </c>
      <c r="Q384" s="110"/>
      <c r="R384" s="32">
        <f t="shared" si="82"/>
        <v>0</v>
      </c>
      <c r="S384" s="31" t="str">
        <f t="shared" si="84"/>
        <v>MUY BAJO</v>
      </c>
    </row>
    <row r="385" spans="1:19" ht="38.25" x14ac:dyDescent="0.25">
      <c r="A385" s="137"/>
      <c r="B385" s="10" t="s">
        <v>223</v>
      </c>
      <c r="C385" s="3" t="s">
        <v>29</v>
      </c>
      <c r="D385" s="1" t="s">
        <v>225</v>
      </c>
      <c r="E385" s="57">
        <v>3427</v>
      </c>
      <c r="F385" s="57">
        <v>500</v>
      </c>
      <c r="G385" s="51" t="s">
        <v>290</v>
      </c>
      <c r="H385" s="58">
        <v>277</v>
      </c>
      <c r="I385" s="59">
        <f t="shared" si="81"/>
        <v>0.55400000000000005</v>
      </c>
      <c r="J385" s="31" t="str">
        <f t="shared" si="86"/>
        <v>MEDIO</v>
      </c>
      <c r="K385" s="33">
        <v>15</v>
      </c>
      <c r="L385" s="33">
        <v>0</v>
      </c>
      <c r="M385" s="33">
        <f t="shared" si="78"/>
        <v>15</v>
      </c>
      <c r="N385" s="33">
        <f t="shared" si="79"/>
        <v>0</v>
      </c>
      <c r="O385" s="115">
        <f t="shared" si="80"/>
        <v>0</v>
      </c>
      <c r="P385" s="31" t="str">
        <f t="shared" si="83"/>
        <v>MUY BAJO</v>
      </c>
      <c r="Q385" s="110"/>
      <c r="R385" s="32">
        <f t="shared" si="82"/>
        <v>0</v>
      </c>
      <c r="S385" s="31" t="str">
        <f t="shared" si="84"/>
        <v>MUY BAJO</v>
      </c>
    </row>
    <row r="386" spans="1:19" ht="38.25" x14ac:dyDescent="0.25">
      <c r="A386" s="137"/>
      <c r="B386" s="10" t="s">
        <v>223</v>
      </c>
      <c r="C386" s="3" t="s">
        <v>30</v>
      </c>
      <c r="D386" s="1" t="s">
        <v>225</v>
      </c>
      <c r="E386" s="57">
        <v>7065</v>
      </c>
      <c r="F386" s="57">
        <v>500</v>
      </c>
      <c r="G386" s="51" t="s">
        <v>290</v>
      </c>
      <c r="H386" s="58">
        <v>76</v>
      </c>
      <c r="I386" s="59">
        <f t="shared" si="81"/>
        <v>0.152</v>
      </c>
      <c r="J386" s="31" t="str">
        <f t="shared" si="86"/>
        <v>MUY BAJO</v>
      </c>
      <c r="K386" s="33">
        <v>15</v>
      </c>
      <c r="L386" s="33">
        <v>0</v>
      </c>
      <c r="M386" s="33">
        <f t="shared" si="78"/>
        <v>15</v>
      </c>
      <c r="N386" s="33">
        <f t="shared" si="79"/>
        <v>0</v>
      </c>
      <c r="O386" s="115">
        <f t="shared" si="80"/>
        <v>0</v>
      </c>
      <c r="P386" s="31" t="str">
        <f t="shared" si="83"/>
        <v>MUY BAJO</v>
      </c>
      <c r="Q386" s="110"/>
      <c r="R386" s="32">
        <f t="shared" si="82"/>
        <v>0</v>
      </c>
      <c r="S386" s="31" t="str">
        <f t="shared" si="84"/>
        <v>MUY BAJO</v>
      </c>
    </row>
    <row r="387" spans="1:19" ht="38.25" x14ac:dyDescent="0.25">
      <c r="A387" s="137"/>
      <c r="B387" s="10" t="s">
        <v>223</v>
      </c>
      <c r="C387" s="3" t="s">
        <v>31</v>
      </c>
      <c r="D387" s="1" t="s">
        <v>225</v>
      </c>
      <c r="E387" s="57">
        <v>4682</v>
      </c>
      <c r="F387" s="57">
        <v>700</v>
      </c>
      <c r="G387" s="51" t="s">
        <v>290</v>
      </c>
      <c r="H387" s="58">
        <v>53</v>
      </c>
      <c r="I387" s="59">
        <f t="shared" si="81"/>
        <v>7.571428571428572E-2</v>
      </c>
      <c r="J387" s="31" t="str">
        <f t="shared" si="86"/>
        <v>MUY BAJO</v>
      </c>
      <c r="K387" s="33">
        <v>17.5</v>
      </c>
      <c r="L387" s="33">
        <v>0</v>
      </c>
      <c r="M387" s="33">
        <f t="shared" si="78"/>
        <v>17.5</v>
      </c>
      <c r="N387" s="33">
        <f t="shared" si="79"/>
        <v>0</v>
      </c>
      <c r="O387" s="115">
        <f t="shared" si="80"/>
        <v>0</v>
      </c>
      <c r="P387" s="31" t="str">
        <f t="shared" si="83"/>
        <v>MUY BAJO</v>
      </c>
      <c r="Q387" s="110"/>
      <c r="R387" s="32">
        <f t="shared" si="82"/>
        <v>0</v>
      </c>
      <c r="S387" s="31" t="str">
        <f t="shared" si="84"/>
        <v>MUY BAJO</v>
      </c>
    </row>
    <row r="388" spans="1:19" ht="38.25" x14ac:dyDescent="0.25">
      <c r="A388" s="137"/>
      <c r="B388" s="10" t="s">
        <v>223</v>
      </c>
      <c r="C388" s="3" t="s">
        <v>27</v>
      </c>
      <c r="D388" s="1" t="s">
        <v>226</v>
      </c>
      <c r="E388" s="57">
        <v>16868</v>
      </c>
      <c r="F388" s="57">
        <v>2000</v>
      </c>
      <c r="G388" s="51" t="s">
        <v>290</v>
      </c>
      <c r="H388" s="58">
        <v>0</v>
      </c>
      <c r="I388" s="59">
        <f t="shared" si="81"/>
        <v>0</v>
      </c>
      <c r="J388" s="31" t="str">
        <f t="shared" si="86"/>
        <v>MUY BAJO</v>
      </c>
      <c r="K388" s="33">
        <v>100</v>
      </c>
      <c r="L388" s="33">
        <v>38</v>
      </c>
      <c r="M388" s="33">
        <f t="shared" si="78"/>
        <v>62</v>
      </c>
      <c r="N388" s="33">
        <f t="shared" si="79"/>
        <v>38</v>
      </c>
      <c r="O388" s="115">
        <f t="shared" si="80"/>
        <v>0.38</v>
      </c>
      <c r="P388" s="31" t="str">
        <f t="shared" si="83"/>
        <v>BAJO</v>
      </c>
      <c r="Q388" s="110"/>
      <c r="R388" s="32">
        <f t="shared" si="82"/>
        <v>0</v>
      </c>
      <c r="S388" s="31" t="str">
        <f t="shared" si="84"/>
        <v>MUY BAJO</v>
      </c>
    </row>
    <row r="389" spans="1:19" ht="38.25" x14ac:dyDescent="0.25">
      <c r="A389" s="137"/>
      <c r="B389" s="10" t="s">
        <v>223</v>
      </c>
      <c r="C389" s="3" t="s">
        <v>30</v>
      </c>
      <c r="D389" s="1" t="s">
        <v>226</v>
      </c>
      <c r="E389" s="57">
        <v>7318</v>
      </c>
      <c r="F389" s="57">
        <v>1000</v>
      </c>
      <c r="G389" s="51" t="s">
        <v>290</v>
      </c>
      <c r="H389" s="58">
        <v>0</v>
      </c>
      <c r="I389" s="59">
        <f t="shared" si="81"/>
        <v>0</v>
      </c>
      <c r="J389" s="31" t="str">
        <f t="shared" si="86"/>
        <v>MUY BAJO</v>
      </c>
      <c r="K389" s="33">
        <v>50</v>
      </c>
      <c r="L389" s="33">
        <v>5</v>
      </c>
      <c r="M389" s="33">
        <f t="shared" ref="M389:M452" si="87">+K389-L389</f>
        <v>45</v>
      </c>
      <c r="N389" s="33">
        <f t="shared" ref="N389:N452" si="88">+L389</f>
        <v>5</v>
      </c>
      <c r="O389" s="115">
        <f t="shared" ref="O389:O451" si="89">+N389/K389</f>
        <v>0.1</v>
      </c>
      <c r="P389" s="31" t="str">
        <f t="shared" si="83"/>
        <v>MUY BAJO</v>
      </c>
      <c r="Q389" s="110"/>
      <c r="R389" s="32">
        <f t="shared" si="82"/>
        <v>0</v>
      </c>
      <c r="S389" s="31" t="str">
        <f t="shared" si="84"/>
        <v>MUY BAJO</v>
      </c>
    </row>
    <row r="390" spans="1:19" ht="38.25" x14ac:dyDescent="0.25">
      <c r="A390" s="137"/>
      <c r="B390" s="10" t="s">
        <v>223</v>
      </c>
      <c r="C390" s="3" t="s">
        <v>27</v>
      </c>
      <c r="D390" s="1" t="s">
        <v>227</v>
      </c>
      <c r="E390" s="57">
        <v>9270</v>
      </c>
      <c r="F390" s="57">
        <v>1000</v>
      </c>
      <c r="G390" s="51" t="s">
        <v>290</v>
      </c>
      <c r="H390" s="58">
        <v>200</v>
      </c>
      <c r="I390" s="59">
        <f t="shared" si="81"/>
        <v>0.2</v>
      </c>
      <c r="J390" s="31" t="str">
        <f t="shared" si="86"/>
        <v>MUY BAJO</v>
      </c>
      <c r="K390" s="33">
        <v>0.1</v>
      </c>
      <c r="L390" s="33">
        <v>24</v>
      </c>
      <c r="M390" s="33">
        <f t="shared" si="87"/>
        <v>-23.9</v>
      </c>
      <c r="N390" s="33">
        <f t="shared" si="88"/>
        <v>24</v>
      </c>
      <c r="O390" s="115">
        <f t="shared" si="89"/>
        <v>240</v>
      </c>
      <c r="P390" s="31" t="s">
        <v>295</v>
      </c>
      <c r="Q390" s="110"/>
      <c r="R390" s="32">
        <f t="shared" si="82"/>
        <v>48</v>
      </c>
      <c r="S390" s="31" t="s">
        <v>295</v>
      </c>
    </row>
    <row r="391" spans="1:19" ht="38.25" x14ac:dyDescent="0.25">
      <c r="A391" s="137"/>
      <c r="B391" s="10" t="s">
        <v>223</v>
      </c>
      <c r="C391" s="3" t="s">
        <v>29</v>
      </c>
      <c r="D391" s="1" t="s">
        <v>227</v>
      </c>
      <c r="E391" s="57">
        <v>0</v>
      </c>
      <c r="F391" s="57">
        <v>100</v>
      </c>
      <c r="G391" s="51" t="s">
        <v>290</v>
      </c>
      <c r="H391" s="58">
        <v>75</v>
      </c>
      <c r="I391" s="59">
        <f t="shared" si="81"/>
        <v>0.75</v>
      </c>
      <c r="J391" s="31" t="str">
        <f t="shared" si="86"/>
        <v>ALTO</v>
      </c>
      <c r="K391" s="33">
        <v>80</v>
      </c>
      <c r="L391" s="33">
        <v>6</v>
      </c>
      <c r="M391" s="33">
        <f t="shared" si="87"/>
        <v>74</v>
      </c>
      <c r="N391" s="33">
        <f t="shared" si="88"/>
        <v>6</v>
      </c>
      <c r="O391" s="115">
        <f t="shared" si="89"/>
        <v>7.4999999999999997E-2</v>
      </c>
      <c r="P391" s="31" t="str">
        <f t="shared" si="83"/>
        <v>MUY BAJO</v>
      </c>
      <c r="Q391" s="110"/>
      <c r="R391" s="32">
        <f t="shared" si="82"/>
        <v>5.6249999999999994E-2</v>
      </c>
      <c r="S391" s="31" t="str">
        <f t="shared" si="84"/>
        <v>MUY BAJO</v>
      </c>
    </row>
    <row r="392" spans="1:19" ht="38.25" x14ac:dyDescent="0.25">
      <c r="A392" s="137"/>
      <c r="B392" s="10" t="s">
        <v>223</v>
      </c>
      <c r="C392" s="3" t="s">
        <v>31</v>
      </c>
      <c r="D392" s="1" t="s">
        <v>227</v>
      </c>
      <c r="E392" s="57">
        <v>1660</v>
      </c>
      <c r="F392" s="57">
        <v>200</v>
      </c>
      <c r="G392" s="51" t="s">
        <v>290</v>
      </c>
      <c r="H392" s="58">
        <v>86</v>
      </c>
      <c r="I392" s="59">
        <f t="shared" ref="I392:I455" si="90">+H392/F392</f>
        <v>0.43</v>
      </c>
      <c r="J392" s="31" t="str">
        <f t="shared" si="86"/>
        <v>MEDIO</v>
      </c>
      <c r="K392" s="33">
        <v>160</v>
      </c>
      <c r="L392" s="33">
        <v>14</v>
      </c>
      <c r="M392" s="33">
        <f t="shared" si="87"/>
        <v>146</v>
      </c>
      <c r="N392" s="33">
        <f t="shared" si="88"/>
        <v>14</v>
      </c>
      <c r="O392" s="115">
        <f t="shared" si="89"/>
        <v>8.7499999999999994E-2</v>
      </c>
      <c r="P392" s="31" t="str">
        <f t="shared" si="83"/>
        <v>MUY BAJO</v>
      </c>
      <c r="Q392" s="110"/>
      <c r="R392" s="32">
        <f t="shared" ref="R392:R455" si="91">+I392*O392</f>
        <v>3.7624999999999999E-2</v>
      </c>
      <c r="S392" s="31" t="str">
        <f t="shared" si="84"/>
        <v>MUY BAJO</v>
      </c>
    </row>
    <row r="393" spans="1:19" ht="38.25" x14ac:dyDescent="0.25">
      <c r="A393" s="137"/>
      <c r="B393" s="10" t="s">
        <v>223</v>
      </c>
      <c r="C393" s="3" t="s">
        <v>27</v>
      </c>
      <c r="D393" s="1" t="s">
        <v>228</v>
      </c>
      <c r="E393" s="57">
        <v>282</v>
      </c>
      <c r="F393" s="57">
        <v>200</v>
      </c>
      <c r="G393" s="51" t="s">
        <v>290</v>
      </c>
      <c r="H393" s="58">
        <v>37</v>
      </c>
      <c r="I393" s="59">
        <f t="shared" si="90"/>
        <v>0.185</v>
      </c>
      <c r="J393" s="31" t="str">
        <f t="shared" si="86"/>
        <v>MUY BAJO</v>
      </c>
      <c r="K393" s="33">
        <v>30</v>
      </c>
      <c r="L393" s="33">
        <v>0</v>
      </c>
      <c r="M393" s="33">
        <f t="shared" si="87"/>
        <v>30</v>
      </c>
      <c r="N393" s="33">
        <f t="shared" si="88"/>
        <v>0</v>
      </c>
      <c r="O393" s="115">
        <f t="shared" si="89"/>
        <v>0</v>
      </c>
      <c r="P393" s="31" t="str">
        <f t="shared" si="83"/>
        <v>MUY BAJO</v>
      </c>
      <c r="Q393" s="110"/>
      <c r="R393" s="32">
        <f t="shared" si="91"/>
        <v>0</v>
      </c>
      <c r="S393" s="31" t="str">
        <f t="shared" si="84"/>
        <v>MUY BAJO</v>
      </c>
    </row>
    <row r="394" spans="1:19" ht="38.25" x14ac:dyDescent="0.25">
      <c r="A394" s="137"/>
      <c r="B394" s="10" t="s">
        <v>223</v>
      </c>
      <c r="C394" s="3" t="s">
        <v>29</v>
      </c>
      <c r="D394" s="1" t="s">
        <v>228</v>
      </c>
      <c r="E394" s="57">
        <v>0</v>
      </c>
      <c r="F394" s="57">
        <v>100</v>
      </c>
      <c r="G394" s="51" t="s">
        <v>290</v>
      </c>
      <c r="H394" s="58">
        <v>8</v>
      </c>
      <c r="I394" s="59">
        <f t="shared" si="90"/>
        <v>0.08</v>
      </c>
      <c r="J394" s="31" t="str">
        <f t="shared" si="86"/>
        <v>MUY BAJO</v>
      </c>
      <c r="K394" s="33">
        <v>15</v>
      </c>
      <c r="L394" s="33">
        <v>0</v>
      </c>
      <c r="M394" s="33">
        <f t="shared" si="87"/>
        <v>15</v>
      </c>
      <c r="N394" s="33">
        <f t="shared" si="88"/>
        <v>0</v>
      </c>
      <c r="O394" s="115">
        <f t="shared" si="89"/>
        <v>0</v>
      </c>
      <c r="P394" s="31" t="str">
        <f t="shared" si="83"/>
        <v>MUY BAJO</v>
      </c>
      <c r="Q394" s="110"/>
      <c r="R394" s="32">
        <f t="shared" si="91"/>
        <v>0</v>
      </c>
      <c r="S394" s="31" t="str">
        <f t="shared" si="84"/>
        <v>MUY BAJO</v>
      </c>
    </row>
    <row r="395" spans="1:19" ht="38.25" x14ac:dyDescent="0.25">
      <c r="A395" s="137"/>
      <c r="B395" s="10" t="s">
        <v>223</v>
      </c>
      <c r="C395" s="3" t="s">
        <v>31</v>
      </c>
      <c r="D395" s="1" t="s">
        <v>228</v>
      </c>
      <c r="E395" s="57">
        <v>0</v>
      </c>
      <c r="F395" s="57">
        <v>100</v>
      </c>
      <c r="G395" s="51" t="s">
        <v>290</v>
      </c>
      <c r="H395" s="58">
        <v>17</v>
      </c>
      <c r="I395" s="59">
        <f t="shared" si="90"/>
        <v>0.17</v>
      </c>
      <c r="J395" s="31" t="str">
        <f t="shared" si="86"/>
        <v>MUY BAJO</v>
      </c>
      <c r="K395" s="33">
        <v>15</v>
      </c>
      <c r="L395" s="33">
        <v>0</v>
      </c>
      <c r="M395" s="33">
        <f t="shared" si="87"/>
        <v>15</v>
      </c>
      <c r="N395" s="33">
        <f t="shared" si="88"/>
        <v>0</v>
      </c>
      <c r="O395" s="115">
        <f t="shared" si="89"/>
        <v>0</v>
      </c>
      <c r="P395" s="31" t="str">
        <f t="shared" si="83"/>
        <v>MUY BAJO</v>
      </c>
      <c r="Q395" s="110"/>
      <c r="R395" s="32">
        <f t="shared" si="91"/>
        <v>0</v>
      </c>
      <c r="S395" s="31" t="str">
        <f t="shared" si="84"/>
        <v>MUY BAJO</v>
      </c>
    </row>
    <row r="396" spans="1:19" ht="38.25" x14ac:dyDescent="0.25">
      <c r="A396" s="137"/>
      <c r="B396" s="10" t="s">
        <v>223</v>
      </c>
      <c r="C396" s="3" t="s">
        <v>27</v>
      </c>
      <c r="D396" s="1" t="s">
        <v>229</v>
      </c>
      <c r="E396" s="57">
        <v>14310</v>
      </c>
      <c r="F396" s="57">
        <v>2000</v>
      </c>
      <c r="G396" s="51" t="s">
        <v>290</v>
      </c>
      <c r="H396" s="58">
        <v>0</v>
      </c>
      <c r="I396" s="59">
        <f t="shared" si="90"/>
        <v>0</v>
      </c>
      <c r="J396" s="31" t="str">
        <f t="shared" si="86"/>
        <v>MUY BAJO</v>
      </c>
      <c r="K396" s="33">
        <v>130</v>
      </c>
      <c r="L396" s="33">
        <v>39</v>
      </c>
      <c r="M396" s="33">
        <f t="shared" si="87"/>
        <v>91</v>
      </c>
      <c r="N396" s="33">
        <f t="shared" si="88"/>
        <v>39</v>
      </c>
      <c r="O396" s="115">
        <f t="shared" si="89"/>
        <v>0.3</v>
      </c>
      <c r="P396" s="31" t="str">
        <f t="shared" si="83"/>
        <v>BAJO</v>
      </c>
      <c r="Q396" s="110"/>
      <c r="R396" s="32">
        <f t="shared" si="91"/>
        <v>0</v>
      </c>
      <c r="S396" s="31" t="str">
        <f t="shared" si="84"/>
        <v>MUY BAJO</v>
      </c>
    </row>
    <row r="397" spans="1:19" ht="38.25" x14ac:dyDescent="0.25">
      <c r="A397" s="137"/>
      <c r="B397" s="10" t="s">
        <v>223</v>
      </c>
      <c r="C397" s="3" t="s">
        <v>29</v>
      </c>
      <c r="D397" s="1" t="s">
        <v>229</v>
      </c>
      <c r="E397" s="57">
        <v>750</v>
      </c>
      <c r="F397" s="57">
        <v>1000</v>
      </c>
      <c r="G397" s="51" t="s">
        <v>290</v>
      </c>
      <c r="H397" s="58">
        <v>354</v>
      </c>
      <c r="I397" s="59">
        <f t="shared" si="90"/>
        <v>0.35399999999999998</v>
      </c>
      <c r="J397" s="31" t="str">
        <f t="shared" si="86"/>
        <v>BAJO</v>
      </c>
      <c r="K397" s="33">
        <v>65</v>
      </c>
      <c r="L397" s="33">
        <v>4</v>
      </c>
      <c r="M397" s="33">
        <f t="shared" si="87"/>
        <v>61</v>
      </c>
      <c r="N397" s="33">
        <f t="shared" si="88"/>
        <v>4</v>
      </c>
      <c r="O397" s="115">
        <f t="shared" si="89"/>
        <v>6.1538461538461542E-2</v>
      </c>
      <c r="P397" s="31" t="str">
        <f t="shared" si="83"/>
        <v>MUY BAJO</v>
      </c>
      <c r="Q397" s="110"/>
      <c r="R397" s="32">
        <f t="shared" si="91"/>
        <v>2.1784615384615385E-2</v>
      </c>
      <c r="S397" s="31" t="str">
        <f t="shared" si="84"/>
        <v>MUY BAJO</v>
      </c>
    </row>
    <row r="398" spans="1:19" ht="38.25" x14ac:dyDescent="0.25">
      <c r="A398" s="137"/>
      <c r="B398" s="10" t="s">
        <v>223</v>
      </c>
      <c r="C398" s="3" t="s">
        <v>31</v>
      </c>
      <c r="D398" s="1" t="s">
        <v>229</v>
      </c>
      <c r="E398" s="57">
        <v>7403</v>
      </c>
      <c r="F398" s="57">
        <v>1200</v>
      </c>
      <c r="G398" s="51" t="s">
        <v>290</v>
      </c>
      <c r="H398" s="58">
        <v>824</v>
      </c>
      <c r="I398" s="59">
        <f t="shared" si="90"/>
        <v>0.68666666666666665</v>
      </c>
      <c r="J398" s="31" t="str">
        <f t="shared" si="86"/>
        <v>ALTO</v>
      </c>
      <c r="K398" s="33">
        <v>85</v>
      </c>
      <c r="L398" s="33">
        <v>15</v>
      </c>
      <c r="M398" s="33">
        <f t="shared" si="87"/>
        <v>70</v>
      </c>
      <c r="N398" s="33">
        <f t="shared" si="88"/>
        <v>15</v>
      </c>
      <c r="O398" s="115">
        <f t="shared" si="89"/>
        <v>0.17647058823529413</v>
      </c>
      <c r="P398" s="31" t="str">
        <f t="shared" si="83"/>
        <v>MUY BAJO</v>
      </c>
      <c r="Q398" s="110"/>
      <c r="R398" s="32">
        <f t="shared" si="91"/>
        <v>0.1211764705882353</v>
      </c>
      <c r="S398" s="31" t="str">
        <f t="shared" si="84"/>
        <v>MUY BAJO</v>
      </c>
    </row>
    <row r="399" spans="1:19" ht="38.25" x14ac:dyDescent="0.25">
      <c r="A399" s="137"/>
      <c r="B399" s="10" t="s">
        <v>223</v>
      </c>
      <c r="C399" s="3" t="s">
        <v>27</v>
      </c>
      <c r="D399" s="1" t="s">
        <v>230</v>
      </c>
      <c r="E399" s="57">
        <v>10701</v>
      </c>
      <c r="F399" s="57">
        <v>200</v>
      </c>
      <c r="G399" s="51" t="s">
        <v>290</v>
      </c>
      <c r="H399" s="58">
        <v>0</v>
      </c>
      <c r="I399" s="59">
        <f t="shared" si="90"/>
        <v>0</v>
      </c>
      <c r="J399" s="31" t="str">
        <f t="shared" si="86"/>
        <v>MUY BAJO</v>
      </c>
      <c r="K399" s="33">
        <v>125</v>
      </c>
      <c r="L399" s="33">
        <v>0</v>
      </c>
      <c r="M399" s="33">
        <f t="shared" si="87"/>
        <v>125</v>
      </c>
      <c r="N399" s="33">
        <f t="shared" si="88"/>
        <v>0</v>
      </c>
      <c r="O399" s="115">
        <f t="shared" si="89"/>
        <v>0</v>
      </c>
      <c r="P399" s="31" t="str">
        <f t="shared" si="83"/>
        <v>MUY BAJO</v>
      </c>
      <c r="Q399" s="110"/>
      <c r="R399" s="32">
        <f t="shared" si="91"/>
        <v>0</v>
      </c>
      <c r="S399" s="31" t="str">
        <f t="shared" si="84"/>
        <v>MUY BAJO</v>
      </c>
    </row>
    <row r="400" spans="1:19" ht="38.25" x14ac:dyDescent="0.25">
      <c r="A400" s="137"/>
      <c r="B400" s="10" t="s">
        <v>223</v>
      </c>
      <c r="C400" s="3" t="s">
        <v>29</v>
      </c>
      <c r="D400" s="1" t="s">
        <v>230</v>
      </c>
      <c r="E400" s="57">
        <v>240</v>
      </c>
      <c r="F400" s="57">
        <v>200</v>
      </c>
      <c r="G400" s="51" t="s">
        <v>290</v>
      </c>
      <c r="H400" s="58">
        <v>137</v>
      </c>
      <c r="I400" s="59">
        <f t="shared" si="90"/>
        <v>0.68500000000000005</v>
      </c>
      <c r="J400" s="31" t="str">
        <f t="shared" si="86"/>
        <v>ALTO</v>
      </c>
      <c r="K400" s="33">
        <v>125</v>
      </c>
      <c r="L400" s="33">
        <v>0</v>
      </c>
      <c r="M400" s="33">
        <f t="shared" si="87"/>
        <v>125</v>
      </c>
      <c r="N400" s="33">
        <f t="shared" si="88"/>
        <v>0</v>
      </c>
      <c r="O400" s="115">
        <f t="shared" si="89"/>
        <v>0</v>
      </c>
      <c r="P400" s="31" t="str">
        <f t="shared" si="83"/>
        <v>MUY BAJO</v>
      </c>
      <c r="Q400" s="110"/>
      <c r="R400" s="32">
        <f t="shared" si="91"/>
        <v>0</v>
      </c>
      <c r="S400" s="31" t="str">
        <f t="shared" si="84"/>
        <v>MUY BAJO</v>
      </c>
    </row>
    <row r="401" spans="1:19" ht="38.25" x14ac:dyDescent="0.25">
      <c r="A401" s="137"/>
      <c r="B401" s="10" t="s">
        <v>223</v>
      </c>
      <c r="C401" s="3" t="s">
        <v>31</v>
      </c>
      <c r="D401" s="1" t="s">
        <v>230</v>
      </c>
      <c r="E401" s="57">
        <v>300</v>
      </c>
      <c r="F401" s="57">
        <v>200</v>
      </c>
      <c r="G401" s="51" t="s">
        <v>290</v>
      </c>
      <c r="H401" s="58">
        <v>75</v>
      </c>
      <c r="I401" s="59">
        <f t="shared" si="90"/>
        <v>0.375</v>
      </c>
      <c r="J401" s="31" t="str">
        <f t="shared" si="86"/>
        <v>BAJO</v>
      </c>
      <c r="K401" s="33">
        <v>125</v>
      </c>
      <c r="L401" s="33">
        <v>0</v>
      </c>
      <c r="M401" s="33">
        <f t="shared" si="87"/>
        <v>125</v>
      </c>
      <c r="N401" s="33">
        <f t="shared" si="88"/>
        <v>0</v>
      </c>
      <c r="O401" s="115">
        <f t="shared" si="89"/>
        <v>0</v>
      </c>
      <c r="P401" s="31" t="str">
        <f t="shared" si="83"/>
        <v>MUY BAJO</v>
      </c>
      <c r="Q401" s="110"/>
      <c r="R401" s="32">
        <f t="shared" si="91"/>
        <v>0</v>
      </c>
      <c r="S401" s="31" t="str">
        <f t="shared" si="84"/>
        <v>MUY BAJO</v>
      </c>
    </row>
    <row r="402" spans="1:19" ht="38.25" x14ac:dyDescent="0.25">
      <c r="A402" s="137"/>
      <c r="B402" s="10" t="s">
        <v>223</v>
      </c>
      <c r="C402" s="3" t="s">
        <v>27</v>
      </c>
      <c r="D402" s="1" t="s">
        <v>231</v>
      </c>
      <c r="E402" s="57">
        <v>1639</v>
      </c>
      <c r="F402" s="57">
        <v>300</v>
      </c>
      <c r="G402" s="51" t="s">
        <v>290</v>
      </c>
      <c r="H402" s="58">
        <v>47</v>
      </c>
      <c r="I402" s="59">
        <f t="shared" si="90"/>
        <v>0.15666666666666668</v>
      </c>
      <c r="J402" s="31" t="str">
        <f t="shared" si="86"/>
        <v>MUY BAJO</v>
      </c>
      <c r="K402" s="33">
        <v>165</v>
      </c>
      <c r="L402" s="33">
        <v>0</v>
      </c>
      <c r="M402" s="33">
        <f t="shared" si="87"/>
        <v>165</v>
      </c>
      <c r="N402" s="33">
        <f t="shared" si="88"/>
        <v>0</v>
      </c>
      <c r="O402" s="115">
        <f t="shared" si="89"/>
        <v>0</v>
      </c>
      <c r="P402" s="31" t="str">
        <f t="shared" si="83"/>
        <v>MUY BAJO</v>
      </c>
      <c r="Q402" s="110"/>
      <c r="R402" s="32">
        <f t="shared" si="91"/>
        <v>0</v>
      </c>
      <c r="S402" s="31" t="str">
        <f t="shared" si="84"/>
        <v>MUY BAJO</v>
      </c>
    </row>
    <row r="403" spans="1:19" ht="38.25" x14ac:dyDescent="0.25">
      <c r="A403" s="137"/>
      <c r="B403" s="10" t="s">
        <v>223</v>
      </c>
      <c r="C403" s="3" t="s">
        <v>29</v>
      </c>
      <c r="D403" s="1" t="s">
        <v>231</v>
      </c>
      <c r="E403" s="57">
        <v>39</v>
      </c>
      <c r="F403" s="57">
        <v>10</v>
      </c>
      <c r="G403" s="51" t="s">
        <v>290</v>
      </c>
      <c r="H403" s="58">
        <v>1</v>
      </c>
      <c r="I403" s="59">
        <f t="shared" si="90"/>
        <v>0.1</v>
      </c>
      <c r="J403" s="31" t="str">
        <f t="shared" si="86"/>
        <v>MUY BAJO</v>
      </c>
      <c r="K403" s="33">
        <v>5</v>
      </c>
      <c r="L403" s="33">
        <v>29</v>
      </c>
      <c r="M403" s="33">
        <f t="shared" si="87"/>
        <v>-24</v>
      </c>
      <c r="N403" s="33">
        <f t="shared" si="88"/>
        <v>29</v>
      </c>
      <c r="O403" s="115">
        <f t="shared" si="89"/>
        <v>5.8</v>
      </c>
      <c r="P403" s="31" t="str">
        <f t="shared" si="83"/>
        <v>MUY ALTO</v>
      </c>
      <c r="Q403" s="110"/>
      <c r="R403" s="32">
        <f t="shared" si="91"/>
        <v>0.57999999999999996</v>
      </c>
      <c r="S403" s="31" t="str">
        <f t="shared" si="84"/>
        <v>MEDIO</v>
      </c>
    </row>
    <row r="404" spans="1:19" ht="38.25" x14ac:dyDescent="0.25">
      <c r="A404" s="137"/>
      <c r="B404" s="10" t="s">
        <v>223</v>
      </c>
      <c r="C404" s="3" t="s">
        <v>30</v>
      </c>
      <c r="D404" s="1" t="s">
        <v>231</v>
      </c>
      <c r="E404" s="57">
        <v>46</v>
      </c>
      <c r="F404" s="57">
        <v>10</v>
      </c>
      <c r="G404" s="51" t="s">
        <v>290</v>
      </c>
      <c r="H404" s="58">
        <v>1</v>
      </c>
      <c r="I404" s="59">
        <f t="shared" si="90"/>
        <v>0.1</v>
      </c>
      <c r="J404" s="31" t="str">
        <f t="shared" si="86"/>
        <v>MUY BAJO</v>
      </c>
      <c r="K404" s="33">
        <v>5</v>
      </c>
      <c r="L404" s="33">
        <v>24</v>
      </c>
      <c r="M404" s="33">
        <f t="shared" si="87"/>
        <v>-19</v>
      </c>
      <c r="N404" s="33">
        <f t="shared" si="88"/>
        <v>24</v>
      </c>
      <c r="O404" s="115">
        <f t="shared" si="89"/>
        <v>4.8</v>
      </c>
      <c r="P404" s="31" t="str">
        <f t="shared" si="83"/>
        <v>MUY ALTO</v>
      </c>
      <c r="Q404" s="110"/>
      <c r="R404" s="32">
        <f t="shared" si="91"/>
        <v>0.48</v>
      </c>
      <c r="S404" s="31" t="str">
        <f t="shared" si="84"/>
        <v>MEDIO</v>
      </c>
    </row>
    <row r="405" spans="1:19" ht="38.25" x14ac:dyDescent="0.25">
      <c r="A405" s="137"/>
      <c r="B405" s="10" t="s">
        <v>223</v>
      </c>
      <c r="C405" s="3" t="s">
        <v>31</v>
      </c>
      <c r="D405" s="1" t="s">
        <v>231</v>
      </c>
      <c r="E405" s="57">
        <v>232</v>
      </c>
      <c r="F405" s="57">
        <v>60</v>
      </c>
      <c r="G405" s="51" t="s">
        <v>290</v>
      </c>
      <c r="H405" s="58">
        <v>2</v>
      </c>
      <c r="I405" s="59">
        <f t="shared" si="90"/>
        <v>3.3333333333333333E-2</v>
      </c>
      <c r="J405" s="31" t="str">
        <f t="shared" si="86"/>
        <v>MUY BAJO</v>
      </c>
      <c r="K405" s="33">
        <v>30</v>
      </c>
      <c r="L405" s="33">
        <v>24</v>
      </c>
      <c r="M405" s="33">
        <f t="shared" si="87"/>
        <v>6</v>
      </c>
      <c r="N405" s="33">
        <f t="shared" si="88"/>
        <v>24</v>
      </c>
      <c r="O405" s="115">
        <f t="shared" si="89"/>
        <v>0.8</v>
      </c>
      <c r="P405" s="31" t="str">
        <f t="shared" si="83"/>
        <v>ALTO</v>
      </c>
      <c r="Q405" s="110"/>
      <c r="R405" s="32">
        <f t="shared" si="91"/>
        <v>2.6666666666666668E-2</v>
      </c>
      <c r="S405" s="31" t="str">
        <f t="shared" si="84"/>
        <v>MUY BAJO</v>
      </c>
    </row>
    <row r="406" spans="1:19" ht="38.25" x14ac:dyDescent="0.25">
      <c r="A406" s="137"/>
      <c r="B406" s="10" t="s">
        <v>223</v>
      </c>
      <c r="C406" s="3" t="s">
        <v>27</v>
      </c>
      <c r="D406" s="1" t="s">
        <v>232</v>
      </c>
      <c r="E406" s="57">
        <v>682</v>
      </c>
      <c r="F406" s="57">
        <v>100</v>
      </c>
      <c r="G406" s="51" t="s">
        <v>290</v>
      </c>
      <c r="H406" s="58">
        <v>48</v>
      </c>
      <c r="I406" s="59">
        <f t="shared" si="90"/>
        <v>0.48</v>
      </c>
      <c r="J406" s="31" t="str">
        <f t="shared" si="86"/>
        <v>MEDIO</v>
      </c>
      <c r="K406" s="33">
        <v>150</v>
      </c>
      <c r="L406" s="33">
        <v>39</v>
      </c>
      <c r="M406" s="33">
        <f t="shared" si="87"/>
        <v>111</v>
      </c>
      <c r="N406" s="33">
        <f t="shared" si="88"/>
        <v>39</v>
      </c>
      <c r="O406" s="115">
        <f t="shared" si="89"/>
        <v>0.26</v>
      </c>
      <c r="P406" s="31" t="str">
        <f t="shared" si="83"/>
        <v>BAJO</v>
      </c>
      <c r="Q406" s="110"/>
      <c r="R406" s="32">
        <f t="shared" si="91"/>
        <v>0.12479999999999999</v>
      </c>
      <c r="S406" s="31" t="str">
        <f t="shared" si="84"/>
        <v>MUY BAJO</v>
      </c>
    </row>
    <row r="407" spans="1:19" ht="38.25" x14ac:dyDescent="0.25">
      <c r="A407" s="137"/>
      <c r="B407" s="10" t="s">
        <v>223</v>
      </c>
      <c r="C407" s="3" t="s">
        <v>29</v>
      </c>
      <c r="D407" s="1" t="s">
        <v>232</v>
      </c>
      <c r="E407" s="57">
        <v>35</v>
      </c>
      <c r="F407" s="57">
        <v>10</v>
      </c>
      <c r="G407" s="51" t="s">
        <v>290</v>
      </c>
      <c r="H407" s="58">
        <v>3</v>
      </c>
      <c r="I407" s="59">
        <f t="shared" si="90"/>
        <v>0.3</v>
      </c>
      <c r="J407" s="31" t="str">
        <f t="shared" si="86"/>
        <v>BAJO</v>
      </c>
      <c r="K407" s="33">
        <v>15</v>
      </c>
      <c r="L407" s="33">
        <v>12</v>
      </c>
      <c r="M407" s="33">
        <f t="shared" si="87"/>
        <v>3</v>
      </c>
      <c r="N407" s="33">
        <f t="shared" si="88"/>
        <v>12</v>
      </c>
      <c r="O407" s="115">
        <f t="shared" si="89"/>
        <v>0.8</v>
      </c>
      <c r="P407" s="31" t="str">
        <f t="shared" si="83"/>
        <v>ALTO</v>
      </c>
      <c r="Q407" s="110"/>
      <c r="R407" s="32">
        <f t="shared" si="91"/>
        <v>0.24</v>
      </c>
      <c r="S407" s="31" t="str">
        <f t="shared" si="84"/>
        <v>BAJO</v>
      </c>
    </row>
    <row r="408" spans="1:19" ht="38.25" x14ac:dyDescent="0.25">
      <c r="A408" s="137"/>
      <c r="B408" s="10" t="s">
        <v>223</v>
      </c>
      <c r="C408" s="3" t="s">
        <v>30</v>
      </c>
      <c r="D408" s="1" t="s">
        <v>232</v>
      </c>
      <c r="E408" s="57">
        <v>29</v>
      </c>
      <c r="F408" s="57">
        <v>10</v>
      </c>
      <c r="G408" s="51" t="s">
        <v>290</v>
      </c>
      <c r="H408" s="58">
        <v>0</v>
      </c>
      <c r="I408" s="59">
        <f t="shared" si="90"/>
        <v>0</v>
      </c>
      <c r="J408" s="31" t="str">
        <f t="shared" si="86"/>
        <v>MUY BAJO</v>
      </c>
      <c r="K408" s="33">
        <v>15</v>
      </c>
      <c r="L408" s="33">
        <v>10</v>
      </c>
      <c r="M408" s="33">
        <f t="shared" si="87"/>
        <v>5</v>
      </c>
      <c r="N408" s="33">
        <f t="shared" si="88"/>
        <v>10</v>
      </c>
      <c r="O408" s="115">
        <f t="shared" si="89"/>
        <v>0.66666666666666663</v>
      </c>
      <c r="P408" s="31" t="str">
        <f t="shared" si="83"/>
        <v>ALTO</v>
      </c>
      <c r="Q408" s="110"/>
      <c r="R408" s="32">
        <f t="shared" si="91"/>
        <v>0</v>
      </c>
      <c r="S408" s="31" t="str">
        <f t="shared" si="84"/>
        <v>MUY BAJO</v>
      </c>
    </row>
    <row r="409" spans="1:19" ht="38.25" x14ac:dyDescent="0.25">
      <c r="A409" s="137"/>
      <c r="B409" s="10" t="s">
        <v>223</v>
      </c>
      <c r="C409" s="3" t="s">
        <v>31</v>
      </c>
      <c r="D409" s="1" t="s">
        <v>232</v>
      </c>
      <c r="E409" s="57">
        <v>99</v>
      </c>
      <c r="F409" s="57">
        <v>30</v>
      </c>
      <c r="G409" s="51" t="s">
        <v>290</v>
      </c>
      <c r="H409" s="58">
        <v>3</v>
      </c>
      <c r="I409" s="59">
        <f t="shared" si="90"/>
        <v>0.1</v>
      </c>
      <c r="J409" s="31" t="str">
        <f t="shared" si="86"/>
        <v>MUY BAJO</v>
      </c>
      <c r="K409" s="33">
        <v>45</v>
      </c>
      <c r="L409" s="33">
        <v>12</v>
      </c>
      <c r="M409" s="33">
        <f t="shared" si="87"/>
        <v>33</v>
      </c>
      <c r="N409" s="33">
        <f t="shared" si="88"/>
        <v>12</v>
      </c>
      <c r="O409" s="115">
        <f t="shared" si="89"/>
        <v>0.26666666666666666</v>
      </c>
      <c r="P409" s="31" t="str">
        <f t="shared" si="83"/>
        <v>BAJO</v>
      </c>
      <c r="Q409" s="110"/>
      <c r="R409" s="32">
        <f t="shared" si="91"/>
        <v>2.6666666666666668E-2</v>
      </c>
      <c r="S409" s="31" t="str">
        <f t="shared" si="84"/>
        <v>MUY BAJO</v>
      </c>
    </row>
    <row r="410" spans="1:19" ht="38.25" x14ac:dyDescent="0.25">
      <c r="A410" s="137"/>
      <c r="B410" s="10" t="s">
        <v>223</v>
      </c>
      <c r="C410" s="3" t="s">
        <v>27</v>
      </c>
      <c r="D410" s="1" t="s">
        <v>233</v>
      </c>
      <c r="E410" s="57">
        <v>1224</v>
      </c>
      <c r="F410" s="57">
        <v>200</v>
      </c>
      <c r="G410" s="51" t="s">
        <v>290</v>
      </c>
      <c r="H410" s="58">
        <v>93</v>
      </c>
      <c r="I410" s="59">
        <f t="shared" si="90"/>
        <v>0.46500000000000002</v>
      </c>
      <c r="J410" s="31" t="str">
        <f t="shared" si="86"/>
        <v>MEDIO</v>
      </c>
      <c r="K410" s="33">
        <v>100</v>
      </c>
      <c r="L410" s="33">
        <v>23</v>
      </c>
      <c r="M410" s="33">
        <f t="shared" si="87"/>
        <v>77</v>
      </c>
      <c r="N410" s="33">
        <f t="shared" si="88"/>
        <v>23</v>
      </c>
      <c r="O410" s="115">
        <f t="shared" si="89"/>
        <v>0.23</v>
      </c>
      <c r="P410" s="31" t="str">
        <f t="shared" si="83"/>
        <v>BAJO</v>
      </c>
      <c r="Q410" s="110"/>
      <c r="R410" s="32">
        <f t="shared" si="91"/>
        <v>0.10695</v>
      </c>
      <c r="S410" s="31" t="str">
        <f t="shared" si="84"/>
        <v>MUY BAJO</v>
      </c>
    </row>
    <row r="411" spans="1:19" ht="38.25" x14ac:dyDescent="0.25">
      <c r="A411" s="137"/>
      <c r="B411" s="10" t="s">
        <v>223</v>
      </c>
      <c r="C411" s="3" t="s">
        <v>29</v>
      </c>
      <c r="D411" s="1" t="s">
        <v>233</v>
      </c>
      <c r="E411" s="57">
        <v>35</v>
      </c>
      <c r="F411" s="57">
        <v>50</v>
      </c>
      <c r="G411" s="51" t="s">
        <v>290</v>
      </c>
      <c r="H411" s="58">
        <v>0</v>
      </c>
      <c r="I411" s="59">
        <f t="shared" si="90"/>
        <v>0</v>
      </c>
      <c r="J411" s="31" t="str">
        <f t="shared" si="86"/>
        <v>MUY BAJO</v>
      </c>
      <c r="K411" s="33">
        <v>30</v>
      </c>
      <c r="L411" s="33">
        <v>2</v>
      </c>
      <c r="M411" s="33">
        <f t="shared" si="87"/>
        <v>28</v>
      </c>
      <c r="N411" s="33">
        <f t="shared" si="88"/>
        <v>2</v>
      </c>
      <c r="O411" s="115">
        <f t="shared" si="89"/>
        <v>6.6666666666666666E-2</v>
      </c>
      <c r="P411" s="31" t="str">
        <f t="shared" si="83"/>
        <v>MUY BAJO</v>
      </c>
      <c r="Q411" s="110"/>
      <c r="R411" s="32">
        <f t="shared" si="91"/>
        <v>0</v>
      </c>
      <c r="S411" s="31" t="str">
        <f t="shared" si="84"/>
        <v>MUY BAJO</v>
      </c>
    </row>
    <row r="412" spans="1:19" ht="38.25" x14ac:dyDescent="0.25">
      <c r="A412" s="137"/>
      <c r="B412" s="10" t="s">
        <v>223</v>
      </c>
      <c r="C412" s="3" t="s">
        <v>30</v>
      </c>
      <c r="D412" s="1" t="s">
        <v>233</v>
      </c>
      <c r="E412" s="57">
        <v>144</v>
      </c>
      <c r="F412" s="57">
        <v>50</v>
      </c>
      <c r="G412" s="51" t="s">
        <v>290</v>
      </c>
      <c r="H412" s="58">
        <v>0</v>
      </c>
      <c r="I412" s="59">
        <f t="shared" si="90"/>
        <v>0</v>
      </c>
      <c r="J412" s="31" t="str">
        <f t="shared" si="86"/>
        <v>MUY BAJO</v>
      </c>
      <c r="K412" s="33">
        <v>30</v>
      </c>
      <c r="L412" s="33">
        <v>0</v>
      </c>
      <c r="M412" s="33">
        <f t="shared" si="87"/>
        <v>30</v>
      </c>
      <c r="N412" s="33">
        <f t="shared" si="88"/>
        <v>0</v>
      </c>
      <c r="O412" s="115">
        <f t="shared" si="89"/>
        <v>0</v>
      </c>
      <c r="P412" s="31" t="str">
        <f t="shared" si="83"/>
        <v>MUY BAJO</v>
      </c>
      <c r="Q412" s="110"/>
      <c r="R412" s="32">
        <f t="shared" si="91"/>
        <v>0</v>
      </c>
      <c r="S412" s="31" t="str">
        <f t="shared" si="84"/>
        <v>MUY BAJO</v>
      </c>
    </row>
    <row r="413" spans="1:19" ht="38.25" x14ac:dyDescent="0.25">
      <c r="A413" s="137"/>
      <c r="B413" s="10" t="s">
        <v>223</v>
      </c>
      <c r="C413" s="3" t="s">
        <v>31</v>
      </c>
      <c r="D413" s="1" t="s">
        <v>233</v>
      </c>
      <c r="E413" s="57">
        <v>227</v>
      </c>
      <c r="F413" s="57">
        <v>100</v>
      </c>
      <c r="G413" s="51" t="s">
        <v>290</v>
      </c>
      <c r="H413" s="58">
        <v>0</v>
      </c>
      <c r="I413" s="59">
        <f t="shared" si="90"/>
        <v>0</v>
      </c>
      <c r="J413" s="31" t="str">
        <f t="shared" si="86"/>
        <v>MUY BAJO</v>
      </c>
      <c r="K413" s="33">
        <v>50</v>
      </c>
      <c r="L413" s="33">
        <v>0</v>
      </c>
      <c r="M413" s="33">
        <f t="shared" si="87"/>
        <v>50</v>
      </c>
      <c r="N413" s="33">
        <f t="shared" si="88"/>
        <v>0</v>
      </c>
      <c r="O413" s="115">
        <f t="shared" si="89"/>
        <v>0</v>
      </c>
      <c r="P413" s="31" t="str">
        <f t="shared" ref="P413:P478" si="92">IF(O413&lt;=20%,"MUY BAJO",IF(AND(O413&gt;20%,O413&lt;=40%),"BAJO",IF(AND(O413&gt;40%,O413&lt;=60%),"MEDIO",IF(AND(O413&gt;60%,O413&lt;=80%),"ALTO","MUY ALTO"))))</f>
        <v>MUY BAJO</v>
      </c>
      <c r="Q413" s="110"/>
      <c r="R413" s="32">
        <f t="shared" si="91"/>
        <v>0</v>
      </c>
      <c r="S413" s="31" t="str">
        <f t="shared" ref="S413:S478" si="93">IF(R413&lt;=20%,"MUY BAJO",IF(AND(R413&gt;20%,R413&lt;=40%),"BAJO",IF(AND(R413&gt;40%,R413&lt;=60%),"MEDIO",IF(AND(R413&gt;60%,R413&lt;=80%),"ALTO","MUY ALTO"))))</f>
        <v>MUY BAJO</v>
      </c>
    </row>
    <row r="414" spans="1:19" ht="51" x14ac:dyDescent="0.25">
      <c r="A414" s="137"/>
      <c r="B414" s="10" t="s">
        <v>223</v>
      </c>
      <c r="C414" s="3" t="s">
        <v>27</v>
      </c>
      <c r="D414" s="1" t="s">
        <v>234</v>
      </c>
      <c r="E414" s="57">
        <v>0</v>
      </c>
      <c r="F414" s="57">
        <v>100</v>
      </c>
      <c r="G414" s="51" t="s">
        <v>290</v>
      </c>
      <c r="H414" s="58">
        <v>0</v>
      </c>
      <c r="I414" s="59">
        <f t="shared" si="90"/>
        <v>0</v>
      </c>
      <c r="J414" s="31" t="str">
        <f t="shared" si="86"/>
        <v>MUY BAJO</v>
      </c>
      <c r="K414" s="33">
        <v>50</v>
      </c>
      <c r="L414" s="33">
        <v>0</v>
      </c>
      <c r="M414" s="33">
        <f t="shared" si="87"/>
        <v>50</v>
      </c>
      <c r="N414" s="33">
        <f t="shared" si="88"/>
        <v>0</v>
      </c>
      <c r="O414" s="115">
        <f t="shared" si="89"/>
        <v>0</v>
      </c>
      <c r="P414" s="31" t="str">
        <f t="shared" si="92"/>
        <v>MUY BAJO</v>
      </c>
      <c r="Q414" s="110"/>
      <c r="R414" s="32">
        <f t="shared" si="91"/>
        <v>0</v>
      </c>
      <c r="S414" s="31" t="str">
        <f t="shared" si="93"/>
        <v>MUY BAJO</v>
      </c>
    </row>
    <row r="415" spans="1:19" ht="38.25" x14ac:dyDescent="0.25">
      <c r="A415" s="137"/>
      <c r="B415" s="10" t="s">
        <v>223</v>
      </c>
      <c r="C415" s="3" t="s">
        <v>29</v>
      </c>
      <c r="D415" s="1" t="s">
        <v>235</v>
      </c>
      <c r="E415" s="57">
        <v>0</v>
      </c>
      <c r="F415" s="57">
        <v>50</v>
      </c>
      <c r="G415" s="51" t="s">
        <v>290</v>
      </c>
      <c r="H415" s="58">
        <v>0</v>
      </c>
      <c r="I415" s="59">
        <f t="shared" si="90"/>
        <v>0</v>
      </c>
      <c r="J415" s="31" t="str">
        <f t="shared" si="86"/>
        <v>MUY BAJO</v>
      </c>
      <c r="K415" s="33">
        <v>25</v>
      </c>
      <c r="L415" s="33">
        <v>0</v>
      </c>
      <c r="M415" s="33">
        <f t="shared" si="87"/>
        <v>25</v>
      </c>
      <c r="N415" s="33">
        <f t="shared" si="88"/>
        <v>0</v>
      </c>
      <c r="O415" s="115">
        <f t="shared" si="89"/>
        <v>0</v>
      </c>
      <c r="P415" s="31" t="str">
        <f t="shared" si="92"/>
        <v>MUY BAJO</v>
      </c>
      <c r="Q415" s="110"/>
      <c r="R415" s="32">
        <f t="shared" si="91"/>
        <v>0</v>
      </c>
      <c r="S415" s="31" t="str">
        <f t="shared" si="93"/>
        <v>MUY BAJO</v>
      </c>
    </row>
    <row r="416" spans="1:19" ht="38.25" x14ac:dyDescent="0.25">
      <c r="A416" s="137"/>
      <c r="B416" s="10" t="s">
        <v>223</v>
      </c>
      <c r="C416" s="3" t="s">
        <v>30</v>
      </c>
      <c r="D416" s="1" t="s">
        <v>235</v>
      </c>
      <c r="E416" s="57">
        <v>0</v>
      </c>
      <c r="F416" s="57">
        <v>50</v>
      </c>
      <c r="G416" s="51" t="s">
        <v>290</v>
      </c>
      <c r="H416" s="58">
        <v>0</v>
      </c>
      <c r="I416" s="59">
        <f t="shared" si="90"/>
        <v>0</v>
      </c>
      <c r="J416" s="31" t="str">
        <f t="shared" si="86"/>
        <v>MUY BAJO</v>
      </c>
      <c r="K416" s="33">
        <v>25</v>
      </c>
      <c r="L416" s="33">
        <v>0</v>
      </c>
      <c r="M416" s="33">
        <f t="shared" si="87"/>
        <v>25</v>
      </c>
      <c r="N416" s="33">
        <f t="shared" si="88"/>
        <v>0</v>
      </c>
      <c r="O416" s="115">
        <f t="shared" si="89"/>
        <v>0</v>
      </c>
      <c r="P416" s="31" t="str">
        <f t="shared" si="92"/>
        <v>MUY BAJO</v>
      </c>
      <c r="Q416" s="110"/>
      <c r="R416" s="32">
        <f t="shared" si="91"/>
        <v>0</v>
      </c>
      <c r="S416" s="31" t="str">
        <f t="shared" si="93"/>
        <v>MUY BAJO</v>
      </c>
    </row>
    <row r="417" spans="1:19" ht="38.25" x14ac:dyDescent="0.25">
      <c r="A417" s="137"/>
      <c r="B417" s="10" t="s">
        <v>223</v>
      </c>
      <c r="C417" s="3" t="s">
        <v>31</v>
      </c>
      <c r="D417" s="1" t="s">
        <v>235</v>
      </c>
      <c r="E417" s="57">
        <v>0</v>
      </c>
      <c r="F417" s="57">
        <v>50</v>
      </c>
      <c r="G417" s="51" t="s">
        <v>290</v>
      </c>
      <c r="H417" s="58">
        <v>0</v>
      </c>
      <c r="I417" s="59">
        <f t="shared" si="90"/>
        <v>0</v>
      </c>
      <c r="J417" s="31" t="str">
        <f t="shared" si="86"/>
        <v>MUY BAJO</v>
      </c>
      <c r="K417" s="33">
        <v>25</v>
      </c>
      <c r="L417" s="33">
        <v>0</v>
      </c>
      <c r="M417" s="33">
        <f t="shared" si="87"/>
        <v>25</v>
      </c>
      <c r="N417" s="33">
        <f t="shared" si="88"/>
        <v>0</v>
      </c>
      <c r="O417" s="115">
        <f t="shared" si="89"/>
        <v>0</v>
      </c>
      <c r="P417" s="31" t="str">
        <f t="shared" si="92"/>
        <v>MUY BAJO</v>
      </c>
      <c r="Q417" s="110"/>
      <c r="R417" s="32">
        <f t="shared" si="91"/>
        <v>0</v>
      </c>
      <c r="S417" s="31" t="str">
        <f t="shared" si="93"/>
        <v>MUY BAJO</v>
      </c>
    </row>
    <row r="418" spans="1:19" ht="51" x14ac:dyDescent="0.25">
      <c r="A418" s="137"/>
      <c r="B418" s="10" t="s">
        <v>236</v>
      </c>
      <c r="C418" s="3" t="s">
        <v>27</v>
      </c>
      <c r="D418" s="1" t="s">
        <v>237</v>
      </c>
      <c r="E418" s="57">
        <v>0</v>
      </c>
      <c r="F418" s="57">
        <v>3</v>
      </c>
      <c r="G418" s="51" t="s">
        <v>292</v>
      </c>
      <c r="H418" s="58">
        <v>0</v>
      </c>
      <c r="I418" s="59">
        <f t="shared" si="90"/>
        <v>0</v>
      </c>
      <c r="J418" s="31" t="str">
        <f t="shared" si="86"/>
        <v>MUY BAJO</v>
      </c>
      <c r="K418" s="33">
        <v>36</v>
      </c>
      <c r="L418" s="33">
        <v>11</v>
      </c>
      <c r="M418" s="33">
        <f t="shared" si="87"/>
        <v>25</v>
      </c>
      <c r="N418" s="33">
        <f t="shared" si="88"/>
        <v>11</v>
      </c>
      <c r="O418" s="115">
        <f t="shared" si="89"/>
        <v>0.30555555555555558</v>
      </c>
      <c r="P418" s="31" t="str">
        <f t="shared" si="92"/>
        <v>BAJO</v>
      </c>
      <c r="Q418" s="110"/>
      <c r="R418" s="32">
        <f t="shared" si="91"/>
        <v>0</v>
      </c>
      <c r="S418" s="31" t="str">
        <f t="shared" si="93"/>
        <v>MUY BAJO</v>
      </c>
    </row>
    <row r="419" spans="1:19" ht="51" x14ac:dyDescent="0.25">
      <c r="A419" s="137"/>
      <c r="B419" s="10" t="s">
        <v>236</v>
      </c>
      <c r="C419" s="3" t="s">
        <v>29</v>
      </c>
      <c r="D419" s="1" t="s">
        <v>237</v>
      </c>
      <c r="E419" s="57">
        <v>0</v>
      </c>
      <c r="F419" s="57">
        <v>1</v>
      </c>
      <c r="G419" s="51" t="s">
        <v>292</v>
      </c>
      <c r="H419" s="58">
        <v>0</v>
      </c>
      <c r="I419" s="59">
        <f t="shared" si="90"/>
        <v>0</v>
      </c>
      <c r="J419" s="31" t="str">
        <f t="shared" si="86"/>
        <v>MUY BAJO</v>
      </c>
      <c r="K419" s="33">
        <v>36</v>
      </c>
      <c r="L419" s="33">
        <v>0</v>
      </c>
      <c r="M419" s="33">
        <f t="shared" si="87"/>
        <v>36</v>
      </c>
      <c r="N419" s="33">
        <f t="shared" si="88"/>
        <v>0</v>
      </c>
      <c r="O419" s="115">
        <f t="shared" si="89"/>
        <v>0</v>
      </c>
      <c r="P419" s="31" t="str">
        <f t="shared" si="92"/>
        <v>MUY BAJO</v>
      </c>
      <c r="Q419" s="110"/>
      <c r="R419" s="32">
        <f t="shared" si="91"/>
        <v>0</v>
      </c>
      <c r="S419" s="31" t="str">
        <f t="shared" si="93"/>
        <v>MUY BAJO</v>
      </c>
    </row>
    <row r="420" spans="1:19" ht="51" x14ac:dyDescent="0.25">
      <c r="A420" s="137"/>
      <c r="B420" s="10" t="s">
        <v>236</v>
      </c>
      <c r="C420" s="3" t="s">
        <v>30</v>
      </c>
      <c r="D420" s="1" t="s">
        <v>237</v>
      </c>
      <c r="E420" s="57">
        <v>0</v>
      </c>
      <c r="F420" s="57">
        <v>1</v>
      </c>
      <c r="G420" s="51" t="s">
        <v>290</v>
      </c>
      <c r="H420" s="58">
        <v>0</v>
      </c>
      <c r="I420" s="59">
        <f t="shared" si="90"/>
        <v>0</v>
      </c>
      <c r="J420" s="31" t="str">
        <f t="shared" si="86"/>
        <v>MUY BAJO</v>
      </c>
      <c r="K420" s="33">
        <v>36</v>
      </c>
      <c r="L420" s="33">
        <v>17</v>
      </c>
      <c r="M420" s="33">
        <f t="shared" si="87"/>
        <v>19</v>
      </c>
      <c r="N420" s="33">
        <f t="shared" si="88"/>
        <v>17</v>
      </c>
      <c r="O420" s="115">
        <f t="shared" si="89"/>
        <v>0.47222222222222221</v>
      </c>
      <c r="P420" s="31" t="str">
        <f t="shared" si="92"/>
        <v>MEDIO</v>
      </c>
      <c r="Q420" s="110"/>
      <c r="R420" s="32">
        <f t="shared" si="91"/>
        <v>0</v>
      </c>
      <c r="S420" s="31" t="str">
        <f t="shared" si="93"/>
        <v>MUY BAJO</v>
      </c>
    </row>
    <row r="421" spans="1:19" ht="51" x14ac:dyDescent="0.25">
      <c r="A421" s="137"/>
      <c r="B421" s="10" t="s">
        <v>236</v>
      </c>
      <c r="C421" s="3" t="s">
        <v>31</v>
      </c>
      <c r="D421" s="1" t="s">
        <v>237</v>
      </c>
      <c r="E421" s="57">
        <v>0</v>
      </c>
      <c r="F421" s="57">
        <v>1</v>
      </c>
      <c r="G421" s="51" t="s">
        <v>290</v>
      </c>
      <c r="H421" s="58">
        <v>0</v>
      </c>
      <c r="I421" s="59">
        <f t="shared" si="90"/>
        <v>0</v>
      </c>
      <c r="J421" s="31" t="str">
        <f t="shared" si="86"/>
        <v>MUY BAJO</v>
      </c>
      <c r="K421" s="33">
        <v>36</v>
      </c>
      <c r="L421" s="33">
        <v>19</v>
      </c>
      <c r="M421" s="33">
        <f t="shared" si="87"/>
        <v>17</v>
      </c>
      <c r="N421" s="33">
        <f t="shared" si="88"/>
        <v>19</v>
      </c>
      <c r="O421" s="115">
        <f t="shared" si="89"/>
        <v>0.52777777777777779</v>
      </c>
      <c r="P421" s="31" t="str">
        <f t="shared" si="92"/>
        <v>MEDIO</v>
      </c>
      <c r="Q421" s="110"/>
      <c r="R421" s="32">
        <f t="shared" si="91"/>
        <v>0</v>
      </c>
      <c r="S421" s="31" t="str">
        <f t="shared" si="93"/>
        <v>MUY BAJO</v>
      </c>
    </row>
    <row r="422" spans="1:19" ht="38.25" x14ac:dyDescent="0.25">
      <c r="A422" s="137"/>
      <c r="B422" s="22" t="s">
        <v>315</v>
      </c>
      <c r="C422" s="23"/>
      <c r="D422" s="24"/>
      <c r="E422" s="95"/>
      <c r="F422" s="95"/>
      <c r="G422" s="96"/>
      <c r="H422" s="95"/>
      <c r="I422" s="97">
        <f>+AVERAGE(I359:I421)</f>
        <v>0.14824972382115237</v>
      </c>
      <c r="J422" s="44" t="str">
        <f t="shared" si="86"/>
        <v>MUY BAJO</v>
      </c>
      <c r="K422" s="45">
        <f t="shared" ref="K422" si="94">SUM(K359:K421)</f>
        <v>3973.7400000000002</v>
      </c>
      <c r="L422" s="45">
        <f t="shared" ref="L422" si="95">SUM(L359:L421)</f>
        <v>1023</v>
      </c>
      <c r="M422" s="45">
        <f t="shared" si="87"/>
        <v>2950.7400000000002</v>
      </c>
      <c r="N422" s="45">
        <f t="shared" si="88"/>
        <v>1023</v>
      </c>
      <c r="O422" s="122">
        <f t="shared" si="89"/>
        <v>0.25744009421854475</v>
      </c>
      <c r="P422" s="31" t="str">
        <f t="shared" si="92"/>
        <v>BAJO</v>
      </c>
      <c r="Q422" s="110"/>
      <c r="R422" s="81">
        <f t="shared" si="91"/>
        <v>3.8165422868390704E-2</v>
      </c>
      <c r="S422" s="31" t="str">
        <f t="shared" si="93"/>
        <v>MUY BAJO</v>
      </c>
    </row>
    <row r="423" spans="1:19" ht="38.25" x14ac:dyDescent="0.25">
      <c r="A423" s="138"/>
      <c r="B423" s="8" t="s">
        <v>314</v>
      </c>
      <c r="C423" s="21"/>
      <c r="D423" s="9"/>
      <c r="E423" s="98"/>
      <c r="F423" s="98"/>
      <c r="G423" s="21"/>
      <c r="H423" s="98"/>
      <c r="I423" s="99">
        <f>+AVERAGE(I291,I298,I321,I358,I422)</f>
        <v>0.3065431021653291</v>
      </c>
      <c r="J423" s="39" t="str">
        <f t="shared" si="86"/>
        <v>BAJO</v>
      </c>
      <c r="K423" s="38">
        <f t="shared" ref="K423" si="96">+K422+K358+K321+K298+K291</f>
        <v>15877.14</v>
      </c>
      <c r="L423" s="38">
        <f t="shared" ref="L423" si="97">+L422+L358+L321+L298+L291</f>
        <v>3589</v>
      </c>
      <c r="M423" s="38">
        <f t="shared" si="87"/>
        <v>12288.14</v>
      </c>
      <c r="N423" s="38">
        <f t="shared" si="88"/>
        <v>3589</v>
      </c>
      <c r="O423" s="123">
        <f t="shared" si="89"/>
        <v>0.22604826813897214</v>
      </c>
      <c r="P423" s="31" t="str">
        <f>IF(O423&lt;=20%,"MUY BAJO",IF(AND(O423&gt;20%,O423&lt;=40%),"BAJO",IF(AND(O423&gt;40%,O423&lt;=60%),"MEDIO",IF(AND(O423&gt;60%,O423&lt;=80%),"ALTO","MUY ALTO"))))</f>
        <v>BAJO</v>
      </c>
      <c r="Q423" s="110"/>
      <c r="R423" s="46">
        <f t="shared" si="91"/>
        <v>6.9293537354420648E-2</v>
      </c>
      <c r="S423" s="31" t="str">
        <f t="shared" si="93"/>
        <v>MUY BAJO</v>
      </c>
    </row>
    <row r="424" spans="1:19" ht="38.25" customHeight="1" x14ac:dyDescent="0.25">
      <c r="A424" s="136" t="s">
        <v>309</v>
      </c>
      <c r="B424" s="17" t="s">
        <v>238</v>
      </c>
      <c r="C424" s="18" t="s">
        <v>27</v>
      </c>
      <c r="D424" s="19" t="s">
        <v>239</v>
      </c>
      <c r="E424" s="72">
        <v>3352</v>
      </c>
      <c r="F424" s="100">
        <v>1500</v>
      </c>
      <c r="G424" s="71" t="s">
        <v>290</v>
      </c>
      <c r="H424" s="73">
        <v>451</v>
      </c>
      <c r="I424" s="74">
        <f t="shared" si="90"/>
        <v>0.30066666666666669</v>
      </c>
      <c r="J424" s="42" t="str">
        <f t="shared" si="86"/>
        <v>BAJO</v>
      </c>
      <c r="K424" s="43">
        <v>121.65</v>
      </c>
      <c r="L424" s="43">
        <v>17</v>
      </c>
      <c r="M424" s="43">
        <f t="shared" si="87"/>
        <v>104.65</v>
      </c>
      <c r="N424" s="43">
        <f t="shared" si="88"/>
        <v>17</v>
      </c>
      <c r="O424" s="121">
        <f t="shared" si="89"/>
        <v>0.13974517057131114</v>
      </c>
      <c r="P424" s="31" t="str">
        <f t="shared" si="92"/>
        <v>MUY BAJO</v>
      </c>
      <c r="Q424" s="110"/>
      <c r="R424" s="32">
        <f t="shared" si="91"/>
        <v>4.2016714618440885E-2</v>
      </c>
      <c r="S424" s="42" t="str">
        <f t="shared" si="93"/>
        <v>MUY BAJO</v>
      </c>
    </row>
    <row r="425" spans="1:19" ht="38.25" x14ac:dyDescent="0.25">
      <c r="A425" s="137"/>
      <c r="B425" s="10" t="s">
        <v>238</v>
      </c>
      <c r="C425" s="3" t="s">
        <v>29</v>
      </c>
      <c r="D425" s="1" t="s">
        <v>239</v>
      </c>
      <c r="E425" s="57">
        <v>509</v>
      </c>
      <c r="F425" s="101">
        <v>200</v>
      </c>
      <c r="G425" s="51" t="s">
        <v>290</v>
      </c>
      <c r="H425" s="58">
        <v>0</v>
      </c>
      <c r="I425" s="59">
        <f t="shared" si="90"/>
        <v>0</v>
      </c>
      <c r="J425" s="31" t="str">
        <f t="shared" si="86"/>
        <v>MUY BAJO</v>
      </c>
      <c r="K425" s="33">
        <v>17.346</v>
      </c>
      <c r="L425" s="33">
        <v>0</v>
      </c>
      <c r="M425" s="33">
        <f t="shared" si="87"/>
        <v>17.346</v>
      </c>
      <c r="N425" s="33">
        <f t="shared" si="88"/>
        <v>0</v>
      </c>
      <c r="O425" s="115">
        <f t="shared" si="89"/>
        <v>0</v>
      </c>
      <c r="P425" s="31" t="str">
        <f t="shared" si="92"/>
        <v>MUY BAJO</v>
      </c>
      <c r="Q425" s="110"/>
      <c r="R425" s="32">
        <f t="shared" si="91"/>
        <v>0</v>
      </c>
      <c r="S425" s="31" t="str">
        <f t="shared" si="93"/>
        <v>MUY BAJO</v>
      </c>
    </row>
    <row r="426" spans="1:19" ht="38.25" x14ac:dyDescent="0.25">
      <c r="A426" s="137"/>
      <c r="B426" s="10" t="s">
        <v>238</v>
      </c>
      <c r="C426" s="3" t="s">
        <v>30</v>
      </c>
      <c r="D426" s="1" t="s">
        <v>239</v>
      </c>
      <c r="E426" s="57">
        <v>594</v>
      </c>
      <c r="F426" s="101">
        <v>200</v>
      </c>
      <c r="G426" s="51" t="s">
        <v>290</v>
      </c>
      <c r="H426" s="58">
        <v>0</v>
      </c>
      <c r="I426" s="59">
        <f t="shared" si="90"/>
        <v>0</v>
      </c>
      <c r="J426" s="31" t="str">
        <f t="shared" si="86"/>
        <v>MUY BAJO</v>
      </c>
      <c r="K426" s="33">
        <v>17.346</v>
      </c>
      <c r="L426" s="33">
        <v>0</v>
      </c>
      <c r="M426" s="33">
        <f t="shared" si="87"/>
        <v>17.346</v>
      </c>
      <c r="N426" s="33">
        <f t="shared" si="88"/>
        <v>0</v>
      </c>
      <c r="O426" s="115">
        <f t="shared" si="89"/>
        <v>0</v>
      </c>
      <c r="P426" s="31" t="str">
        <f t="shared" si="92"/>
        <v>MUY BAJO</v>
      </c>
      <c r="Q426" s="110"/>
      <c r="R426" s="32">
        <f t="shared" si="91"/>
        <v>0</v>
      </c>
      <c r="S426" s="31" t="str">
        <f t="shared" si="93"/>
        <v>MUY BAJO</v>
      </c>
    </row>
    <row r="427" spans="1:19" ht="38.25" x14ac:dyDescent="0.25">
      <c r="A427" s="137"/>
      <c r="B427" s="10" t="s">
        <v>238</v>
      </c>
      <c r="C427" s="3" t="s">
        <v>31</v>
      </c>
      <c r="D427" s="1" t="s">
        <v>239</v>
      </c>
      <c r="E427" s="57">
        <v>619</v>
      </c>
      <c r="F427" s="101">
        <v>250</v>
      </c>
      <c r="G427" s="51" t="s">
        <v>290</v>
      </c>
      <c r="H427" s="58">
        <v>133</v>
      </c>
      <c r="I427" s="59">
        <f t="shared" si="90"/>
        <v>0.53200000000000003</v>
      </c>
      <c r="J427" s="31" t="str">
        <f t="shared" si="86"/>
        <v>MEDIO</v>
      </c>
      <c r="K427" s="33">
        <v>17.346</v>
      </c>
      <c r="L427" s="33">
        <v>9</v>
      </c>
      <c r="M427" s="33">
        <f t="shared" si="87"/>
        <v>8.3460000000000001</v>
      </c>
      <c r="N427" s="33">
        <f t="shared" si="88"/>
        <v>9</v>
      </c>
      <c r="O427" s="115">
        <f t="shared" si="89"/>
        <v>0.51885160843998612</v>
      </c>
      <c r="P427" s="31" t="str">
        <f t="shared" si="92"/>
        <v>MEDIO</v>
      </c>
      <c r="Q427" s="110"/>
      <c r="R427" s="32">
        <f t="shared" si="91"/>
        <v>0.27602905569007263</v>
      </c>
      <c r="S427" s="31" t="str">
        <f t="shared" si="93"/>
        <v>BAJO</v>
      </c>
    </row>
    <row r="428" spans="1:19" ht="25.5" x14ac:dyDescent="0.25">
      <c r="A428" s="137"/>
      <c r="B428" s="10" t="s">
        <v>238</v>
      </c>
      <c r="C428" s="3" t="s">
        <v>27</v>
      </c>
      <c r="D428" s="1" t="s">
        <v>240</v>
      </c>
      <c r="E428" s="57">
        <v>1748</v>
      </c>
      <c r="F428" s="101">
        <v>1000</v>
      </c>
      <c r="G428" s="51" t="s">
        <v>290</v>
      </c>
      <c r="H428" s="58">
        <v>403</v>
      </c>
      <c r="I428" s="59">
        <f t="shared" si="90"/>
        <v>0.40300000000000002</v>
      </c>
      <c r="J428" s="31" t="str">
        <f t="shared" si="86"/>
        <v>MEDIO</v>
      </c>
      <c r="K428" s="33">
        <v>33</v>
      </c>
      <c r="L428" s="33">
        <v>0</v>
      </c>
      <c r="M428" s="33">
        <f t="shared" si="87"/>
        <v>33</v>
      </c>
      <c r="N428" s="33">
        <f t="shared" si="88"/>
        <v>0</v>
      </c>
      <c r="O428" s="115">
        <f t="shared" si="89"/>
        <v>0</v>
      </c>
      <c r="P428" s="31" t="str">
        <f t="shared" si="92"/>
        <v>MUY BAJO</v>
      </c>
      <c r="Q428" s="110"/>
      <c r="R428" s="32">
        <f t="shared" si="91"/>
        <v>0</v>
      </c>
      <c r="S428" s="31" t="str">
        <f t="shared" si="93"/>
        <v>MUY BAJO</v>
      </c>
    </row>
    <row r="429" spans="1:19" ht="25.5" x14ac:dyDescent="0.25">
      <c r="A429" s="137"/>
      <c r="B429" s="10" t="s">
        <v>238</v>
      </c>
      <c r="C429" s="3" t="s">
        <v>29</v>
      </c>
      <c r="D429" s="1" t="s">
        <v>240</v>
      </c>
      <c r="E429" s="57">
        <v>378</v>
      </c>
      <c r="F429" s="101">
        <v>300</v>
      </c>
      <c r="G429" s="51" t="s">
        <v>290</v>
      </c>
      <c r="H429" s="58">
        <v>61</v>
      </c>
      <c r="I429" s="59">
        <f t="shared" si="90"/>
        <v>0.20333333333333334</v>
      </c>
      <c r="J429" s="31" t="str">
        <f t="shared" si="86"/>
        <v>BAJO</v>
      </c>
      <c r="K429" s="33">
        <v>27.832999999999998</v>
      </c>
      <c r="L429" s="33">
        <v>9</v>
      </c>
      <c r="M429" s="33">
        <f t="shared" si="87"/>
        <v>18.832999999999998</v>
      </c>
      <c r="N429" s="33">
        <f t="shared" si="88"/>
        <v>9</v>
      </c>
      <c r="O429" s="115">
        <f t="shared" si="89"/>
        <v>0.32335716595408331</v>
      </c>
      <c r="P429" s="31" t="str">
        <f t="shared" si="92"/>
        <v>BAJO</v>
      </c>
      <c r="Q429" s="110"/>
      <c r="R429" s="32">
        <f t="shared" si="91"/>
        <v>6.5749290410663602E-2</v>
      </c>
      <c r="S429" s="31" t="str">
        <f t="shared" si="93"/>
        <v>MUY BAJO</v>
      </c>
    </row>
    <row r="430" spans="1:19" ht="25.5" x14ac:dyDescent="0.25">
      <c r="A430" s="137"/>
      <c r="B430" s="10" t="s">
        <v>238</v>
      </c>
      <c r="C430" s="3" t="s">
        <v>30</v>
      </c>
      <c r="D430" s="1" t="s">
        <v>240</v>
      </c>
      <c r="E430" s="57">
        <v>364</v>
      </c>
      <c r="F430" s="101">
        <v>300</v>
      </c>
      <c r="G430" s="51" t="s">
        <v>290</v>
      </c>
      <c r="H430" s="58">
        <v>122</v>
      </c>
      <c r="I430" s="59">
        <f t="shared" si="90"/>
        <v>0.40666666666666668</v>
      </c>
      <c r="J430" s="31" t="str">
        <f t="shared" si="86"/>
        <v>MEDIO</v>
      </c>
      <c r="K430" s="33">
        <v>27.832999999999998</v>
      </c>
      <c r="L430" s="33">
        <v>9</v>
      </c>
      <c r="M430" s="33">
        <f t="shared" si="87"/>
        <v>18.832999999999998</v>
      </c>
      <c r="N430" s="33">
        <f t="shared" si="88"/>
        <v>9</v>
      </c>
      <c r="O430" s="115">
        <f t="shared" si="89"/>
        <v>0.32335716595408331</v>
      </c>
      <c r="P430" s="31" t="str">
        <f t="shared" si="92"/>
        <v>BAJO</v>
      </c>
      <c r="Q430" s="110"/>
      <c r="R430" s="32">
        <f t="shared" si="91"/>
        <v>0.1314985808213272</v>
      </c>
      <c r="S430" s="31" t="str">
        <f t="shared" si="93"/>
        <v>MUY BAJO</v>
      </c>
    </row>
    <row r="431" spans="1:19" ht="25.5" x14ac:dyDescent="0.25">
      <c r="A431" s="137"/>
      <c r="B431" s="10" t="s">
        <v>238</v>
      </c>
      <c r="C431" s="3" t="s">
        <v>31</v>
      </c>
      <c r="D431" s="1" t="s">
        <v>240</v>
      </c>
      <c r="E431" s="57">
        <v>408</v>
      </c>
      <c r="F431" s="101">
        <v>300</v>
      </c>
      <c r="G431" s="51" t="s">
        <v>290</v>
      </c>
      <c r="H431" s="58">
        <v>36</v>
      </c>
      <c r="I431" s="59">
        <f t="shared" si="90"/>
        <v>0.12</v>
      </c>
      <c r="J431" s="31" t="str">
        <f t="shared" si="86"/>
        <v>MUY BAJO</v>
      </c>
      <c r="K431" s="33">
        <v>27.834</v>
      </c>
      <c r="L431" s="33">
        <v>6</v>
      </c>
      <c r="M431" s="33">
        <f t="shared" si="87"/>
        <v>21.834</v>
      </c>
      <c r="N431" s="33">
        <f t="shared" si="88"/>
        <v>6</v>
      </c>
      <c r="O431" s="115">
        <f t="shared" si="89"/>
        <v>0.2155636990730761</v>
      </c>
      <c r="P431" s="31" t="str">
        <f t="shared" si="92"/>
        <v>BAJO</v>
      </c>
      <c r="Q431" s="110"/>
      <c r="R431" s="32">
        <f t="shared" si="91"/>
        <v>2.586764388876913E-2</v>
      </c>
      <c r="S431" s="31" t="str">
        <f t="shared" si="93"/>
        <v>MUY BAJO</v>
      </c>
    </row>
    <row r="432" spans="1:19" ht="25.5" x14ac:dyDescent="0.25">
      <c r="A432" s="137"/>
      <c r="B432" s="10" t="s">
        <v>238</v>
      </c>
      <c r="C432" s="3" t="s">
        <v>27</v>
      </c>
      <c r="D432" s="1" t="s">
        <v>241</v>
      </c>
      <c r="E432" s="57">
        <v>3150</v>
      </c>
      <c r="F432" s="101">
        <v>4500</v>
      </c>
      <c r="G432" s="51" t="s">
        <v>290</v>
      </c>
      <c r="H432" s="58">
        <v>1574</v>
      </c>
      <c r="I432" s="59">
        <f t="shared" si="90"/>
        <v>0.3497777777777778</v>
      </c>
      <c r="J432" s="31" t="str">
        <f t="shared" si="86"/>
        <v>BAJO</v>
      </c>
      <c r="K432" s="33">
        <v>398</v>
      </c>
      <c r="L432" s="33">
        <v>117</v>
      </c>
      <c r="M432" s="33">
        <f t="shared" si="87"/>
        <v>281</v>
      </c>
      <c r="N432" s="33">
        <f t="shared" si="88"/>
        <v>117</v>
      </c>
      <c r="O432" s="115">
        <f t="shared" si="89"/>
        <v>0.29396984924623115</v>
      </c>
      <c r="P432" s="31" t="str">
        <f t="shared" si="92"/>
        <v>BAJO</v>
      </c>
      <c r="Q432" s="110"/>
      <c r="R432" s="32">
        <f t="shared" si="91"/>
        <v>0.10282412060301507</v>
      </c>
      <c r="S432" s="31" t="str">
        <f t="shared" si="93"/>
        <v>MUY BAJO</v>
      </c>
    </row>
    <row r="433" spans="1:19" ht="25.5" x14ac:dyDescent="0.25">
      <c r="A433" s="137"/>
      <c r="B433" s="10" t="s">
        <v>238</v>
      </c>
      <c r="C433" s="3" t="s">
        <v>29</v>
      </c>
      <c r="D433" s="1" t="s">
        <v>241</v>
      </c>
      <c r="E433" s="57">
        <v>0</v>
      </c>
      <c r="F433" s="101">
        <v>300</v>
      </c>
      <c r="G433" s="51" t="s">
        <v>290</v>
      </c>
      <c r="H433" s="58">
        <v>61</v>
      </c>
      <c r="I433" s="59">
        <f t="shared" si="90"/>
        <v>0.20333333333333334</v>
      </c>
      <c r="J433" s="31" t="str">
        <f t="shared" si="86"/>
        <v>BAJO</v>
      </c>
      <c r="K433" s="33">
        <v>27.332999999999998</v>
      </c>
      <c r="L433" s="33">
        <v>8</v>
      </c>
      <c r="M433" s="33">
        <f t="shared" si="87"/>
        <v>19.332999999999998</v>
      </c>
      <c r="N433" s="33">
        <f t="shared" si="88"/>
        <v>8</v>
      </c>
      <c r="O433" s="115">
        <f t="shared" si="89"/>
        <v>0.29268649617678266</v>
      </c>
      <c r="P433" s="31" t="str">
        <f t="shared" si="92"/>
        <v>BAJO</v>
      </c>
      <c r="Q433" s="110"/>
      <c r="R433" s="32">
        <f t="shared" si="91"/>
        <v>5.951292088927914E-2</v>
      </c>
      <c r="S433" s="31" t="str">
        <f t="shared" si="93"/>
        <v>MUY BAJO</v>
      </c>
    </row>
    <row r="434" spans="1:19" ht="25.5" x14ac:dyDescent="0.25">
      <c r="A434" s="137"/>
      <c r="B434" s="10" t="s">
        <v>238</v>
      </c>
      <c r="C434" s="3" t="s">
        <v>30</v>
      </c>
      <c r="D434" s="1" t="s">
        <v>241</v>
      </c>
      <c r="E434" s="57">
        <v>0</v>
      </c>
      <c r="F434" s="101">
        <v>300</v>
      </c>
      <c r="G434" s="57" t="s">
        <v>290</v>
      </c>
      <c r="H434" s="58">
        <v>50</v>
      </c>
      <c r="I434" s="59">
        <f t="shared" si="90"/>
        <v>0.16666666666666666</v>
      </c>
      <c r="J434" s="31" t="str">
        <f t="shared" si="86"/>
        <v>MUY BAJO</v>
      </c>
      <c r="K434" s="33">
        <v>27.332999999999998</v>
      </c>
      <c r="L434" s="33">
        <v>11</v>
      </c>
      <c r="M434" s="33">
        <f t="shared" si="87"/>
        <v>16.332999999999998</v>
      </c>
      <c r="N434" s="33">
        <f t="shared" si="88"/>
        <v>11</v>
      </c>
      <c r="O434" s="115">
        <f t="shared" si="89"/>
        <v>0.40244393224307617</v>
      </c>
      <c r="P434" s="31" t="str">
        <f t="shared" si="92"/>
        <v>MEDIO</v>
      </c>
      <c r="Q434" s="110"/>
      <c r="R434" s="32">
        <f t="shared" si="91"/>
        <v>6.7073988707179358E-2</v>
      </c>
      <c r="S434" s="31" t="str">
        <f t="shared" si="93"/>
        <v>MUY BAJO</v>
      </c>
    </row>
    <row r="435" spans="1:19" ht="25.5" x14ac:dyDescent="0.25">
      <c r="A435" s="137"/>
      <c r="B435" s="10" t="s">
        <v>238</v>
      </c>
      <c r="C435" s="3" t="s">
        <v>31</v>
      </c>
      <c r="D435" s="1" t="s">
        <v>241</v>
      </c>
      <c r="E435" s="57">
        <v>0</v>
      </c>
      <c r="F435" s="101">
        <v>350</v>
      </c>
      <c r="G435" s="57" t="s">
        <v>290</v>
      </c>
      <c r="H435" s="58">
        <v>115</v>
      </c>
      <c r="I435" s="59">
        <f t="shared" si="90"/>
        <v>0.32857142857142857</v>
      </c>
      <c r="J435" s="31" t="str">
        <f t="shared" si="86"/>
        <v>BAJO</v>
      </c>
      <c r="K435" s="33">
        <v>27.334</v>
      </c>
      <c r="L435" s="33">
        <v>11</v>
      </c>
      <c r="M435" s="33">
        <f t="shared" si="87"/>
        <v>16.334</v>
      </c>
      <c r="N435" s="33">
        <f t="shared" si="88"/>
        <v>11</v>
      </c>
      <c r="O435" s="115">
        <f t="shared" si="89"/>
        <v>0.40242920904368185</v>
      </c>
      <c r="P435" s="31" t="str">
        <f t="shared" si="92"/>
        <v>MEDIO</v>
      </c>
      <c r="Q435" s="110"/>
      <c r="R435" s="32">
        <f t="shared" si="91"/>
        <v>0.13222674011435259</v>
      </c>
      <c r="S435" s="31" t="str">
        <f t="shared" si="93"/>
        <v>MUY BAJO</v>
      </c>
    </row>
    <row r="436" spans="1:19" ht="25.5" x14ac:dyDescent="0.25">
      <c r="A436" s="137"/>
      <c r="B436" s="10" t="s">
        <v>238</v>
      </c>
      <c r="C436" s="3" t="s">
        <v>27</v>
      </c>
      <c r="D436" s="1" t="s">
        <v>242</v>
      </c>
      <c r="E436" s="57">
        <v>0</v>
      </c>
      <c r="F436" s="101">
        <v>16</v>
      </c>
      <c r="G436" s="57" t="s">
        <v>290</v>
      </c>
      <c r="H436" s="58">
        <v>4</v>
      </c>
      <c r="I436" s="59">
        <f t="shared" si="90"/>
        <v>0.25</v>
      </c>
      <c r="J436" s="31" t="str">
        <f t="shared" si="86"/>
        <v>BAJO</v>
      </c>
      <c r="K436" s="33">
        <v>35</v>
      </c>
      <c r="L436" s="33">
        <v>0</v>
      </c>
      <c r="M436" s="33">
        <f t="shared" si="87"/>
        <v>35</v>
      </c>
      <c r="N436" s="33">
        <f t="shared" si="88"/>
        <v>0</v>
      </c>
      <c r="O436" s="115">
        <f t="shared" si="89"/>
        <v>0</v>
      </c>
      <c r="P436" s="31" t="str">
        <f t="shared" si="92"/>
        <v>MUY BAJO</v>
      </c>
      <c r="Q436" s="110"/>
      <c r="R436" s="32">
        <f t="shared" si="91"/>
        <v>0</v>
      </c>
      <c r="S436" s="31" t="str">
        <f t="shared" si="93"/>
        <v>MUY BAJO</v>
      </c>
    </row>
    <row r="437" spans="1:19" ht="25.5" x14ac:dyDescent="0.25">
      <c r="A437" s="137"/>
      <c r="B437" s="10" t="s">
        <v>238</v>
      </c>
      <c r="C437" s="3" t="s">
        <v>29</v>
      </c>
      <c r="D437" s="1" t="s">
        <v>242</v>
      </c>
      <c r="E437" s="57">
        <v>0</v>
      </c>
      <c r="F437" s="101">
        <v>2</v>
      </c>
      <c r="G437" s="57" t="s">
        <v>290</v>
      </c>
      <c r="H437" s="58">
        <v>5</v>
      </c>
      <c r="I437" s="59">
        <f t="shared" si="90"/>
        <v>2.5</v>
      </c>
      <c r="J437" s="31" t="str">
        <f t="shared" si="86"/>
        <v>MUY ALTO</v>
      </c>
      <c r="K437" s="33">
        <v>2</v>
      </c>
      <c r="L437" s="33">
        <v>0</v>
      </c>
      <c r="M437" s="33">
        <f t="shared" si="87"/>
        <v>2</v>
      </c>
      <c r="N437" s="33">
        <f t="shared" si="88"/>
        <v>0</v>
      </c>
      <c r="O437" s="115">
        <f t="shared" si="89"/>
        <v>0</v>
      </c>
      <c r="P437" s="31" t="str">
        <f t="shared" si="92"/>
        <v>MUY BAJO</v>
      </c>
      <c r="Q437" s="110"/>
      <c r="R437" s="32">
        <f t="shared" si="91"/>
        <v>0</v>
      </c>
      <c r="S437" s="31" t="str">
        <f t="shared" si="93"/>
        <v>MUY BAJO</v>
      </c>
    </row>
    <row r="438" spans="1:19" ht="25.5" x14ac:dyDescent="0.25">
      <c r="A438" s="137"/>
      <c r="B438" s="10" t="s">
        <v>238</v>
      </c>
      <c r="C438" s="3" t="s">
        <v>30</v>
      </c>
      <c r="D438" s="1" t="s">
        <v>242</v>
      </c>
      <c r="E438" s="57">
        <v>0</v>
      </c>
      <c r="F438" s="101">
        <v>2</v>
      </c>
      <c r="G438" s="51" t="s">
        <v>290</v>
      </c>
      <c r="H438" s="58">
        <v>0</v>
      </c>
      <c r="I438" s="59">
        <f t="shared" si="90"/>
        <v>0</v>
      </c>
      <c r="J438" s="31" t="str">
        <f t="shared" si="86"/>
        <v>MUY BAJO</v>
      </c>
      <c r="K438" s="33">
        <v>2</v>
      </c>
      <c r="L438" s="33">
        <v>0</v>
      </c>
      <c r="M438" s="33">
        <f t="shared" si="87"/>
        <v>2</v>
      </c>
      <c r="N438" s="33">
        <f t="shared" si="88"/>
        <v>0</v>
      </c>
      <c r="O438" s="115">
        <f t="shared" si="89"/>
        <v>0</v>
      </c>
      <c r="P438" s="31" t="str">
        <f t="shared" si="92"/>
        <v>MUY BAJO</v>
      </c>
      <c r="Q438" s="110"/>
      <c r="R438" s="32">
        <f t="shared" si="91"/>
        <v>0</v>
      </c>
      <c r="S438" s="31" t="str">
        <f t="shared" si="93"/>
        <v>MUY BAJO</v>
      </c>
    </row>
    <row r="439" spans="1:19" ht="25.5" x14ac:dyDescent="0.25">
      <c r="A439" s="137"/>
      <c r="B439" s="10" t="s">
        <v>238</v>
      </c>
      <c r="C439" s="3" t="s">
        <v>31</v>
      </c>
      <c r="D439" s="1" t="s">
        <v>242</v>
      </c>
      <c r="E439" s="57">
        <v>0</v>
      </c>
      <c r="F439" s="101">
        <v>2</v>
      </c>
      <c r="G439" s="51" t="s">
        <v>290</v>
      </c>
      <c r="H439" s="58">
        <v>0</v>
      </c>
      <c r="I439" s="59">
        <f t="shared" si="90"/>
        <v>0</v>
      </c>
      <c r="J439" s="31" t="str">
        <f t="shared" si="86"/>
        <v>MUY BAJO</v>
      </c>
      <c r="K439" s="33">
        <v>2</v>
      </c>
      <c r="L439" s="33">
        <v>0</v>
      </c>
      <c r="M439" s="33">
        <f t="shared" si="87"/>
        <v>2</v>
      </c>
      <c r="N439" s="33">
        <f t="shared" si="88"/>
        <v>0</v>
      </c>
      <c r="O439" s="115">
        <f t="shared" si="89"/>
        <v>0</v>
      </c>
      <c r="P439" s="31" t="str">
        <f t="shared" si="92"/>
        <v>MUY BAJO</v>
      </c>
      <c r="Q439" s="110"/>
      <c r="R439" s="32">
        <f t="shared" si="91"/>
        <v>0</v>
      </c>
      <c r="S439" s="31" t="str">
        <f t="shared" si="93"/>
        <v>MUY BAJO</v>
      </c>
    </row>
    <row r="440" spans="1:19" ht="25.5" x14ac:dyDescent="0.25">
      <c r="A440" s="137"/>
      <c r="B440" s="10" t="s">
        <v>238</v>
      </c>
      <c r="C440" s="3" t="s">
        <v>27</v>
      </c>
      <c r="D440" s="1" t="s">
        <v>243</v>
      </c>
      <c r="E440" s="57">
        <v>25</v>
      </c>
      <c r="F440" s="101">
        <v>10</v>
      </c>
      <c r="G440" s="51" t="s">
        <v>290</v>
      </c>
      <c r="H440" s="58">
        <v>5</v>
      </c>
      <c r="I440" s="59">
        <f t="shared" si="90"/>
        <v>0.5</v>
      </c>
      <c r="J440" s="31" t="str">
        <f t="shared" si="86"/>
        <v>MEDIO</v>
      </c>
      <c r="K440" s="33">
        <v>15</v>
      </c>
      <c r="L440" s="33">
        <v>0</v>
      </c>
      <c r="M440" s="33">
        <f t="shared" si="87"/>
        <v>15</v>
      </c>
      <c r="N440" s="33">
        <f t="shared" si="88"/>
        <v>0</v>
      </c>
      <c r="O440" s="115">
        <f t="shared" si="89"/>
        <v>0</v>
      </c>
      <c r="P440" s="31" t="str">
        <f t="shared" si="92"/>
        <v>MUY BAJO</v>
      </c>
      <c r="Q440" s="110"/>
      <c r="R440" s="32">
        <f t="shared" si="91"/>
        <v>0</v>
      </c>
      <c r="S440" s="31" t="str">
        <f t="shared" si="93"/>
        <v>MUY BAJO</v>
      </c>
    </row>
    <row r="441" spans="1:19" ht="25.5" x14ac:dyDescent="0.25">
      <c r="A441" s="137"/>
      <c r="B441" s="10" t="s">
        <v>238</v>
      </c>
      <c r="C441" s="3" t="s">
        <v>29</v>
      </c>
      <c r="D441" s="1" t="s">
        <v>243</v>
      </c>
      <c r="E441" s="57">
        <v>22</v>
      </c>
      <c r="F441" s="101">
        <v>10</v>
      </c>
      <c r="G441" s="51" t="s">
        <v>290</v>
      </c>
      <c r="H441" s="58">
        <v>5</v>
      </c>
      <c r="I441" s="59">
        <f t="shared" si="90"/>
        <v>0.5</v>
      </c>
      <c r="J441" s="31" t="str">
        <f t="shared" si="86"/>
        <v>MEDIO</v>
      </c>
      <c r="K441" s="33">
        <v>5</v>
      </c>
      <c r="L441" s="33">
        <v>0</v>
      </c>
      <c r="M441" s="33">
        <f t="shared" si="87"/>
        <v>5</v>
      </c>
      <c r="N441" s="33">
        <f t="shared" si="88"/>
        <v>0</v>
      </c>
      <c r="O441" s="115">
        <f t="shared" si="89"/>
        <v>0</v>
      </c>
      <c r="P441" s="31" t="str">
        <f t="shared" si="92"/>
        <v>MUY BAJO</v>
      </c>
      <c r="Q441" s="110"/>
      <c r="R441" s="32">
        <f t="shared" si="91"/>
        <v>0</v>
      </c>
      <c r="S441" s="31" t="str">
        <f t="shared" si="93"/>
        <v>MUY BAJO</v>
      </c>
    </row>
    <row r="442" spans="1:19" ht="25.5" x14ac:dyDescent="0.25">
      <c r="A442" s="137"/>
      <c r="B442" s="10" t="s">
        <v>238</v>
      </c>
      <c r="C442" s="3" t="s">
        <v>30</v>
      </c>
      <c r="D442" s="1" t="s">
        <v>243</v>
      </c>
      <c r="E442" s="57">
        <v>24</v>
      </c>
      <c r="F442" s="101">
        <v>10</v>
      </c>
      <c r="G442" s="51" t="s">
        <v>290</v>
      </c>
      <c r="H442" s="58">
        <v>5</v>
      </c>
      <c r="I442" s="59">
        <f t="shared" si="90"/>
        <v>0.5</v>
      </c>
      <c r="J442" s="31" t="str">
        <f t="shared" si="86"/>
        <v>MEDIO</v>
      </c>
      <c r="K442" s="33">
        <v>5</v>
      </c>
      <c r="L442" s="33">
        <v>0</v>
      </c>
      <c r="M442" s="33">
        <f t="shared" si="87"/>
        <v>5</v>
      </c>
      <c r="N442" s="33">
        <f t="shared" si="88"/>
        <v>0</v>
      </c>
      <c r="O442" s="115">
        <f t="shared" si="89"/>
        <v>0</v>
      </c>
      <c r="P442" s="31" t="str">
        <f t="shared" si="92"/>
        <v>MUY BAJO</v>
      </c>
      <c r="Q442" s="110"/>
      <c r="R442" s="32">
        <f t="shared" si="91"/>
        <v>0</v>
      </c>
      <c r="S442" s="31" t="str">
        <f t="shared" si="93"/>
        <v>MUY BAJO</v>
      </c>
    </row>
    <row r="443" spans="1:19" ht="25.5" x14ac:dyDescent="0.25">
      <c r="A443" s="137"/>
      <c r="B443" s="10" t="s">
        <v>238</v>
      </c>
      <c r="C443" s="3" t="s">
        <v>31</v>
      </c>
      <c r="D443" s="1" t="s">
        <v>243</v>
      </c>
      <c r="E443" s="57">
        <v>23</v>
      </c>
      <c r="F443" s="101">
        <v>10</v>
      </c>
      <c r="G443" s="51" t="s">
        <v>290</v>
      </c>
      <c r="H443" s="58">
        <v>5</v>
      </c>
      <c r="I443" s="59">
        <f t="shared" si="90"/>
        <v>0.5</v>
      </c>
      <c r="J443" s="31" t="str">
        <f t="shared" si="86"/>
        <v>MEDIO</v>
      </c>
      <c r="K443" s="33">
        <v>5</v>
      </c>
      <c r="L443" s="33">
        <v>0</v>
      </c>
      <c r="M443" s="33">
        <f t="shared" si="87"/>
        <v>5</v>
      </c>
      <c r="N443" s="33">
        <f t="shared" si="88"/>
        <v>0</v>
      </c>
      <c r="O443" s="115">
        <f t="shared" si="89"/>
        <v>0</v>
      </c>
      <c r="P443" s="31" t="str">
        <f t="shared" si="92"/>
        <v>MUY BAJO</v>
      </c>
      <c r="Q443" s="110"/>
      <c r="R443" s="32">
        <f t="shared" si="91"/>
        <v>0</v>
      </c>
      <c r="S443" s="31" t="str">
        <f t="shared" si="93"/>
        <v>MUY BAJO</v>
      </c>
    </row>
    <row r="444" spans="1:19" ht="25.5" x14ac:dyDescent="0.25">
      <c r="A444" s="137"/>
      <c r="B444" s="10" t="s">
        <v>238</v>
      </c>
      <c r="C444" s="3" t="s">
        <v>27</v>
      </c>
      <c r="D444" s="1" t="s">
        <v>244</v>
      </c>
      <c r="E444" s="57">
        <v>26</v>
      </c>
      <c r="F444" s="101">
        <v>10</v>
      </c>
      <c r="G444" s="51" t="s">
        <v>290</v>
      </c>
      <c r="H444" s="58">
        <v>5</v>
      </c>
      <c r="I444" s="59">
        <f t="shared" si="90"/>
        <v>0.5</v>
      </c>
      <c r="J444" s="31" t="str">
        <f t="shared" si="86"/>
        <v>MEDIO</v>
      </c>
      <c r="K444" s="33">
        <v>15</v>
      </c>
      <c r="L444" s="33">
        <v>0</v>
      </c>
      <c r="M444" s="33">
        <f t="shared" si="87"/>
        <v>15</v>
      </c>
      <c r="N444" s="33">
        <f t="shared" si="88"/>
        <v>0</v>
      </c>
      <c r="O444" s="115">
        <f t="shared" si="89"/>
        <v>0</v>
      </c>
      <c r="P444" s="31" t="str">
        <f t="shared" si="92"/>
        <v>MUY BAJO</v>
      </c>
      <c r="Q444" s="110"/>
      <c r="R444" s="32">
        <f t="shared" si="91"/>
        <v>0</v>
      </c>
      <c r="S444" s="31" t="str">
        <f t="shared" si="93"/>
        <v>MUY BAJO</v>
      </c>
    </row>
    <row r="445" spans="1:19" ht="25.5" x14ac:dyDescent="0.25">
      <c r="A445" s="137"/>
      <c r="B445" s="10" t="s">
        <v>238</v>
      </c>
      <c r="C445" s="3" t="s">
        <v>29</v>
      </c>
      <c r="D445" s="1" t="s">
        <v>244</v>
      </c>
      <c r="E445" s="57">
        <v>24</v>
      </c>
      <c r="F445" s="101">
        <v>10</v>
      </c>
      <c r="G445" s="51" t="s">
        <v>290</v>
      </c>
      <c r="H445" s="58">
        <v>5</v>
      </c>
      <c r="I445" s="59">
        <f t="shared" si="90"/>
        <v>0.5</v>
      </c>
      <c r="J445" s="31" t="str">
        <f t="shared" si="86"/>
        <v>MEDIO</v>
      </c>
      <c r="K445" s="33">
        <v>5</v>
      </c>
      <c r="L445" s="33">
        <v>0</v>
      </c>
      <c r="M445" s="33">
        <f t="shared" si="87"/>
        <v>5</v>
      </c>
      <c r="N445" s="33">
        <f t="shared" si="88"/>
        <v>0</v>
      </c>
      <c r="O445" s="115">
        <f t="shared" si="89"/>
        <v>0</v>
      </c>
      <c r="P445" s="31" t="str">
        <f t="shared" si="92"/>
        <v>MUY BAJO</v>
      </c>
      <c r="Q445" s="110"/>
      <c r="R445" s="32">
        <f t="shared" si="91"/>
        <v>0</v>
      </c>
      <c r="S445" s="31" t="str">
        <f t="shared" si="93"/>
        <v>MUY BAJO</v>
      </c>
    </row>
    <row r="446" spans="1:19" ht="25.5" x14ac:dyDescent="0.25">
      <c r="A446" s="137"/>
      <c r="B446" s="10" t="s">
        <v>238</v>
      </c>
      <c r="C446" s="3" t="s">
        <v>30</v>
      </c>
      <c r="D446" s="1" t="s">
        <v>244</v>
      </c>
      <c r="E446" s="57">
        <v>25</v>
      </c>
      <c r="F446" s="101">
        <v>10</v>
      </c>
      <c r="G446" s="51" t="s">
        <v>290</v>
      </c>
      <c r="H446" s="58">
        <v>5</v>
      </c>
      <c r="I446" s="59">
        <f t="shared" si="90"/>
        <v>0.5</v>
      </c>
      <c r="J446" s="31" t="str">
        <f t="shared" si="86"/>
        <v>MEDIO</v>
      </c>
      <c r="K446" s="33">
        <v>5</v>
      </c>
      <c r="L446" s="33">
        <v>0</v>
      </c>
      <c r="M446" s="33">
        <f t="shared" si="87"/>
        <v>5</v>
      </c>
      <c r="N446" s="33">
        <f t="shared" si="88"/>
        <v>0</v>
      </c>
      <c r="O446" s="115">
        <f t="shared" si="89"/>
        <v>0</v>
      </c>
      <c r="P446" s="31" t="str">
        <f t="shared" si="92"/>
        <v>MUY BAJO</v>
      </c>
      <c r="Q446" s="110"/>
      <c r="R446" s="32">
        <f t="shared" si="91"/>
        <v>0</v>
      </c>
      <c r="S446" s="31" t="str">
        <f t="shared" si="93"/>
        <v>MUY BAJO</v>
      </c>
    </row>
    <row r="447" spans="1:19" ht="25.5" x14ac:dyDescent="0.25">
      <c r="A447" s="137"/>
      <c r="B447" s="10" t="s">
        <v>238</v>
      </c>
      <c r="C447" s="3" t="s">
        <v>31</v>
      </c>
      <c r="D447" s="1" t="s">
        <v>244</v>
      </c>
      <c r="E447" s="57">
        <v>25</v>
      </c>
      <c r="F447" s="101">
        <v>10</v>
      </c>
      <c r="G447" s="51" t="s">
        <v>290</v>
      </c>
      <c r="H447" s="58">
        <v>5</v>
      </c>
      <c r="I447" s="59">
        <f t="shared" si="90"/>
        <v>0.5</v>
      </c>
      <c r="J447" s="31" t="str">
        <f t="shared" ref="J447:J510" si="98">IF(I447&lt;=20%,"MUY BAJO",IF(AND(I447&gt;20%,I447&lt;=40%),"BAJO",IF(AND(I447&gt;40%,I447&lt;=60%),"MEDIO",IF(AND(I447&gt;60%,I447&lt;=80%),"ALTO","MUY ALTO"))))</f>
        <v>MEDIO</v>
      </c>
      <c r="K447" s="33">
        <v>5</v>
      </c>
      <c r="L447" s="33">
        <v>0</v>
      </c>
      <c r="M447" s="33">
        <f t="shared" si="87"/>
        <v>5</v>
      </c>
      <c r="N447" s="33">
        <f t="shared" si="88"/>
        <v>0</v>
      </c>
      <c r="O447" s="115">
        <f t="shared" si="89"/>
        <v>0</v>
      </c>
      <c r="P447" s="31" t="str">
        <f t="shared" si="92"/>
        <v>MUY BAJO</v>
      </c>
      <c r="Q447" s="110"/>
      <c r="R447" s="32">
        <f t="shared" si="91"/>
        <v>0</v>
      </c>
      <c r="S447" s="31" t="str">
        <f t="shared" si="93"/>
        <v>MUY BAJO</v>
      </c>
    </row>
    <row r="448" spans="1:19" ht="38.25" x14ac:dyDescent="0.25">
      <c r="A448" s="137"/>
      <c r="B448" s="10" t="s">
        <v>238</v>
      </c>
      <c r="C448" s="3" t="s">
        <v>27</v>
      </c>
      <c r="D448" s="1" t="s">
        <v>245</v>
      </c>
      <c r="E448" s="57">
        <v>23</v>
      </c>
      <c r="F448" s="101">
        <v>12</v>
      </c>
      <c r="G448" s="51" t="s">
        <v>290</v>
      </c>
      <c r="H448" s="58">
        <v>5</v>
      </c>
      <c r="I448" s="59">
        <f t="shared" si="90"/>
        <v>0.41666666666666669</v>
      </c>
      <c r="J448" s="31" t="str">
        <f t="shared" si="98"/>
        <v>MEDIO</v>
      </c>
      <c r="K448" s="33">
        <v>18.75</v>
      </c>
      <c r="L448" s="33">
        <v>5</v>
      </c>
      <c r="M448" s="33">
        <f t="shared" si="87"/>
        <v>13.75</v>
      </c>
      <c r="N448" s="33">
        <f t="shared" si="88"/>
        <v>5</v>
      </c>
      <c r="O448" s="115">
        <f t="shared" si="89"/>
        <v>0.26666666666666666</v>
      </c>
      <c r="P448" s="31" t="str">
        <f t="shared" si="92"/>
        <v>BAJO</v>
      </c>
      <c r="Q448" s="110"/>
      <c r="R448" s="32">
        <f t="shared" si="91"/>
        <v>0.11111111111111112</v>
      </c>
      <c r="S448" s="31" t="str">
        <f t="shared" si="93"/>
        <v>MUY BAJO</v>
      </c>
    </row>
    <row r="449" spans="1:19" ht="38.25" x14ac:dyDescent="0.25">
      <c r="A449" s="137"/>
      <c r="B449" s="10" t="s">
        <v>238</v>
      </c>
      <c r="C449" s="3" t="s">
        <v>29</v>
      </c>
      <c r="D449" s="1" t="s">
        <v>245</v>
      </c>
      <c r="E449" s="57">
        <v>19</v>
      </c>
      <c r="F449" s="101">
        <v>12</v>
      </c>
      <c r="G449" s="51" t="s">
        <v>290</v>
      </c>
      <c r="H449" s="58">
        <v>5</v>
      </c>
      <c r="I449" s="59">
        <f t="shared" si="90"/>
        <v>0.41666666666666669</v>
      </c>
      <c r="J449" s="31" t="str">
        <f t="shared" si="98"/>
        <v>MEDIO</v>
      </c>
      <c r="K449" s="33">
        <v>3.75</v>
      </c>
      <c r="L449" s="33">
        <v>0</v>
      </c>
      <c r="M449" s="33">
        <f t="shared" si="87"/>
        <v>3.75</v>
      </c>
      <c r="N449" s="33">
        <f t="shared" si="88"/>
        <v>0</v>
      </c>
      <c r="O449" s="115">
        <f t="shared" si="89"/>
        <v>0</v>
      </c>
      <c r="P449" s="31" t="str">
        <f t="shared" si="92"/>
        <v>MUY BAJO</v>
      </c>
      <c r="Q449" s="110"/>
      <c r="R449" s="32">
        <f t="shared" si="91"/>
        <v>0</v>
      </c>
      <c r="S449" s="31" t="str">
        <f t="shared" si="93"/>
        <v>MUY BAJO</v>
      </c>
    </row>
    <row r="450" spans="1:19" ht="38.25" x14ac:dyDescent="0.25">
      <c r="A450" s="137"/>
      <c r="B450" s="10" t="s">
        <v>238</v>
      </c>
      <c r="C450" s="3" t="s">
        <v>30</v>
      </c>
      <c r="D450" s="1" t="s">
        <v>245</v>
      </c>
      <c r="E450" s="57">
        <v>20</v>
      </c>
      <c r="F450" s="101">
        <v>12</v>
      </c>
      <c r="G450" s="51" t="s">
        <v>290</v>
      </c>
      <c r="H450" s="58">
        <v>5</v>
      </c>
      <c r="I450" s="59">
        <f t="shared" si="90"/>
        <v>0.41666666666666669</v>
      </c>
      <c r="J450" s="31" t="str">
        <f t="shared" si="98"/>
        <v>MEDIO</v>
      </c>
      <c r="K450" s="33">
        <v>3.75</v>
      </c>
      <c r="L450" s="33">
        <v>0</v>
      </c>
      <c r="M450" s="33">
        <f t="shared" si="87"/>
        <v>3.75</v>
      </c>
      <c r="N450" s="33">
        <f t="shared" si="88"/>
        <v>0</v>
      </c>
      <c r="O450" s="115">
        <f t="shared" si="89"/>
        <v>0</v>
      </c>
      <c r="P450" s="31" t="str">
        <f t="shared" si="92"/>
        <v>MUY BAJO</v>
      </c>
      <c r="Q450" s="110"/>
      <c r="R450" s="32">
        <f t="shared" si="91"/>
        <v>0</v>
      </c>
      <c r="S450" s="31" t="str">
        <f t="shared" si="93"/>
        <v>MUY BAJO</v>
      </c>
    </row>
    <row r="451" spans="1:19" ht="38.25" x14ac:dyDescent="0.25">
      <c r="A451" s="137"/>
      <c r="B451" s="10" t="s">
        <v>238</v>
      </c>
      <c r="C451" s="3" t="s">
        <v>31</v>
      </c>
      <c r="D451" s="1" t="s">
        <v>245</v>
      </c>
      <c r="E451" s="57">
        <v>19</v>
      </c>
      <c r="F451" s="101">
        <v>12</v>
      </c>
      <c r="G451" s="51" t="s">
        <v>290</v>
      </c>
      <c r="H451" s="58">
        <v>5</v>
      </c>
      <c r="I451" s="59">
        <f t="shared" si="90"/>
        <v>0.41666666666666669</v>
      </c>
      <c r="J451" s="31" t="str">
        <f t="shared" si="98"/>
        <v>MEDIO</v>
      </c>
      <c r="K451" s="33">
        <v>3.75</v>
      </c>
      <c r="L451" s="33">
        <v>0</v>
      </c>
      <c r="M451" s="33">
        <f t="shared" si="87"/>
        <v>3.75</v>
      </c>
      <c r="N451" s="33">
        <f t="shared" si="88"/>
        <v>0</v>
      </c>
      <c r="O451" s="115">
        <f t="shared" si="89"/>
        <v>0</v>
      </c>
      <c r="P451" s="31" t="str">
        <f t="shared" si="92"/>
        <v>MUY BAJO</v>
      </c>
      <c r="Q451" s="110"/>
      <c r="R451" s="32">
        <f t="shared" si="91"/>
        <v>0</v>
      </c>
      <c r="S451" s="31" t="str">
        <f t="shared" si="93"/>
        <v>MUY BAJO</v>
      </c>
    </row>
    <row r="452" spans="1:19" ht="63.75" x14ac:dyDescent="0.25">
      <c r="A452" s="137"/>
      <c r="B452" s="10" t="s">
        <v>238</v>
      </c>
      <c r="C452" s="3" t="s">
        <v>27</v>
      </c>
      <c r="D452" s="1" t="s">
        <v>246</v>
      </c>
      <c r="E452" s="57">
        <v>0</v>
      </c>
      <c r="F452" s="101">
        <v>1000</v>
      </c>
      <c r="G452" s="51" t="s">
        <v>291</v>
      </c>
      <c r="H452" s="58">
        <v>713</v>
      </c>
      <c r="I452" s="59">
        <f t="shared" si="90"/>
        <v>0.71299999999999997</v>
      </c>
      <c r="J452" s="31" t="str">
        <f t="shared" si="98"/>
        <v>ALTO</v>
      </c>
      <c r="K452" s="33">
        <v>0</v>
      </c>
      <c r="L452" s="33">
        <v>0</v>
      </c>
      <c r="M452" s="33">
        <f t="shared" si="87"/>
        <v>0</v>
      </c>
      <c r="N452" s="33">
        <f t="shared" si="88"/>
        <v>0</v>
      </c>
      <c r="O452" s="115"/>
      <c r="P452" s="31" t="s">
        <v>295</v>
      </c>
      <c r="Q452" s="110"/>
      <c r="R452" s="32">
        <f t="shared" si="91"/>
        <v>0</v>
      </c>
      <c r="S452" s="31" t="s">
        <v>295</v>
      </c>
    </row>
    <row r="453" spans="1:19" ht="25.5" x14ac:dyDescent="0.25">
      <c r="A453" s="137"/>
      <c r="B453" s="10" t="s">
        <v>238</v>
      </c>
      <c r="C453" s="3" t="s">
        <v>27</v>
      </c>
      <c r="D453" s="1" t="s">
        <v>247</v>
      </c>
      <c r="E453" s="57">
        <v>16442</v>
      </c>
      <c r="F453" s="101">
        <v>8000</v>
      </c>
      <c r="G453" s="51" t="s">
        <v>290</v>
      </c>
      <c r="H453" s="58">
        <v>3372</v>
      </c>
      <c r="I453" s="59">
        <f t="shared" si="90"/>
        <v>0.42149999999999999</v>
      </c>
      <c r="J453" s="31" t="str">
        <f t="shared" si="98"/>
        <v>MEDIO</v>
      </c>
      <c r="K453" s="33">
        <v>221.5</v>
      </c>
      <c r="L453" s="33">
        <v>60</v>
      </c>
      <c r="M453" s="33">
        <f t="shared" ref="M453:M516" si="99">+K453-L453</f>
        <v>161.5</v>
      </c>
      <c r="N453" s="33">
        <f t="shared" ref="N453:N516" si="100">+L453</f>
        <v>60</v>
      </c>
      <c r="O453" s="115">
        <f t="shared" ref="O453:O516" si="101">+N453/K453</f>
        <v>0.27088036117381492</v>
      </c>
      <c r="P453" s="31" t="str">
        <f t="shared" si="92"/>
        <v>BAJO</v>
      </c>
      <c r="Q453" s="110"/>
      <c r="R453" s="32">
        <f t="shared" si="91"/>
        <v>0.11417607223476299</v>
      </c>
      <c r="S453" s="31" t="str">
        <f t="shared" si="93"/>
        <v>MUY BAJO</v>
      </c>
    </row>
    <row r="454" spans="1:19" ht="25.5" x14ac:dyDescent="0.25">
      <c r="A454" s="137"/>
      <c r="B454" s="10" t="s">
        <v>238</v>
      </c>
      <c r="C454" s="3" t="s">
        <v>29</v>
      </c>
      <c r="D454" s="1" t="s">
        <v>247</v>
      </c>
      <c r="E454" s="57">
        <v>722</v>
      </c>
      <c r="F454" s="101">
        <v>100</v>
      </c>
      <c r="G454" s="51" t="s">
        <v>290</v>
      </c>
      <c r="H454" s="58">
        <v>0</v>
      </c>
      <c r="I454" s="59">
        <f t="shared" si="90"/>
        <v>0</v>
      </c>
      <c r="J454" s="31" t="str">
        <f t="shared" si="98"/>
        <v>MUY BAJO</v>
      </c>
      <c r="K454" s="33">
        <v>10</v>
      </c>
      <c r="L454" s="33">
        <v>0</v>
      </c>
      <c r="M454" s="33">
        <f t="shared" si="99"/>
        <v>10</v>
      </c>
      <c r="N454" s="33">
        <f t="shared" si="100"/>
        <v>0</v>
      </c>
      <c r="O454" s="115">
        <f t="shared" si="101"/>
        <v>0</v>
      </c>
      <c r="P454" s="31" t="str">
        <f t="shared" si="92"/>
        <v>MUY BAJO</v>
      </c>
      <c r="Q454" s="110"/>
      <c r="R454" s="32">
        <f t="shared" si="91"/>
        <v>0</v>
      </c>
      <c r="S454" s="31" t="str">
        <f t="shared" si="93"/>
        <v>MUY BAJO</v>
      </c>
    </row>
    <row r="455" spans="1:19" ht="25.5" x14ac:dyDescent="0.25">
      <c r="A455" s="137"/>
      <c r="B455" s="10" t="s">
        <v>238</v>
      </c>
      <c r="C455" s="3" t="s">
        <v>30</v>
      </c>
      <c r="D455" s="1" t="s">
        <v>247</v>
      </c>
      <c r="E455" s="57">
        <v>600</v>
      </c>
      <c r="F455" s="101">
        <v>150</v>
      </c>
      <c r="G455" s="51" t="s">
        <v>290</v>
      </c>
      <c r="H455" s="58">
        <v>0</v>
      </c>
      <c r="I455" s="59">
        <f t="shared" si="90"/>
        <v>0</v>
      </c>
      <c r="J455" s="31" t="str">
        <f t="shared" si="98"/>
        <v>MUY BAJO</v>
      </c>
      <c r="K455" s="33">
        <v>10</v>
      </c>
      <c r="L455" s="33">
        <v>0</v>
      </c>
      <c r="M455" s="33">
        <f t="shared" si="99"/>
        <v>10</v>
      </c>
      <c r="N455" s="33">
        <f t="shared" si="100"/>
        <v>0</v>
      </c>
      <c r="O455" s="115">
        <f t="shared" si="101"/>
        <v>0</v>
      </c>
      <c r="P455" s="31" t="str">
        <f t="shared" si="92"/>
        <v>MUY BAJO</v>
      </c>
      <c r="Q455" s="110"/>
      <c r="R455" s="32">
        <f t="shared" si="91"/>
        <v>0</v>
      </c>
      <c r="S455" s="31" t="str">
        <f t="shared" si="93"/>
        <v>MUY BAJO</v>
      </c>
    </row>
    <row r="456" spans="1:19" ht="25.5" x14ac:dyDescent="0.25">
      <c r="A456" s="137"/>
      <c r="B456" s="10" t="s">
        <v>238</v>
      </c>
      <c r="C456" s="3" t="s">
        <v>31</v>
      </c>
      <c r="D456" s="1" t="s">
        <v>247</v>
      </c>
      <c r="E456" s="57">
        <v>1075</v>
      </c>
      <c r="F456" s="101">
        <v>200</v>
      </c>
      <c r="G456" s="51" t="s">
        <v>290</v>
      </c>
      <c r="H456" s="58">
        <v>0</v>
      </c>
      <c r="I456" s="59">
        <f t="shared" ref="I456:I519" si="102">+H456/F456</f>
        <v>0</v>
      </c>
      <c r="J456" s="31" t="str">
        <f t="shared" si="98"/>
        <v>MUY BAJO</v>
      </c>
      <c r="K456" s="33">
        <v>10</v>
      </c>
      <c r="L456" s="33">
        <v>0</v>
      </c>
      <c r="M456" s="33">
        <f t="shared" si="99"/>
        <v>10</v>
      </c>
      <c r="N456" s="33">
        <f t="shared" si="100"/>
        <v>0</v>
      </c>
      <c r="O456" s="115">
        <f t="shared" si="101"/>
        <v>0</v>
      </c>
      <c r="P456" s="31" t="str">
        <f t="shared" si="92"/>
        <v>MUY BAJO</v>
      </c>
      <c r="Q456" s="110"/>
      <c r="R456" s="32">
        <f t="shared" ref="R456:R519" si="103">+I456*O456</f>
        <v>0</v>
      </c>
      <c r="S456" s="31" t="str">
        <f t="shared" si="93"/>
        <v>MUY BAJO</v>
      </c>
    </row>
    <row r="457" spans="1:19" ht="51" x14ac:dyDescent="0.25">
      <c r="A457" s="137"/>
      <c r="B457" s="10" t="s">
        <v>248</v>
      </c>
      <c r="C457" s="3" t="s">
        <v>27</v>
      </c>
      <c r="D457" s="1" t="s">
        <v>249</v>
      </c>
      <c r="E457" s="57">
        <v>210</v>
      </c>
      <c r="F457" s="101">
        <v>170</v>
      </c>
      <c r="G457" s="51" t="s">
        <v>290</v>
      </c>
      <c r="H457" s="58">
        <v>60</v>
      </c>
      <c r="I457" s="59">
        <f t="shared" si="102"/>
        <v>0.35294117647058826</v>
      </c>
      <c r="J457" s="31" t="str">
        <f t="shared" si="98"/>
        <v>BAJO</v>
      </c>
      <c r="K457" s="33">
        <v>310</v>
      </c>
      <c r="L457" s="33">
        <v>73</v>
      </c>
      <c r="M457" s="33">
        <f t="shared" si="99"/>
        <v>237</v>
      </c>
      <c r="N457" s="33">
        <f t="shared" si="100"/>
        <v>73</v>
      </c>
      <c r="O457" s="115">
        <f t="shared" si="101"/>
        <v>0.23548387096774193</v>
      </c>
      <c r="P457" s="31" t="str">
        <f t="shared" si="92"/>
        <v>BAJO</v>
      </c>
      <c r="Q457" s="110"/>
      <c r="R457" s="32">
        <f t="shared" si="103"/>
        <v>8.3111954459203038E-2</v>
      </c>
      <c r="S457" s="31" t="str">
        <f t="shared" si="93"/>
        <v>MUY BAJO</v>
      </c>
    </row>
    <row r="458" spans="1:19" ht="51" x14ac:dyDescent="0.25">
      <c r="A458" s="137"/>
      <c r="B458" s="10" t="s">
        <v>248</v>
      </c>
      <c r="C458" s="3" t="s">
        <v>29</v>
      </c>
      <c r="D458" s="1" t="s">
        <v>249</v>
      </c>
      <c r="E458" s="57">
        <v>84</v>
      </c>
      <c r="F458" s="101">
        <v>70</v>
      </c>
      <c r="G458" s="51" t="s">
        <v>290</v>
      </c>
      <c r="H458" s="58">
        <v>11</v>
      </c>
      <c r="I458" s="59">
        <f t="shared" si="102"/>
        <v>0.15714285714285714</v>
      </c>
      <c r="J458" s="31" t="str">
        <f t="shared" si="98"/>
        <v>MUY BAJO</v>
      </c>
      <c r="K458" s="33">
        <v>25</v>
      </c>
      <c r="L458" s="33">
        <v>9</v>
      </c>
      <c r="M458" s="33">
        <f t="shared" si="99"/>
        <v>16</v>
      </c>
      <c r="N458" s="33">
        <f t="shared" si="100"/>
        <v>9</v>
      </c>
      <c r="O458" s="115">
        <f t="shared" si="101"/>
        <v>0.36</v>
      </c>
      <c r="P458" s="31" t="str">
        <f t="shared" si="92"/>
        <v>BAJO</v>
      </c>
      <c r="Q458" s="110"/>
      <c r="R458" s="32">
        <f t="shared" si="103"/>
        <v>5.6571428571428571E-2</v>
      </c>
      <c r="S458" s="31" t="str">
        <f t="shared" si="93"/>
        <v>MUY BAJO</v>
      </c>
    </row>
    <row r="459" spans="1:19" ht="51" x14ac:dyDescent="0.25">
      <c r="A459" s="137"/>
      <c r="B459" s="10" t="s">
        <v>248</v>
      </c>
      <c r="C459" s="3" t="s">
        <v>30</v>
      </c>
      <c r="D459" s="1" t="s">
        <v>249</v>
      </c>
      <c r="E459" s="57">
        <v>60</v>
      </c>
      <c r="F459" s="101">
        <v>60</v>
      </c>
      <c r="G459" s="51" t="s">
        <v>290</v>
      </c>
      <c r="H459" s="58">
        <v>7</v>
      </c>
      <c r="I459" s="59">
        <f t="shared" si="102"/>
        <v>0.11666666666666667</v>
      </c>
      <c r="J459" s="31" t="str">
        <f t="shared" si="98"/>
        <v>MUY BAJO</v>
      </c>
      <c r="K459" s="33">
        <v>25</v>
      </c>
      <c r="L459" s="33">
        <v>9</v>
      </c>
      <c r="M459" s="33">
        <f t="shared" si="99"/>
        <v>16</v>
      </c>
      <c r="N459" s="33">
        <f t="shared" si="100"/>
        <v>9</v>
      </c>
      <c r="O459" s="115">
        <f t="shared" si="101"/>
        <v>0.36</v>
      </c>
      <c r="P459" s="31" t="str">
        <f t="shared" si="92"/>
        <v>BAJO</v>
      </c>
      <c r="Q459" s="110"/>
      <c r="R459" s="32">
        <f t="shared" si="103"/>
        <v>4.1999999999999996E-2</v>
      </c>
      <c r="S459" s="31" t="str">
        <f t="shared" si="93"/>
        <v>MUY BAJO</v>
      </c>
    </row>
    <row r="460" spans="1:19" ht="51" x14ac:dyDescent="0.25">
      <c r="A460" s="137"/>
      <c r="B460" s="10" t="s">
        <v>248</v>
      </c>
      <c r="C460" s="3" t="s">
        <v>31</v>
      </c>
      <c r="D460" s="1" t="s">
        <v>249</v>
      </c>
      <c r="E460" s="57">
        <v>84</v>
      </c>
      <c r="F460" s="101">
        <v>80</v>
      </c>
      <c r="G460" s="51" t="s">
        <v>290</v>
      </c>
      <c r="H460" s="58">
        <v>0</v>
      </c>
      <c r="I460" s="59">
        <f t="shared" si="102"/>
        <v>0</v>
      </c>
      <c r="J460" s="31" t="str">
        <f t="shared" si="98"/>
        <v>MUY BAJO</v>
      </c>
      <c r="K460" s="33">
        <v>25</v>
      </c>
      <c r="L460" s="33">
        <v>10</v>
      </c>
      <c r="M460" s="33">
        <f t="shared" si="99"/>
        <v>15</v>
      </c>
      <c r="N460" s="33">
        <f t="shared" si="100"/>
        <v>10</v>
      </c>
      <c r="O460" s="115">
        <f t="shared" si="101"/>
        <v>0.4</v>
      </c>
      <c r="P460" s="31" t="str">
        <f t="shared" si="92"/>
        <v>BAJO</v>
      </c>
      <c r="Q460" s="110"/>
      <c r="R460" s="32">
        <f t="shared" si="103"/>
        <v>0</v>
      </c>
      <c r="S460" s="31" t="str">
        <f t="shared" si="93"/>
        <v>MUY BAJO</v>
      </c>
    </row>
    <row r="461" spans="1:19" ht="38.25" x14ac:dyDescent="0.25">
      <c r="A461" s="137"/>
      <c r="B461" s="10" t="s">
        <v>248</v>
      </c>
      <c r="C461" s="3" t="s">
        <v>27</v>
      </c>
      <c r="D461" s="1" t="s">
        <v>250</v>
      </c>
      <c r="E461" s="57">
        <v>76</v>
      </c>
      <c r="F461" s="101">
        <v>170</v>
      </c>
      <c r="G461" s="51" t="s">
        <v>290</v>
      </c>
      <c r="H461" s="58">
        <v>33</v>
      </c>
      <c r="I461" s="59">
        <f t="shared" si="102"/>
        <v>0.19411764705882353</v>
      </c>
      <c r="J461" s="31" t="str">
        <f t="shared" si="98"/>
        <v>MUY BAJO</v>
      </c>
      <c r="K461" s="33">
        <v>951</v>
      </c>
      <c r="L461" s="33">
        <v>88</v>
      </c>
      <c r="M461" s="33">
        <f t="shared" si="99"/>
        <v>863</v>
      </c>
      <c r="N461" s="33">
        <f t="shared" si="100"/>
        <v>88</v>
      </c>
      <c r="O461" s="115">
        <f t="shared" si="101"/>
        <v>9.2534174553101992E-2</v>
      </c>
      <c r="P461" s="31" t="str">
        <f t="shared" si="92"/>
        <v>MUY BAJO</v>
      </c>
      <c r="Q461" s="110"/>
      <c r="R461" s="32">
        <f t="shared" si="103"/>
        <v>1.7962516236778622E-2</v>
      </c>
      <c r="S461" s="31" t="str">
        <f t="shared" si="93"/>
        <v>MUY BAJO</v>
      </c>
    </row>
    <row r="462" spans="1:19" ht="38.25" x14ac:dyDescent="0.25">
      <c r="A462" s="137"/>
      <c r="B462" s="10" t="s">
        <v>248</v>
      </c>
      <c r="C462" s="3" t="s">
        <v>29</v>
      </c>
      <c r="D462" s="1" t="s">
        <v>250</v>
      </c>
      <c r="E462" s="57">
        <v>23</v>
      </c>
      <c r="F462" s="101">
        <v>6</v>
      </c>
      <c r="G462" s="51" t="s">
        <v>290</v>
      </c>
      <c r="H462" s="58">
        <v>12</v>
      </c>
      <c r="I462" s="59">
        <f t="shared" si="102"/>
        <v>2</v>
      </c>
      <c r="J462" s="31" t="str">
        <f t="shared" si="98"/>
        <v>MUY ALTO</v>
      </c>
      <c r="K462" s="33">
        <v>10</v>
      </c>
      <c r="L462" s="33">
        <v>0</v>
      </c>
      <c r="M462" s="33">
        <f t="shared" si="99"/>
        <v>10</v>
      </c>
      <c r="N462" s="33">
        <f t="shared" si="100"/>
        <v>0</v>
      </c>
      <c r="O462" s="115">
        <f t="shared" si="101"/>
        <v>0</v>
      </c>
      <c r="P462" s="31" t="str">
        <f t="shared" si="92"/>
        <v>MUY BAJO</v>
      </c>
      <c r="Q462" s="110"/>
      <c r="R462" s="32">
        <f t="shared" si="103"/>
        <v>0</v>
      </c>
      <c r="S462" s="31" t="str">
        <f t="shared" si="93"/>
        <v>MUY BAJO</v>
      </c>
    </row>
    <row r="463" spans="1:19" ht="38.25" x14ac:dyDescent="0.25">
      <c r="A463" s="137"/>
      <c r="B463" s="10" t="s">
        <v>248</v>
      </c>
      <c r="C463" s="3" t="s">
        <v>30</v>
      </c>
      <c r="D463" s="1" t="s">
        <v>250</v>
      </c>
      <c r="E463" s="57">
        <v>17</v>
      </c>
      <c r="F463" s="101">
        <v>6</v>
      </c>
      <c r="G463" s="51" t="s">
        <v>290</v>
      </c>
      <c r="H463" s="58">
        <v>8</v>
      </c>
      <c r="I463" s="59">
        <f t="shared" si="102"/>
        <v>1.3333333333333333</v>
      </c>
      <c r="J463" s="31" t="str">
        <f t="shared" si="98"/>
        <v>MUY ALTO</v>
      </c>
      <c r="K463" s="33">
        <v>10</v>
      </c>
      <c r="L463" s="33">
        <v>0</v>
      </c>
      <c r="M463" s="33">
        <f t="shared" si="99"/>
        <v>10</v>
      </c>
      <c r="N463" s="33">
        <f t="shared" si="100"/>
        <v>0</v>
      </c>
      <c r="O463" s="115">
        <f t="shared" si="101"/>
        <v>0</v>
      </c>
      <c r="P463" s="31" t="str">
        <f t="shared" si="92"/>
        <v>MUY BAJO</v>
      </c>
      <c r="Q463" s="110"/>
      <c r="R463" s="32">
        <f t="shared" si="103"/>
        <v>0</v>
      </c>
      <c r="S463" s="31" t="str">
        <f t="shared" si="93"/>
        <v>MUY BAJO</v>
      </c>
    </row>
    <row r="464" spans="1:19" ht="38.25" x14ac:dyDescent="0.25">
      <c r="A464" s="137"/>
      <c r="B464" s="10" t="s">
        <v>248</v>
      </c>
      <c r="C464" s="3" t="s">
        <v>31</v>
      </c>
      <c r="D464" s="1" t="s">
        <v>250</v>
      </c>
      <c r="E464" s="57">
        <v>23</v>
      </c>
      <c r="F464" s="101">
        <v>8</v>
      </c>
      <c r="G464" s="51" t="s">
        <v>290</v>
      </c>
      <c r="H464" s="58">
        <v>0</v>
      </c>
      <c r="I464" s="59">
        <f t="shared" si="102"/>
        <v>0</v>
      </c>
      <c r="J464" s="31" t="str">
        <f t="shared" si="98"/>
        <v>MUY BAJO</v>
      </c>
      <c r="K464" s="33">
        <v>15</v>
      </c>
      <c r="L464" s="33">
        <v>0</v>
      </c>
      <c r="M464" s="33">
        <f t="shared" si="99"/>
        <v>15</v>
      </c>
      <c r="N464" s="33">
        <f t="shared" si="100"/>
        <v>0</v>
      </c>
      <c r="O464" s="115">
        <f t="shared" si="101"/>
        <v>0</v>
      </c>
      <c r="P464" s="31" t="str">
        <f t="shared" si="92"/>
        <v>MUY BAJO</v>
      </c>
      <c r="Q464" s="110"/>
      <c r="R464" s="32">
        <f t="shared" si="103"/>
        <v>0</v>
      </c>
      <c r="S464" s="31" t="str">
        <f t="shared" si="93"/>
        <v>MUY BAJO</v>
      </c>
    </row>
    <row r="465" spans="1:19" ht="38.25" x14ac:dyDescent="0.25">
      <c r="A465" s="137"/>
      <c r="B465" s="10" t="s">
        <v>248</v>
      </c>
      <c r="C465" s="3" t="s">
        <v>27</v>
      </c>
      <c r="D465" s="1" t="s">
        <v>251</v>
      </c>
      <c r="E465" s="57">
        <v>124</v>
      </c>
      <c r="F465" s="101">
        <v>70</v>
      </c>
      <c r="G465" s="51" t="s">
        <v>290</v>
      </c>
      <c r="H465" s="58">
        <v>36</v>
      </c>
      <c r="I465" s="59">
        <f t="shared" si="102"/>
        <v>0.51428571428571423</v>
      </c>
      <c r="J465" s="31" t="str">
        <f t="shared" si="98"/>
        <v>MEDIO</v>
      </c>
      <c r="K465" s="33">
        <v>290</v>
      </c>
      <c r="L465" s="33">
        <v>28</v>
      </c>
      <c r="M465" s="33">
        <f t="shared" si="99"/>
        <v>262</v>
      </c>
      <c r="N465" s="33">
        <f t="shared" si="100"/>
        <v>28</v>
      </c>
      <c r="O465" s="115">
        <f t="shared" si="101"/>
        <v>9.6551724137931033E-2</v>
      </c>
      <c r="P465" s="31" t="str">
        <f t="shared" si="92"/>
        <v>MUY BAJO</v>
      </c>
      <c r="Q465" s="110"/>
      <c r="R465" s="32">
        <f t="shared" si="103"/>
        <v>4.9655172413793094E-2</v>
      </c>
      <c r="S465" s="31" t="str">
        <f t="shared" si="93"/>
        <v>MUY BAJO</v>
      </c>
    </row>
    <row r="466" spans="1:19" ht="38.25" x14ac:dyDescent="0.25">
      <c r="A466" s="137"/>
      <c r="B466" s="10" t="s">
        <v>248</v>
      </c>
      <c r="C466" s="3" t="s">
        <v>29</v>
      </c>
      <c r="D466" s="1" t="s">
        <v>251</v>
      </c>
      <c r="E466" s="57">
        <v>22</v>
      </c>
      <c r="F466" s="101">
        <v>15</v>
      </c>
      <c r="G466" s="51" t="s">
        <v>290</v>
      </c>
      <c r="H466" s="58">
        <v>2</v>
      </c>
      <c r="I466" s="59">
        <f t="shared" si="102"/>
        <v>0.13333333333333333</v>
      </c>
      <c r="J466" s="31" t="str">
        <f t="shared" si="98"/>
        <v>MUY BAJO</v>
      </c>
      <c r="K466" s="33">
        <v>10</v>
      </c>
      <c r="L466" s="33">
        <v>0</v>
      </c>
      <c r="M466" s="33">
        <f t="shared" si="99"/>
        <v>10</v>
      </c>
      <c r="N466" s="33">
        <f t="shared" si="100"/>
        <v>0</v>
      </c>
      <c r="O466" s="115">
        <f t="shared" si="101"/>
        <v>0</v>
      </c>
      <c r="P466" s="31" t="str">
        <f t="shared" si="92"/>
        <v>MUY BAJO</v>
      </c>
      <c r="Q466" s="110"/>
      <c r="R466" s="32">
        <f t="shared" si="103"/>
        <v>0</v>
      </c>
      <c r="S466" s="31" t="str">
        <f t="shared" si="93"/>
        <v>MUY BAJO</v>
      </c>
    </row>
    <row r="467" spans="1:19" ht="38.25" x14ac:dyDescent="0.25">
      <c r="A467" s="137"/>
      <c r="B467" s="10" t="s">
        <v>248</v>
      </c>
      <c r="C467" s="3" t="s">
        <v>30</v>
      </c>
      <c r="D467" s="1" t="s">
        <v>251</v>
      </c>
      <c r="E467" s="57">
        <v>22</v>
      </c>
      <c r="F467" s="101">
        <v>10</v>
      </c>
      <c r="G467" s="51" t="s">
        <v>290</v>
      </c>
      <c r="H467" s="58">
        <v>4</v>
      </c>
      <c r="I467" s="59">
        <f t="shared" si="102"/>
        <v>0.4</v>
      </c>
      <c r="J467" s="31" t="str">
        <f t="shared" si="98"/>
        <v>BAJO</v>
      </c>
      <c r="K467" s="33">
        <v>10</v>
      </c>
      <c r="L467" s="33">
        <v>0</v>
      </c>
      <c r="M467" s="33">
        <f t="shared" si="99"/>
        <v>10</v>
      </c>
      <c r="N467" s="33">
        <f t="shared" si="100"/>
        <v>0</v>
      </c>
      <c r="O467" s="115">
        <f t="shared" si="101"/>
        <v>0</v>
      </c>
      <c r="P467" s="31" t="str">
        <f t="shared" si="92"/>
        <v>MUY BAJO</v>
      </c>
      <c r="Q467" s="110"/>
      <c r="R467" s="32">
        <f t="shared" si="103"/>
        <v>0</v>
      </c>
      <c r="S467" s="31" t="str">
        <f t="shared" si="93"/>
        <v>MUY BAJO</v>
      </c>
    </row>
    <row r="468" spans="1:19" ht="38.25" x14ac:dyDescent="0.25">
      <c r="A468" s="137"/>
      <c r="B468" s="10" t="s">
        <v>248</v>
      </c>
      <c r="C468" s="3" t="s">
        <v>31</v>
      </c>
      <c r="D468" s="1" t="s">
        <v>251</v>
      </c>
      <c r="E468" s="57">
        <v>22</v>
      </c>
      <c r="F468" s="101">
        <v>15</v>
      </c>
      <c r="G468" s="51" t="s">
        <v>290</v>
      </c>
      <c r="H468" s="58">
        <v>2</v>
      </c>
      <c r="I468" s="59">
        <f t="shared" si="102"/>
        <v>0.13333333333333333</v>
      </c>
      <c r="J468" s="31" t="str">
        <f t="shared" si="98"/>
        <v>MUY BAJO</v>
      </c>
      <c r="K468" s="33">
        <v>15</v>
      </c>
      <c r="L468" s="33">
        <v>0</v>
      </c>
      <c r="M468" s="33">
        <f t="shared" si="99"/>
        <v>15</v>
      </c>
      <c r="N468" s="33">
        <f t="shared" si="100"/>
        <v>0</v>
      </c>
      <c r="O468" s="115">
        <f t="shared" si="101"/>
        <v>0</v>
      </c>
      <c r="P468" s="31" t="str">
        <f t="shared" si="92"/>
        <v>MUY BAJO</v>
      </c>
      <c r="Q468" s="110"/>
      <c r="R468" s="32">
        <f t="shared" si="103"/>
        <v>0</v>
      </c>
      <c r="S468" s="31" t="str">
        <f t="shared" si="93"/>
        <v>MUY BAJO</v>
      </c>
    </row>
    <row r="469" spans="1:19" ht="51" x14ac:dyDescent="0.25">
      <c r="A469" s="137"/>
      <c r="B469" s="10" t="s">
        <v>248</v>
      </c>
      <c r="C469" s="3" t="s">
        <v>27</v>
      </c>
      <c r="D469" s="1" t="s">
        <v>252</v>
      </c>
      <c r="E469" s="57">
        <v>0</v>
      </c>
      <c r="F469" s="101">
        <v>400</v>
      </c>
      <c r="G469" s="51" t="s">
        <v>290</v>
      </c>
      <c r="H469" s="58">
        <v>24</v>
      </c>
      <c r="I469" s="59">
        <f t="shared" si="102"/>
        <v>0.06</v>
      </c>
      <c r="J469" s="31" t="str">
        <f t="shared" si="98"/>
        <v>MUY BAJO</v>
      </c>
      <c r="K469" s="33">
        <v>54.4</v>
      </c>
      <c r="L469" s="33">
        <v>0</v>
      </c>
      <c r="M469" s="33">
        <f t="shared" si="99"/>
        <v>54.4</v>
      </c>
      <c r="N469" s="33">
        <f t="shared" si="100"/>
        <v>0</v>
      </c>
      <c r="O469" s="115">
        <f t="shared" si="101"/>
        <v>0</v>
      </c>
      <c r="P469" s="31" t="str">
        <f t="shared" si="92"/>
        <v>MUY BAJO</v>
      </c>
      <c r="Q469" s="110"/>
      <c r="R469" s="32">
        <f t="shared" si="103"/>
        <v>0</v>
      </c>
      <c r="S469" s="31" t="str">
        <f t="shared" si="93"/>
        <v>MUY BAJO</v>
      </c>
    </row>
    <row r="470" spans="1:19" ht="51" x14ac:dyDescent="0.25">
      <c r="A470" s="137"/>
      <c r="B470" s="10" t="s">
        <v>248</v>
      </c>
      <c r="C470" s="3" t="s">
        <v>29</v>
      </c>
      <c r="D470" s="1" t="s">
        <v>252</v>
      </c>
      <c r="E470" s="57">
        <v>0</v>
      </c>
      <c r="F470" s="101">
        <v>100</v>
      </c>
      <c r="G470" s="51" t="s">
        <v>290</v>
      </c>
      <c r="H470" s="58">
        <v>0</v>
      </c>
      <c r="I470" s="59">
        <f t="shared" si="102"/>
        <v>0</v>
      </c>
      <c r="J470" s="31" t="str">
        <f t="shared" si="98"/>
        <v>MUY BAJO</v>
      </c>
      <c r="K470" s="33">
        <v>13</v>
      </c>
      <c r="L470" s="33">
        <v>0</v>
      </c>
      <c r="M470" s="33">
        <f t="shared" si="99"/>
        <v>13</v>
      </c>
      <c r="N470" s="33">
        <f t="shared" si="100"/>
        <v>0</v>
      </c>
      <c r="O470" s="115">
        <f t="shared" si="101"/>
        <v>0</v>
      </c>
      <c r="P470" s="31" t="str">
        <f t="shared" si="92"/>
        <v>MUY BAJO</v>
      </c>
      <c r="Q470" s="110"/>
      <c r="R470" s="32">
        <f t="shared" si="103"/>
        <v>0</v>
      </c>
      <c r="S470" s="31" t="str">
        <f t="shared" si="93"/>
        <v>MUY BAJO</v>
      </c>
    </row>
    <row r="471" spans="1:19" ht="51" x14ac:dyDescent="0.25">
      <c r="A471" s="137"/>
      <c r="B471" s="10" t="s">
        <v>248</v>
      </c>
      <c r="C471" s="3" t="s">
        <v>30</v>
      </c>
      <c r="D471" s="1" t="s">
        <v>252</v>
      </c>
      <c r="E471" s="57">
        <v>0</v>
      </c>
      <c r="F471" s="101">
        <v>100</v>
      </c>
      <c r="G471" s="51" t="s">
        <v>290</v>
      </c>
      <c r="H471" s="58">
        <v>0</v>
      </c>
      <c r="I471" s="59">
        <f t="shared" si="102"/>
        <v>0</v>
      </c>
      <c r="J471" s="31" t="str">
        <f t="shared" si="98"/>
        <v>MUY BAJO</v>
      </c>
      <c r="K471" s="33">
        <v>13</v>
      </c>
      <c r="L471" s="33">
        <v>0</v>
      </c>
      <c r="M471" s="33">
        <f t="shared" si="99"/>
        <v>13</v>
      </c>
      <c r="N471" s="33">
        <f t="shared" si="100"/>
        <v>0</v>
      </c>
      <c r="O471" s="115">
        <f t="shared" si="101"/>
        <v>0</v>
      </c>
      <c r="P471" s="31" t="str">
        <f t="shared" si="92"/>
        <v>MUY BAJO</v>
      </c>
      <c r="Q471" s="110"/>
      <c r="R471" s="32">
        <f t="shared" si="103"/>
        <v>0</v>
      </c>
      <c r="S471" s="31" t="str">
        <f t="shared" si="93"/>
        <v>MUY BAJO</v>
      </c>
    </row>
    <row r="472" spans="1:19" ht="51" x14ac:dyDescent="0.25">
      <c r="A472" s="137"/>
      <c r="B472" s="10" t="s">
        <v>248</v>
      </c>
      <c r="C472" s="3" t="s">
        <v>31</v>
      </c>
      <c r="D472" s="1" t="s">
        <v>252</v>
      </c>
      <c r="E472" s="57">
        <v>0</v>
      </c>
      <c r="F472" s="101">
        <v>100</v>
      </c>
      <c r="G472" s="51" t="s">
        <v>290</v>
      </c>
      <c r="H472" s="58">
        <v>0</v>
      </c>
      <c r="I472" s="59">
        <f t="shared" si="102"/>
        <v>0</v>
      </c>
      <c r="J472" s="31" t="str">
        <f t="shared" si="98"/>
        <v>MUY BAJO</v>
      </c>
      <c r="K472" s="33">
        <v>13</v>
      </c>
      <c r="L472" s="33">
        <v>0</v>
      </c>
      <c r="M472" s="33">
        <f t="shared" si="99"/>
        <v>13</v>
      </c>
      <c r="N472" s="33">
        <f t="shared" si="100"/>
        <v>0</v>
      </c>
      <c r="O472" s="115">
        <f t="shared" si="101"/>
        <v>0</v>
      </c>
      <c r="P472" s="31" t="str">
        <f t="shared" si="92"/>
        <v>MUY BAJO</v>
      </c>
      <c r="Q472" s="110"/>
      <c r="R472" s="32">
        <f t="shared" si="103"/>
        <v>0</v>
      </c>
      <c r="S472" s="31" t="str">
        <f t="shared" si="93"/>
        <v>MUY BAJO</v>
      </c>
    </row>
    <row r="473" spans="1:19" ht="25.5" x14ac:dyDescent="0.25">
      <c r="A473" s="137"/>
      <c r="B473" s="10" t="s">
        <v>248</v>
      </c>
      <c r="C473" s="3" t="s">
        <v>27</v>
      </c>
      <c r="D473" s="1" t="s">
        <v>253</v>
      </c>
      <c r="E473" s="57">
        <v>0</v>
      </c>
      <c r="F473" s="101">
        <v>100</v>
      </c>
      <c r="G473" s="51" t="s">
        <v>290</v>
      </c>
      <c r="H473" s="58">
        <v>0</v>
      </c>
      <c r="I473" s="59">
        <f t="shared" si="102"/>
        <v>0</v>
      </c>
      <c r="J473" s="31" t="str">
        <f t="shared" si="98"/>
        <v>MUY BAJO</v>
      </c>
      <c r="K473" s="33">
        <v>27.2</v>
      </c>
      <c r="L473" s="33">
        <v>0</v>
      </c>
      <c r="M473" s="33">
        <f t="shared" si="99"/>
        <v>27.2</v>
      </c>
      <c r="N473" s="33">
        <f t="shared" si="100"/>
        <v>0</v>
      </c>
      <c r="O473" s="115">
        <f t="shared" si="101"/>
        <v>0</v>
      </c>
      <c r="P473" s="31" t="str">
        <f t="shared" si="92"/>
        <v>MUY BAJO</v>
      </c>
      <c r="Q473" s="110"/>
      <c r="R473" s="32">
        <f t="shared" si="103"/>
        <v>0</v>
      </c>
      <c r="S473" s="31" t="str">
        <f t="shared" si="93"/>
        <v>MUY BAJO</v>
      </c>
    </row>
    <row r="474" spans="1:19" ht="25.5" x14ac:dyDescent="0.25">
      <c r="A474" s="137"/>
      <c r="B474" s="10" t="s">
        <v>248</v>
      </c>
      <c r="C474" s="3" t="s">
        <v>29</v>
      </c>
      <c r="D474" s="1" t="s">
        <v>253</v>
      </c>
      <c r="E474" s="57">
        <v>0</v>
      </c>
      <c r="F474" s="101">
        <v>20</v>
      </c>
      <c r="G474" s="51" t="s">
        <v>290</v>
      </c>
      <c r="H474" s="58">
        <v>0</v>
      </c>
      <c r="I474" s="59">
        <f t="shared" si="102"/>
        <v>0</v>
      </c>
      <c r="J474" s="31" t="str">
        <f t="shared" si="98"/>
        <v>MUY BAJO</v>
      </c>
      <c r="K474" s="33">
        <v>13</v>
      </c>
      <c r="L474" s="33">
        <v>0</v>
      </c>
      <c r="M474" s="33">
        <f t="shared" si="99"/>
        <v>13</v>
      </c>
      <c r="N474" s="33">
        <f t="shared" si="100"/>
        <v>0</v>
      </c>
      <c r="O474" s="115">
        <f t="shared" si="101"/>
        <v>0</v>
      </c>
      <c r="P474" s="31" t="str">
        <f t="shared" si="92"/>
        <v>MUY BAJO</v>
      </c>
      <c r="Q474" s="110"/>
      <c r="R474" s="32">
        <f t="shared" si="103"/>
        <v>0</v>
      </c>
      <c r="S474" s="31" t="str">
        <f t="shared" si="93"/>
        <v>MUY BAJO</v>
      </c>
    </row>
    <row r="475" spans="1:19" ht="25.5" x14ac:dyDescent="0.25">
      <c r="A475" s="137"/>
      <c r="B475" s="10" t="s">
        <v>248</v>
      </c>
      <c r="C475" s="3" t="s">
        <v>30</v>
      </c>
      <c r="D475" s="1" t="s">
        <v>253</v>
      </c>
      <c r="E475" s="57">
        <v>0</v>
      </c>
      <c r="F475" s="101">
        <v>20</v>
      </c>
      <c r="G475" s="51" t="s">
        <v>290</v>
      </c>
      <c r="H475" s="58">
        <v>0</v>
      </c>
      <c r="I475" s="59">
        <f t="shared" si="102"/>
        <v>0</v>
      </c>
      <c r="J475" s="31" t="str">
        <f t="shared" si="98"/>
        <v>MUY BAJO</v>
      </c>
      <c r="K475" s="33">
        <v>13</v>
      </c>
      <c r="L475" s="33">
        <v>0</v>
      </c>
      <c r="M475" s="33">
        <f t="shared" si="99"/>
        <v>13</v>
      </c>
      <c r="N475" s="33">
        <f t="shared" si="100"/>
        <v>0</v>
      </c>
      <c r="O475" s="115">
        <f t="shared" si="101"/>
        <v>0</v>
      </c>
      <c r="P475" s="31" t="str">
        <f t="shared" si="92"/>
        <v>MUY BAJO</v>
      </c>
      <c r="Q475" s="110"/>
      <c r="R475" s="32">
        <f t="shared" si="103"/>
        <v>0</v>
      </c>
      <c r="S475" s="31" t="str">
        <f t="shared" si="93"/>
        <v>MUY BAJO</v>
      </c>
    </row>
    <row r="476" spans="1:19" ht="25.5" x14ac:dyDescent="0.25">
      <c r="A476" s="137"/>
      <c r="B476" s="10" t="s">
        <v>248</v>
      </c>
      <c r="C476" s="3" t="s">
        <v>31</v>
      </c>
      <c r="D476" s="1" t="s">
        <v>253</v>
      </c>
      <c r="E476" s="57">
        <v>0</v>
      </c>
      <c r="F476" s="101">
        <v>20</v>
      </c>
      <c r="G476" s="51" t="s">
        <v>290</v>
      </c>
      <c r="H476" s="58">
        <v>0</v>
      </c>
      <c r="I476" s="59">
        <f t="shared" si="102"/>
        <v>0</v>
      </c>
      <c r="J476" s="31" t="str">
        <f t="shared" si="98"/>
        <v>MUY BAJO</v>
      </c>
      <c r="K476" s="33">
        <v>13</v>
      </c>
      <c r="L476" s="33">
        <v>0</v>
      </c>
      <c r="M476" s="33">
        <f t="shared" si="99"/>
        <v>13</v>
      </c>
      <c r="N476" s="33">
        <f t="shared" si="100"/>
        <v>0</v>
      </c>
      <c r="O476" s="115">
        <f t="shared" si="101"/>
        <v>0</v>
      </c>
      <c r="P476" s="31" t="str">
        <f t="shared" si="92"/>
        <v>MUY BAJO</v>
      </c>
      <c r="Q476" s="110"/>
      <c r="R476" s="32">
        <f t="shared" si="103"/>
        <v>0</v>
      </c>
      <c r="S476" s="31" t="str">
        <f t="shared" si="93"/>
        <v>MUY BAJO</v>
      </c>
    </row>
    <row r="477" spans="1:19" ht="38.25" x14ac:dyDescent="0.25">
      <c r="A477" s="137"/>
      <c r="B477" s="10" t="s">
        <v>254</v>
      </c>
      <c r="C477" s="3" t="s">
        <v>27</v>
      </c>
      <c r="D477" s="1" t="s">
        <v>255</v>
      </c>
      <c r="E477" s="57">
        <v>44</v>
      </c>
      <c r="F477" s="101">
        <v>16</v>
      </c>
      <c r="G477" s="51" t="s">
        <v>290</v>
      </c>
      <c r="H477" s="58">
        <v>8</v>
      </c>
      <c r="I477" s="59">
        <f t="shared" si="102"/>
        <v>0.5</v>
      </c>
      <c r="J477" s="31" t="str">
        <f t="shared" si="98"/>
        <v>MEDIO</v>
      </c>
      <c r="K477" s="33">
        <v>400</v>
      </c>
      <c r="L477" s="33">
        <v>91</v>
      </c>
      <c r="M477" s="33">
        <f t="shared" si="99"/>
        <v>309</v>
      </c>
      <c r="N477" s="33">
        <f t="shared" si="100"/>
        <v>91</v>
      </c>
      <c r="O477" s="115">
        <f t="shared" si="101"/>
        <v>0.22750000000000001</v>
      </c>
      <c r="P477" s="31" t="str">
        <f t="shared" si="92"/>
        <v>BAJO</v>
      </c>
      <c r="Q477" s="110"/>
      <c r="R477" s="32">
        <f t="shared" si="103"/>
        <v>0.11375</v>
      </c>
      <c r="S477" s="31" t="str">
        <f t="shared" si="93"/>
        <v>MUY BAJO</v>
      </c>
    </row>
    <row r="478" spans="1:19" ht="38.25" x14ac:dyDescent="0.25">
      <c r="A478" s="137"/>
      <c r="B478" s="10" t="s">
        <v>254</v>
      </c>
      <c r="C478" s="3" t="s">
        <v>29</v>
      </c>
      <c r="D478" s="1" t="s">
        <v>255</v>
      </c>
      <c r="E478" s="57">
        <v>17</v>
      </c>
      <c r="F478" s="101">
        <v>6</v>
      </c>
      <c r="G478" s="51" t="s">
        <v>290</v>
      </c>
      <c r="H478" s="58">
        <v>3</v>
      </c>
      <c r="I478" s="59">
        <f t="shared" si="102"/>
        <v>0.5</v>
      </c>
      <c r="J478" s="31" t="str">
        <f t="shared" si="98"/>
        <v>MEDIO</v>
      </c>
      <c r="K478" s="33">
        <v>43</v>
      </c>
      <c r="L478" s="33">
        <v>9</v>
      </c>
      <c r="M478" s="33">
        <f t="shared" si="99"/>
        <v>34</v>
      </c>
      <c r="N478" s="33">
        <f t="shared" si="100"/>
        <v>9</v>
      </c>
      <c r="O478" s="115">
        <f t="shared" si="101"/>
        <v>0.20930232558139536</v>
      </c>
      <c r="P478" s="31" t="str">
        <f t="shared" si="92"/>
        <v>BAJO</v>
      </c>
      <c r="Q478" s="110"/>
      <c r="R478" s="32">
        <f t="shared" si="103"/>
        <v>0.10465116279069768</v>
      </c>
      <c r="S478" s="31" t="str">
        <f t="shared" si="93"/>
        <v>MUY BAJO</v>
      </c>
    </row>
    <row r="479" spans="1:19" ht="38.25" x14ac:dyDescent="0.25">
      <c r="A479" s="137"/>
      <c r="B479" s="10" t="s">
        <v>254</v>
      </c>
      <c r="C479" s="3" t="s">
        <v>30</v>
      </c>
      <c r="D479" s="1" t="s">
        <v>255</v>
      </c>
      <c r="E479" s="57">
        <v>16</v>
      </c>
      <c r="F479" s="101">
        <v>6</v>
      </c>
      <c r="G479" s="51" t="s">
        <v>290</v>
      </c>
      <c r="H479" s="58">
        <v>3</v>
      </c>
      <c r="I479" s="59">
        <f t="shared" si="102"/>
        <v>0.5</v>
      </c>
      <c r="J479" s="31" t="str">
        <f t="shared" si="98"/>
        <v>MEDIO</v>
      </c>
      <c r="K479" s="33">
        <v>43</v>
      </c>
      <c r="L479" s="33">
        <v>9</v>
      </c>
      <c r="M479" s="33">
        <f t="shared" si="99"/>
        <v>34</v>
      </c>
      <c r="N479" s="33">
        <f t="shared" si="100"/>
        <v>9</v>
      </c>
      <c r="O479" s="115">
        <f t="shared" si="101"/>
        <v>0.20930232558139536</v>
      </c>
      <c r="P479" s="31" t="str">
        <f t="shared" ref="P479:P539" si="104">IF(O479&lt;=20%,"MUY BAJO",IF(AND(O479&gt;20%,O479&lt;=40%),"BAJO",IF(AND(O479&gt;40%,O479&lt;=60%),"MEDIO",IF(AND(O479&gt;60%,O479&lt;=80%),"ALTO","MUY ALTO"))))</f>
        <v>BAJO</v>
      </c>
      <c r="Q479" s="110"/>
      <c r="R479" s="32">
        <f t="shared" si="103"/>
        <v>0.10465116279069768</v>
      </c>
      <c r="S479" s="31" t="str">
        <f t="shared" ref="S479:S539" si="105">IF(R479&lt;=20%,"MUY BAJO",IF(AND(R479&gt;20%,R479&lt;=40%),"BAJO",IF(AND(R479&gt;40%,R479&lt;=60%),"MEDIO",IF(AND(R479&gt;60%,R479&lt;=80%),"ALTO","MUY ALTO"))))</f>
        <v>MUY BAJO</v>
      </c>
    </row>
    <row r="480" spans="1:19" ht="38.25" x14ac:dyDescent="0.25">
      <c r="A480" s="137"/>
      <c r="B480" s="10" t="s">
        <v>254</v>
      </c>
      <c r="C480" s="3" t="s">
        <v>31</v>
      </c>
      <c r="D480" s="1" t="s">
        <v>255</v>
      </c>
      <c r="E480" s="57">
        <v>17</v>
      </c>
      <c r="F480" s="101">
        <v>6</v>
      </c>
      <c r="G480" s="51" t="s">
        <v>290</v>
      </c>
      <c r="H480" s="58">
        <v>3</v>
      </c>
      <c r="I480" s="59">
        <f t="shared" si="102"/>
        <v>0.5</v>
      </c>
      <c r="J480" s="31" t="str">
        <f t="shared" si="98"/>
        <v>MEDIO</v>
      </c>
      <c r="K480" s="33">
        <v>43</v>
      </c>
      <c r="L480" s="33">
        <v>9</v>
      </c>
      <c r="M480" s="33">
        <f t="shared" si="99"/>
        <v>34</v>
      </c>
      <c r="N480" s="33">
        <f t="shared" si="100"/>
        <v>9</v>
      </c>
      <c r="O480" s="115">
        <f t="shared" si="101"/>
        <v>0.20930232558139536</v>
      </c>
      <c r="P480" s="31" t="str">
        <f t="shared" si="104"/>
        <v>BAJO</v>
      </c>
      <c r="Q480" s="110"/>
      <c r="R480" s="32">
        <f t="shared" si="103"/>
        <v>0.10465116279069768</v>
      </c>
      <c r="S480" s="31" t="str">
        <f t="shared" si="105"/>
        <v>MUY BAJO</v>
      </c>
    </row>
    <row r="481" spans="1:19" ht="51" x14ac:dyDescent="0.25">
      <c r="A481" s="137"/>
      <c r="B481" s="10" t="s">
        <v>254</v>
      </c>
      <c r="C481" s="3" t="s">
        <v>27</v>
      </c>
      <c r="D481" s="1" t="s">
        <v>256</v>
      </c>
      <c r="E481" s="57">
        <v>0</v>
      </c>
      <c r="F481" s="101">
        <v>16</v>
      </c>
      <c r="G481" s="51" t="s">
        <v>290</v>
      </c>
      <c r="H481" s="58">
        <v>10</v>
      </c>
      <c r="I481" s="59">
        <f t="shared" si="102"/>
        <v>0.625</v>
      </c>
      <c r="J481" s="31" t="str">
        <f t="shared" si="98"/>
        <v>ALTO</v>
      </c>
      <c r="K481" s="33">
        <v>465</v>
      </c>
      <c r="L481" s="33">
        <v>56</v>
      </c>
      <c r="M481" s="33">
        <f t="shared" si="99"/>
        <v>409</v>
      </c>
      <c r="N481" s="33">
        <f t="shared" si="100"/>
        <v>56</v>
      </c>
      <c r="O481" s="115">
        <f t="shared" si="101"/>
        <v>0.12043010752688173</v>
      </c>
      <c r="P481" s="31" t="str">
        <f t="shared" si="104"/>
        <v>MUY BAJO</v>
      </c>
      <c r="Q481" s="110"/>
      <c r="R481" s="32">
        <f t="shared" si="103"/>
        <v>7.5268817204301078E-2</v>
      </c>
      <c r="S481" s="31" t="str">
        <f t="shared" si="105"/>
        <v>MUY BAJO</v>
      </c>
    </row>
    <row r="482" spans="1:19" ht="51" x14ac:dyDescent="0.25">
      <c r="A482" s="137"/>
      <c r="B482" s="10" t="s">
        <v>254</v>
      </c>
      <c r="C482" s="3" t="s">
        <v>29</v>
      </c>
      <c r="D482" s="1" t="s">
        <v>256</v>
      </c>
      <c r="E482" s="57">
        <v>0</v>
      </c>
      <c r="F482" s="101">
        <v>6</v>
      </c>
      <c r="G482" s="51" t="s">
        <v>290</v>
      </c>
      <c r="H482" s="58">
        <v>3</v>
      </c>
      <c r="I482" s="59">
        <f t="shared" si="102"/>
        <v>0.5</v>
      </c>
      <c r="J482" s="31" t="str">
        <f t="shared" si="98"/>
        <v>MEDIO</v>
      </c>
      <c r="K482" s="33">
        <v>20</v>
      </c>
      <c r="L482" s="33">
        <v>0</v>
      </c>
      <c r="M482" s="33">
        <f t="shared" si="99"/>
        <v>20</v>
      </c>
      <c r="N482" s="33">
        <f t="shared" si="100"/>
        <v>0</v>
      </c>
      <c r="O482" s="115">
        <f t="shared" si="101"/>
        <v>0</v>
      </c>
      <c r="P482" s="31" t="str">
        <f t="shared" si="104"/>
        <v>MUY BAJO</v>
      </c>
      <c r="Q482" s="110"/>
      <c r="R482" s="32">
        <f t="shared" si="103"/>
        <v>0</v>
      </c>
      <c r="S482" s="31" t="str">
        <f t="shared" si="105"/>
        <v>MUY BAJO</v>
      </c>
    </row>
    <row r="483" spans="1:19" ht="51" x14ac:dyDescent="0.25">
      <c r="A483" s="137"/>
      <c r="B483" s="10" t="s">
        <v>254</v>
      </c>
      <c r="C483" s="3" t="s">
        <v>30</v>
      </c>
      <c r="D483" s="1" t="s">
        <v>256</v>
      </c>
      <c r="E483" s="57">
        <v>0</v>
      </c>
      <c r="F483" s="101">
        <v>6</v>
      </c>
      <c r="G483" s="51" t="s">
        <v>290</v>
      </c>
      <c r="H483" s="58">
        <v>3</v>
      </c>
      <c r="I483" s="59">
        <f t="shared" si="102"/>
        <v>0.5</v>
      </c>
      <c r="J483" s="31" t="str">
        <f t="shared" si="98"/>
        <v>MEDIO</v>
      </c>
      <c r="K483" s="33">
        <v>20</v>
      </c>
      <c r="L483" s="33">
        <v>0</v>
      </c>
      <c r="M483" s="33">
        <f t="shared" si="99"/>
        <v>20</v>
      </c>
      <c r="N483" s="33">
        <f t="shared" si="100"/>
        <v>0</v>
      </c>
      <c r="O483" s="115">
        <f t="shared" si="101"/>
        <v>0</v>
      </c>
      <c r="P483" s="31" t="str">
        <f t="shared" si="104"/>
        <v>MUY BAJO</v>
      </c>
      <c r="Q483" s="110"/>
      <c r="R483" s="32">
        <f t="shared" si="103"/>
        <v>0</v>
      </c>
      <c r="S483" s="31" t="str">
        <f t="shared" si="105"/>
        <v>MUY BAJO</v>
      </c>
    </row>
    <row r="484" spans="1:19" ht="51" x14ac:dyDescent="0.25">
      <c r="A484" s="137"/>
      <c r="B484" s="10" t="s">
        <v>254</v>
      </c>
      <c r="C484" s="3" t="s">
        <v>31</v>
      </c>
      <c r="D484" s="1" t="s">
        <v>256</v>
      </c>
      <c r="E484" s="57">
        <v>0</v>
      </c>
      <c r="F484" s="101">
        <v>6</v>
      </c>
      <c r="G484" s="51" t="s">
        <v>290</v>
      </c>
      <c r="H484" s="58">
        <v>3</v>
      </c>
      <c r="I484" s="59">
        <f t="shared" si="102"/>
        <v>0.5</v>
      </c>
      <c r="J484" s="31" t="str">
        <f t="shared" si="98"/>
        <v>MEDIO</v>
      </c>
      <c r="K484" s="33">
        <v>25</v>
      </c>
      <c r="L484" s="33">
        <v>0</v>
      </c>
      <c r="M484" s="33">
        <f t="shared" si="99"/>
        <v>25</v>
      </c>
      <c r="N484" s="33">
        <f t="shared" si="100"/>
        <v>0</v>
      </c>
      <c r="O484" s="115">
        <f t="shared" si="101"/>
        <v>0</v>
      </c>
      <c r="P484" s="31" t="str">
        <f t="shared" si="104"/>
        <v>MUY BAJO</v>
      </c>
      <c r="Q484" s="110"/>
      <c r="R484" s="32">
        <f t="shared" si="103"/>
        <v>0</v>
      </c>
      <c r="S484" s="31" t="str">
        <f t="shared" si="105"/>
        <v>MUY BAJO</v>
      </c>
    </row>
    <row r="485" spans="1:19" ht="25.5" x14ac:dyDescent="0.25">
      <c r="A485" s="137"/>
      <c r="B485" s="10" t="s">
        <v>254</v>
      </c>
      <c r="C485" s="3" t="s">
        <v>27</v>
      </c>
      <c r="D485" s="1" t="s">
        <v>257</v>
      </c>
      <c r="E485" s="57">
        <v>586</v>
      </c>
      <c r="F485" s="101">
        <v>300</v>
      </c>
      <c r="G485" s="51" t="s">
        <v>290</v>
      </c>
      <c r="H485" s="58">
        <v>96</v>
      </c>
      <c r="I485" s="59">
        <f t="shared" si="102"/>
        <v>0.32</v>
      </c>
      <c r="J485" s="31" t="str">
        <f t="shared" si="98"/>
        <v>BAJO</v>
      </c>
      <c r="K485" s="33">
        <v>70</v>
      </c>
      <c r="L485" s="33">
        <v>0</v>
      </c>
      <c r="M485" s="33">
        <f t="shared" si="99"/>
        <v>70</v>
      </c>
      <c r="N485" s="33">
        <f t="shared" si="100"/>
        <v>0</v>
      </c>
      <c r="O485" s="115">
        <f t="shared" si="101"/>
        <v>0</v>
      </c>
      <c r="P485" s="31" t="str">
        <f t="shared" si="104"/>
        <v>MUY BAJO</v>
      </c>
      <c r="Q485" s="110"/>
      <c r="R485" s="32">
        <f t="shared" si="103"/>
        <v>0</v>
      </c>
      <c r="S485" s="31" t="str">
        <f t="shared" si="105"/>
        <v>MUY BAJO</v>
      </c>
    </row>
    <row r="486" spans="1:19" ht="25.5" x14ac:dyDescent="0.25">
      <c r="A486" s="137"/>
      <c r="B486" s="10" t="s">
        <v>254</v>
      </c>
      <c r="C486" s="3" t="s">
        <v>29</v>
      </c>
      <c r="D486" s="1" t="s">
        <v>257</v>
      </c>
      <c r="E486" s="57">
        <v>105</v>
      </c>
      <c r="F486" s="101">
        <v>40</v>
      </c>
      <c r="G486" s="51" t="s">
        <v>290</v>
      </c>
      <c r="H486" s="58">
        <v>14</v>
      </c>
      <c r="I486" s="59">
        <f t="shared" si="102"/>
        <v>0.35</v>
      </c>
      <c r="J486" s="31" t="str">
        <f t="shared" si="98"/>
        <v>BAJO</v>
      </c>
      <c r="K486" s="33">
        <v>5</v>
      </c>
      <c r="L486" s="33">
        <v>0</v>
      </c>
      <c r="M486" s="33">
        <f t="shared" si="99"/>
        <v>5</v>
      </c>
      <c r="N486" s="33">
        <f t="shared" si="100"/>
        <v>0</v>
      </c>
      <c r="O486" s="115">
        <f t="shared" si="101"/>
        <v>0</v>
      </c>
      <c r="P486" s="31" t="str">
        <f t="shared" si="104"/>
        <v>MUY BAJO</v>
      </c>
      <c r="Q486" s="110"/>
      <c r="R486" s="32">
        <f t="shared" si="103"/>
        <v>0</v>
      </c>
      <c r="S486" s="31" t="str">
        <f t="shared" si="105"/>
        <v>MUY BAJO</v>
      </c>
    </row>
    <row r="487" spans="1:19" ht="25.5" x14ac:dyDescent="0.25">
      <c r="A487" s="137"/>
      <c r="B487" s="10" t="s">
        <v>254</v>
      </c>
      <c r="C487" s="3" t="s">
        <v>30</v>
      </c>
      <c r="D487" s="1" t="s">
        <v>257</v>
      </c>
      <c r="E487" s="57">
        <v>98</v>
      </c>
      <c r="F487" s="101">
        <v>40</v>
      </c>
      <c r="G487" s="51" t="s">
        <v>290</v>
      </c>
      <c r="H487" s="58">
        <v>5</v>
      </c>
      <c r="I487" s="59">
        <f t="shared" si="102"/>
        <v>0.125</v>
      </c>
      <c r="J487" s="31" t="str">
        <f t="shared" si="98"/>
        <v>MUY BAJO</v>
      </c>
      <c r="K487" s="33">
        <v>5</v>
      </c>
      <c r="L487" s="33">
        <v>0</v>
      </c>
      <c r="M487" s="33">
        <f t="shared" si="99"/>
        <v>5</v>
      </c>
      <c r="N487" s="33">
        <f t="shared" si="100"/>
        <v>0</v>
      </c>
      <c r="O487" s="115">
        <f t="shared" si="101"/>
        <v>0</v>
      </c>
      <c r="P487" s="31" t="str">
        <f t="shared" si="104"/>
        <v>MUY BAJO</v>
      </c>
      <c r="Q487" s="110"/>
      <c r="R487" s="32">
        <f t="shared" si="103"/>
        <v>0</v>
      </c>
      <c r="S487" s="31" t="str">
        <f t="shared" si="105"/>
        <v>MUY BAJO</v>
      </c>
    </row>
    <row r="488" spans="1:19" ht="25.5" x14ac:dyDescent="0.25">
      <c r="A488" s="137"/>
      <c r="B488" s="10" t="s">
        <v>254</v>
      </c>
      <c r="C488" s="3" t="s">
        <v>31</v>
      </c>
      <c r="D488" s="1" t="s">
        <v>257</v>
      </c>
      <c r="E488" s="57">
        <v>108</v>
      </c>
      <c r="F488" s="101">
        <v>40</v>
      </c>
      <c r="G488" s="51" t="s">
        <v>290</v>
      </c>
      <c r="H488" s="58">
        <v>10</v>
      </c>
      <c r="I488" s="59">
        <f t="shared" si="102"/>
        <v>0.25</v>
      </c>
      <c r="J488" s="31" t="str">
        <f t="shared" si="98"/>
        <v>BAJO</v>
      </c>
      <c r="K488" s="33">
        <v>5</v>
      </c>
      <c r="L488" s="33">
        <v>0</v>
      </c>
      <c r="M488" s="33">
        <f t="shared" si="99"/>
        <v>5</v>
      </c>
      <c r="N488" s="33">
        <f t="shared" si="100"/>
        <v>0</v>
      </c>
      <c r="O488" s="115">
        <f t="shared" si="101"/>
        <v>0</v>
      </c>
      <c r="P488" s="31" t="str">
        <f t="shared" si="104"/>
        <v>MUY BAJO</v>
      </c>
      <c r="Q488" s="110"/>
      <c r="R488" s="32">
        <f t="shared" si="103"/>
        <v>0</v>
      </c>
      <c r="S488" s="31" t="str">
        <f t="shared" si="105"/>
        <v>MUY BAJO</v>
      </c>
    </row>
    <row r="489" spans="1:19" ht="38.25" x14ac:dyDescent="0.25">
      <c r="A489" s="137"/>
      <c r="B489" s="10" t="s">
        <v>258</v>
      </c>
      <c r="C489" s="3" t="s">
        <v>27</v>
      </c>
      <c r="D489" s="1" t="s">
        <v>259</v>
      </c>
      <c r="E489" s="57">
        <v>600</v>
      </c>
      <c r="F489" s="101">
        <v>110</v>
      </c>
      <c r="G489" s="51" t="s">
        <v>290</v>
      </c>
      <c r="H489" s="58">
        <v>0</v>
      </c>
      <c r="I489" s="59">
        <f t="shared" si="102"/>
        <v>0</v>
      </c>
      <c r="J489" s="31" t="str">
        <f t="shared" si="98"/>
        <v>MUY BAJO</v>
      </c>
      <c r="K489" s="33">
        <v>188.107</v>
      </c>
      <c r="L489" s="33">
        <v>47</v>
      </c>
      <c r="M489" s="33">
        <f t="shared" si="99"/>
        <v>141.107</v>
      </c>
      <c r="N489" s="33">
        <f t="shared" si="100"/>
        <v>47</v>
      </c>
      <c r="O489" s="115">
        <f t="shared" si="101"/>
        <v>0.24985779370252037</v>
      </c>
      <c r="P489" s="31" t="str">
        <f t="shared" si="104"/>
        <v>BAJO</v>
      </c>
      <c r="Q489" s="110"/>
      <c r="R489" s="32">
        <f t="shared" si="103"/>
        <v>0</v>
      </c>
      <c r="S489" s="31" t="str">
        <f t="shared" si="105"/>
        <v>MUY BAJO</v>
      </c>
    </row>
    <row r="490" spans="1:19" ht="38.25" x14ac:dyDescent="0.25">
      <c r="A490" s="137"/>
      <c r="B490" s="10" t="s">
        <v>258</v>
      </c>
      <c r="C490" s="3" t="s">
        <v>29</v>
      </c>
      <c r="D490" s="1" t="s">
        <v>259</v>
      </c>
      <c r="E490" s="57">
        <v>20</v>
      </c>
      <c r="F490" s="101">
        <v>10</v>
      </c>
      <c r="G490" s="51" t="s">
        <v>290</v>
      </c>
      <c r="H490" s="58">
        <v>0</v>
      </c>
      <c r="I490" s="59">
        <f t="shared" si="102"/>
        <v>0</v>
      </c>
      <c r="J490" s="31" t="str">
        <f t="shared" si="98"/>
        <v>MUY BAJO</v>
      </c>
      <c r="K490" s="33">
        <v>5</v>
      </c>
      <c r="L490" s="33">
        <v>0</v>
      </c>
      <c r="M490" s="33">
        <f t="shared" si="99"/>
        <v>5</v>
      </c>
      <c r="N490" s="33">
        <f t="shared" si="100"/>
        <v>0</v>
      </c>
      <c r="O490" s="115">
        <f t="shared" si="101"/>
        <v>0</v>
      </c>
      <c r="P490" s="31" t="str">
        <f t="shared" si="104"/>
        <v>MUY BAJO</v>
      </c>
      <c r="Q490" s="110"/>
      <c r="R490" s="32">
        <f t="shared" si="103"/>
        <v>0</v>
      </c>
      <c r="S490" s="31" t="str">
        <f t="shared" si="105"/>
        <v>MUY BAJO</v>
      </c>
    </row>
    <row r="491" spans="1:19" ht="38.25" x14ac:dyDescent="0.25">
      <c r="A491" s="137"/>
      <c r="B491" s="10" t="s">
        <v>258</v>
      </c>
      <c r="C491" s="3" t="s">
        <v>30</v>
      </c>
      <c r="D491" s="1" t="s">
        <v>259</v>
      </c>
      <c r="E491" s="57">
        <v>20</v>
      </c>
      <c r="F491" s="101">
        <v>10</v>
      </c>
      <c r="G491" s="51" t="s">
        <v>290</v>
      </c>
      <c r="H491" s="58">
        <v>0</v>
      </c>
      <c r="I491" s="59">
        <f t="shared" si="102"/>
        <v>0</v>
      </c>
      <c r="J491" s="31" t="str">
        <f t="shared" si="98"/>
        <v>MUY BAJO</v>
      </c>
      <c r="K491" s="33">
        <v>5</v>
      </c>
      <c r="L491" s="33">
        <v>0</v>
      </c>
      <c r="M491" s="33">
        <f t="shared" si="99"/>
        <v>5</v>
      </c>
      <c r="N491" s="33">
        <f t="shared" si="100"/>
        <v>0</v>
      </c>
      <c r="O491" s="115">
        <f t="shared" si="101"/>
        <v>0</v>
      </c>
      <c r="P491" s="31" t="str">
        <f t="shared" si="104"/>
        <v>MUY BAJO</v>
      </c>
      <c r="Q491" s="110"/>
      <c r="R491" s="32">
        <f t="shared" si="103"/>
        <v>0</v>
      </c>
      <c r="S491" s="31" t="str">
        <f t="shared" si="105"/>
        <v>MUY BAJO</v>
      </c>
    </row>
    <row r="492" spans="1:19" ht="38.25" x14ac:dyDescent="0.25">
      <c r="A492" s="137"/>
      <c r="B492" s="10" t="s">
        <v>258</v>
      </c>
      <c r="C492" s="3" t="s">
        <v>31</v>
      </c>
      <c r="D492" s="1" t="s">
        <v>259</v>
      </c>
      <c r="E492" s="57">
        <v>30</v>
      </c>
      <c r="F492" s="101">
        <v>10</v>
      </c>
      <c r="G492" s="51" t="s">
        <v>290</v>
      </c>
      <c r="H492" s="58">
        <v>0</v>
      </c>
      <c r="I492" s="59">
        <f t="shared" si="102"/>
        <v>0</v>
      </c>
      <c r="J492" s="31" t="str">
        <f t="shared" si="98"/>
        <v>MUY BAJO</v>
      </c>
      <c r="K492" s="33">
        <v>7</v>
      </c>
      <c r="L492" s="33">
        <v>0</v>
      </c>
      <c r="M492" s="33">
        <f t="shared" si="99"/>
        <v>7</v>
      </c>
      <c r="N492" s="33">
        <f t="shared" si="100"/>
        <v>0</v>
      </c>
      <c r="O492" s="115">
        <f t="shared" si="101"/>
        <v>0</v>
      </c>
      <c r="P492" s="31" t="str">
        <f t="shared" si="104"/>
        <v>MUY BAJO</v>
      </c>
      <c r="Q492" s="110"/>
      <c r="R492" s="32">
        <f t="shared" si="103"/>
        <v>0</v>
      </c>
      <c r="S492" s="31" t="str">
        <f t="shared" si="105"/>
        <v>MUY BAJO</v>
      </c>
    </row>
    <row r="493" spans="1:19" ht="38.25" x14ac:dyDescent="0.25">
      <c r="A493" s="137"/>
      <c r="B493" s="10" t="s">
        <v>258</v>
      </c>
      <c r="C493" s="3" t="s">
        <v>27</v>
      </c>
      <c r="D493" s="1" t="s">
        <v>260</v>
      </c>
      <c r="E493" s="57">
        <v>18590</v>
      </c>
      <c r="F493" s="101">
        <v>6773</v>
      </c>
      <c r="G493" s="51" t="s">
        <v>290</v>
      </c>
      <c r="H493" s="58">
        <v>4952</v>
      </c>
      <c r="I493" s="59">
        <f t="shared" si="102"/>
        <v>0.73113834342241257</v>
      </c>
      <c r="J493" s="31" t="str">
        <f t="shared" si="98"/>
        <v>ALTO</v>
      </c>
      <c r="K493" s="33">
        <v>3359.5</v>
      </c>
      <c r="L493" s="33">
        <v>1295</v>
      </c>
      <c r="M493" s="33">
        <f t="shared" si="99"/>
        <v>2064.5</v>
      </c>
      <c r="N493" s="33">
        <f t="shared" si="100"/>
        <v>1295</v>
      </c>
      <c r="O493" s="115">
        <f t="shared" si="101"/>
        <v>0.38547402887334425</v>
      </c>
      <c r="P493" s="31" t="str">
        <f t="shared" si="104"/>
        <v>BAJO</v>
      </c>
      <c r="Q493" s="110"/>
      <c r="R493" s="32">
        <f t="shared" si="103"/>
        <v>0.28183484290282013</v>
      </c>
      <c r="S493" s="31" t="str">
        <f t="shared" si="105"/>
        <v>BAJO</v>
      </c>
    </row>
    <row r="494" spans="1:19" ht="38.25" x14ac:dyDescent="0.25">
      <c r="A494" s="137"/>
      <c r="B494" s="10" t="s">
        <v>258</v>
      </c>
      <c r="C494" s="3" t="s">
        <v>29</v>
      </c>
      <c r="D494" s="1" t="s">
        <v>261</v>
      </c>
      <c r="E494" s="57">
        <v>2856</v>
      </c>
      <c r="F494" s="101">
        <v>809</v>
      </c>
      <c r="G494" s="51" t="s">
        <v>290</v>
      </c>
      <c r="H494" s="58">
        <v>805</v>
      </c>
      <c r="I494" s="59">
        <f t="shared" si="102"/>
        <v>0.99505562422744132</v>
      </c>
      <c r="J494" s="31" t="str">
        <f t="shared" si="98"/>
        <v>MUY ALTO</v>
      </c>
      <c r="K494" s="33">
        <v>662</v>
      </c>
      <c r="L494" s="33">
        <v>187</v>
      </c>
      <c r="M494" s="33">
        <f t="shared" si="99"/>
        <v>475</v>
      </c>
      <c r="N494" s="33">
        <f t="shared" si="100"/>
        <v>187</v>
      </c>
      <c r="O494" s="115">
        <f t="shared" si="101"/>
        <v>0.28247734138972808</v>
      </c>
      <c r="P494" s="31" t="str">
        <f t="shared" si="104"/>
        <v>BAJO</v>
      </c>
      <c r="Q494" s="110"/>
      <c r="R494" s="32">
        <f t="shared" si="103"/>
        <v>0.28108066726666392</v>
      </c>
      <c r="S494" s="31" t="str">
        <f t="shared" si="105"/>
        <v>BAJO</v>
      </c>
    </row>
    <row r="495" spans="1:19" ht="38.25" x14ac:dyDescent="0.25">
      <c r="A495" s="137"/>
      <c r="B495" s="10" t="s">
        <v>258</v>
      </c>
      <c r="C495" s="3" t="s">
        <v>30</v>
      </c>
      <c r="D495" s="1" t="s">
        <v>261</v>
      </c>
      <c r="E495" s="57">
        <v>2559</v>
      </c>
      <c r="F495" s="101">
        <v>1183</v>
      </c>
      <c r="G495" s="51" t="s">
        <v>290</v>
      </c>
      <c r="H495" s="58">
        <v>639</v>
      </c>
      <c r="I495" s="59">
        <f t="shared" si="102"/>
        <v>0.54015215553677087</v>
      </c>
      <c r="J495" s="31" t="str">
        <f t="shared" si="98"/>
        <v>MEDIO</v>
      </c>
      <c r="K495" s="33">
        <v>447</v>
      </c>
      <c r="L495" s="33">
        <v>189</v>
      </c>
      <c r="M495" s="33">
        <f t="shared" si="99"/>
        <v>258</v>
      </c>
      <c r="N495" s="33">
        <f t="shared" si="100"/>
        <v>189</v>
      </c>
      <c r="O495" s="115">
        <f t="shared" si="101"/>
        <v>0.42281879194630873</v>
      </c>
      <c r="P495" s="31" t="str">
        <f t="shared" si="104"/>
        <v>MEDIO</v>
      </c>
      <c r="Q495" s="110"/>
      <c r="R495" s="32">
        <f t="shared" si="103"/>
        <v>0.2283864818712521</v>
      </c>
      <c r="S495" s="31" t="str">
        <f t="shared" si="105"/>
        <v>BAJO</v>
      </c>
    </row>
    <row r="496" spans="1:19" ht="38.25" x14ac:dyDescent="0.25">
      <c r="A496" s="137"/>
      <c r="B496" s="10" t="s">
        <v>258</v>
      </c>
      <c r="C496" s="3" t="s">
        <v>31</v>
      </c>
      <c r="D496" s="1" t="s">
        <v>261</v>
      </c>
      <c r="E496" s="57">
        <v>4718</v>
      </c>
      <c r="F496" s="101">
        <v>1915</v>
      </c>
      <c r="G496" s="51" t="s">
        <v>290</v>
      </c>
      <c r="H496" s="58">
        <v>997</v>
      </c>
      <c r="I496" s="59">
        <f t="shared" si="102"/>
        <v>0.52062663185378588</v>
      </c>
      <c r="J496" s="31" t="str">
        <f t="shared" si="98"/>
        <v>MEDIO</v>
      </c>
      <c r="K496" s="33">
        <v>447</v>
      </c>
      <c r="L496" s="33">
        <v>253</v>
      </c>
      <c r="M496" s="33">
        <f t="shared" si="99"/>
        <v>194</v>
      </c>
      <c r="N496" s="33">
        <f t="shared" si="100"/>
        <v>253</v>
      </c>
      <c r="O496" s="115">
        <f t="shared" si="101"/>
        <v>0.56599552572706935</v>
      </c>
      <c r="P496" s="31" t="str">
        <f t="shared" si="104"/>
        <v>MEDIO</v>
      </c>
      <c r="Q496" s="110"/>
      <c r="R496" s="32">
        <f t="shared" si="103"/>
        <v>0.29467234420359695</v>
      </c>
      <c r="S496" s="31" t="str">
        <f t="shared" si="105"/>
        <v>BAJO</v>
      </c>
    </row>
    <row r="497" spans="1:19" ht="38.25" x14ac:dyDescent="0.25">
      <c r="A497" s="137"/>
      <c r="B497" s="10" t="s">
        <v>258</v>
      </c>
      <c r="C497" s="3" t="s">
        <v>27</v>
      </c>
      <c r="D497" s="1" t="s">
        <v>262</v>
      </c>
      <c r="E497" s="57">
        <v>1363</v>
      </c>
      <c r="F497" s="101">
        <v>1363</v>
      </c>
      <c r="G497" s="51" t="s">
        <v>292</v>
      </c>
      <c r="H497" s="58">
        <v>0</v>
      </c>
      <c r="I497" s="59">
        <f t="shared" si="102"/>
        <v>0</v>
      </c>
      <c r="J497" s="31" t="str">
        <f t="shared" si="98"/>
        <v>MUY BAJO</v>
      </c>
      <c r="K497" s="33">
        <v>15</v>
      </c>
      <c r="L497" s="33">
        <v>0</v>
      </c>
      <c r="M497" s="33">
        <f t="shared" si="99"/>
        <v>15</v>
      </c>
      <c r="N497" s="33">
        <f t="shared" si="100"/>
        <v>0</v>
      </c>
      <c r="O497" s="115">
        <f t="shared" si="101"/>
        <v>0</v>
      </c>
      <c r="P497" s="31" t="str">
        <f t="shared" si="104"/>
        <v>MUY BAJO</v>
      </c>
      <c r="Q497" s="110"/>
      <c r="R497" s="32">
        <f t="shared" si="103"/>
        <v>0</v>
      </c>
      <c r="S497" s="31" t="str">
        <f t="shared" si="105"/>
        <v>MUY BAJO</v>
      </c>
    </row>
    <row r="498" spans="1:19" ht="38.25" x14ac:dyDescent="0.25">
      <c r="A498" s="137"/>
      <c r="B498" s="10" t="s">
        <v>258</v>
      </c>
      <c r="C498" s="3" t="s">
        <v>29</v>
      </c>
      <c r="D498" s="1" t="s">
        <v>262</v>
      </c>
      <c r="E498" s="57">
        <v>228</v>
      </c>
      <c r="F498" s="101">
        <v>228</v>
      </c>
      <c r="G498" s="51" t="s">
        <v>292</v>
      </c>
      <c r="H498" s="58">
        <v>0</v>
      </c>
      <c r="I498" s="59">
        <f t="shared" si="102"/>
        <v>0</v>
      </c>
      <c r="J498" s="31" t="str">
        <f t="shared" si="98"/>
        <v>MUY BAJO</v>
      </c>
      <c r="K498" s="33">
        <v>16.2</v>
      </c>
      <c r="L498" s="33">
        <v>0</v>
      </c>
      <c r="M498" s="33">
        <f t="shared" si="99"/>
        <v>16.2</v>
      </c>
      <c r="N498" s="33">
        <f t="shared" si="100"/>
        <v>0</v>
      </c>
      <c r="O498" s="115">
        <f t="shared" si="101"/>
        <v>0</v>
      </c>
      <c r="P498" s="31" t="str">
        <f t="shared" si="104"/>
        <v>MUY BAJO</v>
      </c>
      <c r="Q498" s="110"/>
      <c r="R498" s="32">
        <f t="shared" si="103"/>
        <v>0</v>
      </c>
      <c r="S498" s="31" t="str">
        <f t="shared" si="105"/>
        <v>MUY BAJO</v>
      </c>
    </row>
    <row r="499" spans="1:19" ht="38.25" x14ac:dyDescent="0.25">
      <c r="A499" s="137"/>
      <c r="B499" s="10" t="s">
        <v>258</v>
      </c>
      <c r="C499" s="3" t="s">
        <v>30</v>
      </c>
      <c r="D499" s="1" t="s">
        <v>262</v>
      </c>
      <c r="E499" s="57">
        <v>233</v>
      </c>
      <c r="F499" s="101">
        <v>233</v>
      </c>
      <c r="G499" s="51" t="s">
        <v>292</v>
      </c>
      <c r="H499" s="58">
        <v>0</v>
      </c>
      <c r="I499" s="59">
        <f t="shared" si="102"/>
        <v>0</v>
      </c>
      <c r="J499" s="31" t="str">
        <f t="shared" si="98"/>
        <v>MUY BAJO</v>
      </c>
      <c r="K499" s="33">
        <v>15</v>
      </c>
      <c r="L499" s="33">
        <v>0</v>
      </c>
      <c r="M499" s="33">
        <f t="shared" si="99"/>
        <v>15</v>
      </c>
      <c r="N499" s="33">
        <f t="shared" si="100"/>
        <v>0</v>
      </c>
      <c r="O499" s="115">
        <f t="shared" si="101"/>
        <v>0</v>
      </c>
      <c r="P499" s="31" t="str">
        <f t="shared" si="104"/>
        <v>MUY BAJO</v>
      </c>
      <c r="Q499" s="110"/>
      <c r="R499" s="32">
        <f t="shared" si="103"/>
        <v>0</v>
      </c>
      <c r="S499" s="31" t="str">
        <f t="shared" si="105"/>
        <v>MUY BAJO</v>
      </c>
    </row>
    <row r="500" spans="1:19" ht="38.25" x14ac:dyDescent="0.25">
      <c r="A500" s="137"/>
      <c r="B500" s="10" t="s">
        <v>258</v>
      </c>
      <c r="C500" s="3" t="s">
        <v>31</v>
      </c>
      <c r="D500" s="1" t="s">
        <v>263</v>
      </c>
      <c r="E500" s="57">
        <v>498</v>
      </c>
      <c r="F500" s="101">
        <v>498</v>
      </c>
      <c r="G500" s="51" t="s">
        <v>292</v>
      </c>
      <c r="H500" s="58">
        <v>0</v>
      </c>
      <c r="I500" s="59">
        <f t="shared" si="102"/>
        <v>0</v>
      </c>
      <c r="J500" s="31" t="str">
        <f t="shared" si="98"/>
        <v>MUY BAJO</v>
      </c>
      <c r="K500" s="33">
        <v>0.45</v>
      </c>
      <c r="L500" s="33">
        <v>0</v>
      </c>
      <c r="M500" s="33">
        <f t="shared" si="99"/>
        <v>0.45</v>
      </c>
      <c r="N500" s="33">
        <f t="shared" si="100"/>
        <v>0</v>
      </c>
      <c r="O500" s="115">
        <f t="shared" si="101"/>
        <v>0</v>
      </c>
      <c r="P500" s="31" t="s">
        <v>295</v>
      </c>
      <c r="Q500" s="110"/>
      <c r="R500" s="32">
        <f t="shared" si="103"/>
        <v>0</v>
      </c>
      <c r="S500" s="31" t="s">
        <v>295</v>
      </c>
    </row>
    <row r="501" spans="1:19" ht="38.25" x14ac:dyDescent="0.25">
      <c r="A501" s="137"/>
      <c r="B501" s="10" t="s">
        <v>258</v>
      </c>
      <c r="C501" s="3" t="s">
        <v>27</v>
      </c>
      <c r="D501" s="1" t="s">
        <v>264</v>
      </c>
      <c r="E501" s="57">
        <v>470</v>
      </c>
      <c r="F501" s="101">
        <v>470</v>
      </c>
      <c r="G501" s="51" t="s">
        <v>292</v>
      </c>
      <c r="H501" s="58">
        <v>126</v>
      </c>
      <c r="I501" s="59">
        <f t="shared" si="102"/>
        <v>0.26808510638297872</v>
      </c>
      <c r="J501" s="31" t="str">
        <f t="shared" si="98"/>
        <v>BAJO</v>
      </c>
      <c r="K501" s="33">
        <v>345</v>
      </c>
      <c r="L501" s="33">
        <v>8</v>
      </c>
      <c r="M501" s="33">
        <f t="shared" si="99"/>
        <v>337</v>
      </c>
      <c r="N501" s="33">
        <f t="shared" si="100"/>
        <v>8</v>
      </c>
      <c r="O501" s="115">
        <f t="shared" si="101"/>
        <v>2.318840579710145E-2</v>
      </c>
      <c r="P501" s="31" t="str">
        <f t="shared" si="104"/>
        <v>MUY BAJO</v>
      </c>
      <c r="Q501" s="110"/>
      <c r="R501" s="32">
        <f t="shared" si="103"/>
        <v>6.216466234967623E-3</v>
      </c>
      <c r="S501" s="31" t="str">
        <f t="shared" si="105"/>
        <v>MUY BAJO</v>
      </c>
    </row>
    <row r="502" spans="1:19" ht="38.25" x14ac:dyDescent="0.25">
      <c r="A502" s="137"/>
      <c r="B502" s="10" t="s">
        <v>258</v>
      </c>
      <c r="C502" s="3" t="s">
        <v>29</v>
      </c>
      <c r="D502" s="1" t="s">
        <v>264</v>
      </c>
      <c r="E502" s="57">
        <v>90</v>
      </c>
      <c r="F502" s="101">
        <v>90</v>
      </c>
      <c r="G502" s="51" t="s">
        <v>292</v>
      </c>
      <c r="H502" s="58">
        <v>20</v>
      </c>
      <c r="I502" s="59">
        <f t="shared" si="102"/>
        <v>0.22222222222222221</v>
      </c>
      <c r="J502" s="31" t="str">
        <f t="shared" si="98"/>
        <v>BAJO</v>
      </c>
      <c r="K502" s="33">
        <v>15</v>
      </c>
      <c r="L502" s="33">
        <v>0</v>
      </c>
      <c r="M502" s="33">
        <f t="shared" si="99"/>
        <v>15</v>
      </c>
      <c r="N502" s="33">
        <f t="shared" si="100"/>
        <v>0</v>
      </c>
      <c r="O502" s="115">
        <f t="shared" si="101"/>
        <v>0</v>
      </c>
      <c r="P502" s="31" t="str">
        <f t="shared" si="104"/>
        <v>MUY BAJO</v>
      </c>
      <c r="Q502" s="110"/>
      <c r="R502" s="32">
        <f t="shared" si="103"/>
        <v>0</v>
      </c>
      <c r="S502" s="31" t="str">
        <f t="shared" si="105"/>
        <v>MUY BAJO</v>
      </c>
    </row>
    <row r="503" spans="1:19" ht="38.25" x14ac:dyDescent="0.25">
      <c r="A503" s="137"/>
      <c r="B503" s="10" t="s">
        <v>258</v>
      </c>
      <c r="C503" s="3" t="s">
        <v>30</v>
      </c>
      <c r="D503" s="1" t="s">
        <v>264</v>
      </c>
      <c r="E503" s="57">
        <v>90</v>
      </c>
      <c r="F503" s="101">
        <v>90</v>
      </c>
      <c r="G503" s="51" t="s">
        <v>292</v>
      </c>
      <c r="H503" s="58">
        <v>20</v>
      </c>
      <c r="I503" s="59">
        <f t="shared" si="102"/>
        <v>0.22222222222222221</v>
      </c>
      <c r="J503" s="31" t="str">
        <f t="shared" si="98"/>
        <v>BAJO</v>
      </c>
      <c r="K503" s="33">
        <v>15</v>
      </c>
      <c r="L503" s="33">
        <v>0</v>
      </c>
      <c r="M503" s="33">
        <f t="shared" si="99"/>
        <v>15</v>
      </c>
      <c r="N503" s="33">
        <f t="shared" si="100"/>
        <v>0</v>
      </c>
      <c r="O503" s="115">
        <f t="shared" si="101"/>
        <v>0</v>
      </c>
      <c r="P503" s="31" t="str">
        <f t="shared" si="104"/>
        <v>MUY BAJO</v>
      </c>
      <c r="Q503" s="110"/>
      <c r="R503" s="32">
        <f t="shared" si="103"/>
        <v>0</v>
      </c>
      <c r="S503" s="31" t="str">
        <f t="shared" si="105"/>
        <v>MUY BAJO</v>
      </c>
    </row>
    <row r="504" spans="1:19" ht="38.25" x14ac:dyDescent="0.25">
      <c r="A504" s="137"/>
      <c r="B504" s="10" t="s">
        <v>258</v>
      </c>
      <c r="C504" s="3" t="s">
        <v>31</v>
      </c>
      <c r="D504" s="1" t="s">
        <v>264</v>
      </c>
      <c r="E504" s="57">
        <v>120</v>
      </c>
      <c r="F504" s="101">
        <v>120</v>
      </c>
      <c r="G504" s="51" t="s">
        <v>292</v>
      </c>
      <c r="H504" s="58">
        <v>28</v>
      </c>
      <c r="I504" s="59">
        <f t="shared" si="102"/>
        <v>0.23333333333333334</v>
      </c>
      <c r="J504" s="31" t="str">
        <f t="shared" si="98"/>
        <v>BAJO</v>
      </c>
      <c r="K504" s="33">
        <v>45</v>
      </c>
      <c r="L504" s="33">
        <v>0</v>
      </c>
      <c r="M504" s="33">
        <f t="shared" si="99"/>
        <v>45</v>
      </c>
      <c r="N504" s="33">
        <f t="shared" si="100"/>
        <v>0</v>
      </c>
      <c r="O504" s="115">
        <f t="shared" si="101"/>
        <v>0</v>
      </c>
      <c r="P504" s="31" t="str">
        <f t="shared" si="104"/>
        <v>MUY BAJO</v>
      </c>
      <c r="Q504" s="110"/>
      <c r="R504" s="32">
        <f t="shared" si="103"/>
        <v>0</v>
      </c>
      <c r="S504" s="31" t="str">
        <f t="shared" si="105"/>
        <v>MUY BAJO</v>
      </c>
    </row>
    <row r="505" spans="1:19" ht="63.75" x14ac:dyDescent="0.25">
      <c r="A505" s="137"/>
      <c r="B505" s="10" t="s">
        <v>258</v>
      </c>
      <c r="C505" s="3" t="s">
        <v>27</v>
      </c>
      <c r="D505" s="1" t="s">
        <v>265</v>
      </c>
      <c r="E505" s="57">
        <v>29568</v>
      </c>
      <c r="F505" s="101">
        <v>1700</v>
      </c>
      <c r="G505" s="51" t="s">
        <v>291</v>
      </c>
      <c r="H505" s="58">
        <v>864</v>
      </c>
      <c r="I505" s="59">
        <f t="shared" si="102"/>
        <v>0.50823529411764701</v>
      </c>
      <c r="J505" s="31" t="str">
        <f t="shared" si="98"/>
        <v>MEDIO</v>
      </c>
      <c r="K505" s="33">
        <v>94.358999999999995</v>
      </c>
      <c r="L505" s="33">
        <v>16</v>
      </c>
      <c r="M505" s="33">
        <f t="shared" si="99"/>
        <v>78.358999999999995</v>
      </c>
      <c r="N505" s="33">
        <f t="shared" si="100"/>
        <v>16</v>
      </c>
      <c r="O505" s="115">
        <f t="shared" si="101"/>
        <v>0.16956517131381216</v>
      </c>
      <c r="P505" s="31" t="str">
        <f t="shared" si="104"/>
        <v>MUY BAJO</v>
      </c>
      <c r="Q505" s="110"/>
      <c r="R505" s="32">
        <f t="shared" si="103"/>
        <v>8.6179004714784527E-2</v>
      </c>
      <c r="S505" s="31" t="str">
        <f t="shared" si="105"/>
        <v>MUY BAJO</v>
      </c>
    </row>
    <row r="506" spans="1:19" ht="51" x14ac:dyDescent="0.25">
      <c r="A506" s="137"/>
      <c r="B506" s="10" t="s">
        <v>258</v>
      </c>
      <c r="C506" s="3" t="s">
        <v>29</v>
      </c>
      <c r="D506" s="1" t="s">
        <v>266</v>
      </c>
      <c r="E506" s="57"/>
      <c r="F506" s="101">
        <v>240</v>
      </c>
      <c r="G506" s="51" t="s">
        <v>291</v>
      </c>
      <c r="H506" s="58">
        <v>121</v>
      </c>
      <c r="I506" s="59">
        <f t="shared" si="102"/>
        <v>0.50416666666666665</v>
      </c>
      <c r="J506" s="31" t="str">
        <f t="shared" si="98"/>
        <v>MEDIO</v>
      </c>
      <c r="K506" s="33">
        <v>3</v>
      </c>
      <c r="L506" s="33">
        <v>0</v>
      </c>
      <c r="M506" s="33">
        <f t="shared" si="99"/>
        <v>3</v>
      </c>
      <c r="N506" s="33">
        <f t="shared" si="100"/>
        <v>0</v>
      </c>
      <c r="O506" s="115">
        <f t="shared" si="101"/>
        <v>0</v>
      </c>
      <c r="P506" s="31" t="str">
        <f t="shared" si="104"/>
        <v>MUY BAJO</v>
      </c>
      <c r="Q506" s="110"/>
      <c r="R506" s="32">
        <f t="shared" si="103"/>
        <v>0</v>
      </c>
      <c r="S506" s="31" t="str">
        <f t="shared" si="105"/>
        <v>MUY BAJO</v>
      </c>
    </row>
    <row r="507" spans="1:19" ht="51" x14ac:dyDescent="0.25">
      <c r="A507" s="137"/>
      <c r="B507" s="10" t="s">
        <v>258</v>
      </c>
      <c r="C507" s="3" t="s">
        <v>30</v>
      </c>
      <c r="D507" s="1" t="s">
        <v>266</v>
      </c>
      <c r="E507" s="57"/>
      <c r="F507" s="101">
        <v>150</v>
      </c>
      <c r="G507" s="51" t="s">
        <v>291</v>
      </c>
      <c r="H507" s="58">
        <v>150</v>
      </c>
      <c r="I507" s="59">
        <f t="shared" si="102"/>
        <v>1</v>
      </c>
      <c r="J507" s="31" t="str">
        <f t="shared" si="98"/>
        <v>MUY ALTO</v>
      </c>
      <c r="K507" s="33">
        <v>3</v>
      </c>
      <c r="L507" s="33">
        <v>0</v>
      </c>
      <c r="M507" s="33">
        <f t="shared" si="99"/>
        <v>3</v>
      </c>
      <c r="N507" s="33">
        <f t="shared" si="100"/>
        <v>0</v>
      </c>
      <c r="O507" s="115">
        <f t="shared" si="101"/>
        <v>0</v>
      </c>
      <c r="P507" s="31" t="str">
        <f t="shared" si="104"/>
        <v>MUY BAJO</v>
      </c>
      <c r="Q507" s="110"/>
      <c r="R507" s="32">
        <f t="shared" si="103"/>
        <v>0</v>
      </c>
      <c r="S507" s="31" t="str">
        <f t="shared" si="105"/>
        <v>MUY BAJO</v>
      </c>
    </row>
    <row r="508" spans="1:19" ht="51" x14ac:dyDescent="0.25">
      <c r="A508" s="137"/>
      <c r="B508" s="10" t="s">
        <v>258</v>
      </c>
      <c r="C508" s="3" t="s">
        <v>31</v>
      </c>
      <c r="D508" s="1" t="s">
        <v>266</v>
      </c>
      <c r="E508" s="57"/>
      <c r="F508" s="101">
        <v>500</v>
      </c>
      <c r="G508" s="51" t="s">
        <v>291</v>
      </c>
      <c r="H508" s="58">
        <v>181</v>
      </c>
      <c r="I508" s="59">
        <f t="shared" si="102"/>
        <v>0.36199999999999999</v>
      </c>
      <c r="J508" s="31" t="str">
        <f t="shared" si="98"/>
        <v>BAJO</v>
      </c>
      <c r="K508" s="33">
        <v>5</v>
      </c>
      <c r="L508" s="33">
        <v>0</v>
      </c>
      <c r="M508" s="33">
        <f t="shared" si="99"/>
        <v>5</v>
      </c>
      <c r="N508" s="33">
        <f t="shared" si="100"/>
        <v>0</v>
      </c>
      <c r="O508" s="115">
        <f t="shared" si="101"/>
        <v>0</v>
      </c>
      <c r="P508" s="31" t="str">
        <f t="shared" si="104"/>
        <v>MUY BAJO</v>
      </c>
      <c r="Q508" s="110"/>
      <c r="R508" s="32">
        <f t="shared" si="103"/>
        <v>0</v>
      </c>
      <c r="S508" s="31" t="str">
        <f t="shared" si="105"/>
        <v>MUY BAJO</v>
      </c>
    </row>
    <row r="509" spans="1:19" ht="38.25" x14ac:dyDescent="0.25">
      <c r="A509" s="137"/>
      <c r="B509" s="10" t="s">
        <v>258</v>
      </c>
      <c r="C509" s="3" t="s">
        <v>27</v>
      </c>
      <c r="D509" s="1" t="s">
        <v>267</v>
      </c>
      <c r="E509" s="57">
        <v>4479</v>
      </c>
      <c r="F509" s="101">
        <v>400</v>
      </c>
      <c r="G509" s="51" t="s">
        <v>290</v>
      </c>
      <c r="H509" s="58">
        <v>0</v>
      </c>
      <c r="I509" s="59">
        <f t="shared" si="102"/>
        <v>0</v>
      </c>
      <c r="J509" s="31" t="str">
        <f t="shared" si="98"/>
        <v>MUY BAJO</v>
      </c>
      <c r="K509" s="33">
        <v>200</v>
      </c>
      <c r="L509" s="33">
        <v>56</v>
      </c>
      <c r="M509" s="33">
        <f t="shared" si="99"/>
        <v>144</v>
      </c>
      <c r="N509" s="33">
        <f t="shared" si="100"/>
        <v>56</v>
      </c>
      <c r="O509" s="115">
        <f t="shared" si="101"/>
        <v>0.28000000000000003</v>
      </c>
      <c r="P509" s="31" t="str">
        <f t="shared" si="104"/>
        <v>BAJO</v>
      </c>
      <c r="Q509" s="110"/>
      <c r="R509" s="32">
        <f t="shared" si="103"/>
        <v>0</v>
      </c>
      <c r="S509" s="31" t="str">
        <f t="shared" si="105"/>
        <v>MUY BAJO</v>
      </c>
    </row>
    <row r="510" spans="1:19" ht="38.25" x14ac:dyDescent="0.25">
      <c r="A510" s="137"/>
      <c r="B510" s="10" t="s">
        <v>258</v>
      </c>
      <c r="C510" s="3" t="s">
        <v>29</v>
      </c>
      <c r="D510" s="1" t="s">
        <v>267</v>
      </c>
      <c r="E510" s="57">
        <v>460</v>
      </c>
      <c r="F510" s="101">
        <v>100</v>
      </c>
      <c r="G510" s="51" t="s">
        <v>290</v>
      </c>
      <c r="H510" s="58">
        <v>0</v>
      </c>
      <c r="I510" s="59">
        <f t="shared" si="102"/>
        <v>0</v>
      </c>
      <c r="J510" s="31" t="str">
        <f t="shared" si="98"/>
        <v>MUY BAJO</v>
      </c>
      <c r="K510" s="33">
        <v>50</v>
      </c>
      <c r="L510" s="33">
        <v>0</v>
      </c>
      <c r="M510" s="33">
        <f t="shared" si="99"/>
        <v>50</v>
      </c>
      <c r="N510" s="33">
        <f t="shared" si="100"/>
        <v>0</v>
      </c>
      <c r="O510" s="115">
        <f t="shared" si="101"/>
        <v>0</v>
      </c>
      <c r="P510" s="31" t="str">
        <f t="shared" si="104"/>
        <v>MUY BAJO</v>
      </c>
      <c r="Q510" s="110"/>
      <c r="R510" s="32">
        <f t="shared" si="103"/>
        <v>0</v>
      </c>
      <c r="S510" s="31" t="str">
        <f t="shared" si="105"/>
        <v>MUY BAJO</v>
      </c>
    </row>
    <row r="511" spans="1:19" ht="38.25" x14ac:dyDescent="0.25">
      <c r="A511" s="137"/>
      <c r="B511" s="10" t="s">
        <v>258</v>
      </c>
      <c r="C511" s="3" t="s">
        <v>30</v>
      </c>
      <c r="D511" s="1" t="s">
        <v>267</v>
      </c>
      <c r="E511" s="57">
        <v>356</v>
      </c>
      <c r="F511" s="101">
        <v>100</v>
      </c>
      <c r="G511" s="51" t="s">
        <v>290</v>
      </c>
      <c r="H511" s="58">
        <v>0</v>
      </c>
      <c r="I511" s="59">
        <f t="shared" si="102"/>
        <v>0</v>
      </c>
      <c r="J511" s="31" t="str">
        <f t="shared" ref="J511:J549" si="106">IF(I511&lt;=20%,"MUY BAJO",IF(AND(I511&gt;20%,I511&lt;=40%),"BAJO",IF(AND(I511&gt;40%,I511&lt;=60%),"MEDIO",IF(AND(I511&gt;60%,I511&lt;=80%),"ALTO","MUY ALTO"))))</f>
        <v>MUY BAJO</v>
      </c>
      <c r="K511" s="33">
        <v>50</v>
      </c>
      <c r="L511" s="33">
        <v>0</v>
      </c>
      <c r="M511" s="33">
        <f t="shared" si="99"/>
        <v>50</v>
      </c>
      <c r="N511" s="33">
        <f t="shared" si="100"/>
        <v>0</v>
      </c>
      <c r="O511" s="115">
        <f t="shared" si="101"/>
        <v>0</v>
      </c>
      <c r="P511" s="31" t="str">
        <f t="shared" si="104"/>
        <v>MUY BAJO</v>
      </c>
      <c r="Q511" s="110"/>
      <c r="R511" s="32">
        <f t="shared" si="103"/>
        <v>0</v>
      </c>
      <c r="S511" s="31" t="str">
        <f t="shared" si="105"/>
        <v>MUY BAJO</v>
      </c>
    </row>
    <row r="512" spans="1:19" ht="38.25" x14ac:dyDescent="0.25">
      <c r="A512" s="137"/>
      <c r="B512" s="10" t="s">
        <v>258</v>
      </c>
      <c r="C512" s="3" t="s">
        <v>31</v>
      </c>
      <c r="D512" s="1" t="s">
        <v>267</v>
      </c>
      <c r="E512" s="57">
        <v>704</v>
      </c>
      <c r="F512" s="101">
        <v>120</v>
      </c>
      <c r="G512" s="51" t="s">
        <v>290</v>
      </c>
      <c r="H512" s="58">
        <v>0</v>
      </c>
      <c r="I512" s="59">
        <f t="shared" si="102"/>
        <v>0</v>
      </c>
      <c r="J512" s="31" t="str">
        <f t="shared" si="106"/>
        <v>MUY BAJO</v>
      </c>
      <c r="K512" s="33">
        <v>70</v>
      </c>
      <c r="L512" s="33">
        <v>0</v>
      </c>
      <c r="M512" s="33">
        <f t="shared" si="99"/>
        <v>70</v>
      </c>
      <c r="N512" s="33">
        <f t="shared" si="100"/>
        <v>0</v>
      </c>
      <c r="O512" s="115">
        <f t="shared" si="101"/>
        <v>0</v>
      </c>
      <c r="P512" s="31" t="str">
        <f t="shared" si="104"/>
        <v>MUY BAJO</v>
      </c>
      <c r="Q512" s="110"/>
      <c r="R512" s="32">
        <f t="shared" si="103"/>
        <v>0</v>
      </c>
      <c r="S512" s="31" t="str">
        <f t="shared" si="105"/>
        <v>MUY BAJO</v>
      </c>
    </row>
    <row r="513" spans="1:19" ht="38.25" x14ac:dyDescent="0.25">
      <c r="A513" s="137"/>
      <c r="B513" s="10" t="s">
        <v>258</v>
      </c>
      <c r="C513" s="3" t="s">
        <v>27</v>
      </c>
      <c r="D513" s="1" t="s">
        <v>268</v>
      </c>
      <c r="E513" s="57">
        <v>4479</v>
      </c>
      <c r="F513" s="101">
        <v>1800</v>
      </c>
      <c r="G513" s="51" t="s">
        <v>290</v>
      </c>
      <c r="H513" s="58">
        <v>865</v>
      </c>
      <c r="I513" s="59">
        <f t="shared" si="102"/>
        <v>0.48055555555555557</v>
      </c>
      <c r="J513" s="31" t="str">
        <f t="shared" si="106"/>
        <v>MEDIO</v>
      </c>
      <c r="K513" s="33">
        <v>51</v>
      </c>
      <c r="L513" s="33">
        <v>21</v>
      </c>
      <c r="M513" s="33">
        <f t="shared" si="99"/>
        <v>30</v>
      </c>
      <c r="N513" s="33">
        <f t="shared" si="100"/>
        <v>21</v>
      </c>
      <c r="O513" s="115">
        <f t="shared" si="101"/>
        <v>0.41176470588235292</v>
      </c>
      <c r="P513" s="31" t="str">
        <f t="shared" si="104"/>
        <v>MEDIO</v>
      </c>
      <c r="Q513" s="110"/>
      <c r="R513" s="32">
        <f t="shared" si="103"/>
        <v>0.19787581699346404</v>
      </c>
      <c r="S513" s="31" t="str">
        <f t="shared" si="105"/>
        <v>MUY BAJO</v>
      </c>
    </row>
    <row r="514" spans="1:19" ht="38.25" x14ac:dyDescent="0.25">
      <c r="A514" s="137"/>
      <c r="B514" s="10" t="s">
        <v>258</v>
      </c>
      <c r="C514" s="3" t="s">
        <v>29</v>
      </c>
      <c r="D514" s="1" t="s">
        <v>268</v>
      </c>
      <c r="E514" s="57">
        <v>460</v>
      </c>
      <c r="F514" s="101">
        <v>200</v>
      </c>
      <c r="G514" s="51" t="s">
        <v>290</v>
      </c>
      <c r="H514" s="58">
        <v>83</v>
      </c>
      <c r="I514" s="59">
        <f t="shared" si="102"/>
        <v>0.41499999999999998</v>
      </c>
      <c r="J514" s="31" t="str">
        <f t="shared" si="106"/>
        <v>MEDIO</v>
      </c>
      <c r="K514" s="33">
        <v>12</v>
      </c>
      <c r="L514" s="33">
        <v>0</v>
      </c>
      <c r="M514" s="33">
        <f t="shared" si="99"/>
        <v>12</v>
      </c>
      <c r="N514" s="33">
        <f t="shared" si="100"/>
        <v>0</v>
      </c>
      <c r="O514" s="115">
        <f t="shared" si="101"/>
        <v>0</v>
      </c>
      <c r="P514" s="31" t="str">
        <f t="shared" si="104"/>
        <v>MUY BAJO</v>
      </c>
      <c r="Q514" s="110"/>
      <c r="R514" s="32">
        <f t="shared" si="103"/>
        <v>0</v>
      </c>
      <c r="S514" s="31" t="str">
        <f t="shared" si="105"/>
        <v>MUY BAJO</v>
      </c>
    </row>
    <row r="515" spans="1:19" ht="38.25" x14ac:dyDescent="0.25">
      <c r="A515" s="137"/>
      <c r="B515" s="10" t="s">
        <v>258</v>
      </c>
      <c r="C515" s="3" t="s">
        <v>30</v>
      </c>
      <c r="D515" s="1" t="s">
        <v>268</v>
      </c>
      <c r="E515" s="57">
        <v>356</v>
      </c>
      <c r="F515" s="101">
        <v>150</v>
      </c>
      <c r="G515" s="51" t="s">
        <v>290</v>
      </c>
      <c r="H515" s="58">
        <v>85</v>
      </c>
      <c r="I515" s="59">
        <f t="shared" si="102"/>
        <v>0.56666666666666665</v>
      </c>
      <c r="J515" s="31" t="str">
        <f t="shared" si="106"/>
        <v>MEDIO</v>
      </c>
      <c r="K515" s="33">
        <v>12</v>
      </c>
      <c r="L515" s="33">
        <v>0</v>
      </c>
      <c r="M515" s="33">
        <f t="shared" si="99"/>
        <v>12</v>
      </c>
      <c r="N515" s="33">
        <f t="shared" si="100"/>
        <v>0</v>
      </c>
      <c r="O515" s="115">
        <f t="shared" si="101"/>
        <v>0</v>
      </c>
      <c r="P515" s="31" t="str">
        <f t="shared" si="104"/>
        <v>MUY BAJO</v>
      </c>
      <c r="Q515" s="110"/>
      <c r="R515" s="32">
        <f t="shared" si="103"/>
        <v>0</v>
      </c>
      <c r="S515" s="31" t="str">
        <f t="shared" si="105"/>
        <v>MUY BAJO</v>
      </c>
    </row>
    <row r="516" spans="1:19" ht="38.25" x14ac:dyDescent="0.25">
      <c r="A516" s="137"/>
      <c r="B516" s="10" t="s">
        <v>258</v>
      </c>
      <c r="C516" s="3" t="s">
        <v>31</v>
      </c>
      <c r="D516" s="1" t="s">
        <v>268</v>
      </c>
      <c r="E516" s="57">
        <v>704</v>
      </c>
      <c r="F516" s="101">
        <v>320</v>
      </c>
      <c r="G516" s="51" t="s">
        <v>290</v>
      </c>
      <c r="H516" s="58">
        <v>164</v>
      </c>
      <c r="I516" s="59">
        <f t="shared" si="102"/>
        <v>0.51249999999999996</v>
      </c>
      <c r="J516" s="31" t="str">
        <f t="shared" si="106"/>
        <v>MEDIO</v>
      </c>
      <c r="K516" s="33">
        <v>15</v>
      </c>
      <c r="L516" s="33">
        <v>0</v>
      </c>
      <c r="M516" s="33">
        <f t="shared" si="99"/>
        <v>15</v>
      </c>
      <c r="N516" s="33">
        <f t="shared" si="100"/>
        <v>0</v>
      </c>
      <c r="O516" s="115">
        <f t="shared" si="101"/>
        <v>0</v>
      </c>
      <c r="P516" s="31" t="str">
        <f t="shared" si="104"/>
        <v>MUY BAJO</v>
      </c>
      <c r="Q516" s="110"/>
      <c r="R516" s="32">
        <f t="shared" si="103"/>
        <v>0</v>
      </c>
      <c r="S516" s="31" t="str">
        <f t="shared" si="105"/>
        <v>MUY BAJO</v>
      </c>
    </row>
    <row r="517" spans="1:19" ht="51" x14ac:dyDescent="0.25">
      <c r="A517" s="137"/>
      <c r="B517" s="10" t="s">
        <v>269</v>
      </c>
      <c r="C517" s="3" t="s">
        <v>27</v>
      </c>
      <c r="D517" s="1" t="s">
        <v>270</v>
      </c>
      <c r="E517" s="57">
        <v>4447</v>
      </c>
      <c r="F517" s="101">
        <v>3250</v>
      </c>
      <c r="G517" s="51" t="s">
        <v>290</v>
      </c>
      <c r="H517" s="58">
        <v>1103</v>
      </c>
      <c r="I517" s="59">
        <f t="shared" si="102"/>
        <v>0.3393846153846154</v>
      </c>
      <c r="J517" s="31" t="str">
        <f t="shared" si="106"/>
        <v>BAJO</v>
      </c>
      <c r="K517" s="33">
        <v>0</v>
      </c>
      <c r="L517" s="33">
        <v>0</v>
      </c>
      <c r="M517" s="33">
        <f t="shared" ref="M517:M550" si="107">+K517-L517</f>
        <v>0</v>
      </c>
      <c r="N517" s="33">
        <f t="shared" ref="N517:N550" si="108">+L517</f>
        <v>0</v>
      </c>
      <c r="O517" s="115"/>
      <c r="P517" s="31" t="s">
        <v>295</v>
      </c>
      <c r="Q517" s="110"/>
      <c r="R517" s="32">
        <f t="shared" si="103"/>
        <v>0</v>
      </c>
      <c r="S517" s="31" t="s">
        <v>295</v>
      </c>
    </row>
    <row r="518" spans="1:19" ht="51" x14ac:dyDescent="0.25">
      <c r="A518" s="137"/>
      <c r="B518" s="10" t="s">
        <v>269</v>
      </c>
      <c r="C518" s="3" t="s">
        <v>29</v>
      </c>
      <c r="D518" s="1" t="s">
        <v>270</v>
      </c>
      <c r="E518" s="57">
        <v>487</v>
      </c>
      <c r="F518" s="101">
        <v>240</v>
      </c>
      <c r="G518" s="51" t="s">
        <v>290</v>
      </c>
      <c r="H518" s="58">
        <v>249</v>
      </c>
      <c r="I518" s="59">
        <f t="shared" si="102"/>
        <v>1.0375000000000001</v>
      </c>
      <c r="J518" s="31" t="str">
        <f t="shared" si="106"/>
        <v>MUY ALTO</v>
      </c>
      <c r="K518" s="33">
        <v>0</v>
      </c>
      <c r="L518" s="33">
        <v>0</v>
      </c>
      <c r="M518" s="33">
        <f t="shared" si="107"/>
        <v>0</v>
      </c>
      <c r="N518" s="33">
        <f t="shared" si="108"/>
        <v>0</v>
      </c>
      <c r="O518" s="115"/>
      <c r="P518" s="31" t="s">
        <v>295</v>
      </c>
      <c r="Q518" s="110"/>
      <c r="R518" s="32">
        <f t="shared" si="103"/>
        <v>0</v>
      </c>
      <c r="S518" s="31" t="s">
        <v>295</v>
      </c>
    </row>
    <row r="519" spans="1:19" ht="51" x14ac:dyDescent="0.25">
      <c r="A519" s="137"/>
      <c r="B519" s="10" t="s">
        <v>269</v>
      </c>
      <c r="C519" s="3" t="s">
        <v>30</v>
      </c>
      <c r="D519" s="1" t="s">
        <v>270</v>
      </c>
      <c r="E519" s="57">
        <v>339</v>
      </c>
      <c r="F519" s="101">
        <v>140</v>
      </c>
      <c r="G519" s="51" t="s">
        <v>290</v>
      </c>
      <c r="H519" s="58">
        <v>199</v>
      </c>
      <c r="I519" s="59">
        <f t="shared" si="102"/>
        <v>1.4214285714285715</v>
      </c>
      <c r="J519" s="31" t="str">
        <f t="shared" si="106"/>
        <v>MUY ALTO</v>
      </c>
      <c r="K519" s="33">
        <v>0</v>
      </c>
      <c r="L519" s="33">
        <v>0</v>
      </c>
      <c r="M519" s="33">
        <f t="shared" si="107"/>
        <v>0</v>
      </c>
      <c r="N519" s="33">
        <f t="shared" si="108"/>
        <v>0</v>
      </c>
      <c r="O519" s="115"/>
      <c r="P519" s="31" t="s">
        <v>295</v>
      </c>
      <c r="Q519" s="110"/>
      <c r="R519" s="32">
        <f t="shared" si="103"/>
        <v>0</v>
      </c>
      <c r="S519" s="31" t="s">
        <v>295</v>
      </c>
    </row>
    <row r="520" spans="1:19" ht="51" x14ac:dyDescent="0.25">
      <c r="A520" s="137"/>
      <c r="B520" s="10" t="s">
        <v>269</v>
      </c>
      <c r="C520" s="3" t="s">
        <v>31</v>
      </c>
      <c r="D520" s="1" t="s">
        <v>270</v>
      </c>
      <c r="E520" s="57">
        <v>826</v>
      </c>
      <c r="F520" s="101">
        <v>500</v>
      </c>
      <c r="G520" s="51" t="s">
        <v>290</v>
      </c>
      <c r="H520" s="58">
        <v>310</v>
      </c>
      <c r="I520" s="59">
        <f t="shared" ref="I520:I546" si="109">+H520/F520</f>
        <v>0.62</v>
      </c>
      <c r="J520" s="31" t="str">
        <f t="shared" si="106"/>
        <v>ALTO</v>
      </c>
      <c r="K520" s="33">
        <v>0</v>
      </c>
      <c r="L520" s="33">
        <v>0</v>
      </c>
      <c r="M520" s="33">
        <f t="shared" si="107"/>
        <v>0</v>
      </c>
      <c r="N520" s="33">
        <f t="shared" si="108"/>
        <v>0</v>
      </c>
      <c r="O520" s="115"/>
      <c r="P520" s="31" t="s">
        <v>295</v>
      </c>
      <c r="Q520" s="110"/>
      <c r="R520" s="32">
        <f t="shared" ref="R520:R539" si="110">+I520*O520</f>
        <v>0</v>
      </c>
      <c r="S520" s="31" t="s">
        <v>295</v>
      </c>
    </row>
    <row r="521" spans="1:19" ht="51" x14ac:dyDescent="0.25">
      <c r="A521" s="137"/>
      <c r="B521" s="10" t="s">
        <v>269</v>
      </c>
      <c r="C521" s="3" t="s">
        <v>27</v>
      </c>
      <c r="D521" s="1" t="s">
        <v>271</v>
      </c>
      <c r="E521" s="57">
        <v>0</v>
      </c>
      <c r="F521" s="101">
        <v>10</v>
      </c>
      <c r="G521" s="51" t="s">
        <v>290</v>
      </c>
      <c r="H521" s="58">
        <v>0</v>
      </c>
      <c r="I521" s="59">
        <f t="shared" si="109"/>
        <v>0</v>
      </c>
      <c r="J521" s="31" t="str">
        <f t="shared" si="106"/>
        <v>MUY BAJO</v>
      </c>
      <c r="K521" s="33">
        <v>0</v>
      </c>
      <c r="L521" s="33">
        <v>0</v>
      </c>
      <c r="M521" s="33">
        <f t="shared" si="107"/>
        <v>0</v>
      </c>
      <c r="N521" s="33">
        <f t="shared" si="108"/>
        <v>0</v>
      </c>
      <c r="O521" s="115"/>
      <c r="P521" s="31" t="s">
        <v>295</v>
      </c>
      <c r="Q521" s="110"/>
      <c r="R521" s="32">
        <f t="shared" si="110"/>
        <v>0</v>
      </c>
      <c r="S521" s="31" t="s">
        <v>295</v>
      </c>
    </row>
    <row r="522" spans="1:19" ht="51" x14ac:dyDescent="0.25">
      <c r="A522" s="137"/>
      <c r="B522" s="10" t="s">
        <v>269</v>
      </c>
      <c r="C522" s="3" t="s">
        <v>29</v>
      </c>
      <c r="D522" s="1" t="s">
        <v>271</v>
      </c>
      <c r="E522" s="57">
        <v>0</v>
      </c>
      <c r="F522" s="101">
        <v>2</v>
      </c>
      <c r="G522" s="51" t="s">
        <v>290</v>
      </c>
      <c r="H522" s="58">
        <v>0</v>
      </c>
      <c r="I522" s="59">
        <f t="shared" si="109"/>
        <v>0</v>
      </c>
      <c r="J522" s="31" t="str">
        <f t="shared" si="106"/>
        <v>MUY BAJO</v>
      </c>
      <c r="K522" s="33"/>
      <c r="L522" s="33"/>
      <c r="M522" s="33"/>
      <c r="N522" s="33"/>
      <c r="O522" s="115"/>
      <c r="P522" s="31" t="s">
        <v>295</v>
      </c>
      <c r="Q522" s="110"/>
      <c r="R522" s="32"/>
      <c r="S522" s="31" t="s">
        <v>295</v>
      </c>
    </row>
    <row r="523" spans="1:19" ht="51" x14ac:dyDescent="0.25">
      <c r="A523" s="137"/>
      <c r="B523" s="10" t="s">
        <v>269</v>
      </c>
      <c r="C523" s="3" t="s">
        <v>30</v>
      </c>
      <c r="D523" s="1" t="s">
        <v>271</v>
      </c>
      <c r="E523" s="57">
        <v>0</v>
      </c>
      <c r="F523" s="101">
        <v>2</v>
      </c>
      <c r="G523" s="51" t="s">
        <v>290</v>
      </c>
      <c r="H523" s="58">
        <v>0</v>
      </c>
      <c r="I523" s="59">
        <f t="shared" si="109"/>
        <v>0</v>
      </c>
      <c r="J523" s="31" t="str">
        <f t="shared" si="106"/>
        <v>MUY BAJO</v>
      </c>
      <c r="K523" s="33"/>
      <c r="L523" s="33"/>
      <c r="M523" s="33"/>
      <c r="N523" s="33"/>
      <c r="O523" s="115"/>
      <c r="P523" s="31" t="s">
        <v>295</v>
      </c>
      <c r="Q523" s="110"/>
      <c r="R523" s="32"/>
      <c r="S523" s="31" t="s">
        <v>295</v>
      </c>
    </row>
    <row r="524" spans="1:19" ht="51" x14ac:dyDescent="0.25">
      <c r="A524" s="137"/>
      <c r="B524" s="10" t="s">
        <v>269</v>
      </c>
      <c r="C524" s="3" t="s">
        <v>31</v>
      </c>
      <c r="D524" s="1" t="s">
        <v>271</v>
      </c>
      <c r="E524" s="57">
        <v>0</v>
      </c>
      <c r="F524" s="101">
        <v>3</v>
      </c>
      <c r="G524" s="51" t="s">
        <v>290</v>
      </c>
      <c r="H524" s="58">
        <v>0</v>
      </c>
      <c r="I524" s="59">
        <f t="shared" si="109"/>
        <v>0</v>
      </c>
      <c r="J524" s="31" t="str">
        <f t="shared" si="106"/>
        <v>MUY BAJO</v>
      </c>
      <c r="K524" s="33"/>
      <c r="L524" s="33"/>
      <c r="M524" s="33"/>
      <c r="N524" s="33"/>
      <c r="O524" s="115"/>
      <c r="P524" s="31" t="s">
        <v>295</v>
      </c>
      <c r="Q524" s="110"/>
      <c r="R524" s="32"/>
      <c r="S524" s="31" t="s">
        <v>295</v>
      </c>
    </row>
    <row r="525" spans="1:19" ht="63.75" x14ac:dyDescent="0.25">
      <c r="A525" s="137"/>
      <c r="B525" s="10" t="s">
        <v>269</v>
      </c>
      <c r="C525" s="3" t="s">
        <v>27</v>
      </c>
      <c r="D525" s="1" t="s">
        <v>272</v>
      </c>
      <c r="E525" s="57">
        <v>0</v>
      </c>
      <c r="F525" s="101">
        <v>40</v>
      </c>
      <c r="G525" s="51" t="s">
        <v>290</v>
      </c>
      <c r="H525" s="58">
        <v>335</v>
      </c>
      <c r="I525" s="59">
        <f t="shared" si="109"/>
        <v>8.375</v>
      </c>
      <c r="J525" s="31" t="str">
        <f t="shared" si="106"/>
        <v>MUY ALTO</v>
      </c>
      <c r="K525" s="33">
        <v>387.8</v>
      </c>
      <c r="L525" s="33">
        <v>2</v>
      </c>
      <c r="M525" s="33">
        <f t="shared" si="107"/>
        <v>385.8</v>
      </c>
      <c r="N525" s="33">
        <f t="shared" si="108"/>
        <v>2</v>
      </c>
      <c r="O525" s="115">
        <f t="shared" ref="O525:O539" si="111">+N525/K525</f>
        <v>5.1572975760701394E-3</v>
      </c>
      <c r="P525" s="31" t="str">
        <f t="shared" si="104"/>
        <v>MUY BAJO</v>
      </c>
      <c r="Q525" s="110"/>
      <c r="R525" s="32">
        <f t="shared" si="110"/>
        <v>4.3192367199587418E-2</v>
      </c>
      <c r="S525" s="31" t="str">
        <f t="shared" si="105"/>
        <v>MUY BAJO</v>
      </c>
    </row>
    <row r="526" spans="1:19" ht="63.75" x14ac:dyDescent="0.25">
      <c r="A526" s="137"/>
      <c r="B526" s="10" t="s">
        <v>269</v>
      </c>
      <c r="C526" s="3" t="s">
        <v>29</v>
      </c>
      <c r="D526" s="1" t="s">
        <v>272</v>
      </c>
      <c r="E526" s="57">
        <v>0</v>
      </c>
      <c r="F526" s="101">
        <v>6</v>
      </c>
      <c r="G526" s="51" t="s">
        <v>290</v>
      </c>
      <c r="H526" s="58">
        <v>14</v>
      </c>
      <c r="I526" s="59">
        <f t="shared" si="109"/>
        <v>2.3333333333333335</v>
      </c>
      <c r="J526" s="31" t="str">
        <f t="shared" si="106"/>
        <v>MUY ALTO</v>
      </c>
      <c r="K526" s="33">
        <v>7</v>
      </c>
      <c r="L526" s="33">
        <v>0</v>
      </c>
      <c r="M526" s="33">
        <f t="shared" si="107"/>
        <v>7</v>
      </c>
      <c r="N526" s="33">
        <f t="shared" si="108"/>
        <v>0</v>
      </c>
      <c r="O526" s="115">
        <f t="shared" si="111"/>
        <v>0</v>
      </c>
      <c r="P526" s="31" t="str">
        <f t="shared" si="104"/>
        <v>MUY BAJO</v>
      </c>
      <c r="Q526" s="110"/>
      <c r="R526" s="32">
        <f t="shared" si="110"/>
        <v>0</v>
      </c>
      <c r="S526" s="31" t="str">
        <f t="shared" si="105"/>
        <v>MUY BAJO</v>
      </c>
    </row>
    <row r="527" spans="1:19" ht="63.75" x14ac:dyDescent="0.25">
      <c r="A527" s="137"/>
      <c r="B527" s="10" t="s">
        <v>269</v>
      </c>
      <c r="C527" s="3" t="s">
        <v>30</v>
      </c>
      <c r="D527" s="1" t="s">
        <v>272</v>
      </c>
      <c r="E527" s="57">
        <v>0</v>
      </c>
      <c r="F527" s="101">
        <v>6</v>
      </c>
      <c r="G527" s="51" t="s">
        <v>290</v>
      </c>
      <c r="H527" s="58">
        <v>21</v>
      </c>
      <c r="I527" s="59">
        <f t="shared" si="109"/>
        <v>3.5</v>
      </c>
      <c r="J527" s="31" t="str">
        <f t="shared" si="106"/>
        <v>MUY ALTO</v>
      </c>
      <c r="K527" s="33">
        <v>7</v>
      </c>
      <c r="L527" s="33">
        <v>0</v>
      </c>
      <c r="M527" s="33">
        <f t="shared" si="107"/>
        <v>7</v>
      </c>
      <c r="N527" s="33">
        <f t="shared" si="108"/>
        <v>0</v>
      </c>
      <c r="O527" s="115">
        <f t="shared" si="111"/>
        <v>0</v>
      </c>
      <c r="P527" s="31" t="str">
        <f t="shared" si="104"/>
        <v>MUY BAJO</v>
      </c>
      <c r="Q527" s="110"/>
      <c r="R527" s="32">
        <f t="shared" si="110"/>
        <v>0</v>
      </c>
      <c r="S527" s="31" t="str">
        <f t="shared" si="105"/>
        <v>MUY BAJO</v>
      </c>
    </row>
    <row r="528" spans="1:19" ht="63.75" x14ac:dyDescent="0.25">
      <c r="A528" s="137"/>
      <c r="B528" s="10" t="s">
        <v>269</v>
      </c>
      <c r="C528" s="3" t="s">
        <v>31</v>
      </c>
      <c r="D528" s="1" t="s">
        <v>272</v>
      </c>
      <c r="E528" s="57">
        <v>0</v>
      </c>
      <c r="F528" s="101">
        <v>6</v>
      </c>
      <c r="G528" s="51" t="s">
        <v>290</v>
      </c>
      <c r="H528" s="58">
        <v>21</v>
      </c>
      <c r="I528" s="59">
        <f t="shared" si="109"/>
        <v>3.5</v>
      </c>
      <c r="J528" s="31" t="str">
        <f t="shared" si="106"/>
        <v>MUY ALTO</v>
      </c>
      <c r="K528" s="33">
        <v>10</v>
      </c>
      <c r="L528" s="33">
        <v>0</v>
      </c>
      <c r="M528" s="33">
        <f t="shared" si="107"/>
        <v>10</v>
      </c>
      <c r="N528" s="33">
        <f t="shared" si="108"/>
        <v>0</v>
      </c>
      <c r="O528" s="115">
        <f t="shared" si="111"/>
        <v>0</v>
      </c>
      <c r="P528" s="31" t="str">
        <f t="shared" si="104"/>
        <v>MUY BAJO</v>
      </c>
      <c r="Q528" s="110"/>
      <c r="R528" s="32">
        <f t="shared" si="110"/>
        <v>0</v>
      </c>
      <c r="S528" s="31" t="str">
        <f t="shared" si="105"/>
        <v>MUY BAJO</v>
      </c>
    </row>
    <row r="529" spans="1:19" ht="63.75" x14ac:dyDescent="0.25">
      <c r="A529" s="137"/>
      <c r="B529" s="10" t="s">
        <v>269</v>
      </c>
      <c r="C529" s="3" t="s">
        <v>27</v>
      </c>
      <c r="D529" s="1" t="s">
        <v>273</v>
      </c>
      <c r="E529" s="57">
        <v>2820</v>
      </c>
      <c r="F529" s="101">
        <v>15000</v>
      </c>
      <c r="G529" s="51" t="s">
        <v>291</v>
      </c>
      <c r="H529" s="58">
        <v>1243</v>
      </c>
      <c r="I529" s="59">
        <f t="shared" si="109"/>
        <v>8.2866666666666672E-2</v>
      </c>
      <c r="J529" s="31" t="str">
        <f t="shared" si="106"/>
        <v>MUY BAJO</v>
      </c>
      <c r="K529" s="33">
        <v>427.25</v>
      </c>
      <c r="L529" s="33">
        <v>24</v>
      </c>
      <c r="M529" s="33">
        <f t="shared" si="107"/>
        <v>403.25</v>
      </c>
      <c r="N529" s="33">
        <f t="shared" si="108"/>
        <v>24</v>
      </c>
      <c r="O529" s="115">
        <f t="shared" si="111"/>
        <v>5.6173200702165006E-2</v>
      </c>
      <c r="P529" s="31" t="str">
        <f t="shared" si="104"/>
        <v>MUY BAJO</v>
      </c>
      <c r="Q529" s="110"/>
      <c r="R529" s="32">
        <f t="shared" si="110"/>
        <v>4.6548858981860742E-3</v>
      </c>
      <c r="S529" s="31" t="str">
        <f t="shared" si="105"/>
        <v>MUY BAJO</v>
      </c>
    </row>
    <row r="530" spans="1:19" ht="63.75" x14ac:dyDescent="0.25">
      <c r="A530" s="137"/>
      <c r="B530" s="10" t="s">
        <v>269</v>
      </c>
      <c r="C530" s="3" t="s">
        <v>29</v>
      </c>
      <c r="D530" s="1" t="s">
        <v>273</v>
      </c>
      <c r="E530" s="57">
        <v>31</v>
      </c>
      <c r="F530" s="101">
        <v>250</v>
      </c>
      <c r="G530" s="51" t="s">
        <v>291</v>
      </c>
      <c r="H530" s="58">
        <v>9</v>
      </c>
      <c r="I530" s="59">
        <f t="shared" si="109"/>
        <v>3.5999999999999997E-2</v>
      </c>
      <c r="J530" s="31" t="str">
        <f t="shared" si="106"/>
        <v>MUY BAJO</v>
      </c>
      <c r="K530" s="33">
        <v>50</v>
      </c>
      <c r="L530" s="33">
        <v>0</v>
      </c>
      <c r="M530" s="33">
        <f t="shared" si="107"/>
        <v>50</v>
      </c>
      <c r="N530" s="33">
        <f t="shared" si="108"/>
        <v>0</v>
      </c>
      <c r="O530" s="115">
        <f t="shared" si="111"/>
        <v>0</v>
      </c>
      <c r="P530" s="31" t="str">
        <f t="shared" si="104"/>
        <v>MUY BAJO</v>
      </c>
      <c r="Q530" s="110"/>
      <c r="R530" s="32">
        <f t="shared" si="110"/>
        <v>0</v>
      </c>
      <c r="S530" s="31" t="str">
        <f t="shared" si="105"/>
        <v>MUY BAJO</v>
      </c>
    </row>
    <row r="531" spans="1:19" ht="63.75" x14ac:dyDescent="0.25">
      <c r="A531" s="137"/>
      <c r="B531" s="10" t="s">
        <v>269</v>
      </c>
      <c r="C531" s="3" t="s">
        <v>30</v>
      </c>
      <c r="D531" s="1" t="s">
        <v>273</v>
      </c>
      <c r="E531" s="57">
        <v>27</v>
      </c>
      <c r="F531" s="101">
        <v>200</v>
      </c>
      <c r="G531" s="51" t="s">
        <v>290</v>
      </c>
      <c r="H531" s="58">
        <v>12</v>
      </c>
      <c r="I531" s="59">
        <f t="shared" si="109"/>
        <v>0.06</v>
      </c>
      <c r="J531" s="31" t="str">
        <f t="shared" si="106"/>
        <v>MUY BAJO</v>
      </c>
      <c r="K531" s="33">
        <v>40</v>
      </c>
      <c r="L531" s="33">
        <v>0</v>
      </c>
      <c r="M531" s="33">
        <f t="shared" si="107"/>
        <v>40</v>
      </c>
      <c r="N531" s="33">
        <f t="shared" si="108"/>
        <v>0</v>
      </c>
      <c r="O531" s="115">
        <f t="shared" si="111"/>
        <v>0</v>
      </c>
      <c r="P531" s="31" t="str">
        <f t="shared" si="104"/>
        <v>MUY BAJO</v>
      </c>
      <c r="Q531" s="110"/>
      <c r="R531" s="32">
        <f t="shared" si="110"/>
        <v>0</v>
      </c>
      <c r="S531" s="31" t="str">
        <f t="shared" si="105"/>
        <v>MUY BAJO</v>
      </c>
    </row>
    <row r="532" spans="1:19" ht="63.75" x14ac:dyDescent="0.25">
      <c r="A532" s="137"/>
      <c r="B532" s="10" t="s">
        <v>269</v>
      </c>
      <c r="C532" s="3" t="s">
        <v>31</v>
      </c>
      <c r="D532" s="1" t="s">
        <v>273</v>
      </c>
      <c r="E532" s="57">
        <v>37</v>
      </c>
      <c r="F532" s="101">
        <v>500</v>
      </c>
      <c r="G532" s="51" t="s">
        <v>290</v>
      </c>
      <c r="H532" s="58">
        <v>0</v>
      </c>
      <c r="I532" s="59">
        <f t="shared" si="109"/>
        <v>0</v>
      </c>
      <c r="J532" s="31" t="str">
        <f t="shared" si="106"/>
        <v>MUY BAJO</v>
      </c>
      <c r="K532" s="33">
        <v>80</v>
      </c>
      <c r="L532" s="33">
        <v>0</v>
      </c>
      <c r="M532" s="33">
        <f t="shared" si="107"/>
        <v>80</v>
      </c>
      <c r="N532" s="33">
        <f t="shared" si="108"/>
        <v>0</v>
      </c>
      <c r="O532" s="115">
        <f t="shared" si="111"/>
        <v>0</v>
      </c>
      <c r="P532" s="31" t="str">
        <f t="shared" si="104"/>
        <v>MUY BAJO</v>
      </c>
      <c r="Q532" s="110"/>
      <c r="R532" s="32">
        <f t="shared" si="110"/>
        <v>0</v>
      </c>
      <c r="S532" s="31" t="str">
        <f t="shared" si="105"/>
        <v>MUY BAJO</v>
      </c>
    </row>
    <row r="533" spans="1:19" ht="38.25" x14ac:dyDescent="0.25">
      <c r="A533" s="137"/>
      <c r="B533" s="10" t="s">
        <v>269</v>
      </c>
      <c r="C533" s="3" t="s">
        <v>27</v>
      </c>
      <c r="D533" s="1" t="s">
        <v>274</v>
      </c>
      <c r="E533" s="57">
        <v>104</v>
      </c>
      <c r="F533" s="101">
        <v>118</v>
      </c>
      <c r="G533" s="51" t="s">
        <v>292</v>
      </c>
      <c r="H533" s="58">
        <v>70</v>
      </c>
      <c r="I533" s="59">
        <f t="shared" si="109"/>
        <v>0.59322033898305082</v>
      </c>
      <c r="J533" s="31" t="str">
        <f t="shared" si="106"/>
        <v>MEDIO</v>
      </c>
      <c r="K533" s="33">
        <v>39</v>
      </c>
      <c r="L533" s="33">
        <v>103</v>
      </c>
      <c r="M533" s="33">
        <f t="shared" si="107"/>
        <v>-64</v>
      </c>
      <c r="N533" s="33">
        <f t="shared" si="108"/>
        <v>103</v>
      </c>
      <c r="O533" s="115">
        <f t="shared" si="111"/>
        <v>2.641025641025641</v>
      </c>
      <c r="P533" s="31" t="str">
        <f t="shared" si="104"/>
        <v>MUY ALTO</v>
      </c>
      <c r="Q533" s="110"/>
      <c r="R533" s="32">
        <f t="shared" si="110"/>
        <v>1.5667101260321599</v>
      </c>
      <c r="S533" s="31" t="str">
        <f t="shared" si="105"/>
        <v>MUY ALTO</v>
      </c>
    </row>
    <row r="534" spans="1:19" ht="38.25" x14ac:dyDescent="0.25">
      <c r="A534" s="137"/>
      <c r="B534" s="10" t="s">
        <v>269</v>
      </c>
      <c r="C534" s="3" t="s">
        <v>29</v>
      </c>
      <c r="D534" s="1" t="s">
        <v>274</v>
      </c>
      <c r="E534" s="57">
        <v>1</v>
      </c>
      <c r="F534" s="101">
        <v>1</v>
      </c>
      <c r="G534" s="51" t="s">
        <v>292</v>
      </c>
      <c r="H534" s="58">
        <v>2</v>
      </c>
      <c r="I534" s="59">
        <f t="shared" si="109"/>
        <v>2</v>
      </c>
      <c r="J534" s="31" t="str">
        <f t="shared" si="106"/>
        <v>MUY ALTO</v>
      </c>
      <c r="K534" s="33">
        <v>5</v>
      </c>
      <c r="L534" s="33">
        <v>0</v>
      </c>
      <c r="M534" s="33">
        <f t="shared" si="107"/>
        <v>5</v>
      </c>
      <c r="N534" s="33">
        <f t="shared" si="108"/>
        <v>0</v>
      </c>
      <c r="O534" s="115">
        <f t="shared" si="111"/>
        <v>0</v>
      </c>
      <c r="P534" s="31" t="str">
        <f t="shared" si="104"/>
        <v>MUY BAJO</v>
      </c>
      <c r="Q534" s="110"/>
      <c r="R534" s="32">
        <f t="shared" si="110"/>
        <v>0</v>
      </c>
      <c r="S534" s="31" t="str">
        <f t="shared" si="105"/>
        <v>MUY BAJO</v>
      </c>
    </row>
    <row r="535" spans="1:19" ht="38.25" x14ac:dyDescent="0.25">
      <c r="A535" s="137"/>
      <c r="B535" s="10" t="s">
        <v>269</v>
      </c>
      <c r="C535" s="3" t="s">
        <v>30</v>
      </c>
      <c r="D535" s="1" t="s">
        <v>274</v>
      </c>
      <c r="E535" s="57">
        <v>2</v>
      </c>
      <c r="F535" s="101">
        <v>2</v>
      </c>
      <c r="G535" s="51" t="s">
        <v>292</v>
      </c>
      <c r="H535" s="58">
        <v>6</v>
      </c>
      <c r="I535" s="59">
        <f t="shared" si="109"/>
        <v>3</v>
      </c>
      <c r="J535" s="31" t="str">
        <f t="shared" si="106"/>
        <v>MUY ALTO</v>
      </c>
      <c r="K535" s="33">
        <v>5</v>
      </c>
      <c r="L535" s="33">
        <v>0</v>
      </c>
      <c r="M535" s="33">
        <f t="shared" si="107"/>
        <v>5</v>
      </c>
      <c r="N535" s="33">
        <f t="shared" si="108"/>
        <v>0</v>
      </c>
      <c r="O535" s="115">
        <f t="shared" si="111"/>
        <v>0</v>
      </c>
      <c r="P535" s="31" t="str">
        <f t="shared" si="104"/>
        <v>MUY BAJO</v>
      </c>
      <c r="Q535" s="110"/>
      <c r="R535" s="32">
        <f t="shared" si="110"/>
        <v>0</v>
      </c>
      <c r="S535" s="31" t="str">
        <f t="shared" si="105"/>
        <v>MUY BAJO</v>
      </c>
    </row>
    <row r="536" spans="1:19" ht="38.25" x14ac:dyDescent="0.25">
      <c r="A536" s="137"/>
      <c r="B536" s="10" t="s">
        <v>269</v>
      </c>
      <c r="C536" s="3" t="s">
        <v>31</v>
      </c>
      <c r="D536" s="1" t="s">
        <v>274</v>
      </c>
      <c r="E536" s="57">
        <v>13</v>
      </c>
      <c r="F536" s="101">
        <v>13</v>
      </c>
      <c r="G536" s="51" t="s">
        <v>292</v>
      </c>
      <c r="H536" s="58">
        <v>4</v>
      </c>
      <c r="I536" s="59">
        <f t="shared" si="109"/>
        <v>0.30769230769230771</v>
      </c>
      <c r="J536" s="31" t="str">
        <f t="shared" si="106"/>
        <v>BAJO</v>
      </c>
      <c r="K536" s="33">
        <v>8</v>
      </c>
      <c r="L536" s="33">
        <v>0</v>
      </c>
      <c r="M536" s="33">
        <f t="shared" si="107"/>
        <v>8</v>
      </c>
      <c r="N536" s="33">
        <f t="shared" si="108"/>
        <v>0</v>
      </c>
      <c r="O536" s="115">
        <f t="shared" si="111"/>
        <v>0</v>
      </c>
      <c r="P536" s="31" t="str">
        <f t="shared" si="104"/>
        <v>MUY BAJO</v>
      </c>
      <c r="Q536" s="110"/>
      <c r="R536" s="32">
        <f t="shared" si="110"/>
        <v>0</v>
      </c>
      <c r="S536" s="31" t="str">
        <f t="shared" si="105"/>
        <v>MUY BAJO</v>
      </c>
    </row>
    <row r="537" spans="1:19" ht="25.5" x14ac:dyDescent="0.25">
      <c r="A537" s="137"/>
      <c r="B537" s="10" t="s">
        <v>269</v>
      </c>
      <c r="C537" s="3" t="s">
        <v>1</v>
      </c>
      <c r="D537" s="1" t="s">
        <v>275</v>
      </c>
      <c r="E537" s="57">
        <v>200</v>
      </c>
      <c r="F537" s="101">
        <v>200</v>
      </c>
      <c r="G537" s="51" t="s">
        <v>292</v>
      </c>
      <c r="H537" s="58">
        <v>1</v>
      </c>
      <c r="I537" s="59">
        <f t="shared" si="109"/>
        <v>5.0000000000000001E-3</v>
      </c>
      <c r="J537" s="31" t="str">
        <f t="shared" si="106"/>
        <v>MUY BAJO</v>
      </c>
      <c r="K537" s="33">
        <v>200</v>
      </c>
      <c r="L537" s="33">
        <v>24</v>
      </c>
      <c r="M537" s="33">
        <f t="shared" si="107"/>
        <v>176</v>
      </c>
      <c r="N537" s="33">
        <f t="shared" si="108"/>
        <v>24</v>
      </c>
      <c r="O537" s="115">
        <f t="shared" si="111"/>
        <v>0.12</v>
      </c>
      <c r="P537" s="31" t="str">
        <f t="shared" si="104"/>
        <v>MUY BAJO</v>
      </c>
      <c r="Q537" s="110"/>
      <c r="R537" s="32">
        <f t="shared" si="110"/>
        <v>5.9999999999999995E-4</v>
      </c>
      <c r="S537" s="31" t="str">
        <f t="shared" si="105"/>
        <v>MUY BAJO</v>
      </c>
    </row>
    <row r="538" spans="1:19" ht="38.25" x14ac:dyDescent="0.25">
      <c r="A538" s="137"/>
      <c r="B538" s="10" t="s">
        <v>269</v>
      </c>
      <c r="C538" s="3" t="s">
        <v>1</v>
      </c>
      <c r="D538" s="1" t="s">
        <v>276</v>
      </c>
      <c r="E538" s="57">
        <v>10</v>
      </c>
      <c r="F538" s="101">
        <v>1</v>
      </c>
      <c r="G538" s="51" t="s">
        <v>290</v>
      </c>
      <c r="H538" s="58">
        <v>0</v>
      </c>
      <c r="I538" s="59">
        <f t="shared" si="109"/>
        <v>0</v>
      </c>
      <c r="J538" s="31" t="str">
        <f t="shared" si="106"/>
        <v>MUY BAJO</v>
      </c>
      <c r="K538" s="33">
        <v>150</v>
      </c>
      <c r="L538" s="33">
        <v>6</v>
      </c>
      <c r="M538" s="33">
        <f t="shared" si="107"/>
        <v>144</v>
      </c>
      <c r="N538" s="33">
        <f t="shared" si="108"/>
        <v>6</v>
      </c>
      <c r="O538" s="115">
        <f t="shared" si="111"/>
        <v>0.04</v>
      </c>
      <c r="P538" s="31" t="str">
        <f t="shared" si="104"/>
        <v>MUY BAJO</v>
      </c>
      <c r="Q538" s="110"/>
      <c r="R538" s="32">
        <f t="shared" si="110"/>
        <v>0</v>
      </c>
      <c r="S538" s="31" t="str">
        <f t="shared" si="105"/>
        <v>MUY BAJO</v>
      </c>
    </row>
    <row r="539" spans="1:19" ht="51" x14ac:dyDescent="0.25">
      <c r="A539" s="137"/>
      <c r="B539" s="11" t="s">
        <v>312</v>
      </c>
      <c r="C539" s="20"/>
      <c r="D539" s="7"/>
      <c r="E539" s="84"/>
      <c r="F539" s="102"/>
      <c r="G539" s="55"/>
      <c r="H539" s="84"/>
      <c r="I539" s="85">
        <f>+AVERAGE(I424:I538)</f>
        <v>0.50803236745220381</v>
      </c>
      <c r="J539" s="35" t="str">
        <f t="shared" si="106"/>
        <v>MEDIO</v>
      </c>
      <c r="K539" s="36">
        <f t="shared" ref="K539" si="112">SUM(K424:K538)</f>
        <v>11720.954000000002</v>
      </c>
      <c r="L539" s="36">
        <f t="shared" ref="L539" si="113">SUM(L424:L538)</f>
        <v>2884</v>
      </c>
      <c r="M539" s="36">
        <f t="shared" si="107"/>
        <v>8836.9540000000015</v>
      </c>
      <c r="N539" s="36">
        <f t="shared" si="108"/>
        <v>2884</v>
      </c>
      <c r="O539" s="117">
        <f t="shared" si="111"/>
        <v>0.24605505661057961</v>
      </c>
      <c r="P539" s="31" t="str">
        <f t="shared" si="104"/>
        <v>BAJO</v>
      </c>
      <c r="Q539" s="110"/>
      <c r="R539" s="81">
        <f t="shared" si="110"/>
        <v>0.12500393293345879</v>
      </c>
      <c r="S539" s="31" t="str">
        <f t="shared" si="105"/>
        <v>MUY BAJO</v>
      </c>
    </row>
    <row r="540" spans="1:19" ht="25.5" x14ac:dyDescent="0.25">
      <c r="A540" s="137"/>
      <c r="B540" s="10" t="s">
        <v>277</v>
      </c>
      <c r="C540" s="3" t="s">
        <v>1</v>
      </c>
      <c r="D540" s="1" t="s">
        <v>278</v>
      </c>
      <c r="E540" s="57">
        <v>0</v>
      </c>
      <c r="F540" s="57">
        <v>1</v>
      </c>
      <c r="G540" s="51" t="s">
        <v>291</v>
      </c>
      <c r="H540" s="58">
        <v>0</v>
      </c>
      <c r="I540" s="59">
        <f t="shared" si="109"/>
        <v>0</v>
      </c>
      <c r="J540" s="31" t="str">
        <f t="shared" si="106"/>
        <v>MUY BAJO</v>
      </c>
      <c r="K540" s="33"/>
      <c r="L540" s="33"/>
      <c r="M540" s="33"/>
      <c r="N540" s="33"/>
      <c r="O540" s="115"/>
      <c r="P540" s="31" t="s">
        <v>295</v>
      </c>
      <c r="Q540" s="110"/>
      <c r="R540" s="32"/>
      <c r="S540" s="31" t="s">
        <v>295</v>
      </c>
    </row>
    <row r="541" spans="1:19" ht="25.5" x14ac:dyDescent="0.25">
      <c r="A541" s="137"/>
      <c r="B541" s="10" t="s">
        <v>277</v>
      </c>
      <c r="C541" s="3" t="s">
        <v>1</v>
      </c>
      <c r="D541" s="1" t="s">
        <v>279</v>
      </c>
      <c r="E541" s="57">
        <v>1</v>
      </c>
      <c r="F541" s="57">
        <v>1</v>
      </c>
      <c r="G541" s="51" t="s">
        <v>291</v>
      </c>
      <c r="H541" s="58">
        <v>0</v>
      </c>
      <c r="I541" s="59">
        <f t="shared" si="109"/>
        <v>0</v>
      </c>
      <c r="J541" s="31" t="str">
        <f t="shared" si="106"/>
        <v>MUY BAJO</v>
      </c>
      <c r="K541" s="33"/>
      <c r="L541" s="33"/>
      <c r="M541" s="33"/>
      <c r="N541" s="33"/>
      <c r="O541" s="115"/>
      <c r="P541" s="31" t="s">
        <v>295</v>
      </c>
      <c r="Q541" s="110"/>
      <c r="R541" s="32"/>
      <c r="S541" s="31" t="s">
        <v>295</v>
      </c>
    </row>
    <row r="542" spans="1:19" ht="38.25" x14ac:dyDescent="0.25">
      <c r="A542" s="137"/>
      <c r="B542" s="10" t="s">
        <v>280</v>
      </c>
      <c r="C542" s="3" t="s">
        <v>1</v>
      </c>
      <c r="D542" s="1" t="s">
        <v>281</v>
      </c>
      <c r="E542" s="57">
        <v>1</v>
      </c>
      <c r="F542" s="57">
        <v>1</v>
      </c>
      <c r="G542" s="51" t="s">
        <v>291</v>
      </c>
      <c r="H542" s="58">
        <v>0</v>
      </c>
      <c r="I542" s="59">
        <f t="shared" si="109"/>
        <v>0</v>
      </c>
      <c r="J542" s="31" t="str">
        <f t="shared" si="106"/>
        <v>MUY BAJO</v>
      </c>
      <c r="K542" s="33"/>
      <c r="L542" s="33"/>
      <c r="M542" s="33"/>
      <c r="N542" s="33"/>
      <c r="O542" s="115"/>
      <c r="P542" s="31" t="s">
        <v>295</v>
      </c>
      <c r="Q542" s="110"/>
      <c r="R542" s="32"/>
      <c r="S542" s="31" t="s">
        <v>295</v>
      </c>
    </row>
    <row r="543" spans="1:19" ht="38.25" x14ac:dyDescent="0.25">
      <c r="A543" s="137"/>
      <c r="B543" s="10" t="s">
        <v>282</v>
      </c>
      <c r="C543" s="3" t="s">
        <v>27</v>
      </c>
      <c r="D543" s="1" t="s">
        <v>283</v>
      </c>
      <c r="E543" s="57">
        <v>0</v>
      </c>
      <c r="F543" s="57">
        <v>10</v>
      </c>
      <c r="G543" s="51" t="s">
        <v>290</v>
      </c>
      <c r="H543" s="58">
        <v>0</v>
      </c>
      <c r="I543" s="59">
        <f t="shared" si="109"/>
        <v>0</v>
      </c>
      <c r="J543" s="31" t="str">
        <f t="shared" si="106"/>
        <v>MUY BAJO</v>
      </c>
      <c r="K543" s="33"/>
      <c r="L543" s="33"/>
      <c r="M543" s="33"/>
      <c r="N543" s="33"/>
      <c r="O543" s="115"/>
      <c r="P543" s="31" t="s">
        <v>295</v>
      </c>
      <c r="Q543" s="110"/>
      <c r="R543" s="32"/>
      <c r="S543" s="31" t="s">
        <v>295</v>
      </c>
    </row>
    <row r="544" spans="1:19" ht="38.25" x14ac:dyDescent="0.25">
      <c r="A544" s="137"/>
      <c r="B544" s="10" t="s">
        <v>282</v>
      </c>
      <c r="C544" s="3" t="s">
        <v>29</v>
      </c>
      <c r="D544" s="1" t="s">
        <v>283</v>
      </c>
      <c r="E544" s="57">
        <v>0</v>
      </c>
      <c r="F544" s="57">
        <v>10</v>
      </c>
      <c r="G544" s="51" t="s">
        <v>290</v>
      </c>
      <c r="H544" s="58">
        <v>0</v>
      </c>
      <c r="I544" s="59">
        <f t="shared" si="109"/>
        <v>0</v>
      </c>
      <c r="J544" s="31" t="str">
        <f t="shared" si="106"/>
        <v>MUY BAJO</v>
      </c>
      <c r="K544" s="33"/>
      <c r="L544" s="33"/>
      <c r="M544" s="33"/>
      <c r="N544" s="33"/>
      <c r="O544" s="115"/>
      <c r="P544" s="31" t="s">
        <v>295</v>
      </c>
      <c r="Q544" s="110"/>
      <c r="R544" s="32"/>
      <c r="S544" s="31" t="s">
        <v>295</v>
      </c>
    </row>
    <row r="545" spans="1:19" ht="38.25" x14ac:dyDescent="0.25">
      <c r="A545" s="137"/>
      <c r="B545" s="10" t="s">
        <v>282</v>
      </c>
      <c r="C545" s="3" t="s">
        <v>30</v>
      </c>
      <c r="D545" s="1" t="s">
        <v>283</v>
      </c>
      <c r="E545" s="57">
        <v>0</v>
      </c>
      <c r="F545" s="57">
        <v>10</v>
      </c>
      <c r="G545" s="51" t="s">
        <v>290</v>
      </c>
      <c r="H545" s="58">
        <v>0</v>
      </c>
      <c r="I545" s="59">
        <f t="shared" si="109"/>
        <v>0</v>
      </c>
      <c r="J545" s="31" t="str">
        <f t="shared" si="106"/>
        <v>MUY BAJO</v>
      </c>
      <c r="K545" s="33"/>
      <c r="L545" s="33"/>
      <c r="M545" s="33"/>
      <c r="N545" s="33"/>
      <c r="O545" s="115"/>
      <c r="P545" s="31" t="s">
        <v>295</v>
      </c>
      <c r="Q545" s="110"/>
      <c r="R545" s="32"/>
      <c r="S545" s="31" t="s">
        <v>295</v>
      </c>
    </row>
    <row r="546" spans="1:19" ht="38.25" x14ac:dyDescent="0.25">
      <c r="A546" s="137"/>
      <c r="B546" s="10" t="s">
        <v>282</v>
      </c>
      <c r="C546" s="3" t="s">
        <v>31</v>
      </c>
      <c r="D546" s="1" t="s">
        <v>283</v>
      </c>
      <c r="E546" s="57">
        <v>0</v>
      </c>
      <c r="F546" s="57">
        <v>10</v>
      </c>
      <c r="G546" s="51" t="s">
        <v>290</v>
      </c>
      <c r="H546" s="58">
        <v>0</v>
      </c>
      <c r="I546" s="59">
        <f t="shared" si="109"/>
        <v>0</v>
      </c>
      <c r="J546" s="31" t="str">
        <f t="shared" si="106"/>
        <v>MUY BAJO</v>
      </c>
      <c r="K546" s="33"/>
      <c r="L546" s="33"/>
      <c r="M546" s="33"/>
      <c r="N546" s="33"/>
      <c r="O546" s="115"/>
      <c r="P546" s="31" t="s">
        <v>295</v>
      </c>
      <c r="Q546" s="110"/>
      <c r="R546" s="32"/>
      <c r="S546" s="31" t="s">
        <v>295</v>
      </c>
    </row>
    <row r="547" spans="1:19" ht="25.5" x14ac:dyDescent="0.25">
      <c r="A547" s="137"/>
      <c r="B547" s="10" t="s">
        <v>284</v>
      </c>
      <c r="C547" s="3" t="s">
        <v>1</v>
      </c>
      <c r="D547" s="1" t="s">
        <v>285</v>
      </c>
      <c r="E547" s="57">
        <v>0</v>
      </c>
      <c r="F547" s="57"/>
      <c r="G547" s="51" t="s">
        <v>291</v>
      </c>
      <c r="H547" s="58"/>
      <c r="I547" s="59"/>
      <c r="J547" s="31" t="s">
        <v>295</v>
      </c>
      <c r="K547" s="33"/>
      <c r="L547" s="33"/>
      <c r="M547" s="33"/>
      <c r="N547" s="33"/>
      <c r="O547" s="115"/>
      <c r="P547" s="31" t="s">
        <v>295</v>
      </c>
      <c r="Q547" s="110"/>
      <c r="R547" s="32"/>
      <c r="S547" s="31" t="s">
        <v>295</v>
      </c>
    </row>
    <row r="548" spans="1:19" ht="25.5" x14ac:dyDescent="0.25">
      <c r="A548" s="137"/>
      <c r="B548" s="22" t="s">
        <v>311</v>
      </c>
      <c r="C548" s="23"/>
      <c r="D548" s="24"/>
      <c r="E548" s="95"/>
      <c r="F548" s="103"/>
      <c r="G548" s="96"/>
      <c r="H548" s="95"/>
      <c r="I548" s="97">
        <f>+AVERAGE(I540:I547)</f>
        <v>0</v>
      </c>
      <c r="J548" s="31" t="str">
        <f t="shared" si="106"/>
        <v>MUY BAJO</v>
      </c>
      <c r="K548" s="45"/>
      <c r="L548" s="45"/>
      <c r="M548" s="45"/>
      <c r="N548" s="45"/>
      <c r="O548" s="122"/>
      <c r="P548" s="35"/>
      <c r="Q548" s="107"/>
      <c r="R548" s="81"/>
      <c r="S548" s="44"/>
    </row>
    <row r="549" spans="1:19" s="128" customFormat="1" ht="25.5" x14ac:dyDescent="0.25">
      <c r="A549" s="138"/>
      <c r="B549" s="129" t="s">
        <v>310</v>
      </c>
      <c r="C549" s="21"/>
      <c r="D549" s="21"/>
      <c r="E549" s="21"/>
      <c r="F549" s="21"/>
      <c r="G549" s="21"/>
      <c r="H549" s="21"/>
      <c r="I549" s="126">
        <f>+AVERAGE(I539,I548)</f>
        <v>0.25401618372610191</v>
      </c>
      <c r="J549" s="31" t="str">
        <f t="shared" si="106"/>
        <v>BAJO</v>
      </c>
      <c r="K549" s="127">
        <f>+K548+K539</f>
        <v>11720.954000000002</v>
      </c>
      <c r="L549" s="127">
        <f>+L548+L539</f>
        <v>2884</v>
      </c>
      <c r="M549" s="127">
        <f t="shared" si="107"/>
        <v>8836.9540000000015</v>
      </c>
      <c r="N549" s="127">
        <f t="shared" si="108"/>
        <v>2884</v>
      </c>
      <c r="O549" s="123">
        <f>+N549/K549</f>
        <v>0.24605505661057961</v>
      </c>
      <c r="P549" s="35" t="str">
        <f>IF(O549&lt;=20%,"MUY BAJO",IF(AND(O549&gt;20%,O549&lt;=40%),"BAJO",IF(AND(O549&gt;40%,O549&lt;=60%),"MEDIO",IF(AND(O549&gt;60%,O549&lt;=80%),"ALTO","MUY ALTO"))))</f>
        <v>BAJO</v>
      </c>
      <c r="Q549" s="107"/>
      <c r="R549" s="46">
        <f>+I549*O549</f>
        <v>6.2501966466729397E-2</v>
      </c>
      <c r="S549" s="31" t="str">
        <f t="shared" ref="S549" si="114">IF(R549&lt;=20%,"MUY BAJO",IF(AND(R549&gt;20%,R549&lt;=40%),"BAJO",IF(AND(R549&gt;40%,R549&lt;=60%),"MEDIO",IF(AND(R549&gt;60%,R549&lt;=80%),"ALTO","MUY ALTO"))))</f>
        <v>MUY BAJO</v>
      </c>
    </row>
    <row r="550" spans="1:19" s="49" customFormat="1" ht="24.75" customHeight="1" x14ac:dyDescent="0.25">
      <c r="B550" s="135" t="s">
        <v>332</v>
      </c>
      <c r="C550" s="135"/>
      <c r="D550" s="135"/>
      <c r="E550" s="135"/>
      <c r="F550" s="135"/>
      <c r="G550" s="135"/>
      <c r="H550" s="133"/>
      <c r="I550" s="131">
        <f>AVERAGE(I549,I423,I267,I161,I28,I20,I15)</f>
        <v>0.13624149818388664</v>
      </c>
      <c r="J550" s="134" t="s">
        <v>335</v>
      </c>
      <c r="K550" s="132">
        <f>+K549+K423+K267+K161+K28+K20+K15</f>
        <v>76427.610364000007</v>
      </c>
      <c r="L550" s="132">
        <f>+L549+L423+L267+L161+L28+L20+L15</f>
        <v>9544</v>
      </c>
      <c r="M550" s="132">
        <f>+K550-L550</f>
        <v>66883.610364000007</v>
      </c>
      <c r="N550" s="132">
        <f>+L550</f>
        <v>9544</v>
      </c>
      <c r="O550" s="131">
        <f>+N550/K550</f>
        <v>0.12487633663469279</v>
      </c>
      <c r="P550" s="35" t="s">
        <v>334</v>
      </c>
      <c r="Q550" s="124"/>
      <c r="R550" s="131">
        <f>AVERAGE(R549,R423,R267,R161,R28,R20,R15)</f>
        <v>4.1024056344780464E-2</v>
      </c>
      <c r="S550" s="31" t="s">
        <v>335</v>
      </c>
    </row>
    <row r="551" spans="1:19" x14ac:dyDescent="0.25">
      <c r="B551" s="104"/>
      <c r="C551" s="104"/>
      <c r="D551" s="105"/>
      <c r="E551" s="105"/>
      <c r="F551" s="105"/>
      <c r="G551" s="105"/>
      <c r="H551" s="105"/>
      <c r="I551" s="106"/>
      <c r="J551" s="107"/>
      <c r="K551" s="108"/>
      <c r="L551" s="108"/>
      <c r="M551" s="108"/>
      <c r="N551" s="108"/>
      <c r="O551" s="109"/>
      <c r="P551" s="107"/>
      <c r="Q551" s="107"/>
      <c r="R551" s="109"/>
      <c r="S551" s="110"/>
    </row>
    <row r="552" spans="1:19" ht="21" x14ac:dyDescent="0.35">
      <c r="B552" s="26" t="s">
        <v>348</v>
      </c>
      <c r="C552" s="26"/>
      <c r="D552" s="26"/>
      <c r="O552" s="25"/>
      <c r="P552" s="5"/>
      <c r="Q552" s="5"/>
      <c r="S552" s="5"/>
    </row>
    <row r="553" spans="1:19" x14ac:dyDescent="0.25">
      <c r="B553" s="27" t="s">
        <v>333</v>
      </c>
      <c r="C553" s="28">
        <v>144.88</v>
      </c>
      <c r="D553" s="26"/>
      <c r="P553" s="5"/>
      <c r="Q553" s="5"/>
      <c r="S553" s="5"/>
    </row>
    <row r="554" spans="1:19" x14ac:dyDescent="0.25">
      <c r="B554" s="29">
        <v>45717</v>
      </c>
      <c r="C554" s="130">
        <v>148.68</v>
      </c>
      <c r="D554" s="26"/>
      <c r="P554" s="5"/>
      <c r="Q554" s="5"/>
      <c r="S554" s="5"/>
    </row>
  </sheetData>
  <autoFilter ref="A3:S550" xr:uid="{D4006B0E-58DA-47A3-AB8C-40C0299FD32F}"/>
  <mergeCells count="20">
    <mergeCell ref="A1:S1"/>
    <mergeCell ref="A2:A3"/>
    <mergeCell ref="D2:D3"/>
    <mergeCell ref="E2:E3"/>
    <mergeCell ref="H2:H3"/>
    <mergeCell ref="F2:F3"/>
    <mergeCell ref="K2:N2"/>
    <mergeCell ref="O2:P2"/>
    <mergeCell ref="R2:S2"/>
    <mergeCell ref="A268:A423"/>
    <mergeCell ref="A424:A549"/>
    <mergeCell ref="G2:G3"/>
    <mergeCell ref="I2:J2"/>
    <mergeCell ref="A4:A14"/>
    <mergeCell ref="A16:A19"/>
    <mergeCell ref="A21:A27"/>
    <mergeCell ref="A29:A161"/>
    <mergeCell ref="A162:A267"/>
    <mergeCell ref="C2:C3"/>
    <mergeCell ref="B2:B3"/>
  </mergeCells>
  <conditionalFormatting sqref="J4:J72 J79:J550">
    <cfRule type="containsText" dxfId="316" priority="147" operator="containsText" text="MUY ALTO">
      <formula>NOT(ISERROR(SEARCH("MUY ALTO",J4)))</formula>
    </cfRule>
    <cfRule type="containsText" dxfId="315" priority="146" operator="containsText" text="MUY BAJO">
      <formula>NOT(ISERROR(SEARCH("MUY BAJO",J4)))</formula>
    </cfRule>
    <cfRule type="containsText" dxfId="314" priority="150" operator="containsText" text="BAJO">
      <formula>NOT(ISERROR(SEARCH("BAJO",J4)))</formula>
    </cfRule>
    <cfRule type="containsText" dxfId="313" priority="149" operator="containsText" text="MEDIO">
      <formula>NOT(ISERROR(SEARCH("MEDIO",J4)))</formula>
    </cfRule>
    <cfRule type="containsText" dxfId="312" priority="148" operator="containsText" text="ALTO">
      <formula>NOT(ISERROR(SEARCH("ALTO",J4)))</formula>
    </cfRule>
  </conditionalFormatting>
  <conditionalFormatting sqref="J73:J78">
    <cfRule type="containsText" dxfId="311" priority="110" operator="containsText" text="BAJO">
      <formula>NOT(ISERROR(SEARCH("BAJO",J73)))</formula>
    </cfRule>
    <cfRule type="containsText" dxfId="310" priority="108" operator="containsText" text="ALTO">
      <formula>NOT(ISERROR(SEARCH("ALTO",J73)))</formula>
    </cfRule>
    <cfRule type="containsText" dxfId="309" priority="107" operator="containsText" text="MUY ALTO">
      <formula>NOT(ISERROR(SEARCH("MUY ALTO",J73)))</formula>
    </cfRule>
    <cfRule type="containsText" dxfId="308" priority="106" operator="containsText" text="MUY BAJO">
      <formula>NOT(ISERROR(SEARCH("MUY BAJO",J73)))</formula>
    </cfRule>
    <cfRule type="containsText" dxfId="307" priority="113" operator="containsText" text="ALTO">
      <formula>NOT(ISERROR(SEARCH("ALTO",J73)))</formula>
    </cfRule>
    <cfRule type="containsText" dxfId="306" priority="109" operator="containsText" text="MEDIO">
      <formula>NOT(ISERROR(SEARCH("MEDIO",J73)))</formula>
    </cfRule>
    <cfRule type="containsText" dxfId="305" priority="111" operator="containsText" text="MUY BAJO">
      <formula>NOT(ISERROR(SEARCH("MUY BAJO",J73)))</formula>
    </cfRule>
    <cfRule type="containsText" dxfId="304" priority="112" operator="containsText" text="MUY ALTO">
      <formula>NOT(ISERROR(SEARCH("MUY ALTO",J73)))</formula>
    </cfRule>
    <cfRule type="containsText" dxfId="303" priority="114" operator="containsText" text="MEDIO">
      <formula>NOT(ISERROR(SEARCH("MEDIO",J73)))</formula>
    </cfRule>
    <cfRule type="containsText" dxfId="302" priority="115" operator="containsText" text="BAJO">
      <formula>NOT(ISERROR(SEARCH("BAJO",J73)))</formula>
    </cfRule>
  </conditionalFormatting>
  <conditionalFormatting sqref="J551">
    <cfRule type="containsText" dxfId="301" priority="119" operator="containsText" text="MEDIO">
      <formula>NOT(ISERROR(SEARCH("MEDIO",J551)))</formula>
    </cfRule>
    <cfRule type="containsText" dxfId="300" priority="120" operator="containsText" text="BAJO">
      <formula>NOT(ISERROR(SEARCH("BAJO",J551)))</formula>
    </cfRule>
    <cfRule type="containsText" dxfId="299" priority="116" operator="containsText" text="MUY BAJO">
      <formula>NOT(ISERROR(SEARCH("MUY BAJO",J551)))</formula>
    </cfRule>
    <cfRule type="containsText" dxfId="298" priority="117" operator="containsText" text="MUY ALTO">
      <formula>NOT(ISERROR(SEARCH("MUY ALTO",J551)))</formula>
    </cfRule>
    <cfRule type="containsText" dxfId="297" priority="118" operator="containsText" text="ALTO">
      <formula>NOT(ISERROR(SEARCH("ALTO",J551)))</formula>
    </cfRule>
  </conditionalFormatting>
  <conditionalFormatting sqref="P121">
    <cfRule type="containsText" dxfId="296" priority="56" operator="containsText" text="MUY BAJO">
      <formula>NOT(ISERROR(SEARCH("MUY BAJO",P121)))</formula>
    </cfRule>
    <cfRule type="containsText" dxfId="295" priority="57" operator="containsText" text="MUY ALTO">
      <formula>NOT(ISERROR(SEARCH("MUY ALTO",P121)))</formula>
    </cfRule>
    <cfRule type="containsText" dxfId="294" priority="58" operator="containsText" text="ALTO">
      <formula>NOT(ISERROR(SEARCH("ALTO",P121)))</formula>
    </cfRule>
    <cfRule type="containsText" dxfId="293" priority="59" operator="containsText" text="MEDIO">
      <formula>NOT(ISERROR(SEARCH("MEDIO",P121)))</formula>
    </cfRule>
    <cfRule type="containsText" dxfId="292" priority="60" operator="containsText" text="BAJO">
      <formula>NOT(ISERROR(SEARCH("BAJO",P121)))</formula>
    </cfRule>
  </conditionalFormatting>
  <conditionalFormatting sqref="P149">
    <cfRule type="containsText" dxfId="291" priority="49" operator="containsText" text="MEDIO">
      <formula>NOT(ISERROR(SEARCH("MEDIO",P149)))</formula>
    </cfRule>
    <cfRule type="containsText" dxfId="290" priority="50" operator="containsText" text="BAJO">
      <formula>NOT(ISERROR(SEARCH("BAJO",P149)))</formula>
    </cfRule>
    <cfRule type="containsText" dxfId="289" priority="46" operator="containsText" text="MUY BAJO">
      <formula>NOT(ISERROR(SEARCH("MUY BAJO",P149)))</formula>
    </cfRule>
    <cfRule type="containsText" dxfId="288" priority="47" operator="containsText" text="MUY ALTO">
      <formula>NOT(ISERROR(SEARCH("MUY ALTO",P149)))</formula>
    </cfRule>
    <cfRule type="containsText" dxfId="287" priority="48" operator="containsText" text="ALTO">
      <formula>NOT(ISERROR(SEARCH("ALTO",P149)))</formula>
    </cfRule>
  </conditionalFormatting>
  <conditionalFormatting sqref="P160">
    <cfRule type="containsText" dxfId="286" priority="35" operator="containsText" text="BAJO">
      <formula>NOT(ISERROR(SEARCH("BAJO",P160)))</formula>
    </cfRule>
  </conditionalFormatting>
  <conditionalFormatting sqref="P166">
    <cfRule type="containsText" dxfId="285" priority="27" operator="containsText" text="MUY ALTO">
      <formula>NOT(ISERROR(SEARCH("MUY ALTO",P166)))</formula>
    </cfRule>
    <cfRule type="containsText" dxfId="284" priority="28" operator="containsText" text="ALTO">
      <formula>NOT(ISERROR(SEARCH("ALTO",P166)))</formula>
    </cfRule>
    <cfRule type="containsText" dxfId="283" priority="29" operator="containsText" text="MEDIO">
      <formula>NOT(ISERROR(SEARCH("MEDIO",P166)))</formula>
    </cfRule>
    <cfRule type="containsText" dxfId="282" priority="30" operator="containsText" text="BAJO">
      <formula>NOT(ISERROR(SEARCH("BAJO",P166)))</formula>
    </cfRule>
    <cfRule type="containsText" dxfId="281" priority="26" operator="containsText" text="MUY BAJO">
      <formula>NOT(ISERROR(SEARCH("MUY BAJO",P166)))</formula>
    </cfRule>
  </conditionalFormatting>
  <conditionalFormatting sqref="P187">
    <cfRule type="containsText" dxfId="280" priority="67" operator="containsText" text="MUY ALTO">
      <formula>NOT(ISERROR(SEARCH("MUY ALTO",P187)))</formula>
    </cfRule>
    <cfRule type="containsText" dxfId="279" priority="66" operator="containsText" text="MUY BAJO">
      <formula>NOT(ISERROR(SEARCH("MUY BAJO",P187)))</formula>
    </cfRule>
    <cfRule type="containsText" dxfId="278" priority="70" operator="containsText" text="BAJO">
      <formula>NOT(ISERROR(SEARCH("BAJO",P187)))</formula>
    </cfRule>
    <cfRule type="containsText" dxfId="277" priority="69" operator="containsText" text="MEDIO">
      <formula>NOT(ISERROR(SEARCH("MEDIO",P187)))</formula>
    </cfRule>
    <cfRule type="containsText" dxfId="276" priority="68" operator="containsText" text="ALTO">
      <formula>NOT(ISERROR(SEARCH("ALTO",P187)))</formula>
    </cfRule>
  </conditionalFormatting>
  <conditionalFormatting sqref="P192">
    <cfRule type="containsText" dxfId="275" priority="65" operator="containsText" text="BAJO">
      <formula>NOT(ISERROR(SEARCH("BAJO",P192)))</formula>
    </cfRule>
    <cfRule type="containsText" dxfId="274" priority="64" operator="containsText" text="MEDIO">
      <formula>NOT(ISERROR(SEARCH("MEDIO",P192)))</formula>
    </cfRule>
    <cfRule type="containsText" dxfId="273" priority="62" operator="containsText" text="MUY ALTO">
      <formula>NOT(ISERROR(SEARCH("MUY ALTO",P192)))</formula>
    </cfRule>
    <cfRule type="containsText" dxfId="272" priority="61" operator="containsText" text="MUY BAJO">
      <formula>NOT(ISERROR(SEARCH("MUY BAJO",P192)))</formula>
    </cfRule>
    <cfRule type="containsText" dxfId="271" priority="63" operator="containsText" text="ALTO">
      <formula>NOT(ISERROR(SEARCH("ALTO",P192)))</formula>
    </cfRule>
  </conditionalFormatting>
  <conditionalFormatting sqref="P549:P550">
    <cfRule type="containsText" dxfId="270" priority="99" operator="containsText" text="MEDIO">
      <formula>NOT(ISERROR(SEARCH("MEDIO",P549)))</formula>
    </cfRule>
    <cfRule type="containsText" dxfId="269" priority="96" operator="containsText" text="MUY BAJO">
      <formula>NOT(ISERROR(SEARCH("MUY BAJO",P549)))</formula>
    </cfRule>
    <cfRule type="containsText" dxfId="268" priority="98" operator="containsText" text="ALTO">
      <formula>NOT(ISERROR(SEARCH("ALTO",P549)))</formula>
    </cfRule>
    <cfRule type="containsText" dxfId="267" priority="97" operator="containsText" text="MUY ALTO">
      <formula>NOT(ISERROR(SEARCH("MUY ALTO",P549)))</formula>
    </cfRule>
    <cfRule type="containsText" dxfId="266" priority="100" operator="containsText" text="BAJO">
      <formula>NOT(ISERROR(SEARCH("BAJO",P549)))</formula>
    </cfRule>
  </conditionalFormatting>
  <conditionalFormatting sqref="P4:Q6">
    <cfRule type="containsText" dxfId="265" priority="457" operator="containsText" text="MUY ALTO">
      <formula>NOT(ISERROR(SEARCH("MUY ALTO",P4)))</formula>
    </cfRule>
    <cfRule type="containsText" dxfId="264" priority="458" operator="containsText" text="ALTO">
      <formula>NOT(ISERROR(SEARCH("ALTO",P4)))</formula>
    </cfRule>
    <cfRule type="containsText" dxfId="263" priority="459" operator="containsText" text="MEDIO">
      <formula>NOT(ISERROR(SEARCH("MEDIO",P4)))</formula>
    </cfRule>
    <cfRule type="containsText" dxfId="262" priority="460" operator="containsText" text="BAJO">
      <formula>NOT(ISERROR(SEARCH("BAJO",P4)))</formula>
    </cfRule>
    <cfRule type="containsText" dxfId="261" priority="456" operator="containsText" text="MUY BAJO">
      <formula>NOT(ISERROR(SEARCH("MUY BAJO",P4)))</formula>
    </cfRule>
  </conditionalFormatting>
  <conditionalFormatting sqref="P4:Q120 S4:S120 P167:Q186 S167:S186 P193:Q548 S193:S265 S267:S297 S299:S548 Q121 P122:Q148 S122:S148 Q149 P150:Q159 S150:S159 Q160 P161:Q165 S161:S165 Q166 Q187 Q192 P188:Q191 S188:S191">
    <cfRule type="containsText" dxfId="260" priority="566" operator="containsText" text="MUY BAJO">
      <formula>NOT(ISERROR(SEARCH("MUY BAJO",P4)))</formula>
    </cfRule>
  </conditionalFormatting>
  <conditionalFormatting sqref="P4:Q120 S4:S120 Q121 P122:Q148 S122:S148 Q149 P150:Q159 S150:S159 Q160 P161:Q165 S161:S165 Q166 P167:Q186 S167:S186 Q187 P188:Q191 S188:S191 Q192 S193:S265 P193:Q548 S267:S297 S299:S548">
    <cfRule type="containsText" dxfId="259" priority="567" operator="containsText" text="MUY ALTO">
      <formula>NOT(ISERROR(SEARCH("MUY ALTO",P4)))</formula>
    </cfRule>
    <cfRule type="containsText" dxfId="258" priority="569" operator="containsText" text="MEDIO">
      <formula>NOT(ISERROR(SEARCH("MEDIO",P4)))</formula>
    </cfRule>
    <cfRule type="containsText" dxfId="257" priority="568" operator="containsText" text="ALTO">
      <formula>NOT(ISERROR(SEARCH("ALTO",P4)))</formula>
    </cfRule>
    <cfRule type="containsText" dxfId="256" priority="570" operator="containsText" text="BAJO">
      <formula>NOT(ISERROR(SEARCH("BAJO",P4)))</formula>
    </cfRule>
  </conditionalFormatting>
  <conditionalFormatting sqref="P72:Q78">
    <cfRule type="containsText" dxfId="255" priority="559" operator="containsText" text="MEDIO">
      <formula>NOT(ISERROR(SEARCH("MEDIO",P72)))</formula>
    </cfRule>
    <cfRule type="containsText" dxfId="254" priority="558" operator="containsText" text="ALTO">
      <formula>NOT(ISERROR(SEARCH("ALTO",P72)))</formula>
    </cfRule>
    <cfRule type="containsText" dxfId="253" priority="557" operator="containsText" text="MUY ALTO">
      <formula>NOT(ISERROR(SEARCH("MUY ALTO",P72)))</formula>
    </cfRule>
    <cfRule type="containsText" dxfId="252" priority="556" operator="containsText" text="MUY BAJO">
      <formula>NOT(ISERROR(SEARCH("MUY BAJO",P72)))</formula>
    </cfRule>
    <cfRule type="containsText" dxfId="251" priority="560" operator="containsText" text="BAJO">
      <formula>NOT(ISERROR(SEARCH("BAJO",P72)))</formula>
    </cfRule>
  </conditionalFormatting>
  <conditionalFormatting sqref="P97:Q102">
    <cfRule type="containsText" dxfId="250" priority="440" operator="containsText" text="BAJO">
      <formula>NOT(ISERROR(SEARCH("BAJO",P97)))</formula>
    </cfRule>
    <cfRule type="containsText" dxfId="249" priority="439" operator="containsText" text="MEDIO">
      <formula>NOT(ISERROR(SEARCH("MEDIO",P97)))</formula>
    </cfRule>
    <cfRule type="containsText" dxfId="248" priority="436" operator="containsText" text="MUY BAJO">
      <formula>NOT(ISERROR(SEARCH("MUY BAJO",P97)))</formula>
    </cfRule>
    <cfRule type="containsText" dxfId="247" priority="437" operator="containsText" text="MUY ALTO">
      <formula>NOT(ISERROR(SEARCH("MUY ALTO",P97)))</formula>
    </cfRule>
    <cfRule type="containsText" dxfId="246" priority="438" operator="containsText" text="ALTO">
      <formula>NOT(ISERROR(SEARCH("ALTO",P97)))</formula>
    </cfRule>
  </conditionalFormatting>
  <conditionalFormatting sqref="P104:Q107">
    <cfRule type="containsText" dxfId="245" priority="427" operator="containsText" text="MUY ALTO">
      <formula>NOT(ISERROR(SEARCH("MUY ALTO",P104)))</formula>
    </cfRule>
    <cfRule type="containsText" dxfId="244" priority="429" operator="containsText" text="MEDIO">
      <formula>NOT(ISERROR(SEARCH("MEDIO",P104)))</formula>
    </cfRule>
    <cfRule type="containsText" dxfId="243" priority="430" operator="containsText" text="BAJO">
      <formula>NOT(ISERROR(SEARCH("BAJO",P104)))</formula>
    </cfRule>
    <cfRule type="containsText" dxfId="242" priority="426" operator="containsText" text="MUY BAJO">
      <formula>NOT(ISERROR(SEARCH("MUY BAJO",P104)))</formula>
    </cfRule>
    <cfRule type="containsText" dxfId="241" priority="428" operator="containsText" text="ALTO">
      <formula>NOT(ISERROR(SEARCH("ALTO",P104)))</formula>
    </cfRule>
  </conditionalFormatting>
  <conditionalFormatting sqref="P112:Q120 Q121 P122:Q140">
    <cfRule type="containsText" dxfId="240" priority="358" operator="containsText" text="ALTO">
      <formula>NOT(ISERROR(SEARCH("ALTO",P112)))</formula>
    </cfRule>
    <cfRule type="containsText" dxfId="239" priority="356" operator="containsText" text="MUY BAJO">
      <formula>NOT(ISERROR(SEARCH("MUY BAJO",P112)))</formula>
    </cfRule>
    <cfRule type="containsText" dxfId="238" priority="357" operator="containsText" text="MUY ALTO">
      <formula>NOT(ISERROR(SEARCH("MUY ALTO",P112)))</formula>
    </cfRule>
    <cfRule type="containsText" dxfId="237" priority="360" operator="containsText" text="BAJO">
      <formula>NOT(ISERROR(SEARCH("BAJO",P112)))</formula>
    </cfRule>
    <cfRule type="containsText" dxfId="236" priority="359" operator="containsText" text="MEDIO">
      <formula>NOT(ISERROR(SEARCH("MEDIO",P112)))</formula>
    </cfRule>
  </conditionalFormatting>
  <conditionalFormatting sqref="P145:Q148 Q149 P150:Q156">
    <cfRule type="containsText" dxfId="235" priority="208" operator="containsText" text="ALTO">
      <formula>NOT(ISERROR(SEARCH("ALTO",P145)))</formula>
    </cfRule>
    <cfRule type="containsText" dxfId="234" priority="207" operator="containsText" text="MUY ALTO">
      <formula>NOT(ISERROR(SEARCH("MUY ALTO",P145)))</formula>
    </cfRule>
    <cfRule type="containsText" dxfId="233" priority="210" operator="containsText" text="BAJO">
      <formula>NOT(ISERROR(SEARCH("BAJO",P145)))</formula>
    </cfRule>
    <cfRule type="containsText" dxfId="232" priority="209" operator="containsText" text="MEDIO">
      <formula>NOT(ISERROR(SEARCH("MEDIO",P145)))</formula>
    </cfRule>
    <cfRule type="containsText" dxfId="231" priority="206" operator="containsText" text="MUY BAJO">
      <formula>NOT(ISERROR(SEARCH("MUY BAJO",P145)))</formula>
    </cfRule>
  </conditionalFormatting>
  <conditionalFormatting sqref="P158:Q159 Q160 P161:Q161">
    <cfRule type="containsText" dxfId="230" priority="200" operator="containsText" text="BAJO">
      <formula>NOT(ISERROR(SEARCH("BAJO",P158)))</formula>
    </cfRule>
  </conditionalFormatting>
  <conditionalFormatting sqref="P158:Q161">
    <cfRule type="containsText" dxfId="229" priority="31" operator="containsText" text="MUY BAJO">
      <formula>NOT(ISERROR(SEARCH("MUY BAJO",P158)))</formula>
    </cfRule>
    <cfRule type="containsText" dxfId="228" priority="34" operator="containsText" text="MEDIO">
      <formula>NOT(ISERROR(SEARCH("MEDIO",P158)))</formula>
    </cfRule>
    <cfRule type="containsText" dxfId="227" priority="33" operator="containsText" text="ALTO">
      <formula>NOT(ISERROR(SEARCH("ALTO",P158)))</formula>
    </cfRule>
    <cfRule type="containsText" dxfId="226" priority="32" operator="containsText" text="MUY ALTO">
      <formula>NOT(ISERROR(SEARCH("MUY ALTO",P158)))</formula>
    </cfRule>
  </conditionalFormatting>
  <conditionalFormatting sqref="P173:Q173">
    <cfRule type="containsText" dxfId="225" priority="529" operator="containsText" text="MEDIO">
      <formula>NOT(ISERROR(SEARCH("MEDIO",P173)))</formula>
    </cfRule>
    <cfRule type="containsText" dxfId="224" priority="526" operator="containsText" text="MUY BAJO">
      <formula>NOT(ISERROR(SEARCH("MUY BAJO",P173)))</formula>
    </cfRule>
    <cfRule type="containsText" dxfId="223" priority="527" operator="containsText" text="MUY ALTO">
      <formula>NOT(ISERROR(SEARCH("MUY ALTO",P173)))</formula>
    </cfRule>
    <cfRule type="containsText" dxfId="222" priority="528" operator="containsText" text="ALTO">
      <formula>NOT(ISERROR(SEARCH("ALTO",P173)))</formula>
    </cfRule>
    <cfRule type="containsText" dxfId="221" priority="530" operator="containsText" text="BAJO">
      <formula>NOT(ISERROR(SEARCH("BAJO",P173)))</formula>
    </cfRule>
  </conditionalFormatting>
  <conditionalFormatting sqref="P176:Q182">
    <cfRule type="containsText" dxfId="220" priority="516" operator="containsText" text="MUY BAJO">
      <formula>NOT(ISERROR(SEARCH("MUY BAJO",P176)))</formula>
    </cfRule>
    <cfRule type="containsText" dxfId="219" priority="518" operator="containsText" text="ALTO">
      <formula>NOT(ISERROR(SEARCH("ALTO",P176)))</formula>
    </cfRule>
    <cfRule type="containsText" dxfId="218" priority="519" operator="containsText" text="MEDIO">
      <formula>NOT(ISERROR(SEARCH("MEDIO",P176)))</formula>
    </cfRule>
    <cfRule type="containsText" dxfId="217" priority="520" operator="containsText" text="BAJO">
      <formula>NOT(ISERROR(SEARCH("BAJO",P176)))</formula>
    </cfRule>
    <cfRule type="containsText" dxfId="216" priority="517" operator="containsText" text="MUY ALTO">
      <formula>NOT(ISERROR(SEARCH("MUY ALTO",P176)))</formula>
    </cfRule>
  </conditionalFormatting>
  <conditionalFormatting sqref="P202:Q204">
    <cfRule type="containsText" dxfId="215" priority="508" operator="containsText" text="ALTO">
      <formula>NOT(ISERROR(SEARCH("ALTO",P202)))</formula>
    </cfRule>
    <cfRule type="containsText" dxfId="214" priority="510" operator="containsText" text="BAJO">
      <formula>NOT(ISERROR(SEARCH("BAJO",P202)))</formula>
    </cfRule>
    <cfRule type="containsText" dxfId="213" priority="509" operator="containsText" text="MEDIO">
      <formula>NOT(ISERROR(SEARCH("MEDIO",P202)))</formula>
    </cfRule>
    <cfRule type="containsText" dxfId="212" priority="506" operator="containsText" text="MUY BAJO">
      <formula>NOT(ISERROR(SEARCH("MUY BAJO",P202)))</formula>
    </cfRule>
    <cfRule type="containsText" dxfId="211" priority="507" operator="containsText" text="MUY ALTO">
      <formula>NOT(ISERROR(SEARCH("MUY ALTO",P202)))</formula>
    </cfRule>
  </conditionalFormatting>
  <conditionalFormatting sqref="P210:Q215 P273:Q275 P277:Q277">
    <cfRule type="containsText" dxfId="210" priority="497" operator="containsText" text="MUY ALTO">
      <formula>NOT(ISERROR(SEARCH("MUY ALTO",P210)))</formula>
    </cfRule>
    <cfRule type="containsText" dxfId="209" priority="496" operator="containsText" text="MUY BAJO">
      <formula>NOT(ISERROR(SEARCH("MUY BAJO",P210)))</formula>
    </cfRule>
    <cfRule type="containsText" dxfId="208" priority="498" operator="containsText" text="ALTO">
      <formula>NOT(ISERROR(SEARCH("ALTO",P210)))</formula>
    </cfRule>
    <cfRule type="containsText" dxfId="207" priority="500" operator="containsText" text="BAJO">
      <formula>NOT(ISERROR(SEARCH("BAJO",P210)))</formula>
    </cfRule>
    <cfRule type="containsText" dxfId="206" priority="499" operator="containsText" text="MEDIO">
      <formula>NOT(ISERROR(SEARCH("MEDIO",P210)))</formula>
    </cfRule>
  </conditionalFormatting>
  <conditionalFormatting sqref="P285:Q286 P309:Q309">
    <cfRule type="containsText" dxfId="205" priority="487" operator="containsText" text="MUY ALTO">
      <formula>NOT(ISERROR(SEARCH("MUY ALTO",P285)))</formula>
    </cfRule>
    <cfRule type="containsText" dxfId="204" priority="486" operator="containsText" text="MUY BAJO">
      <formula>NOT(ISERROR(SEARCH("MUY BAJO",P285)))</formula>
    </cfRule>
    <cfRule type="containsText" dxfId="203" priority="488" operator="containsText" text="ALTO">
      <formula>NOT(ISERROR(SEARCH("ALTO",P285)))</formula>
    </cfRule>
    <cfRule type="containsText" dxfId="202" priority="489" operator="containsText" text="MEDIO">
      <formula>NOT(ISERROR(SEARCH("MEDIO",P285)))</formula>
    </cfRule>
    <cfRule type="containsText" dxfId="201" priority="490" operator="containsText" text="BAJO">
      <formula>NOT(ISERROR(SEARCH("BAJO",P285)))</formula>
    </cfRule>
  </conditionalFormatting>
  <conditionalFormatting sqref="P289:Q289">
    <cfRule type="containsText" dxfId="200" priority="308" operator="containsText" text="ALTO">
      <formula>NOT(ISERROR(SEARCH("ALTO",P289)))</formula>
    </cfRule>
    <cfRule type="containsText" dxfId="199" priority="307" operator="containsText" text="MUY ALTO">
      <formula>NOT(ISERROR(SEARCH("MUY ALTO",P289)))</formula>
    </cfRule>
    <cfRule type="containsText" dxfId="198" priority="306" operator="containsText" text="MUY BAJO">
      <formula>NOT(ISERROR(SEARCH("MUY BAJO",P289)))</formula>
    </cfRule>
    <cfRule type="containsText" dxfId="197" priority="309" operator="containsText" text="MEDIO">
      <formula>NOT(ISERROR(SEARCH("MEDIO",P289)))</formula>
    </cfRule>
    <cfRule type="containsText" dxfId="196" priority="310" operator="containsText" text="BAJO">
      <formula>NOT(ISERROR(SEARCH("BAJO",P289)))</formula>
    </cfRule>
  </conditionalFormatting>
  <conditionalFormatting sqref="P327:Q328 P341:Q343">
    <cfRule type="containsText" dxfId="195" priority="476" operator="containsText" text="MUY BAJO">
      <formula>NOT(ISERROR(SEARCH("MUY BAJO",P327)))</formula>
    </cfRule>
    <cfRule type="containsText" dxfId="194" priority="480" operator="containsText" text="BAJO">
      <formula>NOT(ISERROR(SEARCH("BAJO",P327)))</formula>
    </cfRule>
    <cfRule type="containsText" dxfId="193" priority="479" operator="containsText" text="MEDIO">
      <formula>NOT(ISERROR(SEARCH("MEDIO",P327)))</formula>
    </cfRule>
    <cfRule type="containsText" dxfId="192" priority="478" operator="containsText" text="ALTO">
      <formula>NOT(ISERROR(SEARCH("ALTO",P327)))</formula>
    </cfRule>
    <cfRule type="containsText" dxfId="191" priority="477" operator="containsText" text="MUY ALTO">
      <formula>NOT(ISERROR(SEARCH("MUY ALTO",P327)))</formula>
    </cfRule>
  </conditionalFormatting>
  <conditionalFormatting sqref="P355:Q356">
    <cfRule type="containsText" dxfId="190" priority="470" operator="containsText" text="BAJO">
      <formula>NOT(ISERROR(SEARCH("BAJO",P355)))</formula>
    </cfRule>
    <cfRule type="containsText" dxfId="189" priority="469" operator="containsText" text="MEDIO">
      <formula>NOT(ISERROR(SEARCH("MEDIO",P355)))</formula>
    </cfRule>
    <cfRule type="containsText" dxfId="188" priority="468" operator="containsText" text="ALTO">
      <formula>NOT(ISERROR(SEARCH("ALTO",P355)))</formula>
    </cfRule>
    <cfRule type="containsText" dxfId="187" priority="467" operator="containsText" text="MUY ALTO">
      <formula>NOT(ISERROR(SEARCH("MUY ALTO",P355)))</formula>
    </cfRule>
    <cfRule type="containsText" dxfId="186" priority="466" operator="containsText" text="MUY BAJO">
      <formula>NOT(ISERROR(SEARCH("MUY BAJO",P355)))</formula>
    </cfRule>
  </conditionalFormatting>
  <conditionalFormatting sqref="P368:Q368 P390:Q390">
    <cfRule type="containsText" dxfId="185" priority="300" operator="containsText" text="BAJO">
      <formula>NOT(ISERROR(SEARCH("BAJO",P368)))</formula>
    </cfRule>
    <cfRule type="containsText" dxfId="184" priority="299" operator="containsText" text="MEDIO">
      <formula>NOT(ISERROR(SEARCH("MEDIO",P368)))</formula>
    </cfRule>
    <cfRule type="containsText" dxfId="183" priority="298" operator="containsText" text="ALTO">
      <formula>NOT(ISERROR(SEARCH("ALTO",P368)))</formula>
    </cfRule>
    <cfRule type="containsText" dxfId="182" priority="297" operator="containsText" text="MUY ALTO">
      <formula>NOT(ISERROR(SEARCH("MUY ALTO",P368)))</formula>
    </cfRule>
    <cfRule type="containsText" dxfId="181" priority="296" operator="containsText" text="MUY BAJO">
      <formula>NOT(ISERROR(SEARCH("MUY BAJO",P368)))</formula>
    </cfRule>
  </conditionalFormatting>
  <conditionalFormatting sqref="P452:Q452 P500:Q500">
    <cfRule type="containsText" dxfId="180" priority="287" operator="containsText" text="MUY ALTO">
      <formula>NOT(ISERROR(SEARCH("MUY ALTO",P452)))</formula>
    </cfRule>
    <cfRule type="containsText" dxfId="179" priority="286" operator="containsText" text="MUY BAJO">
      <formula>NOT(ISERROR(SEARCH("MUY BAJO",P452)))</formula>
    </cfRule>
    <cfRule type="containsText" dxfId="178" priority="290" operator="containsText" text="BAJO">
      <formula>NOT(ISERROR(SEARCH("BAJO",P452)))</formula>
    </cfRule>
    <cfRule type="containsText" dxfId="177" priority="289" operator="containsText" text="MEDIO">
      <formula>NOT(ISERROR(SEARCH("MEDIO",P452)))</formula>
    </cfRule>
    <cfRule type="containsText" dxfId="176" priority="288" operator="containsText" text="ALTO">
      <formula>NOT(ISERROR(SEARCH("ALTO",P452)))</formula>
    </cfRule>
  </conditionalFormatting>
  <conditionalFormatting sqref="P517:Q524">
    <cfRule type="containsText" dxfId="175" priority="270" operator="containsText" text="BAJO">
      <formula>NOT(ISERROR(SEARCH("BAJO",P517)))</formula>
    </cfRule>
    <cfRule type="containsText" dxfId="174" priority="267" operator="containsText" text="MUY ALTO">
      <formula>NOT(ISERROR(SEARCH("MUY ALTO",P517)))</formula>
    </cfRule>
    <cfRule type="containsText" dxfId="173" priority="266" operator="containsText" text="MUY BAJO">
      <formula>NOT(ISERROR(SEARCH("MUY BAJO",P517)))</formula>
    </cfRule>
    <cfRule type="containsText" dxfId="172" priority="268" operator="containsText" text="ALTO">
      <formula>NOT(ISERROR(SEARCH("ALTO",P517)))</formula>
    </cfRule>
    <cfRule type="containsText" dxfId="171" priority="269" operator="containsText" text="MEDIO">
      <formula>NOT(ISERROR(SEARCH("MEDIO",P517)))</formula>
    </cfRule>
  </conditionalFormatting>
  <conditionalFormatting sqref="P540:Q547">
    <cfRule type="containsText" dxfId="170" priority="247" operator="containsText" text="MUY ALTO">
      <formula>NOT(ISERROR(SEARCH("MUY ALTO",P540)))</formula>
    </cfRule>
    <cfRule type="containsText" dxfId="169" priority="248" operator="containsText" text="ALTO">
      <formula>NOT(ISERROR(SEARCH("ALTO",P540)))</formula>
    </cfRule>
    <cfRule type="containsText" dxfId="168" priority="246" operator="containsText" text="MUY BAJO">
      <formula>NOT(ISERROR(SEARCH("MUY BAJO",P540)))</formula>
    </cfRule>
    <cfRule type="containsText" dxfId="167" priority="250" operator="containsText" text="BAJO">
      <formula>NOT(ISERROR(SEARCH("BAJO",P540)))</formula>
    </cfRule>
    <cfRule type="containsText" dxfId="166" priority="249" operator="containsText" text="MEDIO">
      <formula>NOT(ISERROR(SEARCH("MEDIO",P540)))</formula>
    </cfRule>
  </conditionalFormatting>
  <conditionalFormatting sqref="Q166">
    <cfRule type="containsText" dxfId="165" priority="188" operator="containsText" text="ALTO">
      <formula>NOT(ISERROR(SEARCH("ALTO",Q166)))</formula>
    </cfRule>
    <cfRule type="containsText" dxfId="164" priority="187" operator="containsText" text="MUY ALTO">
      <formula>NOT(ISERROR(SEARCH("MUY ALTO",Q166)))</formula>
    </cfRule>
    <cfRule type="containsText" dxfId="163" priority="186" operator="containsText" text="MUY BAJO">
      <formula>NOT(ISERROR(SEARCH("MUY BAJO",Q166)))</formula>
    </cfRule>
    <cfRule type="containsText" dxfId="162" priority="189" operator="containsText" text="MEDIO">
      <formula>NOT(ISERROR(SEARCH("MEDIO",Q166)))</formula>
    </cfRule>
    <cfRule type="containsText" dxfId="161" priority="190" operator="containsText" text="BAJO">
      <formula>NOT(ISERROR(SEARCH("BAJO",Q166)))</formula>
    </cfRule>
  </conditionalFormatting>
  <conditionalFormatting sqref="Q187">
    <cfRule type="containsText" dxfId="160" priority="177" operator="containsText" text="MUY ALTO">
      <formula>NOT(ISERROR(SEARCH("MUY ALTO",Q187)))</formula>
    </cfRule>
    <cfRule type="containsText" dxfId="159" priority="180" operator="containsText" text="BAJO">
      <formula>NOT(ISERROR(SEARCH("BAJO",Q187)))</formula>
    </cfRule>
    <cfRule type="containsText" dxfId="158" priority="179" operator="containsText" text="MEDIO">
      <formula>NOT(ISERROR(SEARCH("MEDIO",Q187)))</formula>
    </cfRule>
    <cfRule type="containsText" dxfId="157" priority="178" operator="containsText" text="ALTO">
      <formula>NOT(ISERROR(SEARCH("ALTO",Q187)))</formula>
    </cfRule>
    <cfRule type="containsText" dxfId="156" priority="176" operator="containsText" text="MUY BAJO">
      <formula>NOT(ISERROR(SEARCH("MUY BAJO",Q187)))</formula>
    </cfRule>
  </conditionalFormatting>
  <conditionalFormatting sqref="Q192">
    <cfRule type="containsText" dxfId="155" priority="166" operator="containsText" text="MUY BAJO">
      <formula>NOT(ISERROR(SEARCH("MUY BAJO",Q192)))</formula>
    </cfRule>
    <cfRule type="containsText" dxfId="154" priority="167" operator="containsText" text="MUY ALTO">
      <formula>NOT(ISERROR(SEARCH("MUY ALTO",Q192)))</formula>
    </cfRule>
    <cfRule type="containsText" dxfId="153" priority="168" operator="containsText" text="ALTO">
      <formula>NOT(ISERROR(SEARCH("ALTO",Q192)))</formula>
    </cfRule>
    <cfRule type="containsText" dxfId="152" priority="170" operator="containsText" text="BAJO">
      <formula>NOT(ISERROR(SEARCH("BAJO",Q192)))</formula>
    </cfRule>
    <cfRule type="containsText" dxfId="151" priority="169" operator="containsText" text="MEDIO">
      <formula>NOT(ISERROR(SEARCH("MEDIO",Q192)))</formula>
    </cfRule>
  </conditionalFormatting>
  <conditionalFormatting sqref="Q549:Q550 P551:Q551">
    <cfRule type="containsText" dxfId="150" priority="144" operator="containsText" text="MEDIO">
      <formula>NOT(ISERROR(SEARCH("MEDIO",P549)))</formula>
    </cfRule>
    <cfRule type="containsText" dxfId="149" priority="145" operator="containsText" text="BAJO">
      <formula>NOT(ISERROR(SEARCH("BAJO",P549)))</formula>
    </cfRule>
    <cfRule type="containsText" dxfId="148" priority="142" operator="containsText" text="MUY ALTO">
      <formula>NOT(ISERROR(SEARCH("MUY ALTO",P549)))</formula>
    </cfRule>
    <cfRule type="containsText" dxfId="147" priority="143" operator="containsText" text="ALTO">
      <formula>NOT(ISERROR(SEARCH("ALTO",P549)))</formula>
    </cfRule>
    <cfRule type="containsText" dxfId="146" priority="141" operator="containsText" text="MUY BAJO">
      <formula>NOT(ISERROR(SEARCH("MUY BAJO",P549)))</formula>
    </cfRule>
  </conditionalFormatting>
  <conditionalFormatting sqref="S4:S6">
    <cfRule type="containsText" dxfId="145" priority="453" operator="containsText" text="ALTO">
      <formula>NOT(ISERROR(SEARCH("ALTO",S4)))</formula>
    </cfRule>
    <cfRule type="containsText" dxfId="144" priority="454" operator="containsText" text="MEDIO">
      <formula>NOT(ISERROR(SEARCH("MEDIO",S4)))</formula>
    </cfRule>
    <cfRule type="containsText" dxfId="143" priority="455" operator="containsText" text="BAJO">
      <formula>NOT(ISERROR(SEARCH("BAJO",S4)))</formula>
    </cfRule>
    <cfRule type="containsText" dxfId="142" priority="451" operator="containsText" text="MUY BAJO">
      <formula>NOT(ISERROR(SEARCH("MUY BAJO",S4)))</formula>
    </cfRule>
    <cfRule type="containsText" dxfId="141" priority="452" operator="containsText" text="MUY ALTO">
      <formula>NOT(ISERROR(SEARCH("MUY ALTO",S4)))</formula>
    </cfRule>
  </conditionalFormatting>
  <conditionalFormatting sqref="S72:S78">
    <cfRule type="containsText" dxfId="140" priority="551" operator="containsText" text="MUY BAJO">
      <formula>NOT(ISERROR(SEARCH("MUY BAJO",S72)))</formula>
    </cfRule>
    <cfRule type="containsText" dxfId="139" priority="553" operator="containsText" text="ALTO">
      <formula>NOT(ISERROR(SEARCH("ALTO",S72)))</formula>
    </cfRule>
    <cfRule type="containsText" dxfId="138" priority="554" operator="containsText" text="MEDIO">
      <formula>NOT(ISERROR(SEARCH("MEDIO",S72)))</formula>
    </cfRule>
    <cfRule type="containsText" dxfId="137" priority="555" operator="containsText" text="BAJO">
      <formula>NOT(ISERROR(SEARCH("BAJO",S72)))</formula>
    </cfRule>
    <cfRule type="containsText" dxfId="136" priority="552" operator="containsText" text="MUY ALTO">
      <formula>NOT(ISERROR(SEARCH("MUY ALTO",S72)))</formula>
    </cfRule>
  </conditionalFormatting>
  <conditionalFormatting sqref="S97:S102">
    <cfRule type="containsText" dxfId="135" priority="431" operator="containsText" text="MUY BAJO">
      <formula>NOT(ISERROR(SEARCH("MUY BAJO",S97)))</formula>
    </cfRule>
    <cfRule type="containsText" dxfId="134" priority="432" operator="containsText" text="MUY ALTO">
      <formula>NOT(ISERROR(SEARCH("MUY ALTO",S97)))</formula>
    </cfRule>
    <cfRule type="containsText" dxfId="133" priority="433" operator="containsText" text="ALTO">
      <formula>NOT(ISERROR(SEARCH("ALTO",S97)))</formula>
    </cfRule>
    <cfRule type="containsText" dxfId="132" priority="435" operator="containsText" text="BAJO">
      <formula>NOT(ISERROR(SEARCH("BAJO",S97)))</formula>
    </cfRule>
    <cfRule type="containsText" dxfId="131" priority="434" operator="containsText" text="MEDIO">
      <formula>NOT(ISERROR(SEARCH("MEDIO",S97)))</formula>
    </cfRule>
  </conditionalFormatting>
  <conditionalFormatting sqref="S104:S107">
    <cfRule type="containsText" dxfId="130" priority="423" operator="containsText" text="ALTO">
      <formula>NOT(ISERROR(SEARCH("ALTO",S104)))</formula>
    </cfRule>
    <cfRule type="containsText" dxfId="129" priority="422" operator="containsText" text="MUY ALTO">
      <formula>NOT(ISERROR(SEARCH("MUY ALTO",S104)))</formula>
    </cfRule>
    <cfRule type="containsText" dxfId="128" priority="421" operator="containsText" text="MUY BAJO">
      <formula>NOT(ISERROR(SEARCH("MUY BAJO",S104)))</formula>
    </cfRule>
    <cfRule type="containsText" dxfId="127" priority="424" operator="containsText" text="MEDIO">
      <formula>NOT(ISERROR(SEARCH("MEDIO",S104)))</formula>
    </cfRule>
    <cfRule type="containsText" dxfId="126" priority="425" operator="containsText" text="BAJO">
      <formula>NOT(ISERROR(SEARCH("BAJO",S104)))</formula>
    </cfRule>
  </conditionalFormatting>
  <conditionalFormatting sqref="S112:S120 S122:S140">
    <cfRule type="containsText" dxfId="125" priority="351" operator="containsText" text="MUY BAJO">
      <formula>NOT(ISERROR(SEARCH("MUY BAJO",S112)))</formula>
    </cfRule>
    <cfRule type="containsText" dxfId="124" priority="352" operator="containsText" text="MUY ALTO">
      <formula>NOT(ISERROR(SEARCH("MUY ALTO",S112)))</formula>
    </cfRule>
    <cfRule type="containsText" dxfId="123" priority="354" operator="containsText" text="MEDIO">
      <formula>NOT(ISERROR(SEARCH("MEDIO",S112)))</formula>
    </cfRule>
    <cfRule type="containsText" dxfId="122" priority="353" operator="containsText" text="ALTO">
      <formula>NOT(ISERROR(SEARCH("ALTO",S112)))</formula>
    </cfRule>
    <cfRule type="containsText" dxfId="121" priority="355" operator="containsText" text="BAJO">
      <formula>NOT(ISERROR(SEARCH("BAJO",S112)))</formula>
    </cfRule>
  </conditionalFormatting>
  <conditionalFormatting sqref="S121">
    <cfRule type="containsText" dxfId="120" priority="51" operator="containsText" text="MUY BAJO">
      <formula>NOT(ISERROR(SEARCH("MUY BAJO",S121)))</formula>
    </cfRule>
    <cfRule type="containsText" dxfId="119" priority="54" operator="containsText" text="MEDIO">
      <formula>NOT(ISERROR(SEARCH("MEDIO",S121)))</formula>
    </cfRule>
    <cfRule type="containsText" dxfId="118" priority="55" operator="containsText" text="BAJO">
      <formula>NOT(ISERROR(SEARCH("BAJO",S121)))</formula>
    </cfRule>
    <cfRule type="containsText" dxfId="117" priority="53" operator="containsText" text="ALTO">
      <formula>NOT(ISERROR(SEARCH("ALTO",S121)))</formula>
    </cfRule>
    <cfRule type="containsText" dxfId="116" priority="52" operator="containsText" text="MUY ALTO">
      <formula>NOT(ISERROR(SEARCH("MUY ALTO",S121)))</formula>
    </cfRule>
  </conditionalFormatting>
  <conditionalFormatting sqref="S145:S148 S150:S156">
    <cfRule type="containsText" dxfId="115" priority="204" operator="containsText" text="MEDIO">
      <formula>NOT(ISERROR(SEARCH("MEDIO",S145)))</formula>
    </cfRule>
    <cfRule type="containsText" dxfId="114" priority="201" operator="containsText" text="MUY BAJO">
      <formula>NOT(ISERROR(SEARCH("MUY BAJO",S145)))</formula>
    </cfRule>
    <cfRule type="containsText" dxfId="113" priority="202" operator="containsText" text="MUY ALTO">
      <formula>NOT(ISERROR(SEARCH("MUY ALTO",S145)))</formula>
    </cfRule>
    <cfRule type="containsText" dxfId="112" priority="203" operator="containsText" text="ALTO">
      <formula>NOT(ISERROR(SEARCH("ALTO",S145)))</formula>
    </cfRule>
    <cfRule type="containsText" dxfId="111" priority="205" operator="containsText" text="BAJO">
      <formula>NOT(ISERROR(SEARCH("BAJO",S145)))</formula>
    </cfRule>
  </conditionalFormatting>
  <conditionalFormatting sqref="S149">
    <cfRule type="containsText" dxfId="110" priority="45" operator="containsText" text="BAJO">
      <formula>NOT(ISERROR(SEARCH("BAJO",S149)))</formula>
    </cfRule>
    <cfRule type="containsText" dxfId="109" priority="41" operator="containsText" text="MUY BAJO">
      <formula>NOT(ISERROR(SEARCH("MUY BAJO",S149)))</formula>
    </cfRule>
    <cfRule type="containsText" dxfId="108" priority="42" operator="containsText" text="MUY ALTO">
      <formula>NOT(ISERROR(SEARCH("MUY ALTO",S149)))</formula>
    </cfRule>
    <cfRule type="containsText" dxfId="107" priority="43" operator="containsText" text="ALTO">
      <formula>NOT(ISERROR(SEARCH("ALTO",S149)))</formula>
    </cfRule>
    <cfRule type="containsText" dxfId="106" priority="44" operator="containsText" text="MEDIO">
      <formula>NOT(ISERROR(SEARCH("MEDIO",S149)))</formula>
    </cfRule>
  </conditionalFormatting>
  <conditionalFormatting sqref="S158:S159 S161">
    <cfRule type="containsText" dxfId="105" priority="192" operator="containsText" text="MUY ALTO">
      <formula>NOT(ISERROR(SEARCH("MUY ALTO",S158)))</formula>
    </cfRule>
    <cfRule type="containsText" dxfId="104" priority="193" operator="containsText" text="ALTO">
      <formula>NOT(ISERROR(SEARCH("ALTO",S158)))</formula>
    </cfRule>
    <cfRule type="containsText" dxfId="103" priority="194" operator="containsText" text="MEDIO">
      <formula>NOT(ISERROR(SEARCH("MEDIO",S158)))</formula>
    </cfRule>
    <cfRule type="containsText" dxfId="102" priority="195" operator="containsText" text="BAJO">
      <formula>NOT(ISERROR(SEARCH("BAJO",S158)))</formula>
    </cfRule>
  </conditionalFormatting>
  <conditionalFormatting sqref="S160">
    <cfRule type="containsText" dxfId="101" priority="40" operator="containsText" text="BAJO">
      <formula>NOT(ISERROR(SEARCH("BAJO",S160)))</formula>
    </cfRule>
  </conditionalFormatting>
  <conditionalFormatting sqref="S160:S161">
    <cfRule type="containsText" dxfId="100" priority="39" operator="containsText" text="MEDIO">
      <formula>NOT(ISERROR(SEARCH("MEDIO",S160)))</formula>
    </cfRule>
    <cfRule type="containsText" dxfId="99" priority="38" operator="containsText" text="ALTO">
      <formula>NOT(ISERROR(SEARCH("ALTO",S160)))</formula>
    </cfRule>
    <cfRule type="containsText" dxfId="98" priority="37" operator="containsText" text="MUY ALTO">
      <formula>NOT(ISERROR(SEARCH("MUY ALTO",S160)))</formula>
    </cfRule>
    <cfRule type="containsText" dxfId="97" priority="36" operator="containsText" text="MUY BAJO">
      <formula>NOT(ISERROR(SEARCH("MUY BAJO",S160)))</formula>
    </cfRule>
  </conditionalFormatting>
  <conditionalFormatting sqref="S161 S158:S159">
    <cfRule type="containsText" dxfId="96" priority="191" operator="containsText" text="MUY BAJO">
      <formula>NOT(ISERROR(SEARCH("MUY BAJO",S158)))</formula>
    </cfRule>
  </conditionalFormatting>
  <conditionalFormatting sqref="S161">
    <cfRule type="containsText" dxfId="95" priority="90" operator="containsText" text="BAJO">
      <formula>NOT(ISERROR(SEARCH("BAJO",S161)))</formula>
    </cfRule>
  </conditionalFormatting>
  <conditionalFormatting sqref="S166">
    <cfRule type="containsText" dxfId="94" priority="24" operator="containsText" text="MEDIO">
      <formula>NOT(ISERROR(SEARCH("MEDIO",S166)))</formula>
    </cfRule>
    <cfRule type="containsText" dxfId="93" priority="25" operator="containsText" text="BAJO">
      <formula>NOT(ISERROR(SEARCH("BAJO",S166)))</formula>
    </cfRule>
    <cfRule type="containsText" dxfId="92" priority="23" operator="containsText" text="ALTO">
      <formula>NOT(ISERROR(SEARCH("ALTO",S166)))</formula>
    </cfRule>
    <cfRule type="containsText" dxfId="91" priority="22" operator="containsText" text="MUY ALTO">
      <formula>NOT(ISERROR(SEARCH("MUY ALTO",S166)))</formula>
    </cfRule>
    <cfRule type="containsText" dxfId="90" priority="21" operator="containsText" text="MUY BAJO">
      <formula>NOT(ISERROR(SEARCH("MUY BAJO",S166)))</formula>
    </cfRule>
  </conditionalFormatting>
  <conditionalFormatting sqref="S173">
    <cfRule type="containsText" dxfId="89" priority="523" operator="containsText" text="ALTO">
      <formula>NOT(ISERROR(SEARCH("ALTO",S173)))</formula>
    </cfRule>
    <cfRule type="containsText" dxfId="88" priority="525" operator="containsText" text="BAJO">
      <formula>NOT(ISERROR(SEARCH("BAJO",S173)))</formula>
    </cfRule>
    <cfRule type="containsText" dxfId="87" priority="524" operator="containsText" text="MEDIO">
      <formula>NOT(ISERROR(SEARCH("MEDIO",S173)))</formula>
    </cfRule>
    <cfRule type="containsText" dxfId="86" priority="522" operator="containsText" text="MUY ALTO">
      <formula>NOT(ISERROR(SEARCH("MUY ALTO",S173)))</formula>
    </cfRule>
    <cfRule type="containsText" dxfId="85" priority="521" operator="containsText" text="MUY BAJO">
      <formula>NOT(ISERROR(SEARCH("MUY BAJO",S173)))</formula>
    </cfRule>
  </conditionalFormatting>
  <conditionalFormatting sqref="S176:S182">
    <cfRule type="containsText" dxfId="84" priority="511" operator="containsText" text="MUY BAJO">
      <formula>NOT(ISERROR(SEARCH("MUY BAJO",S176)))</formula>
    </cfRule>
    <cfRule type="containsText" dxfId="83" priority="512" operator="containsText" text="MUY ALTO">
      <formula>NOT(ISERROR(SEARCH("MUY ALTO",S176)))</formula>
    </cfRule>
    <cfRule type="containsText" dxfId="82" priority="515" operator="containsText" text="BAJO">
      <formula>NOT(ISERROR(SEARCH("BAJO",S176)))</formula>
    </cfRule>
    <cfRule type="containsText" dxfId="81" priority="514" operator="containsText" text="MEDIO">
      <formula>NOT(ISERROR(SEARCH("MEDIO",S176)))</formula>
    </cfRule>
    <cfRule type="containsText" dxfId="80" priority="513" operator="containsText" text="ALTO">
      <formula>NOT(ISERROR(SEARCH("ALTO",S176)))</formula>
    </cfRule>
  </conditionalFormatting>
  <conditionalFormatting sqref="S187">
    <cfRule type="containsText" dxfId="79" priority="20" operator="containsText" text="BAJO">
      <formula>NOT(ISERROR(SEARCH("BAJO",S187)))</formula>
    </cfRule>
    <cfRule type="containsText" dxfId="78" priority="19" operator="containsText" text="MEDIO">
      <formula>NOT(ISERROR(SEARCH("MEDIO",S187)))</formula>
    </cfRule>
    <cfRule type="containsText" dxfId="77" priority="18" operator="containsText" text="ALTO">
      <formula>NOT(ISERROR(SEARCH("ALTO",S187)))</formula>
    </cfRule>
    <cfRule type="containsText" dxfId="76" priority="17" operator="containsText" text="MUY ALTO">
      <formula>NOT(ISERROR(SEARCH("MUY ALTO",S187)))</formula>
    </cfRule>
    <cfRule type="containsText" dxfId="75" priority="16" operator="containsText" text="MUY BAJO">
      <formula>NOT(ISERROR(SEARCH("MUY BAJO",S187)))</formula>
    </cfRule>
  </conditionalFormatting>
  <conditionalFormatting sqref="S192">
    <cfRule type="containsText" dxfId="74" priority="15" operator="containsText" text="BAJO">
      <formula>NOT(ISERROR(SEARCH("BAJO",S192)))</formula>
    </cfRule>
    <cfRule type="containsText" dxfId="73" priority="14" operator="containsText" text="MEDIO">
      <formula>NOT(ISERROR(SEARCH("MEDIO",S192)))</formula>
    </cfRule>
    <cfRule type="containsText" dxfId="72" priority="11" operator="containsText" text="MUY BAJO">
      <formula>NOT(ISERROR(SEARCH("MUY BAJO",S192)))</formula>
    </cfRule>
    <cfRule type="containsText" dxfId="71" priority="12" operator="containsText" text="MUY ALTO">
      <formula>NOT(ISERROR(SEARCH("MUY ALTO",S192)))</formula>
    </cfRule>
    <cfRule type="containsText" dxfId="70" priority="13" operator="containsText" text="ALTO">
      <formula>NOT(ISERROR(SEARCH("ALTO",S192)))</formula>
    </cfRule>
  </conditionalFormatting>
  <conditionalFormatting sqref="S202:S204">
    <cfRule type="containsText" dxfId="69" priority="505" operator="containsText" text="BAJO">
      <formula>NOT(ISERROR(SEARCH("BAJO",S202)))</formula>
    </cfRule>
    <cfRule type="containsText" dxfId="68" priority="503" operator="containsText" text="ALTO">
      <formula>NOT(ISERROR(SEARCH("ALTO",S202)))</formula>
    </cfRule>
    <cfRule type="containsText" dxfId="67" priority="504" operator="containsText" text="MEDIO">
      <formula>NOT(ISERROR(SEARCH("MEDIO",S202)))</formula>
    </cfRule>
    <cfRule type="containsText" dxfId="66" priority="502" operator="containsText" text="MUY ALTO">
      <formula>NOT(ISERROR(SEARCH("MUY ALTO",S202)))</formula>
    </cfRule>
    <cfRule type="containsText" dxfId="65" priority="501" operator="containsText" text="MUY BAJO">
      <formula>NOT(ISERROR(SEARCH("MUY BAJO",S202)))</formula>
    </cfRule>
  </conditionalFormatting>
  <conditionalFormatting sqref="S210:S215 S273:S275 S277">
    <cfRule type="containsText" dxfId="64" priority="494" operator="containsText" text="MEDIO">
      <formula>NOT(ISERROR(SEARCH("MEDIO",S210)))</formula>
    </cfRule>
    <cfRule type="containsText" dxfId="63" priority="492" operator="containsText" text="MUY ALTO">
      <formula>NOT(ISERROR(SEARCH("MUY ALTO",S210)))</formula>
    </cfRule>
    <cfRule type="containsText" dxfId="62" priority="495" operator="containsText" text="BAJO">
      <formula>NOT(ISERROR(SEARCH("BAJO",S210)))</formula>
    </cfRule>
    <cfRule type="containsText" dxfId="61" priority="493" operator="containsText" text="ALTO">
      <formula>NOT(ISERROR(SEARCH("ALTO",S210)))</formula>
    </cfRule>
    <cfRule type="containsText" dxfId="60" priority="491" operator="containsText" text="MUY BAJO">
      <formula>NOT(ISERROR(SEARCH("MUY BAJO",S210)))</formula>
    </cfRule>
  </conditionalFormatting>
  <conditionalFormatting sqref="S266">
    <cfRule type="containsText" dxfId="59" priority="10" operator="containsText" text="BAJO">
      <formula>NOT(ISERROR(SEARCH("BAJO",S266)))</formula>
    </cfRule>
    <cfRule type="containsText" dxfId="58" priority="9" operator="containsText" text="MEDIO">
      <formula>NOT(ISERROR(SEARCH("MEDIO",S266)))</formula>
    </cfRule>
    <cfRule type="containsText" dxfId="57" priority="6" operator="containsText" text="MUY BAJO">
      <formula>NOT(ISERROR(SEARCH("MUY BAJO",S266)))</formula>
    </cfRule>
    <cfRule type="containsText" dxfId="56" priority="8" operator="containsText" text="ALTO">
      <formula>NOT(ISERROR(SEARCH("ALTO",S266)))</formula>
    </cfRule>
    <cfRule type="containsText" dxfId="55" priority="7" operator="containsText" text="MUY ALTO">
      <formula>NOT(ISERROR(SEARCH("MUY ALTO",S266)))</formula>
    </cfRule>
  </conditionalFormatting>
  <conditionalFormatting sqref="S285:S286 S309">
    <cfRule type="containsText" dxfId="54" priority="484" operator="containsText" text="MEDIO">
      <formula>NOT(ISERROR(SEARCH("MEDIO",S285)))</formula>
    </cfRule>
    <cfRule type="containsText" dxfId="53" priority="485" operator="containsText" text="BAJO">
      <formula>NOT(ISERROR(SEARCH("BAJO",S285)))</formula>
    </cfRule>
    <cfRule type="containsText" dxfId="52" priority="481" operator="containsText" text="MUY BAJO">
      <formula>NOT(ISERROR(SEARCH("MUY BAJO",S285)))</formula>
    </cfRule>
    <cfRule type="containsText" dxfId="51" priority="482" operator="containsText" text="MUY ALTO">
      <formula>NOT(ISERROR(SEARCH("MUY ALTO",S285)))</formula>
    </cfRule>
    <cfRule type="containsText" dxfId="50" priority="483" operator="containsText" text="ALTO">
      <formula>NOT(ISERROR(SEARCH("ALTO",S285)))</formula>
    </cfRule>
  </conditionalFormatting>
  <conditionalFormatting sqref="S289">
    <cfRule type="containsText" dxfId="49" priority="301" operator="containsText" text="MUY BAJO">
      <formula>NOT(ISERROR(SEARCH("MUY BAJO",S289)))</formula>
    </cfRule>
    <cfRule type="containsText" dxfId="48" priority="302" operator="containsText" text="MUY ALTO">
      <formula>NOT(ISERROR(SEARCH("MUY ALTO",S289)))</formula>
    </cfRule>
    <cfRule type="containsText" dxfId="47" priority="303" operator="containsText" text="ALTO">
      <formula>NOT(ISERROR(SEARCH("ALTO",S289)))</formula>
    </cfRule>
    <cfRule type="containsText" dxfId="46" priority="304" operator="containsText" text="MEDIO">
      <formula>NOT(ISERROR(SEARCH("MEDIO",S289)))</formula>
    </cfRule>
    <cfRule type="containsText" dxfId="45" priority="305" operator="containsText" text="BAJO">
      <formula>NOT(ISERROR(SEARCH("BAJO",S289)))</formula>
    </cfRule>
  </conditionalFormatting>
  <conditionalFormatting sqref="S298">
    <cfRule type="containsText" dxfId="44" priority="2" operator="containsText" text="MUY ALTO">
      <formula>NOT(ISERROR(SEARCH("MUY ALTO",S298)))</formula>
    </cfRule>
    <cfRule type="containsText" dxfId="43" priority="3" operator="containsText" text="ALTO">
      <formula>NOT(ISERROR(SEARCH("ALTO",S298)))</formula>
    </cfRule>
    <cfRule type="containsText" dxfId="42" priority="5" operator="containsText" text="BAJO">
      <formula>NOT(ISERROR(SEARCH("BAJO",S298)))</formula>
    </cfRule>
    <cfRule type="containsText" dxfId="41" priority="1" operator="containsText" text="MUY BAJO">
      <formula>NOT(ISERROR(SEARCH("MUY BAJO",S298)))</formula>
    </cfRule>
    <cfRule type="containsText" dxfId="40" priority="4" operator="containsText" text="MEDIO">
      <formula>NOT(ISERROR(SEARCH("MEDIO",S298)))</formula>
    </cfRule>
  </conditionalFormatting>
  <conditionalFormatting sqref="S327:S328 S341:S343">
    <cfRule type="containsText" dxfId="39" priority="474" operator="containsText" text="MEDIO">
      <formula>NOT(ISERROR(SEARCH("MEDIO",S327)))</formula>
    </cfRule>
    <cfRule type="containsText" dxfId="38" priority="475" operator="containsText" text="BAJO">
      <formula>NOT(ISERROR(SEARCH("BAJO",S327)))</formula>
    </cfRule>
    <cfRule type="containsText" dxfId="37" priority="471" operator="containsText" text="MUY BAJO">
      <formula>NOT(ISERROR(SEARCH("MUY BAJO",S327)))</formula>
    </cfRule>
    <cfRule type="containsText" dxfId="36" priority="472" operator="containsText" text="MUY ALTO">
      <formula>NOT(ISERROR(SEARCH("MUY ALTO",S327)))</formula>
    </cfRule>
    <cfRule type="containsText" dxfId="35" priority="473" operator="containsText" text="ALTO">
      <formula>NOT(ISERROR(SEARCH("ALTO",S327)))</formula>
    </cfRule>
  </conditionalFormatting>
  <conditionalFormatting sqref="S355:S356">
    <cfRule type="containsText" dxfId="34" priority="464" operator="containsText" text="MEDIO">
      <formula>NOT(ISERROR(SEARCH("MEDIO",S355)))</formula>
    </cfRule>
    <cfRule type="containsText" dxfId="33" priority="463" operator="containsText" text="ALTO">
      <formula>NOT(ISERROR(SEARCH("ALTO",S355)))</formula>
    </cfRule>
    <cfRule type="containsText" dxfId="32" priority="462" operator="containsText" text="MUY ALTO">
      <formula>NOT(ISERROR(SEARCH("MUY ALTO",S355)))</formula>
    </cfRule>
    <cfRule type="containsText" dxfId="31" priority="461" operator="containsText" text="MUY BAJO">
      <formula>NOT(ISERROR(SEARCH("MUY BAJO",S355)))</formula>
    </cfRule>
    <cfRule type="containsText" dxfId="30" priority="465" operator="containsText" text="BAJO">
      <formula>NOT(ISERROR(SEARCH("BAJO",S355)))</formula>
    </cfRule>
  </conditionalFormatting>
  <conditionalFormatting sqref="S368 S390">
    <cfRule type="containsText" dxfId="29" priority="292" operator="containsText" text="MUY ALTO">
      <formula>NOT(ISERROR(SEARCH("MUY ALTO",S368)))</formula>
    </cfRule>
    <cfRule type="containsText" dxfId="28" priority="293" operator="containsText" text="ALTO">
      <formula>NOT(ISERROR(SEARCH("ALTO",S368)))</formula>
    </cfRule>
    <cfRule type="containsText" dxfId="27" priority="294" operator="containsText" text="MEDIO">
      <formula>NOT(ISERROR(SEARCH("MEDIO",S368)))</formula>
    </cfRule>
    <cfRule type="containsText" dxfId="26" priority="295" operator="containsText" text="BAJO">
      <formula>NOT(ISERROR(SEARCH("BAJO",S368)))</formula>
    </cfRule>
    <cfRule type="containsText" dxfId="25" priority="291" operator="containsText" text="MUY BAJO">
      <formula>NOT(ISERROR(SEARCH("MUY BAJO",S368)))</formula>
    </cfRule>
  </conditionalFormatting>
  <conditionalFormatting sqref="S452 S500">
    <cfRule type="containsText" dxfId="24" priority="282" operator="containsText" text="MUY ALTO">
      <formula>NOT(ISERROR(SEARCH("MUY ALTO",S452)))</formula>
    </cfRule>
    <cfRule type="containsText" dxfId="23" priority="281" operator="containsText" text="MUY BAJO">
      <formula>NOT(ISERROR(SEARCH("MUY BAJO",S452)))</formula>
    </cfRule>
    <cfRule type="containsText" dxfId="22" priority="285" operator="containsText" text="BAJO">
      <formula>NOT(ISERROR(SEARCH("BAJO",S452)))</formula>
    </cfRule>
    <cfRule type="containsText" dxfId="21" priority="284" operator="containsText" text="MEDIO">
      <formula>NOT(ISERROR(SEARCH("MEDIO",S452)))</formula>
    </cfRule>
    <cfRule type="containsText" dxfId="20" priority="283" operator="containsText" text="ALTO">
      <formula>NOT(ISERROR(SEARCH("ALTO",S452)))</formula>
    </cfRule>
  </conditionalFormatting>
  <conditionalFormatting sqref="S517:S524">
    <cfRule type="containsText" dxfId="19" priority="261" operator="containsText" text="MUY BAJO">
      <formula>NOT(ISERROR(SEARCH("MUY BAJO",S517)))</formula>
    </cfRule>
    <cfRule type="containsText" dxfId="18" priority="262" operator="containsText" text="MUY ALTO">
      <formula>NOT(ISERROR(SEARCH("MUY ALTO",S517)))</formula>
    </cfRule>
    <cfRule type="containsText" dxfId="17" priority="265" operator="containsText" text="BAJO">
      <formula>NOT(ISERROR(SEARCH("BAJO",S517)))</formula>
    </cfRule>
    <cfRule type="containsText" dxfId="16" priority="264" operator="containsText" text="MEDIO">
      <formula>NOT(ISERROR(SEARCH("MEDIO",S517)))</formula>
    </cfRule>
    <cfRule type="containsText" dxfId="15" priority="263" operator="containsText" text="ALTO">
      <formula>NOT(ISERROR(SEARCH("ALTO",S517)))</formula>
    </cfRule>
  </conditionalFormatting>
  <conditionalFormatting sqref="S540:S547">
    <cfRule type="containsText" dxfId="14" priority="245" operator="containsText" text="BAJO">
      <formula>NOT(ISERROR(SEARCH("BAJO",S540)))</formula>
    </cfRule>
    <cfRule type="containsText" dxfId="13" priority="242" operator="containsText" text="MUY ALTO">
      <formula>NOT(ISERROR(SEARCH("MUY ALTO",S540)))</formula>
    </cfRule>
    <cfRule type="containsText" dxfId="12" priority="241" operator="containsText" text="MUY BAJO">
      <formula>NOT(ISERROR(SEARCH("MUY BAJO",S540)))</formula>
    </cfRule>
    <cfRule type="containsText" dxfId="11" priority="243" operator="containsText" text="ALTO">
      <formula>NOT(ISERROR(SEARCH("ALTO",S540)))</formula>
    </cfRule>
    <cfRule type="containsText" dxfId="10" priority="244" operator="containsText" text="MEDIO">
      <formula>NOT(ISERROR(SEARCH("MEDIO",S540)))</formula>
    </cfRule>
  </conditionalFormatting>
  <conditionalFormatting sqref="S549:S550">
    <cfRule type="containsText" dxfId="9" priority="95" operator="containsText" text="BAJO">
      <formula>NOT(ISERROR(SEARCH("BAJO",S549)))</formula>
    </cfRule>
    <cfRule type="containsText" dxfId="8" priority="94" operator="containsText" text="MEDIO">
      <formula>NOT(ISERROR(SEARCH("MEDIO",S549)))</formula>
    </cfRule>
    <cfRule type="containsText" dxfId="7" priority="93" operator="containsText" text="ALTO">
      <formula>NOT(ISERROR(SEARCH("ALTO",S549)))</formula>
    </cfRule>
    <cfRule type="containsText" dxfId="6" priority="92" operator="containsText" text="MUY ALTO">
      <formula>NOT(ISERROR(SEARCH("MUY ALTO",S549)))</formula>
    </cfRule>
    <cfRule type="containsText" dxfId="5" priority="91" operator="containsText" text="MUY BAJO">
      <formula>NOT(ISERROR(SEARCH("MUY BAJO",S549)))</formula>
    </cfRule>
  </conditionalFormatting>
  <conditionalFormatting sqref="S551">
    <cfRule type="containsText" dxfId="4" priority="125" operator="containsText" text="BAJO">
      <formula>NOT(ISERROR(SEARCH("BAJO",S551)))</formula>
    </cfRule>
    <cfRule type="containsText" dxfId="3" priority="123" operator="containsText" text="ALTO">
      <formula>NOT(ISERROR(SEARCH("ALTO",S551)))</formula>
    </cfRule>
    <cfRule type="containsText" dxfId="2" priority="122" operator="containsText" text="MUY ALTO">
      <formula>NOT(ISERROR(SEARCH("MUY ALTO",S551)))</formula>
    </cfRule>
    <cfRule type="containsText" dxfId="1" priority="121" operator="containsText" text="MUY BAJO">
      <formula>NOT(ISERROR(SEARCH("MUY BAJO",S551)))</formula>
    </cfRule>
    <cfRule type="containsText" dxfId="0" priority="124" operator="containsText" text="MEDIO">
      <formula>NOT(ISERROR(SEARCH("MEDIO",S551)))</formula>
    </cfRule>
  </conditionalFormatting>
  <pageMargins left="0.23622047244094491" right="0.17" top="0.39370078740157483" bottom="0.55118110236220474" header="0.31496062992125984" footer="0.27559055118110237"/>
  <pageSetup paperSize="8" scale="8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</dc:creator>
  <cp:lastModifiedBy>Marcela Correa Florez</cp:lastModifiedBy>
  <cp:lastPrinted>2025-09-22T19:57:32Z</cp:lastPrinted>
  <dcterms:created xsi:type="dcterms:W3CDTF">2025-06-26T21:01:28Z</dcterms:created>
  <dcterms:modified xsi:type="dcterms:W3CDTF">2025-09-23T04:09:01Z</dcterms:modified>
</cp:coreProperties>
</file>